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1.xml" ContentType="application/vnd.openxmlformats-officedocument.spreadsheetml.comment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Raw ALLOCATE_PARMS" sheetId="1" state="visible" r:id="rId2"/>
    <sheet name="APEXDIM.DAT" sheetId="2" state="visible" r:id="rId3"/>
    <sheet name="Format1" sheetId="3" state="hidden" r:id="rId4"/>
    <sheet name="Format2" sheetId="4" state="hidden" r:id="rId5"/>
    <sheet name="Format3" sheetId="5" state="hidden" r:id="rId6"/>
    <sheet name="Format5" sheetId="6" state="hidden" r:id="rId7"/>
    <sheet name="Format6" sheetId="7" state="hidden" r:id="rId8"/>
    <sheet name="Format7" sheetId="8" state="hidden" r:id="rId9"/>
    <sheet name="Format8" sheetId="9" state="hidden" r:id="rId10"/>
    <sheet name="Format9" sheetId="10" state="hidden" r:id="rId11"/>
    <sheet name="Format10 ALLOCATE_PARMS" sheetId="11" state="visible" r:id="rId12"/>
    <sheet name="REAL modparm" sheetId="12" state="visible" r:id="rId13"/>
    <sheet name="INTEGER modparm" sheetId="13" state="visible" r:id="rId14"/>
    <sheet name="CHAR modparm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A37" authorId="0">
      <text>
        <r>
          <rPr>
            <sz val="10"/>
            <rFont val="Arial"/>
            <family val="2"/>
            <charset val="1"/>
          </rPr>
          <t xml:space="preserve">Not in User Manual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A2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isadev:
</t>
        </r>
        <r>
          <rPr>
            <sz val="9"/>
            <color rgb="FF000000"/>
            <rFont val="Tahoma"/>
            <family val="0"/>
            <charset val="1"/>
          </rPr>
          <t xml:space="preserve">In red, not used</t>
        </r>
      </text>
    </comment>
    <comment ref="A37" authorId="0">
      <text>
        <r>
          <rPr>
            <sz val="10"/>
            <rFont val="Arial"/>
            <family val="2"/>
            <charset val="1"/>
          </rPr>
          <t xml:space="preserve">Not in User Manual, and no max found in code; Javier provided guidance on Max values for NBMX, MOW and NPD
</t>
        </r>
      </text>
    </comment>
    <comment ref="B36" authorId="0">
      <text>
        <r>
          <rPr>
            <sz val="10"/>
            <rFont val="Arial"/>
            <family val="2"/>
            <charset val="1"/>
          </rPr>
          <t xml:space="preserve">What value is NMBX assigned?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A37" authorId="0">
      <text>
        <r>
          <rPr>
            <sz val="10"/>
            <rFont val="Arial"/>
            <family val="2"/>
            <charset val="1"/>
          </rPr>
          <t xml:space="preserve">Not in User Manual</t>
        </r>
      </text>
    </comment>
  </commentList>
</comments>
</file>

<file path=xl/sharedStrings.xml><?xml version="1.0" encoding="utf-8"?>
<sst xmlns="http://schemas.openxmlformats.org/spreadsheetml/2006/main" count="11553" uniqueCount="2993">
  <si>
    <t xml:space="preserve">ORIGINAL DATA FROM ALLOCATE_PARMS.f90 (isa2-src)</t>
  </si>
  <si>
    <t xml:space="preserve">MSL=12                                                                              </t>
  </si>
  <si>
    <t xml:space="preserve">      MSO=49                                                                         </t>
  </si>
  <si>
    <t xml:space="preserve">	  NSM=155 </t>
  </si>
  <si>
    <t xml:space="preserve">	  MSC=31                                                                                                                                                          </t>
  </si>
  <si>
    <t xml:space="preserve">	  NSH=35 </t>
  </si>
  <si>
    <t xml:space="preserve">	  ML1=MSL+1                                                                           </t>
  </si>
  <si>
    <t xml:space="preserve">      MHY=MSA*4                                                                      </t>
  </si>
  <si>
    <t xml:space="preserve">      MHY5=MHY*5                                                                     </t>
  </si>
  <si>
    <t xml:space="preserve">      MLA=MSL*MSA                                                                    </t>
  </si>
  <si>
    <t xml:space="preserve">      MLA1=ML1*MSA                                                                   </t>
  </si>
  <si>
    <t xml:space="preserve">      MLA17=MSL*MSA*17                                                               </t>
  </si>
  <si>
    <t xml:space="preserve">	  MPA=MPS*MSA                                                                         </t>
  </si>
  <si>
    <t xml:space="preserve">      MPA90=MPA*90                                                                   </t>
  </si>
  <si>
    <t xml:space="preserve">      MPLA=MPA*MSL                                                                   </t>
  </si>
  <si>
    <t xml:space="preserve">	  MCA=MNC*MSA                                                                         </t>
  </si>
  <si>
    <t xml:space="preserve">      MCA5=MCA*5                                                                     </t>
  </si>
  <si>
    <t xml:space="preserve">      MCA12=MCA*12                                                                   </t>
  </si>
  <si>
    <t xml:space="preserve">      MCCA=MNC*MNC*MSA                                                               </t>
  </si>
  <si>
    <t xml:space="preserve">      MRA=MRO*MSA                                                                    </t>
  </si>
  <si>
    <t xml:space="preserve">      MRCA=MRA*MNC                                                                   </t>
  </si>
  <si>
    <t xml:space="preserve">      MRTA=MNT*MRA                                                                   </t>
  </si>
  <si>
    <t xml:space="preserve">	  MLCA=MNC*MLA</t>
  </si>
  <si>
    <t xml:space="preserve">	  NBMX=MAX(NBMX,MHY)                                                                        </t>
  </si>
  <si>
    <t xml:space="preserve">      ALLOCATE (CPNM(MNC),FPSO(NBMX),FTNM(MFT),PSTN(MPS),TITOP(MSA),&amp;</t>
  </si>
  <si>
    <t xml:space="preserve">      TITSO(MSA),HEDH(NSH),HED(NSM))                                                            </t>
  </si>
  <si>
    <t xml:space="preserve">	  ALLOCATE (KW(2*MSA+MSO),ICDT(MHY),IDN1T(MHY),IDN2T(MHY),IDNB(MHY),&amp;                 </t>
  </si>
  <si>
    <t xml:space="preserve">      IDOT(MHY),IDRO(MHY),NHY(MHY),NQRB(MHY),NTX(MHY),NISA(NBMX),ICUS&amp;</t>
  </si>
  <si>
    <t xml:space="preserve">      (MNT),IHC(MNT),NBE(MNT),NBT(MNT),IDC(MNC),KDC(MNC),NTP(MNC),KDF&amp;</t>
  </si>
  <si>
    <t xml:space="preserve">      (MFT),KFL(MSO+1))                                                     </t>
  </si>
  <si>
    <t xml:space="preserve">	  ALLOCATE (ISAL(MOW),ISAS(MOW),NFED(MOW),NHRD(MOW),NSAL(MSA),NSAO&amp;                   </t>
  </si>
  <si>
    <t xml:space="preserve">      (MOW),NSAS(MOW))                                                               </t>
  </si>
  <si>
    <t xml:space="preserve">	  ALLOCATE (IIR(MRO),KIR(MRO),NIR(MRO))                                               </t>
  </si>
  <si>
    <t xml:space="preserve">	  ALLOCATE (IAC(MSA),IAMF(MSA),IAPL(MSA),IAUF(MSA),IAUI(MSA),IAUL&amp;                    </t>
  </si>
  <si>
    <t xml:space="preserve">      (MSA),IBSA(MSA),IDFH(MSA),IDNF(MSA),IDOA(MSA),IDR(MSA),IDRL(MSA),&amp;             </t>
  </si>
  <si>
    <t xml:space="preserve">      IDON(MSA),IDS(MSA),IEXT(MSA),IFA(MSA),IFD(MSA),IFLS(MSA),IGO(MSA),&amp;            </t>
  </si>
  <si>
    <t xml:space="preserve">      IGZ(MSA),IHDM(MSA),ILQF(MSA),IMW(MSA),IPMP(MSA),IPSO(MSA),IPST(MSA),&amp;</t>
  </si>
  <si>
    <t xml:space="preserve">      IPTS(MSA),IRF(MSA),IRI(MSA),IRO(MSA),IRP(MSA),IRR(MSA),IRRS(MSA),&amp;</t>
  </si>
  <si>
    <t xml:space="preserve">      ISAO(MSA),ISCP(MSA))</t>
  </si>
  <si>
    <t xml:space="preserve">      ALLOCATE (ISG(MSA),ISPF(MSA),IWTH(MSA),JBG(MSA),JCN(MSA),JCN0(MSA),&amp;</t>
  </si>
  <si>
    <t xml:space="preserve">      JCN1(MSA),JD(MSA),KC(MSA),KP1(MSA),KT(MSA),KTF(MSA),KTMX(MSA),KTT&amp;</t>
  </si>
  <si>
    <t xml:space="preserve">      (MSA),LM(MSA),LRD(MSA),LUN(MSA),LUNS(MSA),MXSR(MSA),NBCF(MSA),NBCT&amp;</t>
  </si>
  <si>
    <t xml:space="preserve">      (MSA),NBFF(MSA),NBFT(MSA),NBSA(MSA),NBSL(MSA),NBW(MSA),NDFA(MSA),&amp;</t>
  </si>
  <si>
    <t xml:space="preserve">      NII(MSA),NMW(MSA),NPSF(MSA),NRO(MSA),NVCN(MSA),NWDA(MSA))</t>
  </si>
  <si>
    <t xml:space="preserve">      ALLOCATE (IPSF(MPO),KPSN(MPO),JPC(MPS),KPC(MPS),NPC(MPS),IHX(MHX)) </t>
  </si>
  <si>
    <t xml:space="preserve">	  ALLOCATE (IHU(MNC,MSA),IYH(MNC,MSA),JE(MNC,MSA),JP(MNC,MSA),&amp;                       </t>
  </si>
  <si>
    <t xml:space="preserve">      JPL(MNC,MSA),KGO(MNC,MSA),NCR(MNC,MSA),NHU(MNC,MSA),NYLN(MNC,MSA))             </t>
  </si>
  <si>
    <t xml:space="preserve">	  ALLOCATE (NCP(MRO,MSA),NFRT(MRO,MSA),NPST(MRO,MSA),NTL(MRO,MSA))                    </t>
  </si>
  <si>
    <t xml:space="preserve">	  ALLOCATE (IDFA(MHD,MOW),IDFD(MHD,MOW),IDMU(MHD,MOW),IGZO(MHD,MOW),&amp;                 </t>
  </si>
  <si>
    <t xml:space="preserve">      IGZX(MHD,MOW),IHBS(MHD,MOW),IYHO(MHD,MOW),LGIR(MHD,MOW),NBHS(MHD,&amp;             </t>
  </si>
  <si>
    <t xml:space="preserve">      MOW),NCOW(MHD,MOW),NGZA(MHD,MOW),NHBS(MHD,MOW),NYHO(MHD,MOW))                  </t>
  </si>
  <si>
    <t xml:space="preserve">	  ALLOCATE (IDSL(MSA,MSA),IDSS(MSA,MSA),IDOW(MSA,MOW),&amp;                 </t>
  </si>
  <si>
    <t xml:space="preserve">      IHT(MNT,MSA),KOMP(MNT,MSA),IFED(MHD,MSA),NGZ(MHD,MSA),LID(ML1,MSA)&amp;            </t>
  </si>
  <si>
    <t xml:space="preserve">      ,LORG(MSL,MSA),IFLO(MSL,MSA),IHRL(12,MSA),IDFT(6,MSA),IDF0(6,MSA))                          </t>
  </si>
  <si>
    <t xml:space="preserve">	  ALLOCATE (ITL(MRO,MNT,MSA),JH(MRO,MNT,MSA),KDT(12,MNC,MSA),LFT(MRO&amp;                 </t>
  </si>
  <si>
    <t xml:space="preserve">      ,MNT,MSA),LT(MRO,MNT,MSA),LYR(MRO,MNT,MSA),LPC(MRO,MPS,MSA),LY(MRO&amp;            </t>
  </si>
  <si>
    <t xml:space="preserve">      ,MNC,MSA),IHDT(MBS,MHD,MOW),NGIX(MSA,MHD,MOW),NBSX(MBS,MHD,MOW))</t>
  </si>
  <si>
    <t xml:space="preserve">      ALLOCATE (OSAA(MOW),OWSA(MOW),PKRZ(MSL),UK(MSL),&amp;</t>
  </si>
  <si>
    <t xml:space="preserve">      UN(MSL),UP(MSL),UW(MSL))</t>
  </si>
  <si>
    <t xml:space="preserve">      ALLOCATE (FCST(MFT),FK(MFT),FN(MFT),FNMA(MFT),FNMN(MFT),FNO(MFT),&amp;</t>
  </si>
  <si>
    <t xml:space="preserve">      FOC(MFT),FP(MFT),FPO(MFT),FSLT(MFT))                                                 </t>
  </si>
  <si>
    <t xml:space="preserve">	  ALLOCATE (PCST(MPS),PHLF(MPS),PHLS(MPS),PKOC(MPS),PLCH(MPS),&amp;                       </t>
  </si>
  <si>
    <t xml:space="preserve">      PSOL(MPS),PWOF(MPS),SSPS(MPS))                                                 </t>
  </si>
  <si>
    <t xml:space="preserve">      ALLOCATE (COOP(MNT),COTL(MNT),DKH(MNT),DKI(MNT),EFM(MNT),EMX&amp;                  </t>
  </si>
  <si>
    <t xml:space="preserve">      (MNT),FPOP(MNT),FRCP(MNT),FULU(MNT),HE(MNT),HMO(MNT),ORHI(MNT),RHT&amp;            </t>
  </si>
  <si>
    <t xml:space="preserve">      (MNT),RIN(MNT),RR(MNT),STIR(MNT),TIL(MNT),TLD(MNT))</t>
  </si>
  <si>
    <t xml:space="preserve">      ALLOCATE (AEP(MNC),ALT(MNC),CAF(MNC),CKY(MNC),CNLV(MNC),CNY(MNC),&amp;</t>
  </si>
  <si>
    <t xml:space="preserve">	  CSTS(MNC),CPY(MNC),DDM(MNC),DLAI(MNC),DMLA(MNC),DMLX(MNC),EP(MNC),&amp;</t>
  </si>
  <si>
    <t xml:space="preserve">	  EXTC(MNC),FLT(MNC),FTO(MNC),GMHU(MNC),GRDD(MNC),GRLV(MNC),GSI(MNC),&amp;</t>
  </si>
  <si>
    <t xml:space="preserve">	  HI(MNC),HMX(MNC),PHUX(MNC),PLAX(MNC),POPX(MNC),PRYF(MNC),PRYG(MNC),&amp;</t>
  </si>
  <si>
    <t xml:space="preserve">	  PST(MNC),RBMD(MNC),RDMX(MNC),RLAD(MNC),SDW(MNC),TBSC(MNC),TCPA(MNC),&amp;</t>
  </si>
  <si>
    <t xml:space="preserve">	  TCPY(MNC),TOPC(MNC),VPD2(MNC),VPTH(MNC),WA(MNC),WAVP(MNC),WCY(MNC),&amp;</t>
  </si>
  <si>
    <t xml:space="preserve">	  WSYF(MNC),WXYF(MNC),XDLAI(MNC),XMTU(MNC),YLD(MNC),YLX(MNC))</t>
  </si>
  <si>
    <t xml:space="preserve">      ALLOCATE (ABD(MSA),AFLG(MSA),AGPM(MSA),ALGI(MSA),ALQ(MSA),ARMN&amp;                     </t>
  </si>
  <si>
    <t xml:space="preserve">      (MSA),ARMX(MSA),ARSD(MSA),BA1(MSA),BA2(MSA),BCOF(MSA),BCV(MSA),&amp;</t>
  </si>
  <si>
    <t xml:space="preserve">      BFFL(MSA),BFSN(MSA),BFT(MSA),BGWS(MSA),BIG(MSA),BIR(MSA),BR1(MSA),BR2(MSA),&amp;</t>
  </si>
  <si>
    <t xml:space="preserve">      BRSV(MSA),BSALA(MSA),BSNO(MSA),BTC(MSA),BTCX(MSA),BTCZ(MSA),BTK(MSA),&amp;</t>
  </si>
  <si>
    <t xml:space="preserve">      BTN(MSA),BTNX(MSA),BTNZ(MSA),BTP(MSA),BTPX(MSA),BTPZ(MSA),BV1(MSA),&amp;</t>
  </si>
  <si>
    <t xml:space="preserve">      BV2(MSA),BVIR(MSA),CFNP(MSA),CHL(MSA),CHN(MSA),CHS(MSA),CHXA(MSA),&amp;</t>
  </si>
  <si>
    <t xml:space="preserve">      CHXP(MSA),CLG(MSA),CN0(MSA),CN2(MSA),CNSX(MSA))</t>
  </si>
  <si>
    <t xml:space="preserve">      ALLOCATE (COST(MSA),COWW(MSA),CPMX(MSA),CST1(MSA),CV(MSA),CVF(MSA),&amp;</t>
  </si>
  <si>
    <t xml:space="preserve">      CVP(MSA),CVRS(MSA),CYAV(MSA),CYMX(MSA),CYSD(MSA),DALG(MSA),DDLG&amp;</t>
  </si>
  <si>
    <t xml:space="preserve">      (MSA),DEPC(MSA),DHT(MSA),DKIN(MSA),DKHL(MSA),DRT(MSA),DST0(MSA),&amp;</t>
  </si>
  <si>
    <t xml:space="preserve">      DWOC(MSA),EFI(MSA),EK(MSA),EM10(MSA),EVRS(MSA),EVRT(MSA),FBM(MSA),&amp;</t>
  </si>
  <si>
    <t xml:space="preserve">      FCMN(MSA),FCMP(MSA),FDSF(MSA),FFC(MSA),FFPQ(MSA),FGC(MSA),FGSL(MSA),&amp;</t>
  </si>
  <si>
    <t xml:space="preserve">      FHP(MSA),FIRG(MSA),FPF(MSA),FPSC(MSA),FSFN(MSA),FSFP(MSA),GMA(MSA),&amp;</t>
  </si>
  <si>
    <t xml:space="preserve">      GRDL(MSA),GWSN(MSA),GWST(MSA),GWMX(MSA),HCLD(MSA),HCLN(MSA),&amp;</t>
  </si>
  <si>
    <t xml:space="preserve">      HLMN(MSA),HR0(MSA),HSM(MSA),OCPD(MSA))</t>
  </si>
  <si>
    <t xml:space="preserve">      ALLOCATE (OMAP(MSA),ORSD(MSA),PAW(MSA),PCOF(MSA),PDAW(MSA),PDPL&amp;</t>
  </si>
  <si>
    <t xml:space="preserve">      (MSA),PDPL0(MSA),PDPLC(MSA),PDPLX(MSA),PDSKC(MSA),PDSW(MSA),&amp;</t>
  </si>
  <si>
    <t xml:space="preserve">      PEC(MSA),PMX(MSA),PM10(MSA),PRSD(MSA),PSTF(MSA),PSTM(MSA),PSTS(MSA),&amp;</t>
  </si>
  <si>
    <t xml:space="preserve">      QCAP(MSA),QRBQ(MSA),QRQB(MSA),RCBW(MSA),RCF(MSA),RCHC(MSA),&amp;</t>
  </si>
  <si>
    <t xml:space="preserve">      RCHD(MSA),RCHK(MSA),RCHL(MSA),RCHN(MSA),RCHS(MSA),RCHX(MSA),&amp;</t>
  </si>
  <si>
    <t xml:space="preserve">      RCSS(MSA),RCTW(MSA),REPI(MSA),RFPK(MSA),RFPL(MSA),RFPS(MSA),&amp;</t>
  </si>
  <si>
    <t xml:space="preserve">      RFPW(MSA),RFPX(MSA),RFTT(MSA),RFV(MSA),RFV0(MSA),RHD(MSA),RHTT(MSA))</t>
  </si>
  <si>
    <t xml:space="preserve">      ALLOCATE (RINT(MSA),RLF(MSA),RMXS(MSA),ROSP(MSA),RRUF(MSA),RSAE&amp;</t>
  </si>
  <si>
    <t xml:space="preserve">      (MSA),RSAP(MSA),RSBD(MSA),RSDP(MSA),RSEE(MSA),RSEP(MSA),RSF(MSA),&amp;</t>
  </si>
  <si>
    <t xml:space="preserve">      RSHC(MSA),RSK(MSA),RSLK(MSA),RSOC(MSA),RSON(MSA),RSOP(MSA),RSO3&amp;</t>
  </si>
  <si>
    <t xml:space="preserve">      (MSA),RSRR(MSA),RSSA(MSA),RSSP(MSA),RST0(MSA),RSV(MSA),RSVB(MSA),&amp;</t>
  </si>
  <si>
    <t xml:space="preserve">      RSVE(MSA),RSVF(MSA),RSVP(MSA),RSPK(MSA),RSYB(MSA),RSYF(MSA),&amp;</t>
  </si>
  <si>
    <t xml:space="preserve">      RSYN(MSA),RSYS(MSA),RVE0(MSA),RVP0(MSA),RZ(MSA),RZSW(MSA),SALA(MSA),&amp;</t>
  </si>
  <si>
    <t xml:space="preserve">      SALB(MSA),SAMA(MSA),SATK(MSA),SCI(MSA),SCNX(MSA),SDVR(MSA),SLF(MSA),&amp;</t>
  </si>
  <si>
    <t xml:space="preserve">      SLT0(MSA),SLTX(MSA),SMAS(MSA),SMEO(MSA),SMFN(MSA),SMFU(MSA),&amp;</t>
  </si>
  <si>
    <t xml:space="preserve">      SMKS(MSA),SMLA(MSA),SMMU(MSA),SMNS(MSA),SMNU(MSA),SMPL(MSA),&amp;</t>
  </si>
  <si>
    <t xml:space="preserve">      SMPQ(MSA),SMPS(MSA),SMPY(MSA),SMRF(MSA),SMSS(MSA),SMST(MSA),&amp;</t>
  </si>
  <si>
    <t xml:space="preserve">      SMTS(MSA),SMWS(MSA),SMX(MSA),SMY1(MSA),SMY2(MSA),SNO(MSA),&amp;</t>
  </si>
  <si>
    <t xml:space="preserve">      SOLQ(MSA),SPLG(MSA),SRAD(MSA),SRSD(MSA),SSFI(MSA),SSIN(MSA),SSW(MSA))</t>
  </si>
  <si>
    <t xml:space="preserve">      ALLOCATE (ST0(MSA),STDO(MSA),STDOK(MSA),STDON(MSA),STDOP(MSA),&amp;</t>
  </si>
  <si>
    <t xml:space="preserve">      STKR(MSA),STLT(MSA),STP(MSA),SW(MSA),SWB(MSA),SWBD(MSA),SWBX(MSA),&amp;</t>
  </si>
  <si>
    <t xml:space="preserve">      SWLT(MSA),S3(MSA),TAGP(MSA),TCC(MSA),TCS(MSA),TFLG(MSA),THK(MSA),&amp;</t>
  </si>
  <si>
    <t xml:space="preserve">      TILG(MSA),TKR(MSA),TLMF(MSA),TMN(MSA),TMX(MSA),TNOR(MSA),TOC(MSA),&amp;</t>
  </si>
  <si>
    <t xml:space="preserve">      TPSF(MSA),TRSD(MSA),TSLA(MSA),TSMY(MSA),TSNO(MSA),TVGF(MSA),&amp;</t>
  </si>
  <si>
    <t xml:space="preserve">      TYK(MSA),TYN(MSA))</t>
  </si>
  <si>
    <t xml:space="preserve">      ALLOCATE (TYP(MSA),U10(MSA),UB1(MSA),UOB(MSA),UPSX(MSA),URBF(MSA),&amp;</t>
  </si>
  <si>
    <t xml:space="preserve">      USL(MSA),VAC(MSA),VALF1(MSA),VAP(MSA),VCHA(MSA),VCHB(MSA),VFPA(MSA),&amp;</t>
  </si>
  <si>
    <t xml:space="preserve">      VFPB(MSA),VIMX(MSA),VIRT(MSA),VLG(MSA),VLGB(MSA),VLGI(MSA),&amp;</t>
  </si>
  <si>
    <t xml:space="preserve">      VLGM(MSA),VLGN(MSA),VPU(MSA),VRSE(MSA),VSK(MSA),VSLT(MSA),WDRM(MSA))</t>
  </si>
  <si>
    <t xml:space="preserve">      ALLOCATE (WK(MSA),WS(MSA),WSA(MSA),WSX(MSA),WTMB(MSA),WTBL(MSA),&amp;                   </t>
  </si>
  <si>
    <t xml:space="preserve">      WTMN(MSA),WTMU(MSA),WTMX(MSA),XCT(MSA),XHSM(MSA),XIDK(MSA),XIDS&amp;               </t>
  </si>
  <si>
    <t xml:space="preserve">      (MSA),XMAP(MSA),XNS(MSA),XRFI(MSA),YCT(MSA),YLC(MSA),YLS(MSA),&amp;</t>
  </si>
  <si>
    <t xml:space="preserve">      YTN(MSA),YTX(MSA),ZBMC(MSA),ZBMN(MSA),ZCO(MSA),ZCOB(MSA),ZEK(MSA),&amp;</t>
  </si>
  <si>
    <t xml:space="preserve">      ZFK(MSA),ZFOP(MSA),ZHPC(MSA),ZHPN(MSA),ZHSC(MSA),ZHSN(MSA),ZLM(MSA),&amp;</t>
  </si>
  <si>
    <t xml:space="preserve">      ZLMC(MSA),ZLMN(MSA),ZLS(MSA),ZLSC(MSA),ZLSL(MSA),ZLSLC(MSA),&amp;</t>
  </si>
  <si>
    <t xml:space="preserve">      ZLSLNC(MSA),ZLSN(MSA),ZNMA(MSA),ZNMN(MSA),ZNMU(MSA),ZNOA(MSA),&amp;</t>
  </si>
  <si>
    <t xml:space="preserve">      ZNOS(MSA),ZNOU(MSA),ZOC(MSA),ZON(MSA),ZPMA(MSA),ZPML(MSA),ZPMS(MSA),&amp;</t>
  </si>
  <si>
    <t xml:space="preserve">      ZPMU(MSA),ZPO(MSA),ZPOU(MSA),ZSK(MSA),ZSLT(MSA),ZTP(MSA))                                             </t>
  </si>
  <si>
    <t xml:space="preserve">	  ALLOCATE (CPVH(MHY),DPMT(MHY),DRAV(MHY),ERAV(MHY),HYDV(MHY),RCTC&amp;                   </t>
  </si>
  <si>
    <t xml:space="preserve">      (MHY),PRAV(MHY),PRB(MHY),PSZM(MHY),QC(MHY),QDR(MHY),QDRN(MHY),&amp;             </t>
  </si>
  <si>
    <t xml:space="preserve">      QDRP(MHY),QN(MHY),QP(MHY),QPR(MHY),QPU(MHY),QRF(MHY),QRFN(MHY),&amp;</t>
  </si>
  <si>
    <t xml:space="preserve">      QRFP(MHY),QRP(MHY),QURB(MHY),QVOL(MHY),RQRB(MHY),RSFN(MHY),RSSF&amp;</t>
  </si>
  <si>
    <t xml:space="preserve">      (MHY),RWSA(MHY),SHYD(MHY),SMIO(MHY),SQVL(MHY),SST(MHY),STY(MHY),&amp;</t>
  </si>
  <si>
    <t xml:space="preserve">      TC(MHY),TCAV(MHY),TCMN(MHY),TCMX(MHY),TNYL(MHY),TSFK(MHY),TSFN(MHY),&amp;</t>
  </si>
  <si>
    <t xml:space="preserve">      WYLD(MHY),YC(MHY),YCOU(MHY),YCWN(MHY),YMNU(MHY),YN(MHY),YNOU(MHY),&amp;</t>
  </si>
  <si>
    <t xml:space="preserve">      YNWN(MHY),YP(MHY),YPOU(MHY),YPWN(MHY),YW(MHY))</t>
  </si>
  <si>
    <t xml:space="preserve">      ALLOCATE (PSO3(MPO),PSON(MPO),PSOP(MPO),PSOQ(MPO),PSOY(MPO),PQPS&amp;</t>
  </si>
  <si>
    <t xml:space="preserve">      (MPO),PSSP(MPO),PYPS(MPO))</t>
  </si>
  <si>
    <t xml:space="preserve">      ALLOCATE (QGA(MHP),RFDT(MHP),VARW(NSM))</t>
  </si>
  <si>
    <t xml:space="preserve">      ALLOCATE (EO5(30,MSA),RF5(30,MSA),SCFS(30,MSA),XMS(30,MSA),ASW(12,&amp;</t>
  </si>
  <si>
    <t xml:space="preserve">      MSA),CX(12,MSA),QIN(12,MSA),SET(12,MSA),SRD(12,MSA),SRMX(12,MSA),&amp;</t>
  </si>
  <si>
    <t xml:space="preserve">      TAMX(12,MSA),TCN(12,MSA),TCVF(12,MSA),TEI(12,MSA),TET(12,MSA),THRL&amp;</t>
  </si>
  <si>
    <t xml:space="preserve">      (12,MSA),TQ(12,MSA),TR(12,MSA),TRHT(12,MSA),TSN(12,MSA),TSR(12,MSA),&amp;</t>
  </si>
  <si>
    <t xml:space="preserve">      TSY(12,MSA),TXMX(12,MSA),TXMN(12,MSA),TQN(12,MSA),TQP(12,MSA),TQPU&amp;</t>
  </si>
  <si>
    <t xml:space="preserve">      (12,MSA),TYON(12,MSA),TYTP(12,MSA),TYW(12,MSA),CNSC(2,MSA))</t>
  </si>
  <si>
    <t xml:space="preserve">      ALLOCATE (ALS(MSL,MSA),BD(MSL,MSA),BDD(MSL,MSA),BDM(MSL,MSA),BDP&amp;              </t>
  </si>
  <si>
    <t xml:space="preserve">      (MSL,MSA),BPT(MSL,MSA),CAC(MSL,MSA),CBN(MSL,MSA),CDG(MSL,MSA),&amp;</t>
  </si>
  <si>
    <t xml:space="preserve">      CEC(MSL,MSA),CLA(MSL,MSA),CNDS(MSL,MSA),CNRT(MSL,MSA),CPRH(MSL,MSA),&amp;</t>
  </si>
  <si>
    <t xml:space="preserve">      CPRV(MSL,MSA),DHN(MSL,MSA),ECND(MSL,MSA),EQKE(MSL,MSA),EQKS(MSL,MSA),&amp;</t>
  </si>
  <si>
    <t xml:space="preserve">      EXCK(MSL,MSA),FE26(MSL,MSA),FIXK(MSL,MSA),FOP(MSL,MSA),HCL(MSL,MSA),&amp;</t>
  </si>
  <si>
    <t xml:space="preserve">      PH(MSL,MSA),PO(MSL,MSA),PSP(MSL,MSA),RNMN(MSL,MSA),ROK(MSL,MSA),&amp;</t>
  </si>
  <si>
    <t xml:space="preserve">      RSD(MSL,MSA),RSDM(MSL,MSA),SAN(MSL,MSA),SATC(MSL,MSA),SEV(MSL,MSA),&amp;</t>
  </si>
  <si>
    <t xml:space="preserve">      SIL(MSL,MSA),SMB(MSL,MSA),SULF(MSL,MSA),SUT(MSL,MSA))</t>
  </si>
  <si>
    <t xml:space="preserve">      ALLOCATE (SWST(MSL,MSA),STFR(MSL,MSA),STMP(MSL,MSA),VNO3(MSL,MSA),&amp;</t>
  </si>
  <si>
    <t xml:space="preserve">      WBMN(MSL,MSA),WCMU(MSL,MSA),WCOU(MSL,MSA),WHPC(MSL,MSA),&amp;</t>
  </si>
  <si>
    <t xml:space="preserve">      WHPN(MSL,MSA),WHSC(MSL,MSA),WHSN(MSL,MSA),WKMU(MSL,MSA),&amp;</t>
  </si>
  <si>
    <t xml:space="preserve">      WLM(MSL,MSA),WLMC(MSL,MSA),WLMN(MSL,MSA),WLS(MSL,MSA),WLSC(MSL,MSA),&amp;</t>
  </si>
  <si>
    <t xml:space="preserve">      WLSL(MSL,MSA),WLSLC(MSL,MSA),WLSLNC(MSL,MSA),WLSN(MSL,MSA),&amp;</t>
  </si>
  <si>
    <t xml:space="preserve">      WNMU(MSL,MSA),WNOU(MSL,MSA),WOC(MSL,MSA),WON(MSL,MSA),WPMA(MSL,MSA),&amp;</t>
  </si>
  <si>
    <t xml:space="preserve">      WPMS(MSL,MSA),WPMU(MSL,MSA),WPO(MSL,MSA),WPOU(MSL,MSA),&amp;</t>
  </si>
  <si>
    <t xml:space="preserve">      WSLT(MSL,MSA),WT(MSL,MSA),Z(MSL,MSA))                                                   </t>
  </si>
  <si>
    <t xml:space="preserve">      ALLOCATE (ACET(MNC,MSA),AJHI(MNC,MSA),AWC(MNC,MSA),CAW(MNC,MSA),&amp;              </t>
  </si>
  <si>
    <t xml:space="preserve">      CPHT(MNC,MSA),CSTF(MNC,MSA),DM(MNC,MSA),DMF(MNC,MSA),DM1(MNC,MSA),&amp;            </t>
  </si>
  <si>
    <t xml:space="preserve">      ETG(MNC,MSA),FRTK(MNC,MSA),FRTN(MNC,MSA),FRTP(MNC,MSA),HU(MNC,MSA),&amp;</t>
  </si>
  <si>
    <t xml:space="preserve">      HUF(MNC,MSA),HUI(MNC,MSA),PPL0(MNC,MSA),RD(MNC,MSA),RDF(MNC,MSA),&amp;</t>
  </si>
  <si>
    <t xml:space="preserve">      REG(MNC,MSA),RW(MNC,MSA),SLAI(MNC,MSA),SLA0(MNC,MSA),SRA(MNC,MSA),&amp;</t>
  </si>
  <si>
    <t xml:space="preserve">      STD(MNC,MSA),STDK(MNC,MSA),STDL(MNC,MSA),STDN(MNC,MSA))</t>
  </si>
  <si>
    <t xml:space="preserve">      ALLOCATE (STDP(MNC,MSA),STL(MNC,MSA),SWH(MNC,MSA),SWP(MNC,MSA),TCAW&amp;</t>
  </si>
  <si>
    <t xml:space="preserve">      (MNC,MSA),TDM(MNC,MSA),TETG(MNC,MSA),TFTK(MNC,MSA),TFTN(MNC,MSA),&amp;</t>
  </si>
  <si>
    <t xml:space="preserve">      TFTP(MNC,MSA),THU(MNC,MSA),TRA(MNC,MSA),TRD(MNC,MSA),TVIR(MNC,MSA),&amp;</t>
  </si>
  <si>
    <t xml:space="preserve">      TYL1(MNC,MSA),TYL2(MNC,MSA),TYLK(MNC,MSA),TYLN(MNC,MSA),&amp;</t>
  </si>
  <si>
    <t xml:space="preserve">      TYLP(MNC,MSA),UK1(MNC,MSA),UNA(MNC,MSA),UN1(MNC,MSA),UP1(MNC,MSA),&amp;</t>
  </si>
  <si>
    <t xml:space="preserve">      VIR(MNC,MSA),WCHT(MNC,MSA),WLV(MNC,MSA),XLAI(MNC,MSA),&amp;</t>
  </si>
  <si>
    <t xml:space="preserve">      XDLA0(MNC,MSA),YLD1(MNC,MSA),YLD2(MNC,MSA),YLKF(MNC,MSA),&amp;</t>
  </si>
  <si>
    <t xml:space="preserve">      YLNF(MNC,MSA),YLPF(MNC,MSA))</t>
  </si>
  <si>
    <t xml:space="preserve">      ALLOCATE(ACO2C(MSC,MSA),AFP(MSC,MSA),AN2OC(MSC,MSA),AO2C(MSC,MSA),&amp;</t>
  </si>
  <si>
    <t xml:space="preserve">      CGCO2(MSC,MSA),CGN2O(MSC,MSA),CGO2(MSC,MSA),CLCO2(MSC,MSA),CLN2O&amp;</t>
  </si>
  <si>
    <t xml:space="preserve">      (MSC,MSA),CLO2(MSC,MSA),DCO2GEN(MSC,MSA),DN2G(MSC,MSA),&amp;</t>
  </si>
  <si>
    <t xml:space="preserve">      DN2OG(MSC,MSA),DO2CONS(MSC,MSA),DPRC(MSC,MSA),DPRN(MSC,MSA),&amp;</t>
  </si>
  <si>
    <t xml:space="preserve">      DPRO(MSC,MSA),DRWX(MSC,MSA),EAR(MSC,MSA),FC(MSC,MSA),HKPC(MSC,MSA),&amp;</t>
  </si>
  <si>
    <t xml:space="preserve">      HKPN(MSC,MSA),HKPO(MSC,MSA))</t>
  </si>
  <si>
    <t xml:space="preserve">      ALLOCATE(RSPC(MSC,MSA),RWTZ(MSC,MSA),S15(MSC,MSA),SMEA(MSC,MSA),&amp;</t>
  </si>
  <si>
    <t xml:space="preserve">      SMES(MSC,MSA),SOLK(MSC,MSA),SOT(MSC,MSA),SSFCO2(MSC,MSA),&amp;</t>
  </si>
  <si>
    <t xml:space="preserve">      SSFN2O(MSC,MSA),SSFO2(MSC,MSA),TPOR(MSC,MSA),VCO2(MSC,MSA),&amp;</t>
  </si>
  <si>
    <t xml:space="preserve">      VN2O(MSC,MSA),VO2(MSC,MSA),VFC(MSC,MSA),VWC(MSC,MSA),VWP(MSC,MSA),&amp;</t>
  </si>
  <si>
    <t xml:space="preserve">      WBMC(MSC,MSA),WCO2G(MSC,MSA),WCO2L(MSC,MSA),WN2O(MSC,MSA),&amp;</t>
  </si>
  <si>
    <t xml:space="preserve">      WN2OG(MSC,MSA),WN2OL(MSC,MSA),WNO2(MSC,MSA),WNH3(MSC,MSA),&amp;</t>
  </si>
  <si>
    <t xml:space="preserve">      WNO3(MSC,MSA),WO2G(MSC,MSA),WO2L(MSC,MSA),WPML(MSC,MSA),&amp;</t>
  </si>
  <si>
    <t xml:space="preserve">      XN2O(MSC,MSA),ZC(MSC,MSA))    </t>
  </si>
  <si>
    <t xml:space="preserve">      ALLOCATE (YHY(MHP,MHY),SMH(NSH,MHY),SMYH(NSH,MHY),VARH(NSH,MHY),&amp;</t>
  </si>
  <si>
    <t xml:space="preserve">      QPST(MPS,MHY),RSPS(MPS,MHY),TSPS(MPS,MHY),YPST(MPS,MHY),&amp;</t>
  </si>
  <si>
    <t xml:space="preserve">      SRCH(27,MHY),CPFH(MSL,MHY),QSF(MSL,MHY),SSF(MSL,MHY),SM(NSM,MSA),&amp;</t>
  </si>
  <si>
    <t xml:space="preserve">      SMY(NSM,MSA),VAR(NSM,MSA),CTSA(100,MSA),VQ(90,MHY),VY(90,MHY),&amp;</t>
  </si>
  <si>
    <t xml:space="preserve">      GWPS(MPS,MSA),PFOL(MPS,MSA),ANA(MRO,MSA),FNMX(MRO,MSA),&amp;</t>
  </si>
  <si>
    <t xml:space="preserve">      GCOW(MHD,MSA),GZLM(MHD,MSA),DUMP(MHD,MOW),FFED(MHD,MOW),&amp;</t>
  </si>
  <si>
    <t xml:space="preserve">      GZRT(MHD,MOW),VURN(MHD,MOW),PPX(13,MSA),YSD(8,MHY),PCT(5,MHY),&amp;</t>
  </si>
  <si>
    <t xml:space="preserve">      PCTH(5,MHY),SQB(5,MHY),SYB(5,MHY),FNP(5,MSA),SMYRP(5,MPS),&amp;</t>
  </si>
  <si>
    <t xml:space="preserve">      BK(4,MNC),BN(4,MNC),BP(4,MNC),BLG(3,MNC),BWN(3,MNC),DLAP(2,MNC),&amp;</t>
  </si>
  <si>
    <t xml:space="preserve">      FRST(2,MNC),PPCF(2,MNC),PPLP(2,MNC),RWPC(2,MNC),STX(2,MNC),&amp;</t>
  </si>
  <si>
    <t xml:space="preserve">      WAC2(2,MNC))    </t>
  </si>
  <si>
    <t xml:space="preserve"> 	  ALLOCATE (SMMH(NSH,12,MHY),PVQ(MPS,90,MHY),PVY(MPS,90,MHY),PSTE&amp;                   </t>
  </si>
  <si>
    <t xml:space="preserve">      (MRO,MPS,MSA),PSTR(MRO,MPS,MSA),PSSF(MPS,MSL,MSA),PSTZ(MPS,MSL,&amp;               </t>
  </si>
  <si>
    <t xml:space="preserve">      MSA),CND(MRO,MNT,MSA),SMM(NSM,12,MSA),STV(20,12,MSA),SMS(11,ML1,&amp;               </t>
  </si>
  <si>
    <t xml:space="preserve">      MSA),SOL(23,MSL,MSA),FIRX(MRO,MNT,MSA),QIR(MRO,MNT,MSA),RSTK(MRO,&amp;</t>
  </si>
  <si>
    <t xml:space="preserve">      MNT,MSA),TIR(MRO,MNT,MSA),VIRR(MRO,MNT,MSA),WFA(MRO,MNT,MSA),&amp;</t>
  </si>
  <si>
    <t xml:space="preserve">      PHU(MNC,MRO,MSA),POP(MNC,MRO,MSA),PPLA(MNC,MRO,MSA),VARC(17,MNC,MSA),&amp;</t>
  </si>
  <si>
    <t xml:space="preserve">      SMAP(13,MPS,MHY),SMYP(13,MPS,MHY),VARP(12,MPS,MHY),SMMRP(5,MPS,12),&amp;</t>
  </si>
  <si>
    <t xml:space="preserve">      SMRP(5,MPS,12))</t>
  </si>
  <si>
    <t xml:space="preserve">      !SPQ(5,20,MHY),SPQC(5,20,MHY),SPY(5,20,MHY)</t>
  </si>
  <si>
    <t xml:space="preserve">      ALLOCATE (TSFC(7,MNC,MSA),SOIL(17,MSL,MSA),HUSC(MRO,MNT,MSA),RWT(MSL,&amp;</t>
  </si>
  <si>
    <t xml:space="preserve">      MNC,MSA),STDA(4,MNC,MSA),SFCP(7,MNC,MSA),SFMO(7,MNC,MSA),&amp;</t>
  </si>
  <si>
    <t xml:space="preserve">      XZP(13,ML1,MSA),QHY(NPD,MHY,MHX))</t>
  </si>
  <si>
    <t xml:space="preserve">      ALLOCATE (SMMP(20,MPS,13,MHY),SMMC(17,MNC,12,MSA))</t>
  </si>
  <si>
    <t xml:space="preserve">!     ALLOCATE (APQ(5,20,100,MHY),APQC(5,20,100,MHY),APY(5,20,100,MHY)&amp;              </t>
  </si>
  <si>
    <t xml:space="preserve">!    &amp;,AQB(5,20,100,MHY),AYB(5,20,100,MHY),SMMP(20,MPS,12,MSA),SMMC(15,&amp;             </t>
  </si>
  <si>
    <t xml:space="preserve">!    &amp;MNC,12,MSA))                                                                                            </t>
  </si>
  <si>
    <t xml:space="preserve">      RETURN                                                                         </t>
  </si>
  <si>
    <t xml:space="preserve">      END                 </t>
  </si>
  <si>
    <t xml:space="preserve">Variable</t>
  </si>
  <si>
    <t xml:space="preserve">Description</t>
  </si>
  <si>
    <t xml:space="preserve">Values rom APEXDIM.DAT file I have</t>
  </si>
  <si>
    <t xml:space="preserve">Values from Isabelle (Skype Session)</t>
  </si>
  <si>
    <t xml:space="preserve">MPS</t>
  </si>
  <si>
    <t xml:space="preserve"> Maximum # of pesticides (cols. 1-8)</t>
  </si>
  <si>
    <t xml:space="preserve">MRO</t>
  </si>
  <si>
    <t xml:space="preserve"> Maximum # years in crop rotation (cols. 9-16)</t>
  </si>
  <si>
    <t xml:space="preserve">MNT</t>
  </si>
  <si>
    <t xml:space="preserve"> Maximum # of tillage operations (cols. 17-24)</t>
  </si>
  <si>
    <t xml:space="preserve">MNC</t>
  </si>
  <si>
    <t xml:space="preserve"> Maximum # of crops used (cols. 25-32)</t>
  </si>
  <si>
    <t xml:space="preserve">MHD</t>
  </si>
  <si>
    <t xml:space="preserve"> Maximum # animals herds (cols. 33-40)</t>
  </si>
  <si>
    <t xml:space="preserve">MBS</t>
  </si>
  <si>
    <t xml:space="preserve"> Maximum # buy/sell livestock transactions (cols. 41-48)</t>
  </si>
  <si>
    <t xml:space="preserve">MFT</t>
  </si>
  <si>
    <t xml:space="preserve"> Maximum # fertilizer (cols. 49-56)</t>
  </si>
  <si>
    <t xml:space="preserve">MPO</t>
  </si>
  <si>
    <t xml:space="preserve"> Maximum # point sources (cols. 65-72)</t>
  </si>
  <si>
    <t xml:space="preserve">MHP</t>
  </si>
  <si>
    <t xml:space="preserve"> Maximum # of hydrograph points (cols. 73-80)</t>
  </si>
  <si>
    <t xml:space="preserve">MHX</t>
  </si>
  <si>
    <t xml:space="preserve"> Maximum # of days for storm hydrograph base (cols. 81-88)</t>
  </si>
  <si>
    <t xml:space="preserve">MSA</t>
  </si>
  <si>
    <t xml:space="preserve"> Maximum # if subareas (cols. 89-96)</t>
  </si>
  <si>
    <t xml:space="preserve">MIR</t>
  </si>
  <si>
    <t xml:space="preserve"> Maximum # of irrigations applications (cols. 97-104))</t>
  </si>
  <si>
    <t xml:space="preserve"> </t>
  </si>
  <si>
    <t xml:space="preserve">MSL=12</t>
  </si>
  <si>
    <t xml:space="preserve">MSO=49</t>
  </si>
  <si>
    <t xml:space="preserve">  NSM=155 </t>
  </si>
  <si>
    <t xml:space="preserve">NSM=155</t>
  </si>
  <si>
    <t xml:space="preserve">  MSC=31                                                                                                                                                          </t>
  </si>
  <si>
    <t xml:space="preserve">MSC=31</t>
  </si>
  <si>
    <t xml:space="preserve">  NSH=35 </t>
  </si>
  <si>
    <t xml:space="preserve">NSH=35</t>
  </si>
  <si>
    <t xml:space="preserve">  ML1=MSL+1                                                                           </t>
  </si>
  <si>
    <t xml:space="preserve">ML1=MSL+1</t>
  </si>
  <si>
    <t xml:space="preserve">MHY=MSA*4</t>
  </si>
  <si>
    <t xml:space="preserve">MHY5=MHY*5</t>
  </si>
  <si>
    <t xml:space="preserve">MLA=MSL*MSA</t>
  </si>
  <si>
    <t xml:space="preserve">MLA1=ML1*MSA</t>
  </si>
  <si>
    <t xml:space="preserve">MLA17=MSL*MSA*17</t>
  </si>
  <si>
    <t xml:space="preserve">  MPA=MPS*MSA                                                                         </t>
  </si>
  <si>
    <t xml:space="preserve">MPA=MPS*MSA</t>
  </si>
  <si>
    <t xml:space="preserve">MPA90=MPA*90</t>
  </si>
  <si>
    <t xml:space="preserve">MPLA=MPA*MSL</t>
  </si>
  <si>
    <t xml:space="preserve">  MCA=MNC*MSA                                                                         </t>
  </si>
  <si>
    <t xml:space="preserve">MCA=MNC*MSA</t>
  </si>
  <si>
    <t xml:space="preserve">MCA5=MCA*5</t>
  </si>
  <si>
    <t xml:space="preserve">MCA12=MCA*12</t>
  </si>
  <si>
    <t xml:space="preserve">MCCA=MNC*MNC*MSA</t>
  </si>
  <si>
    <t xml:space="preserve">MRA=MRO*MSA</t>
  </si>
  <si>
    <t xml:space="preserve">MRCA=MRA*MNC</t>
  </si>
  <si>
    <t xml:space="preserve">MRTA=MNT*MRA</t>
  </si>
  <si>
    <t xml:space="preserve">  MLCA=MNC*MLA</t>
  </si>
  <si>
    <t xml:space="preserve">MLCA=MNC*MLA</t>
  </si>
  <si>
    <t xml:space="preserve">  NBMX=MAX(NBMX,MHY)                                                                        </t>
  </si>
  <si>
    <t xml:space="preserve">NBMX=MAX(NBMX,MHY)</t>
  </si>
  <si>
    <t xml:space="preserve">ALLOCATE (CPNM(MNC),FPSO(NBMX),FTNM(MFT),PSTN(MPS),TITOP(MSA),&amp;</t>
  </si>
  <si>
    <t xml:space="preserve">TITSO(MSA),HEDH(NSH),HED(NSM))</t>
  </si>
  <si>
    <t xml:space="preserve">  ALLOCATE (KW(2*MSA+MSO),ICDT(MHY),IDN1T(MHY),IDN2T(MHY),IDNB(MHY),&amp;                 </t>
  </si>
  <si>
    <t xml:space="preserve">ALLOCATE (KW(2*MSA+MSO),ICDT(MHY),IDN1T(MHY),IDN2T(MHY),IDNB(MHY),&amp;</t>
  </si>
  <si>
    <t xml:space="preserve">IDOT(MHY),IDRO(MHY),NHY(MHY),NQRB(MHY),NTX(MHY),NISA(NBMX),ICUS&amp;</t>
  </si>
  <si>
    <t xml:space="preserve">(MNT),IHC(MNT),NBE(MNT),NBT(MNT),IDC(MNC),KDC(MNC),NTP(MNC),KDF&amp;</t>
  </si>
  <si>
    <t xml:space="preserve">(MFT),KFL(MSO+1))</t>
  </si>
  <si>
    <t xml:space="preserve">  ALLOCATE (ISAL(MOW),ISAS(MOW),NFED(MOW),NHRD(MOW),NSAL(MSA),NSAO&amp;                   </t>
  </si>
  <si>
    <t xml:space="preserve">ALLOCATE (ISAL(MOW),ISAS(MOW),NFED(MOW),NHRD(MOW),NSAL(MSA),NSAO&amp;</t>
  </si>
  <si>
    <t xml:space="preserve">(MOW),NSAS(MOW))</t>
  </si>
  <si>
    <t xml:space="preserve">  ALLOCATE (IIR(MRO),KIR(MRO),NIR(MRO))                                               </t>
  </si>
  <si>
    <t xml:space="preserve">ALLOCATE (IIR(MRO),KIR(MRO),NIR(MRO))</t>
  </si>
  <si>
    <t xml:space="preserve">  ALLOCATE (IAC(MSA),IAMF(MSA),IAPL(MSA),IAUF(MSA),IAUI(MSA),IAUL&amp;                    </t>
  </si>
  <si>
    <t xml:space="preserve">ALLOCATE (IAC(MSA),IAMF(MSA),IAPL(MSA),IAUF(MSA),IAUI(MSA),IAUL&amp;</t>
  </si>
  <si>
    <t xml:space="preserve">(MSA),IBSA(MSA),IDFH(MSA),IDNF(MSA),IDOA(MSA),IDR(MSA),IDRL(MSA),&amp;</t>
  </si>
  <si>
    <t xml:space="preserve">IDON(MSA),IDS(MSA),IEXT(MSA),IFA(MSA),IFD(MSA),IFLS(MSA),IGO(MSA),&amp;</t>
  </si>
  <si>
    <t xml:space="preserve">IGZ(MSA),IHDM(MSA),ILQF(MSA),IMW(MSA),IPMP(MSA),IPSO(MSA),IPST(MSA),&amp;</t>
  </si>
  <si>
    <t xml:space="preserve">IPTS(MSA),IRF(MSA),IRI(MSA),IRO(MSA),IRP(MSA),IRR(MSA),IRRS(MSA),&amp;</t>
  </si>
  <si>
    <t xml:space="preserve">ISAO(MSA),ISCP(MSA))</t>
  </si>
  <si>
    <t xml:space="preserve">ALLOCATE (ISG(MSA),ISPF(MSA),IWTH(MSA),JBG(MSA),JCN(MSA),JCN0(MSA),&amp;</t>
  </si>
  <si>
    <t xml:space="preserve">JCN1(MSA),JD(MSA),KC(MSA),KP1(MSA),KT(MSA),KTF(MSA),KTMX(MSA),KTT&amp;</t>
  </si>
  <si>
    <t xml:space="preserve">(MSA),LM(MSA),LRD(MSA),LUN(MSA),LUNS(MSA),MXSR(MSA),NBCF(MSA),NBCT&amp;</t>
  </si>
  <si>
    <t xml:space="preserve">(MSA),NBFF(MSA),NBFT(MSA),NBSA(MSA),NBSL(MSA),NBW(MSA),NDFA(MSA),&amp;</t>
  </si>
  <si>
    <t xml:space="preserve">NII(MSA),NMW(MSA),NPSF(MSA),NRO(MSA),NVCN(MSA),NWDA(MSA))</t>
  </si>
  <si>
    <t xml:space="preserve">ALLOCATE (IPSF(MPO),KPSN(MPO),JPC(MPS),KPC(MPS),NPC(MPS),IHX(MHX))</t>
  </si>
  <si>
    <t xml:space="preserve">  ALLOCATE (IHU(MNC,MSA),IYH(MNC,MSA),JE(MNC,MSA),JP(MNC,MSA),&amp;                       </t>
  </si>
  <si>
    <t xml:space="preserve">ALLOCATE (IHU(MNC,MSA),IYH(MNC,MSA),JE(MNC,MSA),JP(MNC,MSA),&amp;</t>
  </si>
  <si>
    <t xml:space="preserve">JPL(MNC,MSA),KGO(MNC,MSA),NCR(MNC,MSA),NHU(MNC,MSA),NYLN(MNC,MSA))</t>
  </si>
  <si>
    <t xml:space="preserve">  ALLOCATE (NCP(MRO,MSA),NFRT(MRO,MSA),NPST(MRO,MSA),NTL(MRO,MSA))                    </t>
  </si>
  <si>
    <t xml:space="preserve">ALLOCATE (NCP(MRO,MSA),NFRT(MRO,MSA),NPST(MRO,MSA),NTL(MRO,MSA))</t>
  </si>
  <si>
    <t xml:space="preserve">  ALLOCATE (IDFA(MHD,MOW),IDFD(MHD,MOW),IDMU(MHD,MOW),IGZO(MHD,MOW),&amp;                 </t>
  </si>
  <si>
    <t xml:space="preserve">ALLOCATE (IDFA(MHD,MOW),IDFD(MHD,MOW),IDMU(MHD,MOW),IGZO(MHD,MOW),&amp;</t>
  </si>
  <si>
    <t xml:space="preserve">IGZX(MHD,MOW),IHBS(MHD,MOW),IYHO(MHD,MOW),LGIR(MHD,MOW),NBHS(MHD,&amp;</t>
  </si>
  <si>
    <t xml:space="preserve">MOW),NCOW(MHD,MOW),NGZA(MHD,MOW),NHBS(MHD,MOW),NYHO(MHD,MOW))</t>
  </si>
  <si>
    <t xml:space="preserve">  ALLOCATE (IDSL(MSA,MSA),IDSS(MSA,MSA),IDOW(MSA,MOW),&amp;                 </t>
  </si>
  <si>
    <t xml:space="preserve">ALLOCATE (IDSL(MSA,MSA),IDSS(MSA,MSA),IDOW(MSA,MOW),&amp;</t>
  </si>
  <si>
    <t xml:space="preserve">IHT(MNT,MSA),KOMP(MNT,MSA),IFED(MHD,MSA),NGZ(MHD,MSA),LID(ML1,MSA)&amp;</t>
  </si>
  <si>
    <t xml:space="preserve">,LORG(MSL,MSA),IFLO(MSL,MSA),IHRL(12,MSA),IDFT(6,MSA),IDF0(6,MSA))</t>
  </si>
  <si>
    <t xml:space="preserve">  ALLOCATE (ITL(MRO,MNT,MSA),JH(MRO,MNT,MSA),KDT(12,MNC,MSA),LFT(MRO&amp;                 </t>
  </si>
  <si>
    <t xml:space="preserve">ALLOCATE (ITL(MRO,MNT,MSA),JH(MRO,MNT,MSA),KDT(12,MNC,MSA),LFT(MRO&amp;</t>
  </si>
  <si>
    <t xml:space="preserve">,MNT,MSA),LT(MRO,MNT,MSA),LYR(MRO,MNT,MSA),LPC(MRO,MPS,MSA),LY(MRO&amp;</t>
  </si>
  <si>
    <t xml:space="preserve">,MNC,MSA),IHDT(MBS,MHD,MOW),NGIX(MSA,MHD,MOW),NBSX(MBS,MHD,MOW))</t>
  </si>
  <si>
    <t xml:space="preserve">ALLOCATE (OSAA(MOW),OWSA(MOW),PKRZ(MSL),UK(MSL),&amp;</t>
  </si>
  <si>
    <t xml:space="preserve">UN(MSL),UP(MSL),UW(MSL))</t>
  </si>
  <si>
    <t xml:space="preserve">ALLOCATE (FCST(MFT),FK(MFT),FN(MFT),FNMA(MFT),FNMN(MFT),FNO(MFT),&amp;</t>
  </si>
  <si>
    <t xml:space="preserve">FOC(MFT),FP(MFT),FPO(MFT),FSLT(MFT))</t>
  </si>
  <si>
    <t xml:space="preserve">  ALLOCATE (PCST(MPS),PHLF(MPS),PHLS(MPS),PKOC(MPS),PLCH(MPS),&amp;                       </t>
  </si>
  <si>
    <t xml:space="preserve">ALLOCATE (PCST(MPS),PHLF(MPS),PHLS(MPS),PKOC(MPS),PLCH(MPS),&amp;</t>
  </si>
  <si>
    <t xml:space="preserve">PSOL(MPS),PWOF(MPS),SSPS(MPS))</t>
  </si>
  <si>
    <t xml:space="preserve">ALLOCATE (COOP(MNT),COTL(MNT),DKH(MNT),DKI(MNT),EFM(MNT),EMX&amp;</t>
  </si>
  <si>
    <t xml:space="preserve">(MNT),FPOP(MNT),FRCP(MNT),FULU(MNT),HE(MNT),HMO(MNT),ORHI(MNT),RHT&amp;</t>
  </si>
  <si>
    <t xml:space="preserve">(MNT),RIN(MNT),RR(MNT),STIR(MNT),TIL(MNT),TLD(MNT))</t>
  </si>
  <si>
    <t xml:space="preserve">ALLOCATE (AEP(MNC),ALT(MNC),CAF(MNC),CKY(MNC),CNLV(MNC),CNY(MNC),&amp;</t>
  </si>
  <si>
    <t xml:space="preserve">  CSTS(MNC),CPY(MNC),DDM(MNC),DLAI(MNC),DMLA(MNC),DMLX(MNC),EP(MNC),&amp;</t>
  </si>
  <si>
    <t xml:space="preserve">CSTS(MNC),CPY(MNC),DDM(MNC),DLAI(MNC),DMLA(MNC),DMLX(MNC),EP(MNC),&amp;</t>
  </si>
  <si>
    <t xml:space="preserve">  EXTC(MNC),FLT(MNC),FTO(MNC),GMHU(MNC),GRDD(MNC),GRLV(MNC),GSI(MNC),&amp;</t>
  </si>
  <si>
    <t xml:space="preserve">EXTC(MNC),FLT(MNC),FTO(MNC),GMHU(MNC),GRDD(MNC),GRLV(MNC),GSI(MNC),&amp;</t>
  </si>
  <si>
    <t xml:space="preserve">  HI(MNC),HMX(MNC),PHUX(MNC),PLAX(MNC),POPX(MNC),PRYF(MNC),PRYG(MNC),&amp;</t>
  </si>
  <si>
    <t xml:space="preserve">HI(MNC),HMX(MNC),PHUX(MNC),PLAX(MNC),POPX(MNC),PRYF(MNC),PRYG(MNC),&amp;</t>
  </si>
  <si>
    <t xml:space="preserve">  PST(MNC),RBMD(MNC),RDMX(MNC),RLAD(MNC),SDW(MNC),TBSC(MNC),TCPA(MNC),&amp;</t>
  </si>
  <si>
    <t xml:space="preserve">PST(MNC),RBMD(MNC),RDMX(MNC),RLAD(MNC),SDW(MNC),TBSC(MNC),TCPA(MNC),&amp;</t>
  </si>
  <si>
    <t xml:space="preserve">  TCPY(MNC),TOPC(MNC),VPD2(MNC),VPTH(MNC),WA(MNC),WAVP(MNC),WCY(MNC),&amp;</t>
  </si>
  <si>
    <t xml:space="preserve">TCPY(MNC),TOPC(MNC),VPD2(MNC),VPTH(MNC),WA(MNC),WAVP(MNC),WCY(MNC),&amp;</t>
  </si>
  <si>
    <t xml:space="preserve">  WSYF(MNC),WXYF(MNC),XDLAI(MNC),XMTU(MNC),YLD(MNC),YLX(MNC))</t>
  </si>
  <si>
    <t xml:space="preserve">WSYF(MNC),WXYF(MNC),XDLAI(MNC),XMTU(MNC),YLD(MNC),YLX(MNC))</t>
  </si>
  <si>
    <t xml:space="preserve">ALLOCATE (ABD(MSA),AFLG(MSA),AGPM(MSA),ALGI(MSA),ALQ(MSA),ARMN&amp;</t>
  </si>
  <si>
    <t xml:space="preserve">(MSA),ARMX(MSA),ARSD(MSA),BA1(MSA),BA2(MSA),BCOF(MSA),BCV(MSA),&amp;</t>
  </si>
  <si>
    <t xml:space="preserve">BFFL(MSA),BFSN(MSA),BFT(MSA),BGWS(MSA),BIG(MSA),BIR(MSA),BR1(MSA),BR2(MSA),&amp;</t>
  </si>
  <si>
    <t xml:space="preserve">BRSV(MSA),BSALA(MSA),BSNO(MSA),BTC(MSA),BTCX(MSA),BTCZ(MSA),BTK(MSA),&amp;</t>
  </si>
  <si>
    <t xml:space="preserve">BTN(MSA),BTNX(MSA),BTNZ(MSA),BTP(MSA),BTPX(MSA),BTPZ(MSA),BV1(MSA),&amp;</t>
  </si>
  <si>
    <t xml:space="preserve">BV2(MSA),BVIR(MSA),CFNP(MSA),CHL(MSA),CHN(MSA),CHS(MSA),CHXA(MSA),&amp;</t>
  </si>
  <si>
    <t xml:space="preserve">CHXP(MSA),CLG(MSA),CN0(MSA),CN2(MSA),CNSX(MSA))</t>
  </si>
  <si>
    <t xml:space="preserve">ALLOCATE (COST(MSA),COWW(MSA),CPMX(MSA),CST1(MSA),CV(MSA),CVF(MSA),&amp;</t>
  </si>
  <si>
    <t xml:space="preserve">CVP(MSA),CVRS(MSA),CYAV(MSA),CYMX(MSA),CYSD(MSA),DALG(MSA),DDLG&amp;</t>
  </si>
  <si>
    <t xml:space="preserve">(MSA),DEPC(MSA),DHT(MSA),DKIN(MSA),DKHL(MSA),DRT(MSA),DST0(MSA),&amp;</t>
  </si>
  <si>
    <t xml:space="preserve">DWOC(MSA),EFI(MSA),EK(MSA),EM10(MSA),EVRS(MSA),EVRT(MSA),FBM(MSA),&amp;</t>
  </si>
  <si>
    <t xml:space="preserve">FCMN(MSA),FCMP(MSA),FDSF(MSA),FFC(MSA),FFPQ(MSA),FGC(MSA),FGSL(MSA),&amp;</t>
  </si>
  <si>
    <t xml:space="preserve">FHP(MSA),FIRG(MSA),FPF(MSA),FPSC(MSA),FSFN(MSA),FSFP(MSA),GMA(MSA),&amp;</t>
  </si>
  <si>
    <t xml:space="preserve">GRDL(MSA),GWSN(MSA),GWST(MSA),GWMX(MSA),HCLD(MSA),HCLN(MSA),&amp;</t>
  </si>
  <si>
    <t xml:space="preserve">HLMN(MSA),HR0(MSA),HSM(MSA),OCPD(MSA))</t>
  </si>
  <si>
    <t xml:space="preserve">ALLOCATE (OMAP(MSA),ORSD(MSA),PAW(MSA),PCOF(MSA),PDAW(MSA),PDPL&amp;</t>
  </si>
  <si>
    <t xml:space="preserve">(MSA),PDPL0(MSA),PDPLC(MSA),PDPLX(MSA),PDSKC(MSA),PDSW(MSA),&amp;</t>
  </si>
  <si>
    <t xml:space="preserve">PEC(MSA),PMX(MSA),PM10(MSA),PRSD(MSA),PSTF(MSA),PSTM(MSA),PSTS(MSA),&amp;</t>
  </si>
  <si>
    <t xml:space="preserve">QCAP(MSA),QRBQ(MSA),QRQB(MSA),RCBW(MSA),RCF(MSA),RCHC(MSA),&amp;</t>
  </si>
  <si>
    <t xml:space="preserve">RCHD(MSA),RCHK(MSA),RCHL(MSA),RCHN(MSA),RCHS(MSA),RCHX(MSA),&amp;</t>
  </si>
  <si>
    <t xml:space="preserve">RCSS(MSA),RCTW(MSA),REPI(MSA),RFPK(MSA),RFPL(MSA),RFPS(MSA),&amp;</t>
  </si>
  <si>
    <t xml:space="preserve">RFPW(MSA),RFPX(MSA),RFTT(MSA),RFV(MSA),RFV0(MSA),RHD(MSA),RHTT(MSA))</t>
  </si>
  <si>
    <t xml:space="preserve">ALLOCATE (RINT(MSA),RLF(MSA),RMXS(MSA),ROSP(MSA),RRUF(MSA),RSAE&amp;</t>
  </si>
  <si>
    <t xml:space="preserve">(MSA),RSAP(MSA),RSBD(MSA),RSDP(MSA),RSEE(MSA),RSEP(MSA),RSF(MSA),&amp;</t>
  </si>
  <si>
    <t xml:space="preserve">RSHC(MSA),RSK(MSA),RSLK(MSA),RSOC(MSA),RSON(MSA),RSOP(MSA),RSO3&amp;</t>
  </si>
  <si>
    <t xml:space="preserve">(MSA),RSRR(MSA),RSSA(MSA),RSSP(MSA),RST0(MSA),RSV(MSA),RSVB(MSA),&amp;</t>
  </si>
  <si>
    <t xml:space="preserve">RSVE(MSA),RSVF(MSA),RSVP(MSA),RSPK(MSA),RSYB(MSA),RSYF(MSA),&amp;</t>
  </si>
  <si>
    <t xml:space="preserve">RSYN(MSA),RSYS(MSA),RVE0(MSA),RVP0(MSA),RZ(MSA),RZSW(MSA),SALA(MSA),&amp;</t>
  </si>
  <si>
    <t xml:space="preserve">SALB(MSA),SAMA(MSA),SATK(MSA),SCI(MSA),SCNX(MSA),SDVR(MSA),SLF(MSA),&amp;</t>
  </si>
  <si>
    <t xml:space="preserve">SLT0(MSA),SLTX(MSA),SMAS(MSA),SMEO(MSA),SMFN(MSA),SMFU(MSA),&amp;</t>
  </si>
  <si>
    <t xml:space="preserve">SMKS(MSA),SMLA(MSA),SMMU(MSA),SMNS(MSA),SMNU(MSA),SMPL(MSA),&amp;</t>
  </si>
  <si>
    <t xml:space="preserve">SMPQ(MSA),SMPS(MSA),SMPY(MSA),SMRF(MSA),SMSS(MSA),SMST(MSA),&amp;</t>
  </si>
  <si>
    <t xml:space="preserve">SMTS(MSA),SMWS(MSA),SMX(MSA),SMY1(MSA),SMY2(MSA),SNO(MSA),&amp;</t>
  </si>
  <si>
    <t xml:space="preserve">SOLQ(MSA),SPLG(MSA),SRAD(MSA),SRSD(MSA),SSFI(MSA),SSIN(MSA),SSW(MSA))</t>
  </si>
  <si>
    <t xml:space="preserve">ALLOCATE (ST0(MSA),STDO(MSA),STDOK(MSA),STDON(MSA),STDOP(MSA),&amp;</t>
  </si>
  <si>
    <t xml:space="preserve">STKR(MSA),STLT(MSA),STP(MSA),SW(MSA),SWB(MSA),SWBD(MSA),SWBX(MSA),&amp;</t>
  </si>
  <si>
    <t xml:space="preserve">SWLT(MSA),S3(MSA),TAGP(MSA),TCC(MSA),TCS(MSA),TFLG(MSA),THK(MSA),&amp;</t>
  </si>
  <si>
    <t xml:space="preserve">TILG(MSA),TKR(MSA),TLMF(MSA),TMN(MSA),TMX(MSA),TNOR(MSA),TOC(MSA),&amp;</t>
  </si>
  <si>
    <t xml:space="preserve">TPSF(MSA),TRSD(MSA),TSLA(MSA),TSMY(MSA),TSNO(MSA),TVGF(MSA),&amp;</t>
  </si>
  <si>
    <t xml:space="preserve">TYK(MSA),TYN(MSA))</t>
  </si>
  <si>
    <t xml:space="preserve">ALLOCATE (TYP(MSA),U10(MSA),UB1(MSA),UOB(MSA),UPSX(MSA),URBF(MSA),&amp;</t>
  </si>
  <si>
    <t xml:space="preserve">USL(MSA),VAC(MSA),VALF1(MSA),VAP(MSA),VCHA(MSA),VCHB(MSA),VFPA(MSA),&amp;</t>
  </si>
  <si>
    <t xml:space="preserve">VFPB(MSA),VIMX(MSA),VIRT(MSA),VLG(MSA),VLGB(MSA),VLGI(MSA),&amp;</t>
  </si>
  <si>
    <t xml:space="preserve">VLGM(MSA),VLGN(MSA),VPU(MSA),VRSE(MSA),VSK(MSA),VSLT(MSA),WDRM(MSA))</t>
  </si>
  <si>
    <t xml:space="preserve">ALLOCATE (WK(MSA),WS(MSA),WSA(MSA),WSX(MSA),WTMB(MSA),WTBL(MSA),&amp;</t>
  </si>
  <si>
    <t xml:space="preserve">WTMN(MSA),WTMU(MSA),WTMX(MSA),XCT(MSA),XHSM(MSA),XIDK(MSA),XIDS&amp;</t>
  </si>
  <si>
    <t xml:space="preserve">(MSA),XMAP(MSA),XNS(MSA),XRFI(MSA),YCT(MSA),YLC(MSA),YLS(MSA),&amp;</t>
  </si>
  <si>
    <t xml:space="preserve">YTN(MSA),YTX(MSA),ZBMC(MSA),ZBMN(MSA),ZCO(MSA),ZCOB(MSA),ZEK(MSA),&amp;</t>
  </si>
  <si>
    <t xml:space="preserve">ZFK(MSA),ZFOP(MSA),ZHPC(MSA),ZHPN(MSA),ZHSC(MSA),ZHSN(MSA),ZLM(MSA),&amp;</t>
  </si>
  <si>
    <t xml:space="preserve">ZLMC(MSA),ZLMN(MSA),ZLS(MSA),ZLSC(MSA),ZLSL(MSA),ZLSLC(MSA),&amp;</t>
  </si>
  <si>
    <t xml:space="preserve">ZLSLNC(MSA),ZLSN(MSA),ZNMA(MSA),ZNMN(MSA),ZNMU(MSA),ZNOA(MSA),&amp;</t>
  </si>
  <si>
    <t xml:space="preserve">ZNOS(MSA),ZNOU(MSA),ZOC(MSA),ZON(MSA),ZPMA(MSA),ZPML(MSA),ZPMS(MSA),&amp;</t>
  </si>
  <si>
    <t xml:space="preserve">ZPMU(MSA),ZPO(MSA),ZPOU(MSA),ZSK(MSA),ZSLT(MSA),ZTP(MSA))</t>
  </si>
  <si>
    <t xml:space="preserve">  ALLOCATE (CPVH(MHY),DPMT(MHY),DRAV(MHY),ERAV(MHY),HYDV(MHY),RCTC&amp;                   </t>
  </si>
  <si>
    <t xml:space="preserve">ALLOCATE (CPVH(MHY),DPMT(MHY),DRAV(MHY),ERAV(MHY),HYDV(MHY),RCTC&amp;</t>
  </si>
  <si>
    <t xml:space="preserve">(MHY),PRAV(MHY),PRB(MHY),PSZM(MHY),QC(MHY),QDR(MHY),QDRN(MHY),&amp;</t>
  </si>
  <si>
    <t xml:space="preserve">QDRP(MHY),QN(MHY),QP(MHY),QPR(MHY),QPU(MHY),QRF(MHY),QRFN(MHY),&amp;</t>
  </si>
  <si>
    <t xml:space="preserve">QRFP(MHY),QRP(MHY),QURB(MHY),QVOL(MHY),RQRB(MHY),RSFN(MHY),RSSF&amp;</t>
  </si>
  <si>
    <t xml:space="preserve">(MHY),RWSA(MHY),SHYD(MHY),SMIO(MHY),SQVL(MHY),SST(MHY),STY(MHY),&amp;</t>
  </si>
  <si>
    <t xml:space="preserve">TC(MHY),TCAV(MHY),TCMN(MHY),TCMX(MHY),TNYL(MHY),TSFK(MHY),TSFN(MHY),&amp;</t>
  </si>
  <si>
    <t xml:space="preserve">WYLD(MHY),YC(MHY),YCOU(MHY),YCWN(MHY),YMNU(MHY),YN(MHY),YNOU(MHY),&amp;</t>
  </si>
  <si>
    <t xml:space="preserve">YNWN(MHY),YP(MHY),YPOU(MHY),YPWN(MHY),YW(MHY))</t>
  </si>
  <si>
    <t xml:space="preserve">ALLOCATE (PSO3(MPO),PSON(MPO),PSOP(MPO),PSOQ(MPO),PSOY(MPO),PQPS&amp;</t>
  </si>
  <si>
    <t xml:space="preserve">(MPO),PSSP(MPO),PYPS(MPO))</t>
  </si>
  <si>
    <t xml:space="preserve">ALLOCATE (QGA(MHP),RFDT(MHP),VARW(NSM))</t>
  </si>
  <si>
    <t xml:space="preserve">ALLOCATE (EO5(30,MSA),RF5(30,MSA),SCFS(30,MSA),XMS(30,MSA),ASW(12,&amp;</t>
  </si>
  <si>
    <t xml:space="preserve">MSA),CX(12,MSA),QIN(12,MSA),SET(12,MSA),SRD(12,MSA),SRMX(12,MSA),&amp;</t>
  </si>
  <si>
    <t xml:space="preserve">TAMX(12,MSA),TCN(12,MSA),TCVF(12,MSA),TEI(12,MSA),TET(12,MSA),THRL&amp;</t>
  </si>
  <si>
    <t xml:space="preserve">(12,MSA),TQ(12,MSA),TR(12,MSA),TRHT(12,MSA),TSN(12,MSA),TSR(12,MSA),&amp;</t>
  </si>
  <si>
    <t xml:space="preserve">TSY(12,MSA),TXMX(12,MSA),TXMN(12,MSA),TQN(12,MSA),TQP(12,MSA),TQPU&amp;</t>
  </si>
  <si>
    <t xml:space="preserve">(12,MSA),TYON(12,MSA),TYTP(12,MSA),TYW(12,MSA),CNSC(2,MSA))</t>
  </si>
  <si>
    <t xml:space="preserve">ALLOCATE (ALS(MSL,MSA),BD(MSL,MSA),BDD(MSL,MSA),BDM(MSL,MSA),BDP&amp;</t>
  </si>
  <si>
    <t xml:space="preserve">(MSL,MSA),BPT(MSL,MSA),CAC(MSL,MSA),CBN(MSL,MSA),CDG(MSL,MSA),&amp;</t>
  </si>
  <si>
    <t xml:space="preserve">CEC(MSL,MSA),CLA(MSL,MSA),CNDS(MSL,MSA),CNRT(MSL,MSA),CPRH(MSL,MSA),&amp;</t>
  </si>
  <si>
    <t xml:space="preserve">CPRV(MSL,MSA),DHN(MSL,MSA),ECND(MSL,MSA),EQKE(MSL,MSA),EQKS(MSL,MSA),&amp;</t>
  </si>
  <si>
    <t xml:space="preserve">EXCK(MSL,MSA),FE26(MSL,MSA),FIXK(MSL,MSA),FOP(MSL,MSA),HCL(MSL,MSA),&amp;</t>
  </si>
  <si>
    <t xml:space="preserve">PH(MSL,MSA),PO(MSL,MSA),PSP(MSL,MSA),RNMN(MSL,MSA),ROK(MSL,MSA),&amp;</t>
  </si>
  <si>
    <t xml:space="preserve">RSD(MSL,MSA),RSDM(MSL,MSA),SAN(MSL,MSA),SATC(MSL,MSA),SEV(MSL,MSA),&amp;</t>
  </si>
  <si>
    <t xml:space="preserve">SIL(MSL,MSA),SMB(MSL,MSA),SULF(MSL,MSA),SUT(MSL,MSA))</t>
  </si>
  <si>
    <t xml:space="preserve">ALLOCATE (SWST(MSL,MSA),STFR(MSL,MSA),STMP(MSL,MSA),VNO3(MSL,MSA),&amp;</t>
  </si>
  <si>
    <t xml:space="preserve">WBMN(MSL,MSA),WCMU(MSL,MSA),WCOU(MSL,MSA),WHPC(MSL,MSA),&amp;</t>
  </si>
  <si>
    <t xml:space="preserve">WHPN(MSL,MSA),WHSC(MSL,MSA),WHSN(MSL,MSA),WKMU(MSL,MSA),&amp;</t>
  </si>
  <si>
    <t xml:space="preserve">WLM(MSL,MSA),WLMC(MSL,MSA),WLMN(MSL,MSA),WLS(MSL,MSA),WLSC(MSL,MSA),&amp;</t>
  </si>
  <si>
    <t xml:space="preserve">WLSL(MSL,MSA),WLSLC(MSL,MSA),WLSLNC(MSL,MSA),WLSN(MSL,MSA),&amp;</t>
  </si>
  <si>
    <t xml:space="preserve">WNMU(MSL,MSA),WNOU(MSL,MSA),WOC(MSL,MSA),WON(MSL,MSA),WPMA(MSL,MSA),&amp;</t>
  </si>
  <si>
    <t xml:space="preserve">WPMS(MSL,MSA),WPMU(MSL,MSA),WPO(MSL,MSA),WPOU(MSL,MSA),&amp;</t>
  </si>
  <si>
    <t xml:space="preserve">WSLT(MSL,MSA),WT(MSL,MSA),Z(MSL,MSA))</t>
  </si>
  <si>
    <t xml:space="preserve">ALLOCATE (ACET(MNC,MSA),AJHI(MNC,MSA),AWC(MNC,MSA),CAW(MNC,MSA),&amp;</t>
  </si>
  <si>
    <t xml:space="preserve">CPHT(MNC,MSA),CSTF(MNC,MSA),DM(MNC,MSA),DMF(MNC,MSA),DM1(MNC,MSA),&amp;</t>
  </si>
  <si>
    <t xml:space="preserve">ETG(MNC,MSA),FRTK(MNC,MSA),FRTN(MNC,MSA),FRTP(MNC,MSA),HU(MNC,MSA),&amp;</t>
  </si>
  <si>
    <t xml:space="preserve">HUF(MNC,MSA),HUI(MNC,MSA),PPL0(MNC,MSA),RD(MNC,MSA),RDF(MNC,MSA),&amp;</t>
  </si>
  <si>
    <t xml:space="preserve">REG(MNC,MSA),RW(MNC,MSA),SLAI(MNC,MSA),SLA0(MNC,MSA),SRA(MNC,MSA),&amp;</t>
  </si>
  <si>
    <t xml:space="preserve">STD(MNC,MSA),STDK(MNC,MSA),STDL(MNC,MSA),STDN(MNC,MSA))</t>
  </si>
  <si>
    <t xml:space="preserve">ALLOCATE (STDP(MNC,MSA),STL(MNC,MSA),SWH(MNC,MSA),SWP(MNC,MSA),TCAW&amp;</t>
  </si>
  <si>
    <t xml:space="preserve">(MNC,MSA),TDM(MNC,MSA),TETG(MNC,MSA),TFTK(MNC,MSA),TFTN(MNC,MSA),&amp;</t>
  </si>
  <si>
    <t xml:space="preserve">TFTP(MNC,MSA),THU(MNC,MSA),TRA(MNC,MSA),TRD(MNC,MSA),TVIR(MNC,MSA),&amp;</t>
  </si>
  <si>
    <t xml:space="preserve">TYL1(MNC,MSA),TYL2(MNC,MSA),TYLK(MNC,MSA),TYLN(MNC,MSA),&amp;</t>
  </si>
  <si>
    <t xml:space="preserve">TYLP(MNC,MSA),UK1(MNC,MSA),UNA(MNC,MSA),UN1(MNC,MSA),UP1(MNC,MSA),&amp;</t>
  </si>
  <si>
    <t xml:space="preserve">VIR(MNC,MSA),WCHT(MNC,MSA),WLV(MNC,MSA),XLAI(MNC,MSA),&amp;</t>
  </si>
  <si>
    <t xml:space="preserve">XDLA0(MNC,MSA),YLD1(MNC,MSA),YLD2(MNC,MSA),YLKF(MNC,MSA),&amp;</t>
  </si>
  <si>
    <t xml:space="preserve">YLNF(MNC,MSA),YLPF(MNC,MSA))</t>
  </si>
  <si>
    <t xml:space="preserve">ALLOCATE(ACO2C(MSC,MSA),AFP(MSC,MSA),AN2OC(MSC,MSA),AO2C(MSC,MSA),&amp;</t>
  </si>
  <si>
    <t xml:space="preserve">CGCO2(MSC,MSA),CGN2O(MSC,MSA),CGO2(MSC,MSA),CLCO2(MSC,MSA),CLN2O&amp;</t>
  </si>
  <si>
    <t xml:space="preserve">(MSC,MSA),CLO2(MSC,MSA),DCO2GEN(MSC,MSA),DN2G(MSC,MSA),&amp;</t>
  </si>
  <si>
    <t xml:space="preserve">DN2OG(MSC,MSA),DO2CONS(MSC,MSA),DPRC(MSC,MSA),DPRN(MSC,MSA),&amp;</t>
  </si>
  <si>
    <t xml:space="preserve">DPRO(MSC,MSA),DRWX(MSC,MSA),EAR(MSC,MSA),FC(MSC,MSA),HKPC(MSC,MSA),&amp;</t>
  </si>
  <si>
    <t xml:space="preserve">HKPN(MSC,MSA),HKPO(MSC,MSA))</t>
  </si>
  <si>
    <t xml:space="preserve">ALLOCATE(RSPC(MSC,MSA),RWTZ(MSC,MSA),S15(MSC,MSA),SMEA(MSC,MSA),&amp;</t>
  </si>
  <si>
    <t xml:space="preserve">SMES(MSC,MSA),SOLK(MSC,MSA),SOT(MSC,MSA),SSFCO2(MSC,MSA),&amp;</t>
  </si>
  <si>
    <t xml:space="preserve">SSFN2O(MSC,MSA),SSFO2(MSC,MSA),TPOR(MSC,MSA),VCO2(MSC,MSA),&amp;</t>
  </si>
  <si>
    <t xml:space="preserve">VN2O(MSC,MSA),VO2(MSC,MSA),VFC(MSC,MSA),VWC(MSC,MSA),VWP(MSC,MSA),&amp;</t>
  </si>
  <si>
    <t xml:space="preserve">WBMC(MSC,MSA),WCO2G(MSC,MSA),WCO2L(MSC,MSA),WN2O(MSC,MSA),&amp;</t>
  </si>
  <si>
    <t xml:space="preserve">WN2OG(MSC,MSA),WN2OL(MSC,MSA),WNO2(MSC,MSA),WNH3(MSC,MSA),&amp;</t>
  </si>
  <si>
    <t xml:space="preserve">WNO3(MSC,MSA),WO2G(MSC,MSA),WO2L(MSC,MSA),WPML(MSC,MSA),&amp;</t>
  </si>
  <si>
    <t xml:space="preserve">XN2O(MSC,MSA),ZC(MSC,MSA))</t>
  </si>
  <si>
    <t xml:space="preserve">ALLOCATE (YHY(MHP,MHY),SMH(NSH,MHY),SMYH(NSH,MHY),VARH(NSH,MHY),&amp;</t>
  </si>
  <si>
    <t xml:space="preserve">QPST(MPS,MHY),RSPS(MPS,MHY),TSPS(MPS,MHY),YPST(MPS,MHY),&amp;</t>
  </si>
  <si>
    <t xml:space="preserve">SRCH(27,MHY),CPFH(MSL,MHY),QSF(MSL,MHY),SSF(MSL,MHY),SM(NSM,MSA),&amp;</t>
  </si>
  <si>
    <t xml:space="preserve">SMY(NSM,MSA),VAR(NSM,MSA),CTSA(100,MSA),VQ(90,MHY),VY(90,MHY),&amp;</t>
  </si>
  <si>
    <t xml:space="preserve">GWPS(MPS,MSA),PFOL(MPS,MSA),ANA(MRO,MSA),FNMX(MRO,MSA),&amp;</t>
  </si>
  <si>
    <t xml:space="preserve">GCOW(MHD,MSA),GZLM(MHD,MSA),DUMP(MHD,MOW),FFED(MHD,MOW),&amp;</t>
  </si>
  <si>
    <t xml:space="preserve">GZRT(MHD,MOW),VURN(MHD,MOW),PPX(13,MSA),YSD(8,MHY),PCT(5,MHY),&amp;</t>
  </si>
  <si>
    <t xml:space="preserve">PCTH(5,MHY),SQB(5,MHY),SYB(5,MHY),FNP(5,MSA),SMYRP(5,MPS),&amp;</t>
  </si>
  <si>
    <t xml:space="preserve">BK(4,MNC),BN(4,MNC),BP(4,MNC),BLG(3,MNC),BWN(3,MNC),DLAP(2,MNC),&amp;</t>
  </si>
  <si>
    <t xml:space="preserve">FRST(2,MNC),PPCF(2,MNC),PPLP(2,MNC),RWPC(2,MNC),STX(2,MNC),&amp;</t>
  </si>
  <si>
    <t xml:space="preserve">WAC2(2,MNC))</t>
  </si>
  <si>
    <t xml:space="preserve">  ALLOCATE (SMMH(NSH,12,MHY),PVQ(MPS,90,MHY),PVY(MPS,90,MHY),PSTE&amp;                   </t>
  </si>
  <si>
    <t xml:space="preserve">ALLOCATE (SMMH(NSH,12,MHY),PVQ(MPS,90,MHY),PVY(MPS,90,MHY),PSTE&amp;</t>
  </si>
  <si>
    <t xml:space="preserve">(MRO,MPS,MSA),PSTR(MRO,MPS,MSA),PSSF(MPS,MSL,MSA),PSTZ(MPS,MSL,&amp;</t>
  </si>
  <si>
    <t xml:space="preserve">MSA),CND(MRO,MNT,MSA),SMM(NSM,12,MSA),STV(20,12,MSA),SMS(11,ML1,&amp;</t>
  </si>
  <si>
    <t xml:space="preserve">MSA),SOL(23,MSL,MSA),FIRX(MRO,MNT,MSA),QIR(MRO,MNT,MSA),RSTK(MRO,&amp;</t>
  </si>
  <si>
    <t xml:space="preserve">MNT,MSA),TIR(MRO,MNT,MSA),VIRR(MRO,MNT,MSA),WFA(MRO,MNT,MSA),&amp;</t>
  </si>
  <si>
    <t xml:space="preserve">PHU(MNC,MRO,MSA),POP(MNC,MRO,MSA),PPLA(MNC,MRO,MSA),VARC(17,MNC,MSA),&amp;</t>
  </si>
  <si>
    <t xml:space="preserve">SMAP(13,MPS,MHY),SMYP(13,MPS,MHY),VARP(12,MPS,MHY),SMMRP(5,MPS,12),&amp;</t>
  </si>
  <si>
    <t xml:space="preserve">SMRP(5,MPS,12))</t>
  </si>
  <si>
    <t xml:space="preserve">      </t>
  </si>
  <si>
    <t xml:space="preserve">SPQ(5,20,MHY),SPQC(5,20,MHY),SPY(5,20,MHY)</t>
  </si>
  <si>
    <t xml:space="preserve">ALLOCATE (TSFC(7,MNC,MSA),SOIL(17,MSL,MSA),HUSC(MRO,MNT,MSA),RWT(MSL,&amp;</t>
  </si>
  <si>
    <t xml:space="preserve">MNC,MSA),STDA(4,MNC,MSA),SFCP(7,MNC,MSA),SFMO(7,MNC,MSA),&amp;</t>
  </si>
  <si>
    <t xml:space="preserve">XZP(13,ML1,MSA),QHY(NPD,MHY,MHX))</t>
  </si>
  <si>
    <t xml:space="preserve">ALLOCATE (SMMP(20,MPS,13,MHY),SMMC(17,MNC,12,MSA))</t>
  </si>
  <si>
    <t xml:space="preserve">     ALLOCATE (APQ(5,20,100,MHY),APQC(5,20,100,MHY),APY(5,20,100,MHY)&amp;              </t>
  </si>
  <si>
    <t xml:space="preserve">ALLOCATE (APQ(5,20,100,MHY),APQC(5,20,100,MHY),APY(5,20,100,MHY)&amp;</t>
  </si>
  <si>
    <t xml:space="preserve">    &amp;,AQB(5,20,100,MHY),AYB(5,20,100,MHY),SMMP(20,MPS,12,MSA),SMMC(15,&amp;             </t>
  </si>
  <si>
    <t xml:space="preserve">&amp;,AQB(5,20,100,MHY),AYB(5,20,100,MHY),SMMP(20,MPS,12,MSA),SMMC(15,&amp;</t>
  </si>
  <si>
    <t xml:space="preserve">    &amp;MNC,12,MSA))                                                                                            </t>
  </si>
  <si>
    <t xml:space="preserve">&amp;MNC,12,MSA))</t>
  </si>
  <si>
    <t xml:space="preserve">CPNM(MNC),FPSO(NBMX),FTNM(MFT),PSTN(MPS),TITOP(MSA),</t>
  </si>
  <si>
    <t xml:space="preserve">TITSO(MSA),HEDH(NSH),HED(NSM)</t>
  </si>
  <si>
    <t xml:space="preserve">KW(2*MSA+MSO),ICDT(MHY),IDN1T(MHY),IDN2T(MHY),IDNB(MHY),</t>
  </si>
  <si>
    <t xml:space="preserve">IDOT(MHY),IDRO(MHY),NHY(MHY),NQRB(MHY),NTX(MHY),NISA(NBMX),ICUS(MNT),IHC(MNT),NBE(MNT),NBT(MNT),IDC(MNC),KDC(MNC),NTP(MNC),KDF(MFT),KFL(MSO+1)</t>
  </si>
  <si>
    <t xml:space="preserve">ISAL(MOW),ISAS(MOW),NFED(MOW),NHRD(MOW),NSAL(MSA),NSAO(MOW),NSAS(MOW)</t>
  </si>
  <si>
    <t xml:space="preserve">IIR(MRO),KIR(MRO),NIR(MRO))</t>
  </si>
  <si>
    <t xml:space="preserve">IAC(MSA),IAMF(MSA),IAPL(MSA),IAUF(MSA),IAUI(MSA),IAUL(MSA),IBSA(MSA),IDFH(MSA),IDNF(MSA),IDOA(MSA),IDR(MSA),IDRL(MSA),</t>
  </si>
  <si>
    <t xml:space="preserve">IDON(MSA),IDS(MSA),IEXT(MSA),IFA(MSA),IFD(MSA),IFLS(MSA),IGO(MSA),</t>
  </si>
  <si>
    <t xml:space="preserve">IGZ(MSA),IHDM(MSA),ILQF(MSA),IMW(MSA),IPMP(MSA),IPSO(MSA),IPST(MSA),</t>
  </si>
  <si>
    <t xml:space="preserve">IPTS(MSA),IRF(MSA),IRI(MSA),IRO(MSA),IRP(MSA),IRR(MSA),IRRS(MSA),</t>
  </si>
  <si>
    <t xml:space="preserve">ISAO(MSA),ISCP(MSA)</t>
  </si>
  <si>
    <t xml:space="preserve">ISG(MSA),ISPF(MSA),IWTH(MSA),JBG(MSA),JCN(MSA),JCN0(MSA),</t>
  </si>
  <si>
    <t xml:space="preserve">JCN1(MSA),JD(MSA),KC(MSA),KP1(MSA),KT(MSA),KTF(MSA),KTMX(MSA),KTT(MSA),LM(MSA),LRD(MSA),LUN(MSA),LUNS(MSA),MXSR(MSA),NBCF(MSA),NBCT(MSA),NBFF(MSA),NBFT(MSA),NBSA(MSA),NBSL(MSA),NBW(MSA),NDFA(MSA),</t>
  </si>
  <si>
    <t xml:space="preserve">NII(MSA),NMW(MSA),NPSF(MSA),NRO(MSA),NVCN(MSA),NWDA(MSA)</t>
  </si>
  <si>
    <t xml:space="preserve">IPSF(MPO),KPSN(MPO),JPC(MPS),KPC(MPS),NPC(MPS),IHX(MHX))</t>
  </si>
  <si>
    <t xml:space="preserve">IHU(MNC,MSA),IYH(MNC,MSA),JE(MNC,MSA),JP(MNC,MSA),</t>
  </si>
  <si>
    <t xml:space="preserve">JPL(MNC,MSA),KGO(MNC,MSA),NCR(MNC,MSA),NHU(MNC,MSA),NYLN(MNC,MSA)</t>
  </si>
  <si>
    <t xml:space="preserve">NCP(MRO,MSA),NFRT(MRO,MSA),NPST(MRO,MSA),NTL(MRO,MSA))</t>
  </si>
  <si>
    <t xml:space="preserve">IDFA(MHD,MOW),IDFD(MHD,MOW),IDMU(MHD,MOW),IGZO(MHD,MOW),</t>
  </si>
  <si>
    <t xml:space="preserve">IGZX(MHD,MOW),IHBS(MHD,MOW),IYHO(MHD,MOW),LGIR(MHD,MOW),NBHS(MHD,MOW),NCOW(MHD,MOW),NGZA(MHD,MOW),NHBS(MHD,MOW),NYHO(MHD,MOW)</t>
  </si>
  <si>
    <t xml:space="preserve">IDSL(MSA,MSA),IDSS(MSA,MSA),IDOW(MSA,MOW),</t>
  </si>
  <si>
    <t xml:space="preserve">IHT(MNT,MSA),KOMP(MNT,MSA),IFED(MHD,MSA),NGZ(MHD,MSA),LID(ML1,MSA)</t>
  </si>
  <si>
    <t xml:space="preserve">,LORG(MSL,MSA),IFLO(MSL,MSA),IHRL(12,MSA),IDFT(6,MSA),IDF0(6,MSA)</t>
  </si>
  <si>
    <t xml:space="preserve">ITL(MRO,MNT,MSA),JH(MRO,MNT,MSA),KDT(12,MNC,MSA),LFT(MRO,MNT,MSA),LT(MRO,MNT,MSA),LYR(MRO,MNT,MSA),LPC(MRO,MPS,MSA),LY(MRO,MNC,MSA),IHDT(MBS,MHD,MOW),NGIX(MSA,MHD,MOW),NBSX(MBS,MHD,MOW)</t>
  </si>
  <si>
    <t xml:space="preserve">OSAA(MOW),OWSA(MOW),PKRZ(MSL),UK(MSL),</t>
  </si>
  <si>
    <t xml:space="preserve">UN(MSL),UP(MSL),UW(MSL)</t>
  </si>
  <si>
    <t xml:space="preserve">FCST(MFT),FK(MFT),FN(MFT),FNMA(MFT),FNMN(MFT),FNO(MFT),</t>
  </si>
  <si>
    <t xml:space="preserve">FOC(MFT),FP(MFT),FPO(MFT),FSLT(MFT)</t>
  </si>
  <si>
    <t xml:space="preserve">PCST(MPS),PHLF(MPS),PHLS(MPS),PKOC(MPS),PLCH(MPS),</t>
  </si>
  <si>
    <t xml:space="preserve">PSOL(MPS),PWOF(MPS),SSPS(MPS)</t>
  </si>
  <si>
    <t xml:space="preserve">COOP(MNT),COTL(MNT),DKH(MNT),DKI(MNT),EFM(MNT),EMX(MNT),FPOP(MNT),FRCP(MNT),FULU(MNT),HE(MNT),HMO(MNT),ORHI(MNT),RHT(MNT),RIN(MNT),RR(MNT),STIR(MNT),TIL(MNT),TLD(MNT)</t>
  </si>
  <si>
    <t xml:space="preserve">AEP(MNC),ALT(MNC),CAF(MNC),CKY(MNC),CNLV(MNC),CNY(MNC),</t>
  </si>
  <si>
    <t xml:space="preserve">CSTS(MNC),CPY(MNC),DDM(MNC),DLAI(MNC),DMLA(MNC),DMLX(MNC),EP(MNC),</t>
  </si>
  <si>
    <t xml:space="preserve">EXTC(MNC),FLT(MNC),FTO(MNC),GMHU(MNC),GRDD(MNC),GRLV(MNC),GSI(MNC),</t>
  </si>
  <si>
    <t xml:space="preserve">HI(MNC),HMX(MNC),PHUX(MNC),PLAX(MNC),POPX(MNC),PRYF(MNC),PRYG(MNC),</t>
  </si>
  <si>
    <t xml:space="preserve">PST(MNC),RBMD(MNC),RDMX(MNC),RLAD(MNC),SDW(MNC),TBSC(MNC),TCPA(MNC),</t>
  </si>
  <si>
    <t xml:space="preserve">TCPY(MNC),TOPC(MNC),VPD2(MNC),VPTH(MNC),WA(MNC),WAVP(MNC),WCY(MNC),</t>
  </si>
  <si>
    <t xml:space="preserve">WSYF(MNC),WXYF(MNC),XDLAI(MNC),XMTU(MNC),YLD(MNC),YLX(MNC)</t>
  </si>
  <si>
    <t xml:space="preserve">ABD(MSA),AFLG(MSA),AGPM(MSA),ALGI(MSA),ALQ(MSA),ARMN(MSA),ARMX(MSA),ARSD(MSA),BA1(MSA),BA2(MSA),BCOF(MSA),BCV(MSA),</t>
  </si>
  <si>
    <t xml:space="preserve">BFFL(MSA),BFSN(MSA),BFT(MSA),BGWS(MSA),BIG(MSA),BIR(MSA),BR1(MSA),BR2(MSA),</t>
  </si>
  <si>
    <t xml:space="preserve">BRSV(MSA),BSALA(MSA),BSNO(MSA),BTC(MSA),BTCX(MSA),BTCZ(MSA),BTK(MSA),</t>
  </si>
  <si>
    <t xml:space="preserve">BTN(MSA),BTNX(MSA),BTNZ(MSA),BTP(MSA),BTPX(MSA),BTPZ(MSA),BV1(MSA),</t>
  </si>
  <si>
    <t xml:space="preserve">BV2(MSA),BVIR(MSA),CFNP(MSA),CHL(MSA),CHN(MSA),CHS(MSA),CHXA(MSA),</t>
  </si>
  <si>
    <t xml:space="preserve">CHXP(MSA),CLG(MSA),CN0(MSA),CN2(MSA),CNSX(MSA)</t>
  </si>
  <si>
    <t xml:space="preserve">COST(MSA),COWW(MSA),CPMX(MSA),CST1(MSA),CV(MSA),CVF(MSA),</t>
  </si>
  <si>
    <t xml:space="preserve">CVP(MSA),CVRS(MSA),CYAV(MSA),CYMX(MSA),CYSD(MSA),DALG(MSA),DDLG(MSA),DEPC(MSA),DHT(MSA),DKIN(MSA),DKHL(MSA),DRT(MSA),DST0(MSA),</t>
  </si>
  <si>
    <t xml:space="preserve">DWOC(MSA),EFI(MSA),EK(MSA),EM10(MSA),EVRS(MSA),EVRT(MSA),FBM(MSA),</t>
  </si>
  <si>
    <t xml:space="preserve">FCMN(MSA),FCMP(MSA),FDSF(MSA),FFC(MSA),FFPQ(MSA),FGC(MSA),FGSL(MSA),</t>
  </si>
  <si>
    <t xml:space="preserve">FHP(MSA),FIRG(MSA),FPF(MSA),FPSC(MSA),FSFN(MSA),FSFP(MSA),GMA(MSA),</t>
  </si>
  <si>
    <t xml:space="preserve">GRDL(MSA),GWSN(MSA),GWST(MSA),GWMX(MSA),HCLD(MSA),HCLN(MSA),</t>
  </si>
  <si>
    <t xml:space="preserve">HLMN(MSA),HR0(MSA),HSM(MSA),OCPD(MSA)</t>
  </si>
  <si>
    <t xml:space="preserve">OMAP(MSA),ORSD(MSA),PAW(MSA),PCOF(MSA),PDAW(MSA),PDPL(MSA),PDPL0(MSA),PDPLC(MSA),PDPLX(MSA),PDSKC(MSA),PDSW(MSA),</t>
  </si>
  <si>
    <t xml:space="preserve">PEC(MSA),PMX(MSA),PM10(MSA),PRSD(MSA),PSTF(MSA),PSTM(MSA),PSTS(MSA),</t>
  </si>
  <si>
    <t xml:space="preserve">QCAP(MSA),QRBQ(MSA),QRQB(MSA),RCBW(MSA),RCF(MSA),RCHC(MSA),</t>
  </si>
  <si>
    <t xml:space="preserve">RCHD(MSA),RCHK(MSA),RCHL(MSA),RCHN(MSA),RCHS(MSA),RCHX(MSA),</t>
  </si>
  <si>
    <t xml:space="preserve">RCSS(MSA),RCTW(MSA),REPI(MSA),RFPK(MSA),RFPL(MSA),RFPS(MSA),</t>
  </si>
  <si>
    <t xml:space="preserve">RFPW(MSA),RFPX(MSA),RFTT(MSA),RFV(MSA),RFV0(MSA),RHD(MSA),RHTT(MSA)</t>
  </si>
  <si>
    <t xml:space="preserve">RINT(MSA),RLF(MSA),RMXS(MSA),ROSP(MSA),RRUF(MSA),RSAE(MSA),RSAP(MSA),RSBD(MSA),RSDP(MSA),RSEE(MSA),RSEP(MSA),RSF(MSA),</t>
  </si>
  <si>
    <t xml:space="preserve">RSHC(MSA),RSK(MSA),RSLK(MSA),RSOC(MSA),RSON(MSA),RSOP(MSA),RSO3(MSA),RSRR(MSA),RSSA(MSA),RSSP(MSA),RST0(MSA),RSV(MSA),RSVB(MSA),</t>
  </si>
  <si>
    <t xml:space="preserve">RSVE(MSA),RSVF(MSA),RSVP(MSA),RSPK(MSA),RSYB(MSA),RSYF(MSA),</t>
  </si>
  <si>
    <t xml:space="preserve">RSYN(MSA),RSYS(MSA),RVE0(MSA),RVP0(MSA),RZ(MSA),RZSW(MSA),SALA(MSA),</t>
  </si>
  <si>
    <t xml:space="preserve">SALB(MSA),SAMA(MSA),SATK(MSA),SCI(MSA),SCNX(MSA),SDVR(MSA),SLF(MSA),</t>
  </si>
  <si>
    <t xml:space="preserve">SLT0(MSA),SLTX(MSA),SMAS(MSA),SMEO(MSA),SMFN(MSA),SMFU(MSA),</t>
  </si>
  <si>
    <t xml:space="preserve">SMKS(MSA),SMLA(MSA),SMMU(MSA),SMNS(MSA),SMNU(MSA),SMPL(MSA),</t>
  </si>
  <si>
    <t xml:space="preserve">SMPQ(MSA),SMPS(MSA),SMPY(MSA),SMRF(MSA),SMSS(MSA),SMST(MSA),</t>
  </si>
  <si>
    <t xml:space="preserve">SMTS(MSA),SMWS(MSA),SMX(MSA),SMY1(MSA),SMY2(MSA),SNO(MSA),</t>
  </si>
  <si>
    <t xml:space="preserve">SOLQ(MSA),SPLG(MSA),SRAD(MSA),SRSD(MSA),SSFI(MSA),SSIN(MSA),SSW(MSA)</t>
  </si>
  <si>
    <t xml:space="preserve">ST0(MSA),STDO(MSA),STDOK(MSA),STDON(MSA),STDOP(MSA),</t>
  </si>
  <si>
    <t xml:space="preserve">STKR(MSA),STLT(MSA),STP(MSA),SW(MSA),SWB(MSA),SWBD(MSA),SWBX(MSA),</t>
  </si>
  <si>
    <t xml:space="preserve">SWLT(MSA),S3(MSA),TAGP(MSA),TCC(MSA),TCS(MSA),TFLG(MSA),THK(MSA),</t>
  </si>
  <si>
    <t xml:space="preserve">TILG(MSA),TKR(MSA),TLMF(MSA),TMN(MSA),TMX(MSA),TNOR(MSA),TOC(MSA),</t>
  </si>
  <si>
    <t xml:space="preserve">TPSF(MSA),TRSD(MSA),TSLA(MSA),TSMY(MSA),TSNO(MSA),TVGF(MSA),</t>
  </si>
  <si>
    <t xml:space="preserve">TYK(MSA),TYN(MSA)</t>
  </si>
  <si>
    <t xml:space="preserve">TYP(MSA),U10(MSA),UB1(MSA),UOB(MSA),UPSX(MSA),URBF(MSA),</t>
  </si>
  <si>
    <t xml:space="preserve">USL(MSA),VAC(MSA),VALF1(MSA),VAP(MSA),VCHA(MSA),VCHB(MSA),VFPA(MSA),</t>
  </si>
  <si>
    <t xml:space="preserve">VFPB(MSA),VIMX(MSA),VIRT(MSA),VLG(MSA),VLGB(MSA),VLGI(MSA),</t>
  </si>
  <si>
    <t xml:space="preserve">VLGM(MSA),VLGN(MSA),VPU(MSA),VRSE(MSA),VSK(MSA),VSLT(MSA),WDRM(MSA)</t>
  </si>
  <si>
    <t xml:space="preserve">WK(MSA),WS(MSA),WSA(MSA),WSX(MSA),WTMB(MSA),WTBL(MSA),</t>
  </si>
  <si>
    <t xml:space="preserve">WTMN(MSA),WTMU(MSA),WTMX(MSA),XCT(MSA),XHSM(MSA),XIDK(MSA),XIDS(MSA),XMAP(MSA),XNS(MSA),XRFI(MSA),YCT(MSA),YLC(MSA),YLS(MSA),</t>
  </si>
  <si>
    <t xml:space="preserve">YTN(MSA),YTX(MSA),ZBMC(MSA),ZBMN(MSA),ZCO(MSA),ZCOB(MSA),ZEK(MSA),</t>
  </si>
  <si>
    <t xml:space="preserve">ZFK(MSA),ZFOP(MSA),ZHPC(MSA),ZHPN(MSA),ZHSC(MSA),ZHSN(MSA),ZLM(MSA),</t>
  </si>
  <si>
    <t xml:space="preserve">ZLMC(MSA),ZLMN(MSA),ZLS(MSA),ZLSC(MSA),ZLSL(MSA),ZLSLC(MSA),</t>
  </si>
  <si>
    <t xml:space="preserve">ZLSLNC(MSA),ZLSN(MSA),ZNMA(MSA),ZNMN(MSA),ZNMU(MSA),ZNOA(MSA),</t>
  </si>
  <si>
    <t xml:space="preserve">ZNOS(MSA),ZNOU(MSA),ZOC(MSA),ZON(MSA),ZPMA(MSA),ZPML(MSA),ZPMS(MSA),</t>
  </si>
  <si>
    <t xml:space="preserve">ZPMU(MSA),ZPO(MSA),ZPOU(MSA),ZSK(MSA),ZSLT(MSA),ZTP(MSA)</t>
  </si>
  <si>
    <t xml:space="preserve">CPVH(MHY),DPMT(MHY),DRAV(MHY),ERAV(MHY),HYDV(MHY),RCTC(MHY),PRAV(MHY),PRB(MHY),PSZM(MHY),QC(MHY),QDR(MHY),QDRN(MHY),</t>
  </si>
  <si>
    <t xml:space="preserve">QDRP(MHY),QN(MHY),QP(MHY),QPR(MHY),QPU(MHY),QRF(MHY),QRFN(MHY),</t>
  </si>
  <si>
    <t xml:space="preserve">QRFP(MHY),QRP(MHY),QURB(MHY),QVOL(MHY),RQRB(MHY),RSFN(MHY),RSSF(MHY),RWSA(MHY),SHYD(MHY),SMIO(MHY),SQVL(MHY),SST(MHY),STY(MHY),</t>
  </si>
  <si>
    <t xml:space="preserve">TC(MHY),TCAV(MHY),TCMN(MHY),TCMX(MHY),TNYL(MHY),TSFK(MHY),TSFN(MHY),</t>
  </si>
  <si>
    <t xml:space="preserve">WYLD(MHY),YC(MHY),YCOU(MHY),YCWN(MHY),YMNU(MHY),YN(MHY),YNOU(MHY),</t>
  </si>
  <si>
    <t xml:space="preserve">YNWN(MHY),YP(MHY),YPOU(MHY),YPWN(MHY),YW(MHY)</t>
  </si>
  <si>
    <t xml:space="preserve">PSO3(MPO),PSON(MPO),PSOP(MPO),PSOQ(MPO),PSOY(MPO),PQPS(MPO),PSSP(MPO),PYPS(MPO)</t>
  </si>
  <si>
    <t xml:space="preserve">QGA(MHP),RFDT(MHP),VARW(NSM))</t>
  </si>
  <si>
    <t xml:space="preserve">EO5(30,MSA),RF5(30,MSA),SCFS(30,MSA),XMS(30,MSA),ASW(12,MSA),CX(12,MSA),QIN(12,MSA),SET(12,MSA),SRD(12,MSA),SRMX(12,MSA),</t>
  </si>
  <si>
    <t xml:space="preserve">TAMX(12,MSA),TCN(12,MSA),TCVF(12,MSA),TEI(12,MSA),TET(12,MSA),THRL(12,MSA),TQ(12,MSA),TR(12,MSA),TRHT(12,MSA),TSN(12,MSA),TSR(12,MSA),</t>
  </si>
  <si>
    <t xml:space="preserve">TSY(12,MSA),TXMX(12,MSA),TXMN(12,MSA),TQN(12,MSA),TQP(12,MSA),TQPU(12,MSA),TYON(12,MSA),TYTP(12,MSA),TYW(12,MSA),CNSC(2,MSA)</t>
  </si>
  <si>
    <t xml:space="preserve">ALS(MSL,MSA),BD(MSL,MSA),BDD(MSL,MSA),BDM(MSL,MSA),BDP(MSL,MSA),BPT(MSL,MSA),CAC(MSL,MSA),CBN(MSL,MSA),CDG(MSL,MSA),</t>
  </si>
  <si>
    <t xml:space="preserve">CEC(MSL,MSA),CLA(MSL,MSA),CNDS(MSL,MSA),CNRT(MSL,MSA),CPRH(MSL,MSA),</t>
  </si>
  <si>
    <t xml:space="preserve">CPRV(MSL,MSA),DHN(MSL,MSA),ECND(MSL,MSA),EQKE(MSL,MSA),EQKS(MSL,MSA),</t>
  </si>
  <si>
    <t xml:space="preserve">EXCK(MSL,MSA),FE26(MSL,MSA),FIXK(MSL,MSA),FOP(MSL,MSA),HCL(MSL,MSA),</t>
  </si>
  <si>
    <t xml:space="preserve">PH(MSL,MSA),PO(MSL,MSA),PSP(MSL,MSA),RNMN(MSL,MSA),ROK(MSL,MSA),</t>
  </si>
  <si>
    <t xml:space="preserve">RSD(MSL,MSA),RSDM(MSL,MSA),SAN(MSL,MSA),SATC(MSL,MSA),SEV(MSL,MSA),</t>
  </si>
  <si>
    <t xml:space="preserve">SIL(MSL,MSA),SMB(MSL,MSA),SULF(MSL,MSA),SUT(MSL,MSA)</t>
  </si>
  <si>
    <t xml:space="preserve">SWST(MSL,MSA),STFR(MSL,MSA),STMP(MSL,MSA),VNO3(MSL,MSA),</t>
  </si>
  <si>
    <t xml:space="preserve">WBMN(MSL,MSA),WCMU(MSL,MSA),WCOU(MSL,MSA),WHPC(MSL,MSA),</t>
  </si>
  <si>
    <t xml:space="preserve">WHPN(MSL,MSA),WHSC(MSL,MSA),WHSN(MSL,MSA),WKMU(MSL,MSA),</t>
  </si>
  <si>
    <t xml:space="preserve">WLM(MSL,MSA),WLMC(MSL,MSA),WLMN(MSL,MSA),WLS(MSL,MSA),WLSC(MSL,MSA),</t>
  </si>
  <si>
    <t xml:space="preserve">WLSL(MSL,MSA),WLSLC(MSL,MSA),WLSLNC(MSL,MSA),WLSN(MSL,MSA),</t>
  </si>
  <si>
    <t xml:space="preserve">WNMU(MSL,MSA),WNOU(MSL,MSA),WOC(MSL,MSA),WON(MSL,MSA),WPMA(MSL,MSA),</t>
  </si>
  <si>
    <t xml:space="preserve">WPMS(MSL,MSA),WPMU(MSL,MSA),WPO(MSL,MSA),WPOU(MSL,MSA),</t>
  </si>
  <si>
    <t xml:space="preserve">WSLT(MSL,MSA),WT(MSL,MSA),Z(MSL,MSA)</t>
  </si>
  <si>
    <t xml:space="preserve">ACET(MNC,MSA),AJHI(MNC,MSA),AWC(MNC,MSA),CAW(MNC,MSA),</t>
  </si>
  <si>
    <t xml:space="preserve">CPHT(MNC,MSA),CSTF(MNC,MSA),DM(MNC,MSA),DMF(MNC,MSA),DM1(MNC,MSA),</t>
  </si>
  <si>
    <t xml:space="preserve">ETG(MNC,MSA),FRTK(MNC,MSA),FRTN(MNC,MSA),FRTP(MNC,MSA),HU(MNC,MSA),</t>
  </si>
  <si>
    <t xml:space="preserve">HUF(MNC,MSA),HUI(MNC,MSA),PPL0(MNC,MSA),RD(MNC,MSA),RDF(MNC,MSA),</t>
  </si>
  <si>
    <t xml:space="preserve">REG(MNC,MSA),RW(MNC,MSA),SLAI(MNC,MSA),SLA0(MNC,MSA),SRA(MNC,MSA),</t>
  </si>
  <si>
    <t xml:space="preserve">STD(MNC,MSA),STDK(MNC,MSA),STDL(MNC,MSA),STDN(MNC,MSA)</t>
  </si>
  <si>
    <t xml:space="preserve">STDP(MNC,MSA),STL(MNC,MSA),SWH(MNC,MSA),SWP(MNC,MSA),TCAW(MNC,MSA),TDM(MNC,MSA),TETG(MNC,MSA),TFTK(MNC,MSA),TFTN(MNC,MSA),</t>
  </si>
  <si>
    <t xml:space="preserve">TFTP(MNC,MSA),THU(MNC,MSA),TRA(MNC,MSA),TRD(MNC,MSA),TVIR(MNC,MSA),</t>
  </si>
  <si>
    <t xml:space="preserve">TYL1(MNC,MSA),TYL2(MNC,MSA),TYLK(MNC,MSA),TYLN(MNC,MSA),</t>
  </si>
  <si>
    <t xml:space="preserve">TYLP(MNC,MSA),UK1(MNC,MSA),UNA(MNC,MSA),UN1(MNC,MSA),UP1(MNC,MSA),</t>
  </si>
  <si>
    <t xml:space="preserve">VIR(MNC,MSA),WCHT(MNC,MSA),WLV(MNC,MSA),XLAI(MNC,MSA),</t>
  </si>
  <si>
    <t xml:space="preserve">XDLA0(MNC,MSA),YLD1(MNC,MSA),YLD2(MNC,MSA),YLKF(MNC,MSA),</t>
  </si>
  <si>
    <t xml:space="preserve">YLNF(MNC,MSA),YLPF(MNC,MSA)</t>
  </si>
  <si>
    <t xml:space="preserve">CO2C(MSC,MSA),AFP(MSC,MSA),AN2OC(MSC,MSA),AO2C(MSC,MSA),</t>
  </si>
  <si>
    <t xml:space="preserve">CGCO2(MSC,MSA),CGN2O(MSC,MSA),CGO2(MSC,MSA),CLCO2(MSC,MSA),CLN2O(MSC,MSA),CLO2(MSC,MSA),DCO2GEN(MSC,MSA),DN2G(MSC,MSA),</t>
  </si>
  <si>
    <t xml:space="preserve">DN2OG(MSC,MSA),DO2CONS(MSC,MSA),DPRC(MSC,MSA),DPRN(MSC,MSA),</t>
  </si>
  <si>
    <t xml:space="preserve">DPRO(MSC,MSA),DRWX(MSC,MSA),EAR(MSC,MSA),FC(MSC,MSA),HKPC(MSC,MSA),</t>
  </si>
  <si>
    <t xml:space="preserve">HKPN(MSC,MSA),HKPO(MSC,MSA)</t>
  </si>
  <si>
    <t xml:space="preserve">SPC(MSC,MSA),RWTZ(MSC,MSA),S15(MSC,MSA),SMEA(MSC,MSA),</t>
  </si>
  <si>
    <t xml:space="preserve">SMES(MSC,MSA),SOLK(MSC,MSA),SOT(MSC,MSA),SSFCO2(MSC,MSA),</t>
  </si>
  <si>
    <t xml:space="preserve">SSFN2O(MSC,MSA),SSFO2(MSC,MSA),TPOR(MSC,MSA),VCO2(MSC,MSA),</t>
  </si>
  <si>
    <t xml:space="preserve">VN2O(MSC,MSA),VO2(MSC,MSA),VFC(MSC,MSA),VWC(MSC,MSA),VWP(MSC,MSA),</t>
  </si>
  <si>
    <t xml:space="preserve">WBMC(MSC,MSA),WCO2G(MSC,MSA),WCO2L(MSC,MSA),WN2O(MSC,MSA),</t>
  </si>
  <si>
    <t xml:space="preserve">WN2OG(MSC,MSA),WN2OL(MSC,MSA),WNO2(MSC,MSA),WNH3(MSC,MSA),</t>
  </si>
  <si>
    <t xml:space="preserve">WNO3(MSC,MSA),WO2G(MSC,MSA),WO2L(MSC,MSA),WPML(MSC,MSA),</t>
  </si>
  <si>
    <t xml:space="preserve">XN2O(MSC,MSA),ZC(MSC,MSA)</t>
  </si>
  <si>
    <t xml:space="preserve">YHY(MHP,MHY),SMH(NSH,MHY),SMYH(NSH,MHY),VARH(NSH,MHY),</t>
  </si>
  <si>
    <t xml:space="preserve">QPST(MPS,MHY),RSPS(MPS,MHY),TSPS(MPS,MHY),YPST(MPS,MHY),</t>
  </si>
  <si>
    <t xml:space="preserve">SRCH(27,MHY),CPFH(MSL,MHY),QSF(MSL,MHY),SSF(MSL,MHY),SM(NSM,MSA),</t>
  </si>
  <si>
    <t xml:space="preserve">SMY(NSM,MSA),VAR(NSM,MSA),CTSA(100,MSA),VQ(90,MHY),VY(90,MHY),</t>
  </si>
  <si>
    <t xml:space="preserve">GWPS(MPS,MSA),PFOL(MPS,MSA),ANA(MRO,MSA),FNMX(MRO,MSA),</t>
  </si>
  <si>
    <t xml:space="preserve">GCOW(MHD,MSA),GZLM(MHD,MSA),DUMP(MHD,MOW),FFED(MHD,MOW),</t>
  </si>
  <si>
    <t xml:space="preserve">GZRT(MHD,MOW),VURN(MHD,MOW),PPX(13,MSA),YSD(8,MHY),PCT(5,MHY),</t>
  </si>
  <si>
    <t xml:space="preserve">PCTH(5,MHY),SQB(5,MHY),SYB(5,MHY),FNP(5,MSA),SMYRP(5,MPS),</t>
  </si>
  <si>
    <t xml:space="preserve">BK(4,MNC),BN(4,MNC),BP(4,MNC),BLG(3,MNC),BWN(3,MNC),DLAP(2,MNC),</t>
  </si>
  <si>
    <t xml:space="preserve">FRST(2,MNC),PPCF(2,MNC),PPLP(2,MNC),RWPC(2,MNC),STX(2,MNC),</t>
  </si>
  <si>
    <t xml:space="preserve">WAC2(2,MNC)</t>
  </si>
  <si>
    <t xml:space="preserve">SMMH(NSH,12,MHY),PVQ(MPS,90,MHY),PVY(MPS,90,MHY),PSTE(MRO,MPS,MSA),PSTR(MRO,MPS,MSA),PSSF(MPS,MSL,MSA),PSTZ(MPS,MSL,MSA),CND(MRO,MNT,MSA),SMM(NSM,12,MSA),STV(20,12,MSA),SMS(11,ML1,MSA),SOL(23,MSL,MSA),FIRX(MRO,MNT,MSA),QIR(MRO,MNT,MSA),RSTK(MRO,MNT,MSA),TIR(MRO,MNT,MSA),VIRR(MRO,MNT,MSA),WFA(MRO,MNT,MSA),</t>
  </si>
  <si>
    <t xml:space="preserve">PHU(MNC,MRO,MSA),POP(MNC,MRO,MSA),PPLA(MNC,MRO,MSA),VARC(17,MNC,MSA),</t>
  </si>
  <si>
    <t xml:space="preserve">SMAP(13,MPS,MHY),SMYP(13,MPS,MHY),VARP(12,MPS,MHY),SMMRP(5,MPS,12),</t>
  </si>
  <si>
    <t xml:space="preserve">SMRP(5,MPS,12)</t>
  </si>
  <si>
    <t xml:space="preserve">TSFC(7,MNC,MSA),SOIL(17,MSL,MSA),HUSC(MRO,MNT,MSA),RWT(MSL,MNC,MSA),STDA(4,MNC,MSA),SFCP(7,MNC,MSA),SFMO(7,MNC,MSA),</t>
  </si>
  <si>
    <t xml:space="preserve">XZP(13,ML1,MSA),QHY(NPD,MHY,MHX)</t>
  </si>
  <si>
    <t xml:space="preserve">SMMP(20,MPS,13,MHY),SMMC(17,MNC,12,MSA))</t>
  </si>
  <si>
    <t xml:space="preserve">CPNM(MNC)</t>
  </si>
  <si>
    <t xml:space="preserve">FPSO(NBMX)</t>
  </si>
  <si>
    <t xml:space="preserve">FTNM(MFT)</t>
  </si>
  <si>
    <t xml:space="preserve">PSTN(MPS)</t>
  </si>
  <si>
    <t xml:space="preserve">TITOP(MSA)</t>
  </si>
  <si>
    <t xml:space="preserve">TITSO(MSA)</t>
  </si>
  <si>
    <t xml:space="preserve">HEDH(NSH)</t>
  </si>
  <si>
    <t xml:space="preserve">HED(NSM)</t>
  </si>
  <si>
    <t xml:space="preserve">KW(2*MSA+MSO)</t>
  </si>
  <si>
    <t xml:space="preserve">ICDT(MHY)</t>
  </si>
  <si>
    <t xml:space="preserve">IDN1T(MHY)</t>
  </si>
  <si>
    <t xml:space="preserve">IDN2T(MHY)</t>
  </si>
  <si>
    <t xml:space="preserve">IDNB(MHY)</t>
  </si>
  <si>
    <t xml:space="preserve">IDOT(MHY)</t>
  </si>
  <si>
    <t xml:space="preserve">IDRO(MHY)</t>
  </si>
  <si>
    <t xml:space="preserve">NHY(MHY)</t>
  </si>
  <si>
    <t xml:space="preserve">NQRB(MHY)</t>
  </si>
  <si>
    <t xml:space="preserve">NTX(MHY)</t>
  </si>
  <si>
    <t xml:space="preserve">NISA(NBMX)</t>
  </si>
  <si>
    <t xml:space="preserve">ICUS(MNT)</t>
  </si>
  <si>
    <t xml:space="preserve">IHC(MNT)</t>
  </si>
  <si>
    <t xml:space="preserve">NBE(MNT)</t>
  </si>
  <si>
    <t xml:space="preserve">NBT(MNT)</t>
  </si>
  <si>
    <t xml:space="preserve">IDC(MNC)</t>
  </si>
  <si>
    <t xml:space="preserve">KDC(MNC)</t>
  </si>
  <si>
    <t xml:space="preserve">NTP(MNC)</t>
  </si>
  <si>
    <t xml:space="preserve">KDF(MFT)</t>
  </si>
  <si>
    <t xml:space="preserve">KFL(MSO+1)</t>
  </si>
  <si>
    <t xml:space="preserve">ISAL(MOW)</t>
  </si>
  <si>
    <t xml:space="preserve">ISAS(MOW)</t>
  </si>
  <si>
    <t xml:space="preserve">NFED(MOW)</t>
  </si>
  <si>
    <t xml:space="preserve">NHRD(MOW)</t>
  </si>
  <si>
    <t xml:space="preserve">NSAL(MSA)</t>
  </si>
  <si>
    <t xml:space="preserve">NSAO(MOW)</t>
  </si>
  <si>
    <t xml:space="preserve">NSAS(MOW)</t>
  </si>
  <si>
    <t xml:space="preserve">IIR(MRO)</t>
  </si>
  <si>
    <t xml:space="preserve">KIR(MRO)</t>
  </si>
  <si>
    <t xml:space="preserve">NIR(MRO))</t>
  </si>
  <si>
    <t xml:space="preserve">IAC(MSA)</t>
  </si>
  <si>
    <t xml:space="preserve">IAMF(MSA)</t>
  </si>
  <si>
    <t xml:space="preserve">IAPL(MSA)</t>
  </si>
  <si>
    <t xml:space="preserve">IAUF(MSA)</t>
  </si>
  <si>
    <t xml:space="preserve">IAUI(MSA)</t>
  </si>
  <si>
    <t xml:space="preserve">IAUL(MSA)</t>
  </si>
  <si>
    <t xml:space="preserve">IBSA(MSA)</t>
  </si>
  <si>
    <t xml:space="preserve">IDFH(MSA)</t>
  </si>
  <si>
    <t xml:space="preserve">IDNF(MSA)</t>
  </si>
  <si>
    <t xml:space="preserve">IDOA(MSA)</t>
  </si>
  <si>
    <t xml:space="preserve">IDR(MSA)</t>
  </si>
  <si>
    <t xml:space="preserve">IDRL(MSA)</t>
  </si>
  <si>
    <t xml:space="preserve">IDON(MSA)</t>
  </si>
  <si>
    <t xml:space="preserve">IDS(MSA)</t>
  </si>
  <si>
    <t xml:space="preserve">IEXT(MSA)</t>
  </si>
  <si>
    <t xml:space="preserve">IFA(MSA)</t>
  </si>
  <si>
    <t xml:space="preserve">IFD(MSA)</t>
  </si>
  <si>
    <t xml:space="preserve">IFLS(MSA)</t>
  </si>
  <si>
    <t xml:space="preserve">IGO(MSA)</t>
  </si>
  <si>
    <t xml:space="preserve">IGZ(MSA)</t>
  </si>
  <si>
    <t xml:space="preserve">IHDM(MSA)</t>
  </si>
  <si>
    <t xml:space="preserve">ILQF(MSA)</t>
  </si>
  <si>
    <t xml:space="preserve">IMW(MSA)</t>
  </si>
  <si>
    <t xml:space="preserve">IPMP(MSA)</t>
  </si>
  <si>
    <t xml:space="preserve">IPSO(MSA)</t>
  </si>
  <si>
    <t xml:space="preserve">IPST(MSA)</t>
  </si>
  <si>
    <t xml:space="preserve">IPTS(MSA)</t>
  </si>
  <si>
    <t xml:space="preserve">IRF(MSA)</t>
  </si>
  <si>
    <t xml:space="preserve">IRI(MSA)</t>
  </si>
  <si>
    <t xml:space="preserve">IRO(MSA)</t>
  </si>
  <si>
    <t xml:space="preserve">IRP(MSA)</t>
  </si>
  <si>
    <t xml:space="preserve">IRR(MSA)</t>
  </si>
  <si>
    <t xml:space="preserve">IRRS(MSA)</t>
  </si>
  <si>
    <t xml:space="preserve">ISAO(MSA)</t>
  </si>
  <si>
    <t xml:space="preserve">ISCP(MSA)</t>
  </si>
  <si>
    <t xml:space="preserve">ISG(MSA)</t>
  </si>
  <si>
    <t xml:space="preserve">ISPF(MSA)</t>
  </si>
  <si>
    <t xml:space="preserve">IWTH(MSA)</t>
  </si>
  <si>
    <t xml:space="preserve">JBG(MSA)</t>
  </si>
  <si>
    <t xml:space="preserve">JCN(MSA)</t>
  </si>
  <si>
    <t xml:space="preserve">JCN0(MSA)</t>
  </si>
  <si>
    <t xml:space="preserve">JCN1(MSA)</t>
  </si>
  <si>
    <t xml:space="preserve">JD(MSA)</t>
  </si>
  <si>
    <t xml:space="preserve">KC(MSA)</t>
  </si>
  <si>
    <t xml:space="preserve">KP1(MSA)</t>
  </si>
  <si>
    <t xml:space="preserve">KT(MSA)</t>
  </si>
  <si>
    <t xml:space="preserve">KTF(MSA)</t>
  </si>
  <si>
    <t xml:space="preserve">KTMX(MSA)</t>
  </si>
  <si>
    <t xml:space="preserve">KTT(MSA)</t>
  </si>
  <si>
    <t xml:space="preserve">LM(MSA)</t>
  </si>
  <si>
    <t xml:space="preserve">LRD(MSA)</t>
  </si>
  <si>
    <t xml:space="preserve">LUN(MSA)</t>
  </si>
  <si>
    <t xml:space="preserve">LUNS(MSA)</t>
  </si>
  <si>
    <t xml:space="preserve">MXSR(MSA)</t>
  </si>
  <si>
    <t xml:space="preserve">NBCF(MSA)</t>
  </si>
  <si>
    <t xml:space="preserve">NBCT(MSA)</t>
  </si>
  <si>
    <t xml:space="preserve">NBFF(MSA)</t>
  </si>
  <si>
    <t xml:space="preserve">NBFT(MSA)</t>
  </si>
  <si>
    <t xml:space="preserve">NBSA(MSA)</t>
  </si>
  <si>
    <t xml:space="preserve">NBSL(MSA)</t>
  </si>
  <si>
    <t xml:space="preserve">NBW(MSA)</t>
  </si>
  <si>
    <t xml:space="preserve">NDFA(MSA)</t>
  </si>
  <si>
    <t xml:space="preserve">NII(MSA)</t>
  </si>
  <si>
    <t xml:space="preserve">NMW(MSA)</t>
  </si>
  <si>
    <t xml:space="preserve">NPSF(MSA)</t>
  </si>
  <si>
    <t xml:space="preserve">NRO(MSA)</t>
  </si>
  <si>
    <t xml:space="preserve">NVCN(MSA)</t>
  </si>
  <si>
    <t xml:space="preserve">NWDA(MSA)</t>
  </si>
  <si>
    <t xml:space="preserve">IPSF(MPO)</t>
  </si>
  <si>
    <t xml:space="preserve">KPSN(MPO)</t>
  </si>
  <si>
    <t xml:space="preserve">JPC(MPS)</t>
  </si>
  <si>
    <t xml:space="preserve">KPC(MPS)</t>
  </si>
  <si>
    <t xml:space="preserve">NPC(MPS)</t>
  </si>
  <si>
    <t xml:space="preserve">IHX(MHX))</t>
  </si>
  <si>
    <t xml:space="preserve">IHU(MNC,MSA)</t>
  </si>
  <si>
    <t xml:space="preserve">IYH(MNC,MSA)</t>
  </si>
  <si>
    <t xml:space="preserve">JE(MNC,MSA)</t>
  </si>
  <si>
    <t xml:space="preserve">JP(MNC,MSA)</t>
  </si>
  <si>
    <t xml:space="preserve">JPL(MNC,MSA)</t>
  </si>
  <si>
    <t xml:space="preserve">KGO(MNC,MSA)</t>
  </si>
  <si>
    <t xml:space="preserve">NCR(MNC,MSA)</t>
  </si>
  <si>
    <t xml:space="preserve">NHU(MNC,MSA)</t>
  </si>
  <si>
    <t xml:space="preserve">NYLN(MNC,MSA)</t>
  </si>
  <si>
    <t xml:space="preserve">NCP(MRO,MSA)</t>
  </si>
  <si>
    <t xml:space="preserve">NFRT(MRO,MSA)</t>
  </si>
  <si>
    <t xml:space="preserve">NPST(MRO,MSA)</t>
  </si>
  <si>
    <t xml:space="preserve">NTL(MRO,MSA))</t>
  </si>
  <si>
    <t xml:space="preserve">IDFA(MHD,MOW)</t>
  </si>
  <si>
    <t xml:space="preserve">IDFD(MHD,MOW)</t>
  </si>
  <si>
    <t xml:space="preserve">IDMU(MHD,MOW)</t>
  </si>
  <si>
    <t xml:space="preserve">IGZO(MHD,MOW)</t>
  </si>
  <si>
    <t xml:space="preserve">IGZX(MHD,MOW)</t>
  </si>
  <si>
    <t xml:space="preserve">IHBS(MHD,MOW)</t>
  </si>
  <si>
    <t xml:space="preserve">IYHO(MHD,MOW)</t>
  </si>
  <si>
    <t xml:space="preserve">LGIR(MHD,MOW)</t>
  </si>
  <si>
    <t xml:space="preserve">NBHS(MHD,MOW)</t>
  </si>
  <si>
    <t xml:space="preserve">NCOW(MHD,MOW)</t>
  </si>
  <si>
    <t xml:space="preserve">NGZA(MHD,MOW)</t>
  </si>
  <si>
    <t xml:space="preserve">NHBS(MHD,MOW)</t>
  </si>
  <si>
    <t xml:space="preserve">NYHO(MHD,MOW)</t>
  </si>
  <si>
    <t xml:space="preserve">IDSL(MSA,MSA)</t>
  </si>
  <si>
    <t xml:space="preserve">IDSS(MSA,MSA)</t>
  </si>
  <si>
    <t xml:space="preserve">IDOW(MSA,MOW)</t>
  </si>
  <si>
    <t xml:space="preserve">IHT(MNT,MSA)</t>
  </si>
  <si>
    <t xml:space="preserve">KOMP(MNT,MSA)</t>
  </si>
  <si>
    <t xml:space="preserve">IFED(MHD,MSA)</t>
  </si>
  <si>
    <t xml:space="preserve">NGZ(MHD,MSA)</t>
  </si>
  <si>
    <t xml:space="preserve">LID(ML1,MSA)</t>
  </si>
  <si>
    <t xml:space="preserve">,LORG(MSL,MSA)</t>
  </si>
  <si>
    <t xml:space="preserve">IFLO(MSL,MSA)</t>
  </si>
  <si>
    <t xml:space="preserve">IHRL(12,MSA)</t>
  </si>
  <si>
    <t xml:space="preserve">IDFT(6,MSA)</t>
  </si>
  <si>
    <t xml:space="preserve">IDF0(6,MSA)</t>
  </si>
  <si>
    <t xml:space="preserve">ITL(MRO,MNT,MSA)</t>
  </si>
  <si>
    <t xml:space="preserve">JH(MRO,MNT,MSA)</t>
  </si>
  <si>
    <t xml:space="preserve">KDT(12,MNC,MSA)</t>
  </si>
  <si>
    <t xml:space="preserve">LFT(MRO,MNT,MSA)</t>
  </si>
  <si>
    <t xml:space="preserve">LT(MRO,MNT,MSA)</t>
  </si>
  <si>
    <t xml:space="preserve">LYR(MRO,MNT,MSA)</t>
  </si>
  <si>
    <t xml:space="preserve">LPC(MRO,MPS,MSA)</t>
  </si>
  <si>
    <t xml:space="preserve">LY(MRO,MNC,MSA)</t>
  </si>
  <si>
    <t xml:space="preserve">IHDT(MBS,MHD,MOW)</t>
  </si>
  <si>
    <t xml:space="preserve">NGIX(MSA,MHD,MOW)</t>
  </si>
  <si>
    <t xml:space="preserve">NBSX(MBS,MHD,MOW)</t>
  </si>
  <si>
    <t xml:space="preserve">OSAA(MOW)</t>
  </si>
  <si>
    <t xml:space="preserve">OWSA(MOW)</t>
  </si>
  <si>
    <t xml:space="preserve">PKRZ(MSL)</t>
  </si>
  <si>
    <t xml:space="preserve">UK(MSL)</t>
  </si>
  <si>
    <t xml:space="preserve">UN(MSL)</t>
  </si>
  <si>
    <t xml:space="preserve">UP(MSL)</t>
  </si>
  <si>
    <t xml:space="preserve">UW(MSL)</t>
  </si>
  <si>
    <t xml:space="preserve">FCST(MFT)</t>
  </si>
  <si>
    <t xml:space="preserve">FK(MFT)</t>
  </si>
  <si>
    <t xml:space="preserve">FN(MFT)</t>
  </si>
  <si>
    <t xml:space="preserve">FNMA(MFT)</t>
  </si>
  <si>
    <t xml:space="preserve">FNMN(MFT)</t>
  </si>
  <si>
    <t xml:space="preserve">FNO(MFT)</t>
  </si>
  <si>
    <t xml:space="preserve">FOC(MFT)</t>
  </si>
  <si>
    <t xml:space="preserve">FP(MFT)</t>
  </si>
  <si>
    <t xml:space="preserve">FPO(MFT)</t>
  </si>
  <si>
    <t xml:space="preserve">FSLT(MFT)</t>
  </si>
  <si>
    <t xml:space="preserve">PCST(MPS)</t>
  </si>
  <si>
    <t xml:space="preserve">PHLF(MPS)</t>
  </si>
  <si>
    <t xml:space="preserve">PHLS(MPS)</t>
  </si>
  <si>
    <t xml:space="preserve">PKOC(MPS)</t>
  </si>
  <si>
    <t xml:space="preserve">PLCH(MPS)</t>
  </si>
  <si>
    <t xml:space="preserve">PSOL(MPS)</t>
  </si>
  <si>
    <t xml:space="preserve">PWOF(MPS)</t>
  </si>
  <si>
    <t xml:space="preserve">SSPS(MPS)</t>
  </si>
  <si>
    <t xml:space="preserve">COOP(MNT)</t>
  </si>
  <si>
    <t xml:space="preserve">COTL(MNT)</t>
  </si>
  <si>
    <t xml:space="preserve">DKH(MNT)</t>
  </si>
  <si>
    <t xml:space="preserve">DKI(MNT)</t>
  </si>
  <si>
    <t xml:space="preserve">EFM(MNT)</t>
  </si>
  <si>
    <t xml:space="preserve">EMX(MNT)</t>
  </si>
  <si>
    <t xml:space="preserve">FPOP(MNT)</t>
  </si>
  <si>
    <t xml:space="preserve">FRCP(MNT)</t>
  </si>
  <si>
    <t xml:space="preserve">FULU(MNT)</t>
  </si>
  <si>
    <t xml:space="preserve">HE(MNT)</t>
  </si>
  <si>
    <t xml:space="preserve">HMO(MNT)</t>
  </si>
  <si>
    <t xml:space="preserve">ORHI(MNT)</t>
  </si>
  <si>
    <t xml:space="preserve">RHT(MNT)</t>
  </si>
  <si>
    <t xml:space="preserve">RIN(MNT)</t>
  </si>
  <si>
    <t xml:space="preserve">RR(MNT)</t>
  </si>
  <si>
    <t xml:space="preserve">STIR(MNT),TIL(MNT),TLD(MNT)</t>
  </si>
  <si>
    <t xml:space="preserve">AEP(MNC)</t>
  </si>
  <si>
    <t xml:space="preserve">ALT(MNC)</t>
  </si>
  <si>
    <t xml:space="preserve">CAF(MNC)</t>
  </si>
  <si>
    <t xml:space="preserve">CKY(MNC)</t>
  </si>
  <si>
    <t xml:space="preserve">CNLV(MNC)</t>
  </si>
  <si>
    <t xml:space="preserve">CNY(MNC)</t>
  </si>
  <si>
    <t xml:space="preserve">CSTS(MNC)</t>
  </si>
  <si>
    <t xml:space="preserve">CPY(MNC)</t>
  </si>
  <si>
    <t xml:space="preserve">DDM(MNC)</t>
  </si>
  <si>
    <t xml:space="preserve">DLAI(MNC)</t>
  </si>
  <si>
    <t xml:space="preserve">DMLA(MNC)</t>
  </si>
  <si>
    <t xml:space="preserve">DMLX(MNC)</t>
  </si>
  <si>
    <t xml:space="preserve">EP(MNC)</t>
  </si>
  <si>
    <t xml:space="preserve">EXTC(MNC)</t>
  </si>
  <si>
    <t xml:space="preserve">FLT(MNC)</t>
  </si>
  <si>
    <t xml:space="preserve">FTO(MNC)</t>
  </si>
  <si>
    <t xml:space="preserve">GMHU(MNC)</t>
  </si>
  <si>
    <t xml:space="preserve">GRDD(MNC)</t>
  </si>
  <si>
    <t xml:space="preserve">GRLV(MNC)</t>
  </si>
  <si>
    <t xml:space="preserve">GSI(MNC)</t>
  </si>
  <si>
    <t xml:space="preserve">HI(MNC)</t>
  </si>
  <si>
    <t xml:space="preserve">HMX(MNC)</t>
  </si>
  <si>
    <t xml:space="preserve">PHUX(MNC)</t>
  </si>
  <si>
    <t xml:space="preserve">PLAX(MNC)</t>
  </si>
  <si>
    <t xml:space="preserve">POPX(MNC)</t>
  </si>
  <si>
    <t xml:space="preserve">PRYF(MNC)</t>
  </si>
  <si>
    <t xml:space="preserve">PRYG(MNC)</t>
  </si>
  <si>
    <t xml:space="preserve">PST(MNC)</t>
  </si>
  <si>
    <t xml:space="preserve">RBMD(MNC)</t>
  </si>
  <si>
    <t xml:space="preserve">RDMX(MNC)</t>
  </si>
  <si>
    <t xml:space="preserve">RLAD(MNC)</t>
  </si>
  <si>
    <t xml:space="preserve">SDW(MNC)</t>
  </si>
  <si>
    <t xml:space="preserve">TBSC(MNC)</t>
  </si>
  <si>
    <t xml:space="preserve">TCPA(MNC)</t>
  </si>
  <si>
    <t xml:space="preserve">TCPY(MNC)</t>
  </si>
  <si>
    <t xml:space="preserve">TOPC(MNC)</t>
  </si>
  <si>
    <t xml:space="preserve">VPD2(MNC)</t>
  </si>
  <si>
    <t xml:space="preserve">VPTH(MNC)</t>
  </si>
  <si>
    <t xml:space="preserve">WA(MNC)</t>
  </si>
  <si>
    <t xml:space="preserve">WAVP(MNC)</t>
  </si>
  <si>
    <t xml:space="preserve">WCY(MNC)</t>
  </si>
  <si>
    <t xml:space="preserve">WSYF(MNC)</t>
  </si>
  <si>
    <t xml:space="preserve">WXYF(MNC)</t>
  </si>
  <si>
    <t xml:space="preserve">XDLAI(MNC)</t>
  </si>
  <si>
    <t xml:space="preserve">XMTU(MNC)</t>
  </si>
  <si>
    <t xml:space="preserve">YLD(MNC)</t>
  </si>
  <si>
    <t xml:space="preserve">YLX(MNC)</t>
  </si>
  <si>
    <t xml:space="preserve">ABD(MSA)</t>
  </si>
  <si>
    <t xml:space="preserve">AFLG(MSA)</t>
  </si>
  <si>
    <t xml:space="preserve">AGPM(MSA)</t>
  </si>
  <si>
    <t xml:space="preserve">ALGI(MSA)</t>
  </si>
  <si>
    <t xml:space="preserve">ALQ(MSA)</t>
  </si>
  <si>
    <t xml:space="preserve">ARMN(MSA)</t>
  </si>
  <si>
    <t xml:space="preserve">ARMX(MSA)</t>
  </si>
  <si>
    <t xml:space="preserve">ARSD(MSA)</t>
  </si>
  <si>
    <t xml:space="preserve">BA1(MSA)</t>
  </si>
  <si>
    <t xml:space="preserve">BA2(MSA)</t>
  </si>
  <si>
    <t xml:space="preserve">BCOF(MSA)</t>
  </si>
  <si>
    <t xml:space="preserve">BCV(MSA)</t>
  </si>
  <si>
    <t xml:space="preserve">BFFL(MSA)</t>
  </si>
  <si>
    <t xml:space="preserve">BFSN(MSA)</t>
  </si>
  <si>
    <t xml:space="preserve">BFT(MSA)</t>
  </si>
  <si>
    <t xml:space="preserve">BGWS(MSA)</t>
  </si>
  <si>
    <t xml:space="preserve">BIG(MSA)</t>
  </si>
  <si>
    <t xml:space="preserve">BIR(MSA)</t>
  </si>
  <si>
    <t xml:space="preserve">BR1(MSA)</t>
  </si>
  <si>
    <t xml:space="preserve">BR2(MSA)</t>
  </si>
  <si>
    <t xml:space="preserve">BRSV(MSA)</t>
  </si>
  <si>
    <t xml:space="preserve">BSALA(MSA)</t>
  </si>
  <si>
    <t xml:space="preserve">BSNO(MSA)</t>
  </si>
  <si>
    <t xml:space="preserve">BTC(MSA)</t>
  </si>
  <si>
    <t xml:space="preserve">BTCX(MSA)</t>
  </si>
  <si>
    <t xml:space="preserve">BTCZ(MSA)</t>
  </si>
  <si>
    <t xml:space="preserve">BTK(MSA)</t>
  </si>
  <si>
    <t xml:space="preserve">BTN(MSA)</t>
  </si>
  <si>
    <t xml:space="preserve">BTNX(MSA)</t>
  </si>
  <si>
    <t xml:space="preserve">BTNZ(MSA)</t>
  </si>
  <si>
    <t xml:space="preserve">BTP(MSA)</t>
  </si>
  <si>
    <t xml:space="preserve">BTPX(MSA)</t>
  </si>
  <si>
    <t xml:space="preserve">BTPZ(MSA)</t>
  </si>
  <si>
    <t xml:space="preserve">BV1(MSA)</t>
  </si>
  <si>
    <t xml:space="preserve">BV2(MSA)</t>
  </si>
  <si>
    <t xml:space="preserve">BVIR(MSA)</t>
  </si>
  <si>
    <t xml:space="preserve">CFNP(MSA)</t>
  </si>
  <si>
    <t xml:space="preserve">CHL(MSA)</t>
  </si>
  <si>
    <t xml:space="preserve">CHN(MSA)</t>
  </si>
  <si>
    <t xml:space="preserve">CHS(MSA)</t>
  </si>
  <si>
    <t xml:space="preserve">CHXA(MSA)</t>
  </si>
  <si>
    <t xml:space="preserve">CHXP(MSA)</t>
  </si>
  <si>
    <t xml:space="preserve">CLG(MSA)</t>
  </si>
  <si>
    <t xml:space="preserve">CN0(MSA)</t>
  </si>
  <si>
    <t xml:space="preserve">CN2(MSA)</t>
  </si>
  <si>
    <t xml:space="preserve">CNSX(MSA)</t>
  </si>
  <si>
    <t xml:space="preserve">COST(MSA)</t>
  </si>
  <si>
    <t xml:space="preserve">COWW(MSA)</t>
  </si>
  <si>
    <t xml:space="preserve">CPMX(MSA)</t>
  </si>
  <si>
    <t xml:space="preserve">CST1(MSA)</t>
  </si>
  <si>
    <t xml:space="preserve">CV(MSA)</t>
  </si>
  <si>
    <t xml:space="preserve">CVF(MSA)</t>
  </si>
  <si>
    <t xml:space="preserve">CVP(MSA)</t>
  </si>
  <si>
    <t xml:space="preserve">CVRS(MSA)</t>
  </si>
  <si>
    <t xml:space="preserve">CYAV(MSA)</t>
  </si>
  <si>
    <t xml:space="preserve">CYMX(MSA)</t>
  </si>
  <si>
    <t xml:space="preserve">CYSD(MSA)</t>
  </si>
  <si>
    <t xml:space="preserve">DALG(MSA)</t>
  </si>
  <si>
    <t xml:space="preserve">DDLG(MSA)</t>
  </si>
  <si>
    <t xml:space="preserve">DEPC(MSA)</t>
  </si>
  <si>
    <t xml:space="preserve">DHT(MSA)</t>
  </si>
  <si>
    <t xml:space="preserve">DKIN(MSA)</t>
  </si>
  <si>
    <t xml:space="preserve">DKHL(MSA)</t>
  </si>
  <si>
    <t xml:space="preserve">DRT(MSA)</t>
  </si>
  <si>
    <t xml:space="preserve">DST0(MSA)</t>
  </si>
  <si>
    <t xml:space="preserve">DWOC(MSA)</t>
  </si>
  <si>
    <t xml:space="preserve">EFI(MSA)</t>
  </si>
  <si>
    <t xml:space="preserve">EK(MSA)</t>
  </si>
  <si>
    <t xml:space="preserve">EM10(MSA)</t>
  </si>
  <si>
    <t xml:space="preserve">EVRS(MSA)</t>
  </si>
  <si>
    <t xml:space="preserve">EVRT(MSA)</t>
  </si>
  <si>
    <t xml:space="preserve">FBM(MSA)</t>
  </si>
  <si>
    <t xml:space="preserve">FCMN(MSA)</t>
  </si>
  <si>
    <t xml:space="preserve">FCMP(MSA)</t>
  </si>
  <si>
    <t xml:space="preserve">FDSF(MSA)</t>
  </si>
  <si>
    <t xml:space="preserve">FFC(MSA)</t>
  </si>
  <si>
    <t xml:space="preserve">FFPQ(MSA)</t>
  </si>
  <si>
    <t xml:space="preserve">FGC(MSA)</t>
  </si>
  <si>
    <t xml:space="preserve">FGSL(MSA)</t>
  </si>
  <si>
    <t xml:space="preserve">FHP(MSA)</t>
  </si>
  <si>
    <t xml:space="preserve">FIRG(MSA)</t>
  </si>
  <si>
    <t xml:space="preserve">FPF(MSA)</t>
  </si>
  <si>
    <t xml:space="preserve">FPSC(MSA)</t>
  </si>
  <si>
    <t xml:space="preserve">FSFN(MSA)</t>
  </si>
  <si>
    <t xml:space="preserve">FSFP(MSA)</t>
  </si>
  <si>
    <t xml:space="preserve">GMA(MSA)</t>
  </si>
  <si>
    <t xml:space="preserve">GRDL(MSA)</t>
  </si>
  <si>
    <t xml:space="preserve">GWSN(MSA)</t>
  </si>
  <si>
    <t xml:space="preserve">GWST(MSA)</t>
  </si>
  <si>
    <t xml:space="preserve">GWMX(MSA)</t>
  </si>
  <si>
    <t xml:space="preserve">HCLD(MSA)</t>
  </si>
  <si>
    <t xml:space="preserve">HCLN(MSA)</t>
  </si>
  <si>
    <t xml:space="preserve">HLMN(MSA)</t>
  </si>
  <si>
    <t xml:space="preserve">HR0(MSA)</t>
  </si>
  <si>
    <t xml:space="preserve">HSM(MSA)</t>
  </si>
  <si>
    <t xml:space="preserve">OCPD(MSA)</t>
  </si>
  <si>
    <t xml:space="preserve">OMAP(MSA)</t>
  </si>
  <si>
    <t xml:space="preserve">ORSD(MSA)</t>
  </si>
  <si>
    <t xml:space="preserve">PAW(MSA)</t>
  </si>
  <si>
    <t xml:space="preserve">PCOF(MSA)</t>
  </si>
  <si>
    <t xml:space="preserve">PDAW(MSA)</t>
  </si>
  <si>
    <t xml:space="preserve">PDPL(MSA)</t>
  </si>
  <si>
    <t xml:space="preserve">PDPL0(MSA)</t>
  </si>
  <si>
    <t xml:space="preserve">PDPLC(MSA)</t>
  </si>
  <si>
    <t xml:space="preserve">PDPLX(MSA)</t>
  </si>
  <si>
    <t xml:space="preserve">PDSKC(MSA)</t>
  </si>
  <si>
    <t xml:space="preserve">PDSW(MSA)</t>
  </si>
  <si>
    <t xml:space="preserve">PEC(MSA)</t>
  </si>
  <si>
    <t xml:space="preserve">PMX(MSA)</t>
  </si>
  <si>
    <t xml:space="preserve">PM10(MSA)</t>
  </si>
  <si>
    <t xml:space="preserve">PRSD(MSA)</t>
  </si>
  <si>
    <t xml:space="preserve">PSTF(MSA)</t>
  </si>
  <si>
    <t xml:space="preserve">PSTM(MSA)</t>
  </si>
  <si>
    <t xml:space="preserve">PSTS(MSA)</t>
  </si>
  <si>
    <t xml:space="preserve">QCAP(MSA)</t>
  </si>
  <si>
    <t xml:space="preserve">QRBQ(MSA)</t>
  </si>
  <si>
    <t xml:space="preserve">QRQB(MSA)</t>
  </si>
  <si>
    <t xml:space="preserve">RCBW(MSA)</t>
  </si>
  <si>
    <t xml:space="preserve">RCF(MSA)</t>
  </si>
  <si>
    <t xml:space="preserve">RCHC(MSA)</t>
  </si>
  <si>
    <t xml:space="preserve">RCHD(MSA)</t>
  </si>
  <si>
    <t xml:space="preserve">RCHK(MSA)</t>
  </si>
  <si>
    <t xml:space="preserve">RCHL(MSA)</t>
  </si>
  <si>
    <t xml:space="preserve">RCHN(MSA)</t>
  </si>
  <si>
    <t xml:space="preserve">RCHS(MSA)</t>
  </si>
  <si>
    <t xml:space="preserve">RCHX(MSA)</t>
  </si>
  <si>
    <t xml:space="preserve">RCSS(MSA)</t>
  </si>
  <si>
    <t xml:space="preserve">RCTW(MSA)</t>
  </si>
  <si>
    <t xml:space="preserve">REPI(MSA)</t>
  </si>
  <si>
    <t xml:space="preserve">RFPK(MSA)</t>
  </si>
  <si>
    <t xml:space="preserve">RFPL(MSA)</t>
  </si>
  <si>
    <t xml:space="preserve">RFPS(MSA)</t>
  </si>
  <si>
    <t xml:space="preserve">RFPW(MSA)</t>
  </si>
  <si>
    <t xml:space="preserve">RFPX(MSA)</t>
  </si>
  <si>
    <t xml:space="preserve">RFTT(MSA)</t>
  </si>
  <si>
    <t xml:space="preserve">RFV(MSA)</t>
  </si>
  <si>
    <t xml:space="preserve">RFV0(MSA)</t>
  </si>
  <si>
    <t xml:space="preserve">RHD(MSA)</t>
  </si>
  <si>
    <t xml:space="preserve">RHTT(MSA)</t>
  </si>
  <si>
    <t xml:space="preserve">RINT(MSA)</t>
  </si>
  <si>
    <t xml:space="preserve">RLF(MSA)</t>
  </si>
  <si>
    <t xml:space="preserve">RMXS(MSA)</t>
  </si>
  <si>
    <t xml:space="preserve">ROSP(MSA)</t>
  </si>
  <si>
    <t xml:space="preserve">RRUF(MSA)</t>
  </si>
  <si>
    <t xml:space="preserve">RSAE(MSA)</t>
  </si>
  <si>
    <t xml:space="preserve">RSAP(MSA)</t>
  </si>
  <si>
    <t xml:space="preserve">RSBD(MSA)</t>
  </si>
  <si>
    <t xml:space="preserve">RSDP(MSA)</t>
  </si>
  <si>
    <t xml:space="preserve">RSEE(MSA)</t>
  </si>
  <si>
    <t xml:space="preserve">RSEP(MSA)</t>
  </si>
  <si>
    <t xml:space="preserve">RSF(MSA)</t>
  </si>
  <si>
    <t xml:space="preserve">RSHC(MSA)</t>
  </si>
  <si>
    <t xml:space="preserve">RSK(MSA)</t>
  </si>
  <si>
    <t xml:space="preserve">RSLK(MSA)</t>
  </si>
  <si>
    <t xml:space="preserve">RSOC(MSA)</t>
  </si>
  <si>
    <t xml:space="preserve">RSON(MSA)</t>
  </si>
  <si>
    <t xml:space="preserve">RSOP(MSA)</t>
  </si>
  <si>
    <t xml:space="preserve">RSO3(MSA)</t>
  </si>
  <si>
    <t xml:space="preserve">RSRR(MSA)</t>
  </si>
  <si>
    <t xml:space="preserve">RSSA(MSA)</t>
  </si>
  <si>
    <t xml:space="preserve">RSSP(MSA)</t>
  </si>
  <si>
    <t xml:space="preserve">RST0(MSA)</t>
  </si>
  <si>
    <t xml:space="preserve">RSV(MSA)</t>
  </si>
  <si>
    <t xml:space="preserve">RSVB(MSA)</t>
  </si>
  <si>
    <t xml:space="preserve">RSVE(MSA)</t>
  </si>
  <si>
    <t xml:space="preserve">RSVF(MSA)</t>
  </si>
  <si>
    <t xml:space="preserve">RSVP(MSA)</t>
  </si>
  <si>
    <t xml:space="preserve">RSPK(MSA)</t>
  </si>
  <si>
    <t xml:space="preserve">RSYB(MSA)</t>
  </si>
  <si>
    <t xml:space="preserve">RSYF(MSA)</t>
  </si>
  <si>
    <t xml:space="preserve">RSYN(MSA)</t>
  </si>
  <si>
    <t xml:space="preserve">RSYS(MSA)</t>
  </si>
  <si>
    <t xml:space="preserve">RVE0(MSA)</t>
  </si>
  <si>
    <t xml:space="preserve">RVP0(MSA)</t>
  </si>
  <si>
    <t xml:space="preserve">RZ(MSA)</t>
  </si>
  <si>
    <t xml:space="preserve">RZSW(MSA)</t>
  </si>
  <si>
    <t xml:space="preserve">SALA(MSA)</t>
  </si>
  <si>
    <t xml:space="preserve">SALB(MSA)</t>
  </si>
  <si>
    <t xml:space="preserve">SAMA(MSA)</t>
  </si>
  <si>
    <t xml:space="preserve">SATK(MSA)</t>
  </si>
  <si>
    <t xml:space="preserve">SCI(MSA)</t>
  </si>
  <si>
    <t xml:space="preserve">SCNX(MSA)</t>
  </si>
  <si>
    <t xml:space="preserve">SDVR(MSA)</t>
  </si>
  <si>
    <t xml:space="preserve">SLF(MSA)</t>
  </si>
  <si>
    <t xml:space="preserve">SLT0(MSA)</t>
  </si>
  <si>
    <t xml:space="preserve">SLTX(MSA)</t>
  </si>
  <si>
    <t xml:space="preserve">SMAS(MSA)</t>
  </si>
  <si>
    <t xml:space="preserve">SMEO(MSA)</t>
  </si>
  <si>
    <t xml:space="preserve">SMFN(MSA)</t>
  </si>
  <si>
    <t xml:space="preserve">SMFU(MSA)</t>
  </si>
  <si>
    <t xml:space="preserve">SMKS(MSA)</t>
  </si>
  <si>
    <t xml:space="preserve">SMLA(MSA)</t>
  </si>
  <si>
    <t xml:space="preserve">SMMU(MSA)</t>
  </si>
  <si>
    <t xml:space="preserve">SMNS(MSA)</t>
  </si>
  <si>
    <t xml:space="preserve">SMNU(MSA)</t>
  </si>
  <si>
    <t xml:space="preserve">SMPL(MSA)</t>
  </si>
  <si>
    <t xml:space="preserve">SMPQ(MSA)</t>
  </si>
  <si>
    <t xml:space="preserve">SMPS(MSA)</t>
  </si>
  <si>
    <t xml:space="preserve">SMPY(MSA)</t>
  </si>
  <si>
    <t xml:space="preserve">SMRF(MSA)</t>
  </si>
  <si>
    <t xml:space="preserve">SMSS(MSA)</t>
  </si>
  <si>
    <t xml:space="preserve">SMST(MSA)</t>
  </si>
  <si>
    <t xml:space="preserve">SMTS(MSA)</t>
  </si>
  <si>
    <t xml:space="preserve">SMWS(MSA)</t>
  </si>
  <si>
    <t xml:space="preserve">SMX(MSA)</t>
  </si>
  <si>
    <t xml:space="preserve">SMY1(MSA)</t>
  </si>
  <si>
    <t xml:space="preserve">SMY2(MSA)</t>
  </si>
  <si>
    <t xml:space="preserve">SNO(MSA)</t>
  </si>
  <si>
    <t xml:space="preserve">SOLQ(MSA)</t>
  </si>
  <si>
    <t xml:space="preserve">SPLG(MSA)</t>
  </si>
  <si>
    <t xml:space="preserve">SRAD(MSA)</t>
  </si>
  <si>
    <t xml:space="preserve">SRSD(MSA)</t>
  </si>
  <si>
    <t xml:space="preserve">SSFI(MSA)</t>
  </si>
  <si>
    <t xml:space="preserve">SSIN(MSA)</t>
  </si>
  <si>
    <t xml:space="preserve">SSW(MSA)</t>
  </si>
  <si>
    <t xml:space="preserve">ST0(MSA)</t>
  </si>
  <si>
    <t xml:space="preserve">STDO(MSA)</t>
  </si>
  <si>
    <t xml:space="preserve">STDOK(MSA)</t>
  </si>
  <si>
    <t xml:space="preserve">STDON(MSA)</t>
  </si>
  <si>
    <t xml:space="preserve">STDOP(MSA)</t>
  </si>
  <si>
    <t xml:space="preserve">STKR(MSA)</t>
  </si>
  <si>
    <t xml:space="preserve">STLT(MSA)</t>
  </si>
  <si>
    <t xml:space="preserve">STP(MSA)</t>
  </si>
  <si>
    <t xml:space="preserve">SW(MSA)</t>
  </si>
  <si>
    <t xml:space="preserve">SWB(MSA)</t>
  </si>
  <si>
    <t xml:space="preserve">SWBD(MSA)</t>
  </si>
  <si>
    <t xml:space="preserve">SWBX(MSA)</t>
  </si>
  <si>
    <t xml:space="preserve">SWLT(MSA)</t>
  </si>
  <si>
    <t xml:space="preserve">S3(MSA)</t>
  </si>
  <si>
    <t xml:space="preserve">TAGP(MSA)</t>
  </si>
  <si>
    <t xml:space="preserve">TCC(MSA)</t>
  </si>
  <si>
    <t xml:space="preserve">TCS(MSA)</t>
  </si>
  <si>
    <t xml:space="preserve">TFLG(MSA)</t>
  </si>
  <si>
    <t xml:space="preserve">THK(MSA)</t>
  </si>
  <si>
    <t xml:space="preserve">TILG(MSA)</t>
  </si>
  <si>
    <t xml:space="preserve">TKR(MSA)</t>
  </si>
  <si>
    <t xml:space="preserve">TLMF(MSA)</t>
  </si>
  <si>
    <t xml:space="preserve">TMN(MSA)</t>
  </si>
  <si>
    <t xml:space="preserve">TMX(MSA)</t>
  </si>
  <si>
    <t xml:space="preserve">TNOR(MSA)</t>
  </si>
  <si>
    <t xml:space="preserve">TOC(MSA)</t>
  </si>
  <si>
    <t xml:space="preserve">TPSF(MSA)</t>
  </si>
  <si>
    <t xml:space="preserve">TRSD(MSA)</t>
  </si>
  <si>
    <t xml:space="preserve">TSLA(MSA)</t>
  </si>
  <si>
    <t xml:space="preserve">TSMY(MSA)</t>
  </si>
  <si>
    <t xml:space="preserve">TSNO(MSA)</t>
  </si>
  <si>
    <t xml:space="preserve">TVGF(MSA)</t>
  </si>
  <si>
    <t xml:space="preserve">TYK(MSA)</t>
  </si>
  <si>
    <t xml:space="preserve">TYN(MSA)</t>
  </si>
  <si>
    <t xml:space="preserve">TYP(MSA)</t>
  </si>
  <si>
    <t xml:space="preserve">U10(MSA)</t>
  </si>
  <si>
    <t xml:space="preserve">UB1(MSA)</t>
  </si>
  <si>
    <t xml:space="preserve">UOB(MSA)</t>
  </si>
  <si>
    <t xml:space="preserve">UPSX(MSA)</t>
  </si>
  <si>
    <t xml:space="preserve">URBF(MSA)</t>
  </si>
  <si>
    <t xml:space="preserve">USL(MSA)</t>
  </si>
  <si>
    <t xml:space="preserve">VAC(MSA)</t>
  </si>
  <si>
    <t xml:space="preserve">VALF1(MSA)</t>
  </si>
  <si>
    <t xml:space="preserve">VAP(MSA)</t>
  </si>
  <si>
    <t xml:space="preserve">VCHA(MSA)</t>
  </si>
  <si>
    <t xml:space="preserve">VCHB(MSA)</t>
  </si>
  <si>
    <t xml:space="preserve">VFPA(MSA)</t>
  </si>
  <si>
    <t xml:space="preserve">VFPB(MSA)</t>
  </si>
  <si>
    <t xml:space="preserve">VIMX(MSA)</t>
  </si>
  <si>
    <t xml:space="preserve">VIRT(MSA)</t>
  </si>
  <si>
    <t xml:space="preserve">VLG(MSA)</t>
  </si>
  <si>
    <t xml:space="preserve">VLGB(MSA)</t>
  </si>
  <si>
    <t xml:space="preserve">VLGI(MSA)</t>
  </si>
  <si>
    <t xml:space="preserve">VLGM(MSA)</t>
  </si>
  <si>
    <t xml:space="preserve">VLGN(MSA)</t>
  </si>
  <si>
    <t xml:space="preserve">VPU(MSA)</t>
  </si>
  <si>
    <t xml:space="preserve">VRSE(MSA)</t>
  </si>
  <si>
    <t xml:space="preserve">VSK(MSA)</t>
  </si>
  <si>
    <t xml:space="preserve">VSLT(MSA)</t>
  </si>
  <si>
    <t xml:space="preserve">WDRM(MSA)</t>
  </si>
  <si>
    <t xml:space="preserve">WK(MSA)</t>
  </si>
  <si>
    <t xml:space="preserve">WS(MSA)</t>
  </si>
  <si>
    <t xml:space="preserve">WSA(MSA)</t>
  </si>
  <si>
    <t xml:space="preserve">WSX(MSA)</t>
  </si>
  <si>
    <t xml:space="preserve">WTMB(MSA)</t>
  </si>
  <si>
    <t xml:space="preserve">WTBL(MSA)</t>
  </si>
  <si>
    <t xml:space="preserve">WTMN(MSA)</t>
  </si>
  <si>
    <t xml:space="preserve">WTMU(MSA)</t>
  </si>
  <si>
    <t xml:space="preserve">WTMX(MSA)</t>
  </si>
  <si>
    <t xml:space="preserve">XCT(MSA)</t>
  </si>
  <si>
    <t xml:space="preserve">XHSM(MSA)</t>
  </si>
  <si>
    <t xml:space="preserve">XIDK(MSA)</t>
  </si>
  <si>
    <t xml:space="preserve">XIDS(MSA)</t>
  </si>
  <si>
    <t xml:space="preserve">XMAP(MSA)</t>
  </si>
  <si>
    <t xml:space="preserve">XNS(MSA)</t>
  </si>
  <si>
    <t xml:space="preserve">XRFI(MSA)</t>
  </si>
  <si>
    <t xml:space="preserve">YCT(MSA)</t>
  </si>
  <si>
    <t xml:space="preserve">YLC(MSA)</t>
  </si>
  <si>
    <t xml:space="preserve">YLS(MSA)</t>
  </si>
  <si>
    <t xml:space="preserve">YTN(MSA)</t>
  </si>
  <si>
    <t xml:space="preserve">YTX(MSA)</t>
  </si>
  <si>
    <t xml:space="preserve">ZBMC(MSA)</t>
  </si>
  <si>
    <t xml:space="preserve">ZBMN(MSA)</t>
  </si>
  <si>
    <t xml:space="preserve">ZCO(MSA)</t>
  </si>
  <si>
    <t xml:space="preserve">ZCOB(MSA)</t>
  </si>
  <si>
    <t xml:space="preserve">ZEK(MSA)</t>
  </si>
  <si>
    <t xml:space="preserve">ZFK(MSA)</t>
  </si>
  <si>
    <t xml:space="preserve">ZFOP(MSA)</t>
  </si>
  <si>
    <t xml:space="preserve">ZHPC(MSA)</t>
  </si>
  <si>
    <t xml:space="preserve">ZHPN(MSA)</t>
  </si>
  <si>
    <t xml:space="preserve">ZHSC(MSA)</t>
  </si>
  <si>
    <t xml:space="preserve">ZHSN(MSA)</t>
  </si>
  <si>
    <t xml:space="preserve">ZLM(MSA)</t>
  </si>
  <si>
    <t xml:space="preserve">ZLMC(MSA)</t>
  </si>
  <si>
    <t xml:space="preserve">ZLMN(MSA)</t>
  </si>
  <si>
    <t xml:space="preserve">ZLS(MSA)</t>
  </si>
  <si>
    <t xml:space="preserve">ZLSC(MSA)</t>
  </si>
  <si>
    <t xml:space="preserve">ZLSL(MSA)</t>
  </si>
  <si>
    <t xml:space="preserve">ZLSLC(MSA)</t>
  </si>
  <si>
    <t xml:space="preserve">ZLSLNC(MSA)</t>
  </si>
  <si>
    <t xml:space="preserve">ZLSN(MSA)</t>
  </si>
  <si>
    <t xml:space="preserve">ZNMA(MSA)</t>
  </si>
  <si>
    <t xml:space="preserve">ZNMN(MSA)</t>
  </si>
  <si>
    <t xml:space="preserve">ZNMU(MSA)</t>
  </si>
  <si>
    <t xml:space="preserve">ZNOA(MSA)</t>
  </si>
  <si>
    <t xml:space="preserve">ZNOS(MSA)</t>
  </si>
  <si>
    <t xml:space="preserve">ZNOU(MSA)</t>
  </si>
  <si>
    <t xml:space="preserve">ZOC(MSA)</t>
  </si>
  <si>
    <t xml:space="preserve">ZON(MSA)</t>
  </si>
  <si>
    <t xml:space="preserve">ZPMA(MSA)</t>
  </si>
  <si>
    <t xml:space="preserve">ZPML(MSA)</t>
  </si>
  <si>
    <t xml:space="preserve">ZPMS(MSA)</t>
  </si>
  <si>
    <t xml:space="preserve">ZPMU(MSA)</t>
  </si>
  <si>
    <t xml:space="preserve">ZPO(MSA)</t>
  </si>
  <si>
    <t xml:space="preserve">ZPOU(MSA)</t>
  </si>
  <si>
    <t xml:space="preserve">ZSK(MSA)</t>
  </si>
  <si>
    <t xml:space="preserve">ZSLT(MSA)</t>
  </si>
  <si>
    <t xml:space="preserve">ZTP(MSA)</t>
  </si>
  <si>
    <t xml:space="preserve">CPVH(MHY)</t>
  </si>
  <si>
    <t xml:space="preserve">DPMT(MHY)</t>
  </si>
  <si>
    <t xml:space="preserve">DRAV(MHY)</t>
  </si>
  <si>
    <t xml:space="preserve">ERAV(MHY)</t>
  </si>
  <si>
    <t xml:space="preserve">HYDV(MHY)</t>
  </si>
  <si>
    <t xml:space="preserve">RCTC(MHY)</t>
  </si>
  <si>
    <t xml:space="preserve">PRAV(MHY)</t>
  </si>
  <si>
    <t xml:space="preserve">PRB(MHY)</t>
  </si>
  <si>
    <t xml:space="preserve">PSZM(MHY)</t>
  </si>
  <si>
    <t xml:space="preserve">QC(MHY)</t>
  </si>
  <si>
    <t xml:space="preserve">QDR(MHY)</t>
  </si>
  <si>
    <t xml:space="preserve">QDRN(MHY)</t>
  </si>
  <si>
    <t xml:space="preserve">QDRP(MHY)</t>
  </si>
  <si>
    <t xml:space="preserve">QN(MHY)</t>
  </si>
  <si>
    <t xml:space="preserve">QP(MHY)</t>
  </si>
  <si>
    <t xml:space="preserve">QPR(MHY)</t>
  </si>
  <si>
    <t xml:space="preserve">QPU(MHY)</t>
  </si>
  <si>
    <t xml:space="preserve">QRF(MHY)</t>
  </si>
  <si>
    <t xml:space="preserve">QRFN(MHY)</t>
  </si>
  <si>
    <t xml:space="preserve">QRFP(MHY)</t>
  </si>
  <si>
    <t xml:space="preserve">QRP(MHY)</t>
  </si>
  <si>
    <t xml:space="preserve">QURB(MHY)</t>
  </si>
  <si>
    <t xml:space="preserve">QVOL(MHY)</t>
  </si>
  <si>
    <t xml:space="preserve">RQRB(MHY)</t>
  </si>
  <si>
    <t xml:space="preserve">RSFN(MHY)</t>
  </si>
  <si>
    <t xml:space="preserve">RSSF(MHY)</t>
  </si>
  <si>
    <t xml:space="preserve">RWSA(MHY)</t>
  </si>
  <si>
    <t xml:space="preserve">SHYD(MHY)</t>
  </si>
  <si>
    <t xml:space="preserve">SMIO(MHY)</t>
  </si>
  <si>
    <t xml:space="preserve">SQVL(MHY)</t>
  </si>
  <si>
    <t xml:space="preserve">SST(MHY)</t>
  </si>
  <si>
    <t xml:space="preserve">STY(MHY)</t>
  </si>
  <si>
    <t xml:space="preserve">TC(MHY)</t>
  </si>
  <si>
    <t xml:space="preserve">TCAV(MHY)</t>
  </si>
  <si>
    <t xml:space="preserve">TCMN(MHY)</t>
  </si>
  <si>
    <t xml:space="preserve">TCMX(MHY)</t>
  </si>
  <si>
    <t xml:space="preserve">TNYL(MHY)</t>
  </si>
  <si>
    <t xml:space="preserve">TSFK(MHY)</t>
  </si>
  <si>
    <t xml:space="preserve">TSFN(MHY)</t>
  </si>
  <si>
    <t xml:space="preserve">WYLD(MHY)</t>
  </si>
  <si>
    <t xml:space="preserve">YC(MHY)</t>
  </si>
  <si>
    <t xml:space="preserve">YCOU(MHY)</t>
  </si>
  <si>
    <t xml:space="preserve">YCWN(MHY)</t>
  </si>
  <si>
    <t xml:space="preserve">YMNU(MHY)</t>
  </si>
  <si>
    <t xml:space="preserve">YN(MHY)</t>
  </si>
  <si>
    <t xml:space="preserve">YNOU(MHY)</t>
  </si>
  <si>
    <t xml:space="preserve">YNWN(MHY)</t>
  </si>
  <si>
    <t xml:space="preserve">YP(MHY)</t>
  </si>
  <si>
    <t xml:space="preserve">YPOU(MHY)</t>
  </si>
  <si>
    <t xml:space="preserve">YPWN(MHY)</t>
  </si>
  <si>
    <t xml:space="preserve">YW(MHY)</t>
  </si>
  <si>
    <t xml:space="preserve">PSO3(MPO)</t>
  </si>
  <si>
    <t xml:space="preserve">PSON(MPO)</t>
  </si>
  <si>
    <t xml:space="preserve">PSOP(MPO)</t>
  </si>
  <si>
    <t xml:space="preserve">PSOQ(MPO)</t>
  </si>
  <si>
    <t xml:space="preserve">PSOY(MPO)</t>
  </si>
  <si>
    <t xml:space="preserve">PQPS(MPO)</t>
  </si>
  <si>
    <t xml:space="preserve">PSSP(MPO)</t>
  </si>
  <si>
    <t xml:space="preserve">PYPS(MPO)</t>
  </si>
  <si>
    <t xml:space="preserve">QGA(MHP)</t>
  </si>
  <si>
    <t xml:space="preserve">RFDT(MHP)</t>
  </si>
  <si>
    <t xml:space="preserve">VARW(NSM))</t>
  </si>
  <si>
    <t xml:space="preserve">EO5(30,MSA)</t>
  </si>
  <si>
    <t xml:space="preserve">RF5(30,MSA)</t>
  </si>
  <si>
    <t xml:space="preserve">SCFS(30,MSA)</t>
  </si>
  <si>
    <t xml:space="preserve">XMS(30,MSA)</t>
  </si>
  <si>
    <t xml:space="preserve">ASW(12,MSA)</t>
  </si>
  <si>
    <t xml:space="preserve">CX(12,MSA)</t>
  </si>
  <si>
    <t xml:space="preserve">QIN(12,MSA)</t>
  </si>
  <si>
    <t xml:space="preserve">SET(12,MSA)</t>
  </si>
  <si>
    <t xml:space="preserve">SRD(12,MSA)</t>
  </si>
  <si>
    <t xml:space="preserve">SRMX(12,MSA)</t>
  </si>
  <si>
    <t xml:space="preserve">TAMX(12,MSA)</t>
  </si>
  <si>
    <t xml:space="preserve">TCN(12,MSA)</t>
  </si>
  <si>
    <t xml:space="preserve">TCVF(12,MSA)</t>
  </si>
  <si>
    <t xml:space="preserve">TEI(12,MSA)</t>
  </si>
  <si>
    <t xml:space="preserve">TET(12,MSA)</t>
  </si>
  <si>
    <t xml:space="preserve">THRL(12,MSA)</t>
  </si>
  <si>
    <t xml:space="preserve">TQ(12,MSA)</t>
  </si>
  <si>
    <t xml:space="preserve">TR(12,MSA)</t>
  </si>
  <si>
    <t xml:space="preserve">TRHT(12,MSA)</t>
  </si>
  <si>
    <t xml:space="preserve">TSN(12,MSA)</t>
  </si>
  <si>
    <t xml:space="preserve">TSR(12,MSA)</t>
  </si>
  <si>
    <t xml:space="preserve">TSY(12,MSA)</t>
  </si>
  <si>
    <t xml:space="preserve">TXMX(12,MSA)</t>
  </si>
  <si>
    <t xml:space="preserve">TXMN(12,MSA)</t>
  </si>
  <si>
    <t xml:space="preserve">TQN(12,MSA)</t>
  </si>
  <si>
    <t xml:space="preserve">TQP(12,MSA)</t>
  </si>
  <si>
    <t xml:space="preserve">TQPU(12,MSA)</t>
  </si>
  <si>
    <t xml:space="preserve">TYON(12,MSA)</t>
  </si>
  <si>
    <t xml:space="preserve">TYTP(12,MSA)</t>
  </si>
  <si>
    <t xml:space="preserve">TYW(12,MSA)</t>
  </si>
  <si>
    <t xml:space="preserve">CNSC(2,MSA)</t>
  </si>
  <si>
    <t xml:space="preserve">ALS(MSL,MSA)</t>
  </si>
  <si>
    <t xml:space="preserve">BD(MSL,MSA)</t>
  </si>
  <si>
    <t xml:space="preserve">BDD(MSL,MSA)</t>
  </si>
  <si>
    <t xml:space="preserve">BDM(MSL,MSA)</t>
  </si>
  <si>
    <t xml:space="preserve">BDP(MSL,MSA)</t>
  </si>
  <si>
    <t xml:space="preserve">BPT(MSL,MSA)</t>
  </si>
  <si>
    <t xml:space="preserve">CAC(MSL,MSA)</t>
  </si>
  <si>
    <t xml:space="preserve">CBN(MSL,MSA)</t>
  </si>
  <si>
    <t xml:space="preserve">CDG(MSL,MSA)</t>
  </si>
  <si>
    <t xml:space="preserve">CEC(MSL,MSA)</t>
  </si>
  <si>
    <t xml:space="preserve">CLA(MSL,MSA)</t>
  </si>
  <si>
    <t xml:space="preserve">CNDS(MSL,MSA)</t>
  </si>
  <si>
    <t xml:space="preserve">CNRT(MSL,MSA)</t>
  </si>
  <si>
    <t xml:space="preserve">CPRH(MSL,MSA)</t>
  </si>
  <si>
    <t xml:space="preserve">CPRV(MSL,MSA)</t>
  </si>
  <si>
    <t xml:space="preserve">DHN(MSL,MSA)</t>
  </si>
  <si>
    <t xml:space="preserve">ECND(MSL,MSA)</t>
  </si>
  <si>
    <t xml:space="preserve">EQKE(MSL,MSA)</t>
  </si>
  <si>
    <t xml:space="preserve">EQKS(MSL,MSA)</t>
  </si>
  <si>
    <t xml:space="preserve">EXCK(MSL,MSA)</t>
  </si>
  <si>
    <t xml:space="preserve">FE26(MSL,MSA)</t>
  </si>
  <si>
    <t xml:space="preserve">FIXK(MSL,MSA)</t>
  </si>
  <si>
    <t xml:space="preserve">FOP(MSL,MSA)</t>
  </si>
  <si>
    <t xml:space="preserve">HCL(MSL,MSA)</t>
  </si>
  <si>
    <t xml:space="preserve">PH(MSL,MSA)</t>
  </si>
  <si>
    <t xml:space="preserve">PO(MSL,MSA)</t>
  </si>
  <si>
    <t xml:space="preserve">PSP(MSL,MSA)</t>
  </si>
  <si>
    <t xml:space="preserve">RNMN(MSL,MSA)</t>
  </si>
  <si>
    <t xml:space="preserve">ROK(MSL,MSA)</t>
  </si>
  <si>
    <t xml:space="preserve">RSD(MSL,MSA)</t>
  </si>
  <si>
    <t xml:space="preserve">RSDM(MSL,MSA)</t>
  </si>
  <si>
    <t xml:space="preserve">SAN(MSL,MSA)</t>
  </si>
  <si>
    <t xml:space="preserve">SATC(MSL,MSA)</t>
  </si>
  <si>
    <t xml:space="preserve">SEV(MSL,MSA)</t>
  </si>
  <si>
    <t xml:space="preserve">SIL(MSL,MSA)</t>
  </si>
  <si>
    <t xml:space="preserve">SMB(MSL,MSA)</t>
  </si>
  <si>
    <t xml:space="preserve">SULF(MSL,MSA)</t>
  </si>
  <si>
    <t xml:space="preserve">SUT(MSL,MSA)</t>
  </si>
  <si>
    <t xml:space="preserve">SWST(MSL,MSA)</t>
  </si>
  <si>
    <t xml:space="preserve">STFR(MSL,MSA)</t>
  </si>
  <si>
    <t xml:space="preserve">STMP(MSL,MSA)</t>
  </si>
  <si>
    <t xml:space="preserve">VNO3(MSL,MSA)</t>
  </si>
  <si>
    <t xml:space="preserve">WBMN(MSL,MSA)</t>
  </si>
  <si>
    <t xml:space="preserve">WCMU(MSL,MSA)</t>
  </si>
  <si>
    <t xml:space="preserve">WCOU(MSL,MSA)</t>
  </si>
  <si>
    <t xml:space="preserve">WHPC(MSL,MSA)</t>
  </si>
  <si>
    <t xml:space="preserve">WHPN(MSL,MSA)</t>
  </si>
  <si>
    <t xml:space="preserve">WHSC(MSL,MSA)</t>
  </si>
  <si>
    <t xml:space="preserve">WHSN(MSL,MSA)</t>
  </si>
  <si>
    <t xml:space="preserve">WKMU(MSL,MSA)</t>
  </si>
  <si>
    <t xml:space="preserve">WLM(MSL,MSA)</t>
  </si>
  <si>
    <t xml:space="preserve">WLMC(MSL,MSA)</t>
  </si>
  <si>
    <t xml:space="preserve">WLMN(MSL,MSA)</t>
  </si>
  <si>
    <t xml:space="preserve">WLS(MSL,MSA)</t>
  </si>
  <si>
    <t xml:space="preserve">WLSC(MSL,MSA)</t>
  </si>
  <si>
    <t xml:space="preserve">WLSL(MSL,MSA)</t>
  </si>
  <si>
    <t xml:space="preserve">WLSLC(MSL,MSA)</t>
  </si>
  <si>
    <t xml:space="preserve">WLSLNC(MSL,MSA)</t>
  </si>
  <si>
    <t xml:space="preserve">WLSN(MSL,MSA)</t>
  </si>
  <si>
    <t xml:space="preserve">WNMU(MSL,MSA)</t>
  </si>
  <si>
    <t xml:space="preserve">WNOU(MSL,MSA)</t>
  </si>
  <si>
    <t xml:space="preserve">WOC(MSL,MSA)</t>
  </si>
  <si>
    <t xml:space="preserve">WON(MSL,MSA)</t>
  </si>
  <si>
    <t xml:space="preserve">WPMA(MSL,MSA)</t>
  </si>
  <si>
    <t xml:space="preserve">WPMS(MSL,MSA)</t>
  </si>
  <si>
    <t xml:space="preserve">WPMU(MSL,MSA)</t>
  </si>
  <si>
    <t xml:space="preserve">WPO(MSL,MSA)</t>
  </si>
  <si>
    <t xml:space="preserve">WPOU(MSL,MSA)</t>
  </si>
  <si>
    <t xml:space="preserve">WSLT(MSL,MSA)</t>
  </si>
  <si>
    <t xml:space="preserve">WT(MSL,MSA)</t>
  </si>
  <si>
    <t xml:space="preserve">Z(MSL,MSA)</t>
  </si>
  <si>
    <t xml:space="preserve">ACET(MNC,MSA)</t>
  </si>
  <si>
    <t xml:space="preserve">AJHI(MNC,MSA)</t>
  </si>
  <si>
    <t xml:space="preserve">AWC(MNC,MSA)</t>
  </si>
  <si>
    <t xml:space="preserve">CAW(MNC,MSA)</t>
  </si>
  <si>
    <t xml:space="preserve">CPHT(MNC,MSA)</t>
  </si>
  <si>
    <t xml:space="preserve">CSTF(MNC,MSA)</t>
  </si>
  <si>
    <t xml:space="preserve">DM(MNC,MSA)</t>
  </si>
  <si>
    <t xml:space="preserve">DMF(MNC,MSA)</t>
  </si>
  <si>
    <t xml:space="preserve">DM1(MNC,MSA)</t>
  </si>
  <si>
    <t xml:space="preserve">ETG(MNC,MSA)</t>
  </si>
  <si>
    <t xml:space="preserve">FRTK(MNC,MSA)</t>
  </si>
  <si>
    <t xml:space="preserve">FRTN(MNC,MSA)</t>
  </si>
  <si>
    <t xml:space="preserve">FRTP(MNC,MSA)</t>
  </si>
  <si>
    <t xml:space="preserve">HU(MNC,MSA)</t>
  </si>
  <si>
    <t xml:space="preserve">HUF(MNC,MSA)</t>
  </si>
  <si>
    <t xml:space="preserve">HUI(MNC,MSA)</t>
  </si>
  <si>
    <t xml:space="preserve">PPL0(MNC,MSA)</t>
  </si>
  <si>
    <t xml:space="preserve">RD(MNC,MSA)</t>
  </si>
  <si>
    <t xml:space="preserve">RDF(MNC,MSA)</t>
  </si>
  <si>
    <t xml:space="preserve">REG(MNC,MSA)</t>
  </si>
  <si>
    <t xml:space="preserve">RW(MNC,MSA)</t>
  </si>
  <si>
    <t xml:space="preserve">SLAI(MNC,MSA)</t>
  </si>
  <si>
    <t xml:space="preserve">SLA0(MNC,MSA)</t>
  </si>
  <si>
    <t xml:space="preserve">SRA(MNC,MSA)</t>
  </si>
  <si>
    <t xml:space="preserve">STD(MNC,MSA)</t>
  </si>
  <si>
    <t xml:space="preserve">STDK(MNC,MSA)</t>
  </si>
  <si>
    <t xml:space="preserve">STDL(MNC,MSA)</t>
  </si>
  <si>
    <t xml:space="preserve">STDN(MNC,MSA)</t>
  </si>
  <si>
    <t xml:space="preserve">STDP(MNC,MSA)</t>
  </si>
  <si>
    <t xml:space="preserve">STL(MNC,MSA)</t>
  </si>
  <si>
    <t xml:space="preserve">SWH(MNC,MSA)</t>
  </si>
  <si>
    <t xml:space="preserve">SWP(MNC,MSA)</t>
  </si>
  <si>
    <t xml:space="preserve">TCAW(MNC,MSA)</t>
  </si>
  <si>
    <t xml:space="preserve">TDM(MNC,MSA)</t>
  </si>
  <si>
    <t xml:space="preserve">TETG(MNC,MSA)</t>
  </si>
  <si>
    <t xml:space="preserve">TFTK(MNC,MSA)</t>
  </si>
  <si>
    <t xml:space="preserve">TFTN(MNC,MSA)</t>
  </si>
  <si>
    <t xml:space="preserve">TFTP(MNC,MSA)</t>
  </si>
  <si>
    <t xml:space="preserve">THU(MNC,MSA)</t>
  </si>
  <si>
    <t xml:space="preserve">TRA(MNC,MSA)</t>
  </si>
  <si>
    <t xml:space="preserve">TRD(MNC,MSA)</t>
  </si>
  <si>
    <t xml:space="preserve">TVIR(MNC,MSA)</t>
  </si>
  <si>
    <t xml:space="preserve">TYL1(MNC,MSA)</t>
  </si>
  <si>
    <t xml:space="preserve">TYL2(MNC,MSA)</t>
  </si>
  <si>
    <t xml:space="preserve">TYLK(MNC,MSA)</t>
  </si>
  <si>
    <t xml:space="preserve">TYLN(MNC,MSA)</t>
  </si>
  <si>
    <t xml:space="preserve">TYLP(MNC,MSA)</t>
  </si>
  <si>
    <t xml:space="preserve">UK1(MNC,MSA)</t>
  </si>
  <si>
    <t xml:space="preserve">UNA(MNC,MSA)</t>
  </si>
  <si>
    <t xml:space="preserve">UN1(MNC,MSA)</t>
  </si>
  <si>
    <t xml:space="preserve">UP1(MNC,MSA)</t>
  </si>
  <si>
    <t xml:space="preserve">VIR(MNC,MSA)</t>
  </si>
  <si>
    <t xml:space="preserve">WCHT(MNC,MSA)</t>
  </si>
  <si>
    <t xml:space="preserve">WLV(MNC,MSA)</t>
  </si>
  <si>
    <t xml:space="preserve">XLAI(MNC,MSA)</t>
  </si>
  <si>
    <t xml:space="preserve">XDLA0(MNC,MSA)</t>
  </si>
  <si>
    <t xml:space="preserve">YLD1(MNC,MSA)</t>
  </si>
  <si>
    <t xml:space="preserve">YLD2(MNC,MSA)</t>
  </si>
  <si>
    <t xml:space="preserve">YLKF(MNC,MSA)</t>
  </si>
  <si>
    <t xml:space="preserve">YLNF(MNC,MSA)</t>
  </si>
  <si>
    <t xml:space="preserve">YLPF(MNC,MSA)</t>
  </si>
  <si>
    <t xml:space="preserve">CO2C(MSC,MSA)</t>
  </si>
  <si>
    <t xml:space="preserve">AFP(MSC,MSA)</t>
  </si>
  <si>
    <t xml:space="preserve">AN2OC(MSC,MSA)</t>
  </si>
  <si>
    <t xml:space="preserve">AO2C(MSC,MSA)</t>
  </si>
  <si>
    <t xml:space="preserve">CGCO2(MSC,MSA)</t>
  </si>
  <si>
    <t xml:space="preserve">CGN2O(MSC,MSA)</t>
  </si>
  <si>
    <t xml:space="preserve">CGO2(MSC,MSA)</t>
  </si>
  <si>
    <t xml:space="preserve">CLCO2(MSC,MSA)</t>
  </si>
  <si>
    <t xml:space="preserve">CLN2O(MSC,MSA)</t>
  </si>
  <si>
    <t xml:space="preserve">CLO2(MSC,MSA)</t>
  </si>
  <si>
    <t xml:space="preserve">DCO2GEN(MSC,MSA)</t>
  </si>
  <si>
    <t xml:space="preserve">DN2G(MSC,MSA)</t>
  </si>
  <si>
    <t xml:space="preserve">DN2OG(MSC,MSA)</t>
  </si>
  <si>
    <t xml:space="preserve">DO2CONS(MSC,MSA)</t>
  </si>
  <si>
    <t xml:space="preserve">DPRC(MSC,MSA)</t>
  </si>
  <si>
    <t xml:space="preserve">DPRN(MSC,MSA)</t>
  </si>
  <si>
    <t xml:space="preserve">DPRO(MSC,MSA)</t>
  </si>
  <si>
    <t xml:space="preserve">DRWX(MSC,MSA)</t>
  </si>
  <si>
    <t xml:space="preserve">EAR(MSC,MSA)</t>
  </si>
  <si>
    <t xml:space="preserve">FC(MSC,MSA)</t>
  </si>
  <si>
    <t xml:space="preserve">HKPC(MSC,MSA)</t>
  </si>
  <si>
    <t xml:space="preserve">HKPN(MSC,MSA)</t>
  </si>
  <si>
    <t xml:space="preserve">HKPO(MSC,MSA)</t>
  </si>
  <si>
    <t xml:space="preserve">SPC(MSC,MSA)</t>
  </si>
  <si>
    <t xml:space="preserve">RWTZ(MSC,MSA)</t>
  </si>
  <si>
    <t xml:space="preserve">S15(MSC,MSA)</t>
  </si>
  <si>
    <t xml:space="preserve">SMEA(MSC,MSA)</t>
  </si>
  <si>
    <t xml:space="preserve">SMES(MSC,MSA)</t>
  </si>
  <si>
    <t xml:space="preserve">SOLK(MSC,MSA)</t>
  </si>
  <si>
    <t xml:space="preserve">SOT(MSC,MSA)</t>
  </si>
  <si>
    <t xml:space="preserve">SSFCO2(MSC,MSA)</t>
  </si>
  <si>
    <t xml:space="preserve">SSFN2O(MSC,MSA)</t>
  </si>
  <si>
    <t xml:space="preserve">SSFO2(MSC,MSA)</t>
  </si>
  <si>
    <t xml:space="preserve">TPOR(MSC,MSA)</t>
  </si>
  <si>
    <t xml:space="preserve">VCO2(MSC,MSA)</t>
  </si>
  <si>
    <t xml:space="preserve">VN2O(MSC,MSA)</t>
  </si>
  <si>
    <t xml:space="preserve">VO2(MSC,MSA)</t>
  </si>
  <si>
    <t xml:space="preserve">VFC(MSC,MSA)</t>
  </si>
  <si>
    <t xml:space="preserve">VWC(MSC,MSA)</t>
  </si>
  <si>
    <t xml:space="preserve">VWP(MSC,MSA)</t>
  </si>
  <si>
    <t xml:space="preserve">WBMC(MSC,MSA)</t>
  </si>
  <si>
    <t xml:space="preserve">WCO2G(MSC,MSA)</t>
  </si>
  <si>
    <t xml:space="preserve">WCO2L(MSC,MSA)</t>
  </si>
  <si>
    <t xml:space="preserve">WN2O(MSC,MSA)</t>
  </si>
  <si>
    <t xml:space="preserve">WN2OG(MSC,MSA)</t>
  </si>
  <si>
    <t xml:space="preserve">WN2OL(MSC,MSA)</t>
  </si>
  <si>
    <t xml:space="preserve">WNO2(MSC,MSA)</t>
  </si>
  <si>
    <t xml:space="preserve">WNH3(MSC,MSA)</t>
  </si>
  <si>
    <t xml:space="preserve">WNO3(MSC,MSA)</t>
  </si>
  <si>
    <t xml:space="preserve">WO2G(MSC,MSA)</t>
  </si>
  <si>
    <t xml:space="preserve">WO2L(MSC,MSA)</t>
  </si>
  <si>
    <t xml:space="preserve">WPML(MSC,MSA)</t>
  </si>
  <si>
    <t xml:space="preserve">XN2O(MSC,MSA)</t>
  </si>
  <si>
    <t xml:space="preserve">ZC(MSC,MSA)</t>
  </si>
  <si>
    <t xml:space="preserve">YHY(MHP,MHY)</t>
  </si>
  <si>
    <t xml:space="preserve">SMH(NSH,MHY)</t>
  </si>
  <si>
    <t xml:space="preserve">SMYH(NSH,MHY)</t>
  </si>
  <si>
    <t xml:space="preserve">VARH(NSH,MHY)</t>
  </si>
  <si>
    <t xml:space="preserve">QPST(MPS,MHY)</t>
  </si>
  <si>
    <t xml:space="preserve">RSPS(MPS,MHY)</t>
  </si>
  <si>
    <t xml:space="preserve">TSPS(MPS,MHY)</t>
  </si>
  <si>
    <t xml:space="preserve">YPST(MPS,MHY)</t>
  </si>
  <si>
    <t xml:space="preserve">SRCH(27,MHY)</t>
  </si>
  <si>
    <t xml:space="preserve">CPFH(MSL,MHY)</t>
  </si>
  <si>
    <t xml:space="preserve">QSF(MSL,MHY)</t>
  </si>
  <si>
    <t xml:space="preserve">SSF(MSL,MHY)</t>
  </si>
  <si>
    <t xml:space="preserve">SM(NSM,MSA)</t>
  </si>
  <si>
    <t xml:space="preserve">SMY(NSM,MSA)</t>
  </si>
  <si>
    <t xml:space="preserve">VAR(NSM,MSA)</t>
  </si>
  <si>
    <t xml:space="preserve">CTSA(100,MSA)</t>
  </si>
  <si>
    <t xml:space="preserve">VQ(90,MHY)</t>
  </si>
  <si>
    <t xml:space="preserve">VY(90,MHY)</t>
  </si>
  <si>
    <t xml:space="preserve">GWPS(MPS,MSA)</t>
  </si>
  <si>
    <t xml:space="preserve">PFOL(MPS,MSA)</t>
  </si>
  <si>
    <t xml:space="preserve">ANA(MRO,MSA)</t>
  </si>
  <si>
    <t xml:space="preserve">FNMX(MRO,MSA)</t>
  </si>
  <si>
    <t xml:space="preserve">GCOW(MHD,MSA)</t>
  </si>
  <si>
    <t xml:space="preserve">GZLM(MHD,MSA)</t>
  </si>
  <si>
    <t xml:space="preserve">DUMP(MHD,MOW)</t>
  </si>
  <si>
    <t xml:space="preserve">FFED(MHD,MOW)</t>
  </si>
  <si>
    <t xml:space="preserve">GZRT(MHD,MOW)</t>
  </si>
  <si>
    <t xml:space="preserve">VURN(MHD,MOW)</t>
  </si>
  <si>
    <t xml:space="preserve">PPX(13,MSA)</t>
  </si>
  <si>
    <t xml:space="preserve">YSD(8,MHY)</t>
  </si>
  <si>
    <t xml:space="preserve">PCT(5,MHY)</t>
  </si>
  <si>
    <t xml:space="preserve">PCTH(5,MHY)</t>
  </si>
  <si>
    <t xml:space="preserve">SQB(5,MHY)</t>
  </si>
  <si>
    <t xml:space="preserve">SYB(5,MHY)</t>
  </si>
  <si>
    <t xml:space="preserve">FNP(5,MSA)</t>
  </si>
  <si>
    <t xml:space="preserve">SMYRP(5,MPS)</t>
  </si>
  <si>
    <t xml:space="preserve">BK(4,MNC)</t>
  </si>
  <si>
    <t xml:space="preserve">BN(4,MNC)</t>
  </si>
  <si>
    <t xml:space="preserve">BP(4,MNC)</t>
  </si>
  <si>
    <t xml:space="preserve">BLG(3,MNC)</t>
  </si>
  <si>
    <t xml:space="preserve">BWN(3,MNC)</t>
  </si>
  <si>
    <t xml:space="preserve">DLAP(2,MNC)</t>
  </si>
  <si>
    <t xml:space="preserve">FRST(2,MNC)</t>
  </si>
  <si>
    <t xml:space="preserve">PPCF(2,MNC)</t>
  </si>
  <si>
    <t xml:space="preserve">PPLP(2,MNC)</t>
  </si>
  <si>
    <t xml:space="preserve">RWPC(2,MNC)</t>
  </si>
  <si>
    <t xml:space="preserve">STX(2,MNC)</t>
  </si>
  <si>
    <t xml:space="preserve">SMMH(NSH,12,MHY)</t>
  </si>
  <si>
    <t xml:space="preserve">PVQ(MPS,90,MHY)</t>
  </si>
  <si>
    <t xml:space="preserve">PVY(MPS,90,MHY)</t>
  </si>
  <si>
    <t xml:space="preserve">PSTE(MRO,MPS,MSA)</t>
  </si>
  <si>
    <t xml:space="preserve">PSTR(MRO,MPS,MSA)</t>
  </si>
  <si>
    <t xml:space="preserve">PSSF(MPS,MSL,MSA)</t>
  </si>
  <si>
    <t xml:space="preserve">PSTZ(MPS,MSL,MSA)</t>
  </si>
  <si>
    <t xml:space="preserve">CND(MRO,MNT,MSA)</t>
  </si>
  <si>
    <t xml:space="preserve">SMM(NSM,12,MSA)</t>
  </si>
  <si>
    <t xml:space="preserve">STV(20,12,MSA)</t>
  </si>
  <si>
    <t xml:space="preserve">SMS(11,ML1,MSA)</t>
  </si>
  <si>
    <t xml:space="preserve">SOL(23,MSL,MSA)</t>
  </si>
  <si>
    <t xml:space="preserve">FIRX(MRO,MNT,MSA)</t>
  </si>
  <si>
    <t xml:space="preserve">QIR(MRO,MNT,MSA)</t>
  </si>
  <si>
    <t xml:space="preserve">RSTK(MRO,MNT,MSA)</t>
  </si>
  <si>
    <t xml:space="preserve">TIR(MRO,MNT,MSA)</t>
  </si>
  <si>
    <t xml:space="preserve">VIRR(MRO,MNT,MSA)</t>
  </si>
  <si>
    <t xml:space="preserve">WFA(MRO,MNT,MSA),</t>
  </si>
  <si>
    <t xml:space="preserve">PHU(MNC,MRO,MSA)</t>
  </si>
  <si>
    <t xml:space="preserve">POP(MNC,MRO,MSA)</t>
  </si>
  <si>
    <t xml:space="preserve">PPLA(MNC,MRO,MSA)</t>
  </si>
  <si>
    <t xml:space="preserve">VARC(17,MNC,MSA)</t>
  </si>
  <si>
    <t xml:space="preserve">SMAP(13,MPS,MHY)</t>
  </si>
  <si>
    <t xml:space="preserve">SMYP(13,MPS,MHY)</t>
  </si>
  <si>
    <t xml:space="preserve">VARP(12,MPS,MHY)</t>
  </si>
  <si>
    <t xml:space="preserve">SMMRP(5,MPS,12)</t>
  </si>
  <si>
    <t xml:space="preserve">TSFC(7,MNC,MSA)</t>
  </si>
  <si>
    <t xml:space="preserve">SOIL(17,MSL,MSA)</t>
  </si>
  <si>
    <t xml:space="preserve">HUSC(MRO,MNT,MSA)</t>
  </si>
  <si>
    <t xml:space="preserve">RWT(MSL,MNC,MSA)</t>
  </si>
  <si>
    <t xml:space="preserve">STDA(4,MNC,MSA)</t>
  </si>
  <si>
    <t xml:space="preserve">SFCP(7,MNC,MSA)</t>
  </si>
  <si>
    <t xml:space="preserve">SFMO(7,MNC,MSA)</t>
  </si>
  <si>
    <t xml:space="preserve">XZP(13,ML1,MSA)</t>
  </si>
  <si>
    <t xml:space="preserve">QHY(NPD,MHY,MHX)</t>
  </si>
  <si>
    <t xml:space="preserve">SMMP(20,MPS,13,MHY)</t>
  </si>
  <si>
    <t xml:space="preserve">SMMC(17,MNC,12,MSA))</t>
  </si>
  <si>
    <t xml:space="preserve">LORG(MSL,MSA)</t>
  </si>
  <si>
    <t xml:space="preserve">Index Name</t>
  </si>
  <si>
    <t xml:space="preserve">Idx Eq.</t>
  </si>
  <si>
    <t xml:space="preserve">Idx Value</t>
  </si>
  <si>
    <t xml:space="preserve">Variable + Index</t>
  </si>
  <si>
    <t xml:space="preserve">Variable Name</t>
  </si>
  <si>
    <t xml:space="preserve">(Index 1)</t>
  </si>
  <si>
    <t xml:space="preserve">(Index 2)</t>
  </si>
  <si>
    <t xml:space="preserve">(Index 3)</t>
  </si>
  <si>
    <t xml:space="preserve">ACET(MNC</t>
  </si>
  <si>
    <t xml:space="preserve">MSA)</t>
  </si>
  <si>
    <t xml:space="preserve">AFP(MSC</t>
  </si>
  <si>
    <t xml:space="preserve">AJHI(MNC</t>
  </si>
  <si>
    <t xml:space="preserve">ALS(MSL</t>
  </si>
  <si>
    <t xml:space="preserve">AN2OC(MSC</t>
  </si>
  <si>
    <t xml:space="preserve">MSL</t>
  </si>
  <si>
    <t xml:space="preserve">ANA(MRO</t>
  </si>
  <si>
    <t xml:space="preserve">MSO</t>
  </si>
  <si>
    <t xml:space="preserve">AO2C(MSC</t>
  </si>
  <si>
    <t xml:space="preserve">NSM</t>
  </si>
  <si>
    <t xml:space="preserve">MSC</t>
  </si>
  <si>
    <t xml:space="preserve">NSH</t>
  </si>
  <si>
    <t xml:space="preserve">ML1</t>
  </si>
  <si>
    <t xml:space="preserve">MSL+1</t>
  </si>
  <si>
    <t xml:space="preserve">ASW(12</t>
  </si>
  <si>
    <t xml:space="preserve">MHY</t>
  </si>
  <si>
    <t xml:space="preserve">MSA*4</t>
  </si>
  <si>
    <t xml:space="preserve">AWC(MNC</t>
  </si>
  <si>
    <t xml:space="preserve">MHY5</t>
  </si>
  <si>
    <t xml:space="preserve">MHY*5</t>
  </si>
  <si>
    <t xml:space="preserve">MLA</t>
  </si>
  <si>
    <t xml:space="preserve">MSL*MSA</t>
  </si>
  <si>
    <t xml:space="preserve">MLA1</t>
  </si>
  <si>
    <t xml:space="preserve">ML1*MSA</t>
  </si>
  <si>
    <t xml:space="preserve">MLA17</t>
  </si>
  <si>
    <t xml:space="preserve">MSL*MSA*17</t>
  </si>
  <si>
    <t xml:space="preserve">MPA</t>
  </si>
  <si>
    <t xml:space="preserve">MPS*MSA</t>
  </si>
  <si>
    <t xml:space="preserve">BD(MSL</t>
  </si>
  <si>
    <t xml:space="preserve">MPA90</t>
  </si>
  <si>
    <t xml:space="preserve">MPA*90</t>
  </si>
  <si>
    <t xml:space="preserve">BDD(MSL</t>
  </si>
  <si>
    <t xml:space="preserve">MPLA</t>
  </si>
  <si>
    <t xml:space="preserve">MPA*MSL</t>
  </si>
  <si>
    <t xml:space="preserve">BDM(MSL</t>
  </si>
  <si>
    <t xml:space="preserve">MCA</t>
  </si>
  <si>
    <t xml:space="preserve">MNC*MSA</t>
  </si>
  <si>
    <t xml:space="preserve">BDP(MSL</t>
  </si>
  <si>
    <t xml:space="preserve">MCA5</t>
  </si>
  <si>
    <t xml:space="preserve">MCA*5</t>
  </si>
  <si>
    <t xml:space="preserve">MCA12</t>
  </si>
  <si>
    <t xml:space="preserve">MCA*12</t>
  </si>
  <si>
    <t xml:space="preserve">MCCA</t>
  </si>
  <si>
    <t xml:space="preserve">MNC*MNC*MSA</t>
  </si>
  <si>
    <t xml:space="preserve">MRA</t>
  </si>
  <si>
    <t xml:space="preserve">MRO*MSA</t>
  </si>
  <si>
    <t xml:space="preserve">MRCA</t>
  </si>
  <si>
    <t xml:space="preserve">MRA*MNC</t>
  </si>
  <si>
    <t xml:space="preserve">MRTA</t>
  </si>
  <si>
    <t xml:space="preserve">MNT*MRA</t>
  </si>
  <si>
    <t xml:space="preserve">MLCA</t>
  </si>
  <si>
    <t xml:space="preserve">MNC*MLA</t>
  </si>
  <si>
    <t xml:space="preserve">BK(4</t>
  </si>
  <si>
    <t xml:space="preserve">MNC)</t>
  </si>
  <si>
    <t xml:space="preserve">NBMX</t>
  </si>
  <si>
    <t xml:space="preserve">MAX(NBMX,MHY)</t>
  </si>
  <si>
    <t xml:space="preserve">BLG(3</t>
  </si>
  <si>
    <t xml:space="preserve">MOW</t>
  </si>
  <si>
    <t xml:space="preserve">??</t>
  </si>
  <si>
    <t xml:space="preserve">BN(4</t>
  </si>
  <si>
    <t xml:space="preserve">NPD</t>
  </si>
  <si>
    <t xml:space="preserve">BP(4</t>
  </si>
  <si>
    <t xml:space="preserve">BPT(MSL</t>
  </si>
  <si>
    <t xml:space="preserve">BWN(3</t>
  </si>
  <si>
    <t xml:space="preserve">CAC(MSL</t>
  </si>
  <si>
    <t xml:space="preserve">CAW(MNC</t>
  </si>
  <si>
    <t xml:space="preserve">CBN(MSL</t>
  </si>
  <si>
    <t xml:space="preserve">CDG(MSL</t>
  </si>
  <si>
    <t xml:space="preserve">CEC(MSL</t>
  </si>
  <si>
    <t xml:space="preserve">CGCO2(MSC</t>
  </si>
  <si>
    <t xml:space="preserve">CGN2O(MSC</t>
  </si>
  <si>
    <t xml:space="preserve">CGO2(MSC</t>
  </si>
  <si>
    <t xml:space="preserve">CLA(MSL</t>
  </si>
  <si>
    <t xml:space="preserve">CLCO2(MSC</t>
  </si>
  <si>
    <t xml:space="preserve">CLN2O(MSC</t>
  </si>
  <si>
    <t xml:space="preserve">CLO2(MSC</t>
  </si>
  <si>
    <t xml:space="preserve">CND(MRO</t>
  </si>
  <si>
    <t xml:space="preserve">CNDS(MSL</t>
  </si>
  <si>
    <t xml:space="preserve">CNRT(MSL</t>
  </si>
  <si>
    <t xml:space="preserve">CNSC(2</t>
  </si>
  <si>
    <t xml:space="preserve">CO2C(MSC</t>
  </si>
  <si>
    <t xml:space="preserve">CPFH(MSL</t>
  </si>
  <si>
    <t xml:space="preserve">MHY)</t>
  </si>
  <si>
    <t xml:space="preserve">CPHT(MNC</t>
  </si>
  <si>
    <t xml:space="preserve">CPRH(MSL</t>
  </si>
  <si>
    <t xml:space="preserve">CPRV(MSL</t>
  </si>
  <si>
    <t xml:space="preserve">CSTF(MNC</t>
  </si>
  <si>
    <t xml:space="preserve">CTSA(100</t>
  </si>
  <si>
    <t xml:space="preserve">CX(12</t>
  </si>
  <si>
    <t xml:space="preserve">DCO2GEN(MSC</t>
  </si>
  <si>
    <t xml:space="preserve">DHN(MSL</t>
  </si>
  <si>
    <t xml:space="preserve">DLAP(2</t>
  </si>
  <si>
    <t xml:space="preserve">DM(MNC</t>
  </si>
  <si>
    <t xml:space="preserve">DM1(MNC</t>
  </si>
  <si>
    <t xml:space="preserve">DMF(MNC</t>
  </si>
  <si>
    <t xml:space="preserve">DN2G(MSC</t>
  </si>
  <si>
    <t xml:space="preserve">DN2OG(MSC</t>
  </si>
  <si>
    <t xml:space="preserve">DO2CONS(MSC</t>
  </si>
  <si>
    <t xml:space="preserve">DPRC(MSC</t>
  </si>
  <si>
    <t xml:space="preserve">DPRN(MSC</t>
  </si>
  <si>
    <t xml:space="preserve">DPRO(MSC</t>
  </si>
  <si>
    <t xml:space="preserve">DRWX(MSC</t>
  </si>
  <si>
    <t xml:space="preserve">DUMP(MHD</t>
  </si>
  <si>
    <t xml:space="preserve">MOW)</t>
  </si>
  <si>
    <t xml:space="preserve">EAR(MSC</t>
  </si>
  <si>
    <t xml:space="preserve">ECND(MSL</t>
  </si>
  <si>
    <t xml:space="preserve">EO5(30</t>
  </si>
  <si>
    <t xml:space="preserve">EQKE(MSL</t>
  </si>
  <si>
    <t xml:space="preserve">EQKS(MSL</t>
  </si>
  <si>
    <t xml:space="preserve">ETG(MNC</t>
  </si>
  <si>
    <t xml:space="preserve">EXCK(MSL</t>
  </si>
  <si>
    <t xml:space="preserve">FC(MSC</t>
  </si>
  <si>
    <t xml:space="preserve">FE26(MSL</t>
  </si>
  <si>
    <t xml:space="preserve">FFED(MHD</t>
  </si>
  <si>
    <t xml:space="preserve">FIRX(MRO</t>
  </si>
  <si>
    <t xml:space="preserve">FIXK(MSL</t>
  </si>
  <si>
    <t xml:space="preserve">FNMX(MRO</t>
  </si>
  <si>
    <t xml:space="preserve">FNP(5</t>
  </si>
  <si>
    <t xml:space="preserve">FOP(MSL</t>
  </si>
  <si>
    <t xml:space="preserve">FRST(2</t>
  </si>
  <si>
    <t xml:space="preserve">FRTK(MNC</t>
  </si>
  <si>
    <t xml:space="preserve">FRTN(MNC</t>
  </si>
  <si>
    <t xml:space="preserve">FRTP(MNC</t>
  </si>
  <si>
    <t xml:space="preserve">GCOW(MHD</t>
  </si>
  <si>
    <t xml:space="preserve">GWPS(MPS</t>
  </si>
  <si>
    <t xml:space="preserve">GZLM(MHD</t>
  </si>
  <si>
    <t xml:space="preserve">GZRT(MHD</t>
  </si>
  <si>
    <t xml:space="preserve">HCL(MSL</t>
  </si>
  <si>
    <t xml:space="preserve">HKPC(MSC</t>
  </si>
  <si>
    <t xml:space="preserve">HKPN(MSC</t>
  </si>
  <si>
    <t xml:space="preserve">HKPO(MSC</t>
  </si>
  <si>
    <t xml:space="preserve">HU(MNC</t>
  </si>
  <si>
    <t xml:space="preserve">HUF(MNC</t>
  </si>
  <si>
    <t xml:space="preserve">HUI(MNC</t>
  </si>
  <si>
    <t xml:space="preserve">HUSC(MRO</t>
  </si>
  <si>
    <t xml:space="preserve">IDF0(6</t>
  </si>
  <si>
    <t xml:space="preserve">IDFA(MHD</t>
  </si>
  <si>
    <t xml:space="preserve">IDFD(MHD</t>
  </si>
  <si>
    <t xml:space="preserve">IDFT(6</t>
  </si>
  <si>
    <t xml:space="preserve">IDMU(MHD</t>
  </si>
  <si>
    <t xml:space="preserve">IDOW(MSA</t>
  </si>
  <si>
    <t xml:space="preserve">IDSL(MSA</t>
  </si>
  <si>
    <t xml:space="preserve">IDSS(MSA</t>
  </si>
  <si>
    <t xml:space="preserve">IFED(MHD</t>
  </si>
  <si>
    <t xml:space="preserve">IFLO(MSL</t>
  </si>
  <si>
    <t xml:space="preserve">IGZO(MHD</t>
  </si>
  <si>
    <t xml:space="preserve">IGZX(MHD</t>
  </si>
  <si>
    <t xml:space="preserve">IHBS(MHD</t>
  </si>
  <si>
    <t xml:space="preserve">IHDT(MBS</t>
  </si>
  <si>
    <t xml:space="preserve">IHRL(12</t>
  </si>
  <si>
    <t xml:space="preserve">IHT(MNT</t>
  </si>
  <si>
    <t xml:space="preserve">IHU(MNC</t>
  </si>
  <si>
    <t xml:space="preserve">IHX(MHX)</t>
  </si>
  <si>
    <t xml:space="preserve">ITL(MRO</t>
  </si>
  <si>
    <t xml:space="preserve">IYH(MNC</t>
  </si>
  <si>
    <t xml:space="preserve">IYHO(MHD</t>
  </si>
  <si>
    <t xml:space="preserve">JE(MNC</t>
  </si>
  <si>
    <t xml:space="preserve">JH(MRO</t>
  </si>
  <si>
    <t xml:space="preserve">JP(MNC</t>
  </si>
  <si>
    <t xml:space="preserve">JPL(MNC</t>
  </si>
  <si>
    <t xml:space="preserve">KDT(12</t>
  </si>
  <si>
    <t xml:space="preserve">KGO(MNC</t>
  </si>
  <si>
    <t xml:space="preserve">KOMP(MNT</t>
  </si>
  <si>
    <t xml:space="preserve">LFT(MRO</t>
  </si>
  <si>
    <t xml:space="preserve">LGIR(MHD</t>
  </si>
  <si>
    <t xml:space="preserve">LID(ML1</t>
  </si>
  <si>
    <t xml:space="preserve">LORG(MSL</t>
  </si>
  <si>
    <t xml:space="preserve">LPC(MRO</t>
  </si>
  <si>
    <t xml:space="preserve">LT(MRO</t>
  </si>
  <si>
    <t xml:space="preserve">LY(MRO</t>
  </si>
  <si>
    <t xml:space="preserve">LYR(MRO</t>
  </si>
  <si>
    <t xml:space="preserve">NBHS(MHD</t>
  </si>
  <si>
    <t xml:space="preserve">NBSX(MBS</t>
  </si>
  <si>
    <t xml:space="preserve">NCOW(MHD</t>
  </si>
  <si>
    <t xml:space="preserve">NCP(MRO</t>
  </si>
  <si>
    <t xml:space="preserve">NCR(MNC</t>
  </si>
  <si>
    <t xml:space="preserve">NFRT(MRO</t>
  </si>
  <si>
    <t xml:space="preserve">NGIX(MSA</t>
  </si>
  <si>
    <t xml:space="preserve">NGZ(MHD</t>
  </si>
  <si>
    <t xml:space="preserve">NGZA(MHD</t>
  </si>
  <si>
    <t xml:space="preserve">NHBS(MHD</t>
  </si>
  <si>
    <t xml:space="preserve">NHU(MNC</t>
  </si>
  <si>
    <t xml:space="preserve">NIR(MRO)</t>
  </si>
  <si>
    <t xml:space="preserve">NPST(MRO</t>
  </si>
  <si>
    <t xml:space="preserve">NTL(MRO</t>
  </si>
  <si>
    <t xml:space="preserve">NYHO(MHD</t>
  </si>
  <si>
    <t xml:space="preserve">NYLN(MNC</t>
  </si>
  <si>
    <t xml:space="preserve">PCT(5</t>
  </si>
  <si>
    <t xml:space="preserve">PCTH(5</t>
  </si>
  <si>
    <t xml:space="preserve">PFOL(MPS</t>
  </si>
  <si>
    <t xml:space="preserve">PH(MSL</t>
  </si>
  <si>
    <t xml:space="preserve">PHU(MNC</t>
  </si>
  <si>
    <t xml:space="preserve">PO(MSL</t>
  </si>
  <si>
    <t xml:space="preserve">POP(MNC</t>
  </si>
  <si>
    <t xml:space="preserve">PPCF(2</t>
  </si>
  <si>
    <t xml:space="preserve">PPL0(MNC</t>
  </si>
  <si>
    <t xml:space="preserve">PPLA(MNC</t>
  </si>
  <si>
    <t xml:space="preserve">PPLP(2</t>
  </si>
  <si>
    <t xml:space="preserve">PPX(13</t>
  </si>
  <si>
    <t xml:space="preserve">PSP(MSL</t>
  </si>
  <si>
    <t xml:space="preserve">PSSF(MPS</t>
  </si>
  <si>
    <t xml:space="preserve">PSTE(MRO</t>
  </si>
  <si>
    <t xml:space="preserve">PSTR(MRO</t>
  </si>
  <si>
    <t xml:space="preserve">PSTZ(MPS</t>
  </si>
  <si>
    <t xml:space="preserve">PVQ(MPS</t>
  </si>
  <si>
    <t xml:space="preserve">PVY(MPS</t>
  </si>
  <si>
    <t xml:space="preserve">QHY(NPD</t>
  </si>
  <si>
    <t xml:space="preserve">MHX)</t>
  </si>
  <si>
    <t xml:space="preserve">QIN(12</t>
  </si>
  <si>
    <t xml:space="preserve">QIR(MRO</t>
  </si>
  <si>
    <t xml:space="preserve">QPST(MPS</t>
  </si>
  <si>
    <t xml:space="preserve">QSF(MSL</t>
  </si>
  <si>
    <t xml:space="preserve">RD(MNC</t>
  </si>
  <si>
    <t xml:space="preserve">RDF(MNC</t>
  </si>
  <si>
    <t xml:space="preserve">REG(MNC</t>
  </si>
  <si>
    <t xml:space="preserve">RF5(30</t>
  </si>
  <si>
    <t xml:space="preserve">RNMN(MSL</t>
  </si>
  <si>
    <t xml:space="preserve">ROK(MSL</t>
  </si>
  <si>
    <t xml:space="preserve">RSD(MSL</t>
  </si>
  <si>
    <t xml:space="preserve">RSDM(MSL</t>
  </si>
  <si>
    <t xml:space="preserve">RSPS(MPS</t>
  </si>
  <si>
    <t xml:space="preserve">RSTK(MRO</t>
  </si>
  <si>
    <t xml:space="preserve">RW(MNC</t>
  </si>
  <si>
    <t xml:space="preserve">RWPC(2</t>
  </si>
  <si>
    <t xml:space="preserve">RWT(MSL</t>
  </si>
  <si>
    <t xml:space="preserve">RWTZ(MSC</t>
  </si>
  <si>
    <t xml:space="preserve">S15(MSC</t>
  </si>
  <si>
    <t xml:space="preserve">SAN(MSL</t>
  </si>
  <si>
    <t xml:space="preserve">SATC(MSL</t>
  </si>
  <si>
    <t xml:space="preserve">SCFS(30</t>
  </si>
  <si>
    <t xml:space="preserve">SET(12</t>
  </si>
  <si>
    <t xml:space="preserve">SEV(MSL</t>
  </si>
  <si>
    <t xml:space="preserve">SFCP(7</t>
  </si>
  <si>
    <t xml:space="preserve">SFMO(7</t>
  </si>
  <si>
    <t xml:space="preserve">SIL(MSL</t>
  </si>
  <si>
    <t xml:space="preserve">SLA0(MNC</t>
  </si>
  <si>
    <t xml:space="preserve">SLAI(MNC</t>
  </si>
  <si>
    <t xml:space="preserve">SM(NSM</t>
  </si>
  <si>
    <t xml:space="preserve">SMAP(13</t>
  </si>
  <si>
    <t xml:space="preserve">SMB(MSL</t>
  </si>
  <si>
    <t xml:space="preserve">SMEA(MSC</t>
  </si>
  <si>
    <t xml:space="preserve">SMES(MSC</t>
  </si>
  <si>
    <t xml:space="preserve">SMH(NSH</t>
  </si>
  <si>
    <t xml:space="preserve">SMM(NSM</t>
  </si>
  <si>
    <t xml:space="preserve">SMMC(17</t>
  </si>
  <si>
    <t xml:space="preserve">SMMH(NSH</t>
  </si>
  <si>
    <t xml:space="preserve">SMMP(20</t>
  </si>
  <si>
    <t xml:space="preserve">SMMRP(5</t>
  </si>
  <si>
    <t xml:space="preserve">12)</t>
  </si>
  <si>
    <t xml:space="preserve">SMRP(5</t>
  </si>
  <si>
    <t xml:space="preserve">SMS(11</t>
  </si>
  <si>
    <t xml:space="preserve">SMY(NSM</t>
  </si>
  <si>
    <t xml:space="preserve">SMYH(NSH</t>
  </si>
  <si>
    <t xml:space="preserve">SMYP(13</t>
  </si>
  <si>
    <t xml:space="preserve">SMYRP(5</t>
  </si>
  <si>
    <t xml:space="preserve">MPS)</t>
  </si>
  <si>
    <t xml:space="preserve">SOIL(17</t>
  </si>
  <si>
    <t xml:space="preserve">SOL(23</t>
  </si>
  <si>
    <t xml:space="preserve">SOLK(MSC</t>
  </si>
  <si>
    <t xml:space="preserve">SOT(MSC</t>
  </si>
  <si>
    <t xml:space="preserve">SPC(MSC</t>
  </si>
  <si>
    <t xml:space="preserve">SQB(5</t>
  </si>
  <si>
    <t xml:space="preserve">SRA(MNC</t>
  </si>
  <si>
    <t xml:space="preserve">SRCH(27</t>
  </si>
  <si>
    <t xml:space="preserve">SRD(12</t>
  </si>
  <si>
    <t xml:space="preserve">SRMX(12</t>
  </si>
  <si>
    <t xml:space="preserve">SSF(MSL</t>
  </si>
  <si>
    <t xml:space="preserve">SSFCO2(MSC</t>
  </si>
  <si>
    <t xml:space="preserve">SSFN2O(MSC</t>
  </si>
  <si>
    <t xml:space="preserve">SSFO2(MSC</t>
  </si>
  <si>
    <t xml:space="preserve">STD(MNC</t>
  </si>
  <si>
    <t xml:space="preserve">STDA(4</t>
  </si>
  <si>
    <t xml:space="preserve">STDK(MNC</t>
  </si>
  <si>
    <t xml:space="preserve">STDL(MNC</t>
  </si>
  <si>
    <t xml:space="preserve">STDN(MNC</t>
  </si>
  <si>
    <t xml:space="preserve">STDP(MNC</t>
  </si>
  <si>
    <t xml:space="preserve">STFR(MSL</t>
  </si>
  <si>
    <t xml:space="preserve">STIR(MNT)</t>
  </si>
  <si>
    <t xml:space="preserve">TIL(MNT)</t>
  </si>
  <si>
    <t xml:space="preserve">TLD(MNT)</t>
  </si>
  <si>
    <t xml:space="preserve">STL(MNC</t>
  </si>
  <si>
    <t xml:space="preserve">STMP(MSL</t>
  </si>
  <si>
    <t xml:space="preserve">STV(20</t>
  </si>
  <si>
    <t xml:space="preserve">STX(2</t>
  </si>
  <si>
    <t xml:space="preserve">SULF(MSL</t>
  </si>
  <si>
    <t xml:space="preserve">SUT(MSL</t>
  </si>
  <si>
    <t xml:space="preserve">SWH(MNC</t>
  </si>
  <si>
    <t xml:space="preserve">SWP(MNC</t>
  </si>
  <si>
    <t xml:space="preserve">SWST(MSL</t>
  </si>
  <si>
    <t xml:space="preserve">SYB(5</t>
  </si>
  <si>
    <t xml:space="preserve">TAMX(12</t>
  </si>
  <si>
    <t xml:space="preserve">TCAW(MNC</t>
  </si>
  <si>
    <t xml:space="preserve">TCN(12</t>
  </si>
  <si>
    <t xml:space="preserve">TCVF(12</t>
  </si>
  <si>
    <t xml:space="preserve">TDM(MNC</t>
  </si>
  <si>
    <t xml:space="preserve">TEI(12</t>
  </si>
  <si>
    <t xml:space="preserve">TET(12</t>
  </si>
  <si>
    <t xml:space="preserve">TETG(MNC</t>
  </si>
  <si>
    <t xml:space="preserve">TFTK(MNC</t>
  </si>
  <si>
    <t xml:space="preserve">TFTN(MNC</t>
  </si>
  <si>
    <t xml:space="preserve">TFTP(MNC</t>
  </si>
  <si>
    <t xml:space="preserve">THRL(12</t>
  </si>
  <si>
    <t xml:space="preserve">THU(MNC</t>
  </si>
  <si>
    <t xml:space="preserve">TIR(MRO</t>
  </si>
  <si>
    <t xml:space="preserve">TPOR(MSC</t>
  </si>
  <si>
    <t xml:space="preserve">TQ(12</t>
  </si>
  <si>
    <t xml:space="preserve">TQN(12</t>
  </si>
  <si>
    <t xml:space="preserve">TQP(12</t>
  </si>
  <si>
    <t xml:space="preserve">TQPU(12</t>
  </si>
  <si>
    <t xml:space="preserve">TR(12</t>
  </si>
  <si>
    <t xml:space="preserve">TRA(MNC</t>
  </si>
  <si>
    <t xml:space="preserve">TRD(MNC</t>
  </si>
  <si>
    <t xml:space="preserve">TRHT(12</t>
  </si>
  <si>
    <t xml:space="preserve">TSFC(7</t>
  </si>
  <si>
    <t xml:space="preserve">TSN(12</t>
  </si>
  <si>
    <t xml:space="preserve">TSPS(MPS</t>
  </si>
  <si>
    <t xml:space="preserve">TSR(12</t>
  </si>
  <si>
    <t xml:space="preserve">TSY(12</t>
  </si>
  <si>
    <t xml:space="preserve">TVIR(MNC</t>
  </si>
  <si>
    <t xml:space="preserve">TXMN(12</t>
  </si>
  <si>
    <t xml:space="preserve">TXMX(12</t>
  </si>
  <si>
    <t xml:space="preserve">TYL1(MNC</t>
  </si>
  <si>
    <t xml:space="preserve">TYL2(MNC</t>
  </si>
  <si>
    <t xml:space="preserve">TYLK(MNC</t>
  </si>
  <si>
    <t xml:space="preserve">TYLN(MNC</t>
  </si>
  <si>
    <t xml:space="preserve">TYLP(MNC</t>
  </si>
  <si>
    <t xml:space="preserve">TYON(12</t>
  </si>
  <si>
    <t xml:space="preserve">TYTP(12</t>
  </si>
  <si>
    <t xml:space="preserve">TYW(12</t>
  </si>
  <si>
    <t xml:space="preserve">UK1(MNC</t>
  </si>
  <si>
    <t xml:space="preserve">UN1(MNC</t>
  </si>
  <si>
    <t xml:space="preserve">UNA(MNC</t>
  </si>
  <si>
    <t xml:space="preserve">UP1(MNC</t>
  </si>
  <si>
    <t xml:space="preserve">VAR(NSM</t>
  </si>
  <si>
    <t xml:space="preserve">VARC(17</t>
  </si>
  <si>
    <t xml:space="preserve">VARH(NSH</t>
  </si>
  <si>
    <t xml:space="preserve">VARP(12</t>
  </si>
  <si>
    <t xml:space="preserve">VARW(NSM)</t>
  </si>
  <si>
    <t xml:space="preserve">VCO2(MSC</t>
  </si>
  <si>
    <t xml:space="preserve">VFC(MSC</t>
  </si>
  <si>
    <t xml:space="preserve">VIR(MNC</t>
  </si>
  <si>
    <t xml:space="preserve">VIRR(MRO</t>
  </si>
  <si>
    <t xml:space="preserve">VN2O(MSC</t>
  </si>
  <si>
    <t xml:space="preserve">VNO3(MSL</t>
  </si>
  <si>
    <t xml:space="preserve">VO2(MSC</t>
  </si>
  <si>
    <t xml:space="preserve">VQ(90</t>
  </si>
  <si>
    <t xml:space="preserve">VURN(MHD</t>
  </si>
  <si>
    <t xml:space="preserve">VWC(MSC</t>
  </si>
  <si>
    <t xml:space="preserve">VWP(MSC</t>
  </si>
  <si>
    <t xml:space="preserve">VY(90</t>
  </si>
  <si>
    <t xml:space="preserve">WAC2(2</t>
  </si>
  <si>
    <t xml:space="preserve">WBMC(MSC</t>
  </si>
  <si>
    <t xml:space="preserve">WBMN(MSL</t>
  </si>
  <si>
    <t xml:space="preserve">WCHT(MNC</t>
  </si>
  <si>
    <t xml:space="preserve">WCMU(MSL</t>
  </si>
  <si>
    <t xml:space="preserve">WCO2G(MSC</t>
  </si>
  <si>
    <t xml:space="preserve">WCO2L(MSC</t>
  </si>
  <si>
    <t xml:space="preserve">WCOU(MSL</t>
  </si>
  <si>
    <t xml:space="preserve">WFA(MRO</t>
  </si>
  <si>
    <t xml:space="preserve">WHPC(MSL</t>
  </si>
  <si>
    <t xml:space="preserve">WHPN(MSL</t>
  </si>
  <si>
    <t xml:space="preserve">WHSC(MSL</t>
  </si>
  <si>
    <t xml:space="preserve">WHSN(MSL</t>
  </si>
  <si>
    <t xml:space="preserve">WKMU(MSL</t>
  </si>
  <si>
    <t xml:space="preserve">WLM(MSL</t>
  </si>
  <si>
    <t xml:space="preserve">WLMC(MSL</t>
  </si>
  <si>
    <t xml:space="preserve">WLMN(MSL</t>
  </si>
  <si>
    <t xml:space="preserve">WLS(MSL</t>
  </si>
  <si>
    <t xml:space="preserve">WLSC(MSL</t>
  </si>
  <si>
    <t xml:space="preserve">WLSL(MSL</t>
  </si>
  <si>
    <t xml:space="preserve">WLSLC(MSL</t>
  </si>
  <si>
    <t xml:space="preserve">WLSLNC(MSL</t>
  </si>
  <si>
    <t xml:space="preserve">WLSN(MSL</t>
  </si>
  <si>
    <t xml:space="preserve">WLV(MNC</t>
  </si>
  <si>
    <t xml:space="preserve">WN2O(MSC</t>
  </si>
  <si>
    <t xml:space="preserve">WN2OG(MSC</t>
  </si>
  <si>
    <t xml:space="preserve">WN2OL(MSC</t>
  </si>
  <si>
    <t xml:space="preserve">WNH3(MSC</t>
  </si>
  <si>
    <t xml:space="preserve">WNMU(MSL</t>
  </si>
  <si>
    <t xml:space="preserve">WNO2(MSC</t>
  </si>
  <si>
    <t xml:space="preserve">WNO3(MSC</t>
  </si>
  <si>
    <t xml:space="preserve">WNOU(MSL</t>
  </si>
  <si>
    <t xml:space="preserve">WO2G(MSC</t>
  </si>
  <si>
    <t xml:space="preserve">WO2L(MSC</t>
  </si>
  <si>
    <t xml:space="preserve">WOC(MSL</t>
  </si>
  <si>
    <t xml:space="preserve">WON(MSL</t>
  </si>
  <si>
    <t xml:space="preserve">WPMA(MSL</t>
  </si>
  <si>
    <t xml:space="preserve">WPML(MSC</t>
  </si>
  <si>
    <t xml:space="preserve">WPMS(MSL</t>
  </si>
  <si>
    <t xml:space="preserve">WPMU(MSL</t>
  </si>
  <si>
    <t xml:space="preserve">WPO(MSL</t>
  </si>
  <si>
    <t xml:space="preserve">WPOU(MSL</t>
  </si>
  <si>
    <t xml:space="preserve">WSLT(MSL</t>
  </si>
  <si>
    <t xml:space="preserve">WT(MSL</t>
  </si>
  <si>
    <t xml:space="preserve">XDLA0(MNC</t>
  </si>
  <si>
    <t xml:space="preserve">XLAI(MNC</t>
  </si>
  <si>
    <t xml:space="preserve">XMS(30</t>
  </si>
  <si>
    <t xml:space="preserve">XN2O(MSC</t>
  </si>
  <si>
    <t xml:space="preserve">XZP(13</t>
  </si>
  <si>
    <t xml:space="preserve">YHY(MHP</t>
  </si>
  <si>
    <t xml:space="preserve">YLD1(MNC</t>
  </si>
  <si>
    <t xml:space="preserve">YLD2(MNC</t>
  </si>
  <si>
    <t xml:space="preserve">YLKF(MNC</t>
  </si>
  <si>
    <t xml:space="preserve">YLNF(MNC</t>
  </si>
  <si>
    <t xml:space="preserve">YLPF(MNC</t>
  </si>
  <si>
    <t xml:space="preserve">YPST(MPS</t>
  </si>
  <si>
    <t xml:space="preserve">YSD(8</t>
  </si>
  <si>
    <t xml:space="preserve">Z(MSL</t>
  </si>
  <si>
    <t xml:space="preserve">ZC(MSC</t>
  </si>
  <si>
    <t xml:space="preserve">ABD</t>
  </si>
  <si>
    <t xml:space="preserve">ACET</t>
  </si>
  <si>
    <t xml:space="preserve">AEP</t>
  </si>
  <si>
    <t xml:space="preserve">AFLG</t>
  </si>
  <si>
    <t xml:space="preserve">AFP</t>
  </si>
  <si>
    <t xml:space="preserve">AGPM</t>
  </si>
  <si>
    <t xml:space="preserve">AJHI</t>
  </si>
  <si>
    <t xml:space="preserve">ALGI</t>
  </si>
  <si>
    <t xml:space="preserve">ALQ</t>
  </si>
  <si>
    <t xml:space="preserve">ALS</t>
  </si>
  <si>
    <t xml:space="preserve">ALT</t>
  </si>
  <si>
    <t xml:space="preserve">AN2OC</t>
  </si>
  <si>
    <t xml:space="preserve">ANA</t>
  </si>
  <si>
    <t xml:space="preserve">AO2C</t>
  </si>
  <si>
    <t xml:space="preserve">ARMN</t>
  </si>
  <si>
    <t xml:space="preserve">ARMX</t>
  </si>
  <si>
    <t xml:space="preserve">ARSD</t>
  </si>
  <si>
    <t xml:space="preserve">ASW</t>
  </si>
  <si>
    <t xml:space="preserve">AWC</t>
  </si>
  <si>
    <t xml:space="preserve">BA1</t>
  </si>
  <si>
    <t xml:space="preserve">BA2</t>
  </si>
  <si>
    <t xml:space="preserve">BCOF</t>
  </si>
  <si>
    <t xml:space="preserve">BCV</t>
  </si>
  <si>
    <t xml:space="preserve">BD</t>
  </si>
  <si>
    <t xml:space="preserve">BDD</t>
  </si>
  <si>
    <t xml:space="preserve">BDM</t>
  </si>
  <si>
    <t xml:space="preserve">BDP</t>
  </si>
  <si>
    <t xml:space="preserve">BFFL</t>
  </si>
  <si>
    <t xml:space="preserve">BFSN</t>
  </si>
  <si>
    <t xml:space="preserve">BFT</t>
  </si>
  <si>
    <t xml:space="preserve">BGWS</t>
  </si>
  <si>
    <t xml:space="preserve">BIG</t>
  </si>
  <si>
    <t xml:space="preserve">BIR</t>
  </si>
  <si>
    <t xml:space="preserve">BK</t>
  </si>
  <si>
    <t xml:space="preserve">BLG</t>
  </si>
  <si>
    <t xml:space="preserve">BN</t>
  </si>
  <si>
    <t xml:space="preserve">BP</t>
  </si>
  <si>
    <t xml:space="preserve">BPT</t>
  </si>
  <si>
    <t xml:space="preserve">BR1</t>
  </si>
  <si>
    <t xml:space="preserve">BR2</t>
  </si>
  <si>
    <t xml:space="preserve">BRSV</t>
  </si>
  <si>
    <t xml:space="preserve">BSALA</t>
  </si>
  <si>
    <t xml:space="preserve">BSNO</t>
  </si>
  <si>
    <t xml:space="preserve">BTC</t>
  </si>
  <si>
    <t xml:space="preserve">BTCX</t>
  </si>
  <si>
    <t xml:space="preserve">BTCZ</t>
  </si>
  <si>
    <t xml:space="preserve">BTK</t>
  </si>
  <si>
    <t xml:space="preserve">BTN</t>
  </si>
  <si>
    <t xml:space="preserve">BTNX</t>
  </si>
  <si>
    <t xml:space="preserve">BTNZ</t>
  </si>
  <si>
    <t xml:space="preserve">BTP</t>
  </si>
  <si>
    <t xml:space="preserve">BTPX</t>
  </si>
  <si>
    <t xml:space="preserve">BTPZ</t>
  </si>
  <si>
    <t xml:space="preserve">BV1</t>
  </si>
  <si>
    <t xml:space="preserve">BV2</t>
  </si>
  <si>
    <t xml:space="preserve">BVIR</t>
  </si>
  <si>
    <t xml:space="preserve">BWN</t>
  </si>
  <si>
    <t xml:space="preserve">CAC</t>
  </si>
  <si>
    <t xml:space="preserve">CAF</t>
  </si>
  <si>
    <t xml:space="preserve">CAW</t>
  </si>
  <si>
    <t xml:space="preserve">CBN</t>
  </si>
  <si>
    <t xml:space="preserve">CDG</t>
  </si>
  <si>
    <t xml:space="preserve">CEC</t>
  </si>
  <si>
    <t xml:space="preserve">CFNP</t>
  </si>
  <si>
    <t xml:space="preserve">CGCO2</t>
  </si>
  <si>
    <t xml:space="preserve">CGN2O</t>
  </si>
  <si>
    <t xml:space="preserve">CGO2</t>
  </si>
  <si>
    <t xml:space="preserve">CHL</t>
  </si>
  <si>
    <t xml:space="preserve">CHN</t>
  </si>
  <si>
    <t xml:space="preserve">CHS</t>
  </si>
  <si>
    <t xml:space="preserve">CHXA</t>
  </si>
  <si>
    <t xml:space="preserve">CHXP</t>
  </si>
  <si>
    <t xml:space="preserve">CKY</t>
  </si>
  <si>
    <t xml:space="preserve">CLA</t>
  </si>
  <si>
    <t xml:space="preserve">CLCO2</t>
  </si>
  <si>
    <t xml:space="preserve">CLG</t>
  </si>
  <si>
    <t xml:space="preserve">CLN2O</t>
  </si>
  <si>
    <t xml:space="preserve">CLO2</t>
  </si>
  <si>
    <t xml:space="preserve">CN0</t>
  </si>
  <si>
    <t xml:space="preserve">CN2</t>
  </si>
  <si>
    <t xml:space="preserve">CND</t>
  </si>
  <si>
    <t xml:space="preserve">CNDS</t>
  </si>
  <si>
    <t xml:space="preserve">CNLV</t>
  </si>
  <si>
    <t xml:space="preserve">CNRT</t>
  </si>
  <si>
    <t xml:space="preserve">CNSC</t>
  </si>
  <si>
    <t xml:space="preserve">CNSX</t>
  </si>
  <si>
    <t xml:space="preserve">CNY</t>
  </si>
  <si>
    <t xml:space="preserve">CO2C</t>
  </si>
  <si>
    <t xml:space="preserve">COOP</t>
  </si>
  <si>
    <t xml:space="preserve">COST</t>
  </si>
  <si>
    <t xml:space="preserve">COTL</t>
  </si>
  <si>
    <t xml:space="preserve">COWW</t>
  </si>
  <si>
    <t xml:space="preserve">CPFH</t>
  </si>
  <si>
    <t xml:space="preserve">CPHT</t>
  </si>
  <si>
    <t xml:space="preserve">CPMX</t>
  </si>
  <si>
    <t xml:space="preserve">CPNM</t>
  </si>
  <si>
    <t xml:space="preserve">CPRH</t>
  </si>
  <si>
    <t xml:space="preserve">CPRV</t>
  </si>
  <si>
    <t xml:space="preserve">CPVH</t>
  </si>
  <si>
    <t xml:space="preserve">CPY</t>
  </si>
  <si>
    <t xml:space="preserve">CST1</t>
  </si>
  <si>
    <t xml:space="preserve">CSTF</t>
  </si>
  <si>
    <t xml:space="preserve">CSTS</t>
  </si>
  <si>
    <t xml:space="preserve">CTSA</t>
  </si>
  <si>
    <t xml:space="preserve">CV</t>
  </si>
  <si>
    <t xml:space="preserve">CVF</t>
  </si>
  <si>
    <t xml:space="preserve">CVP</t>
  </si>
  <si>
    <t xml:space="preserve">CVRS</t>
  </si>
  <si>
    <t xml:space="preserve">CX</t>
  </si>
  <si>
    <t xml:space="preserve">CYAV</t>
  </si>
  <si>
    <t xml:space="preserve">CYMX</t>
  </si>
  <si>
    <t xml:space="preserve">CYSD</t>
  </si>
  <si>
    <t xml:space="preserve">DALG</t>
  </si>
  <si>
    <t xml:space="preserve">DCO2GEN</t>
  </si>
  <si>
    <t xml:space="preserve">DDLG</t>
  </si>
  <si>
    <t xml:space="preserve">DDM</t>
  </si>
  <si>
    <t xml:space="preserve">DEPC</t>
  </si>
  <si>
    <t xml:space="preserve">DHN</t>
  </si>
  <si>
    <t xml:space="preserve">DHT</t>
  </si>
  <si>
    <t xml:space="preserve">DKH</t>
  </si>
  <si>
    <t xml:space="preserve">DKHL</t>
  </si>
  <si>
    <t xml:space="preserve">DKI</t>
  </si>
  <si>
    <t xml:space="preserve">DKIN</t>
  </si>
  <si>
    <t xml:space="preserve">DLAI</t>
  </si>
  <si>
    <t xml:space="preserve">DLAP</t>
  </si>
  <si>
    <t xml:space="preserve">DM</t>
  </si>
  <si>
    <t xml:space="preserve">DM1</t>
  </si>
  <si>
    <t xml:space="preserve">DMF</t>
  </si>
  <si>
    <t xml:space="preserve">DMLA</t>
  </si>
  <si>
    <t xml:space="preserve">DMLX</t>
  </si>
  <si>
    <t xml:space="preserve">DN2G</t>
  </si>
  <si>
    <t xml:space="preserve">DN2OG</t>
  </si>
  <si>
    <t xml:space="preserve">DO2CONS</t>
  </si>
  <si>
    <t xml:space="preserve">DPMT</t>
  </si>
  <si>
    <t xml:space="preserve">DPRC</t>
  </si>
  <si>
    <t xml:space="preserve">DPRN</t>
  </si>
  <si>
    <t xml:space="preserve">DPRO</t>
  </si>
  <si>
    <t xml:space="preserve">DRAV</t>
  </si>
  <si>
    <t xml:space="preserve">DRT</t>
  </si>
  <si>
    <t xml:space="preserve">DRWX</t>
  </si>
  <si>
    <t xml:space="preserve">DST0</t>
  </si>
  <si>
    <t xml:space="preserve">DUMP</t>
  </si>
  <si>
    <t xml:space="preserve">DWOC</t>
  </si>
  <si>
    <t xml:space="preserve">EAR</t>
  </si>
  <si>
    <t xml:space="preserve">ECND</t>
  </si>
  <si>
    <t xml:space="preserve">EFI</t>
  </si>
  <si>
    <t xml:space="preserve">EFM</t>
  </si>
  <si>
    <t xml:space="preserve">EK</t>
  </si>
  <si>
    <t xml:space="preserve">EM10</t>
  </si>
  <si>
    <t xml:space="preserve">EMX</t>
  </si>
  <si>
    <t xml:space="preserve">EO5</t>
  </si>
  <si>
    <t xml:space="preserve">EP</t>
  </si>
  <si>
    <t xml:space="preserve">EQKE</t>
  </si>
  <si>
    <t xml:space="preserve">EQKS</t>
  </si>
  <si>
    <t xml:space="preserve">ERAV</t>
  </si>
  <si>
    <t xml:space="preserve">ETG</t>
  </si>
  <si>
    <t xml:space="preserve">EVRS</t>
  </si>
  <si>
    <t xml:space="preserve">EVRT</t>
  </si>
  <si>
    <t xml:space="preserve">EXCK</t>
  </si>
  <si>
    <t xml:space="preserve">EXTC</t>
  </si>
  <si>
    <t xml:space="preserve">FBM</t>
  </si>
  <si>
    <t xml:space="preserve">FC</t>
  </si>
  <si>
    <t xml:space="preserve">FCMN</t>
  </si>
  <si>
    <t xml:space="preserve">FCMP</t>
  </si>
  <si>
    <t xml:space="preserve">FCST</t>
  </si>
  <si>
    <t xml:space="preserve">FDSF</t>
  </si>
  <si>
    <t xml:space="preserve">FE26</t>
  </si>
  <si>
    <t xml:space="preserve">FFC</t>
  </si>
  <si>
    <t xml:space="preserve">FFED</t>
  </si>
  <si>
    <t xml:space="preserve">FFPQ</t>
  </si>
  <si>
    <t xml:space="preserve">FGC</t>
  </si>
  <si>
    <t xml:space="preserve">FGSL</t>
  </si>
  <si>
    <t xml:space="preserve">FHP</t>
  </si>
  <si>
    <t xml:space="preserve">FIRG</t>
  </si>
  <si>
    <t xml:space="preserve">FIRX</t>
  </si>
  <si>
    <t xml:space="preserve">FIXK</t>
  </si>
  <si>
    <t xml:space="preserve">FK</t>
  </si>
  <si>
    <t xml:space="preserve">FLT</t>
  </si>
  <si>
    <t xml:space="preserve">FN</t>
  </si>
  <si>
    <t xml:space="preserve">FNMA</t>
  </si>
  <si>
    <t xml:space="preserve">FNMN</t>
  </si>
  <si>
    <t xml:space="preserve">FNMX</t>
  </si>
  <si>
    <t xml:space="preserve">FNO</t>
  </si>
  <si>
    <t xml:space="preserve">FNP</t>
  </si>
  <si>
    <t xml:space="preserve">FOC</t>
  </si>
  <si>
    <t xml:space="preserve">FOP</t>
  </si>
  <si>
    <t xml:space="preserve">FP</t>
  </si>
  <si>
    <t xml:space="preserve">FPF</t>
  </si>
  <si>
    <t xml:space="preserve">FPO</t>
  </si>
  <si>
    <t xml:space="preserve">FPOP</t>
  </si>
  <si>
    <t xml:space="preserve">FPSC</t>
  </si>
  <si>
    <t xml:space="preserve">FPSO</t>
  </si>
  <si>
    <t xml:space="preserve">FRCP</t>
  </si>
  <si>
    <t xml:space="preserve">FRST</t>
  </si>
  <si>
    <t xml:space="preserve">FRTK</t>
  </si>
  <si>
    <t xml:space="preserve">FRTN</t>
  </si>
  <si>
    <t xml:space="preserve">FRTP</t>
  </si>
  <si>
    <t xml:space="preserve">FSFN</t>
  </si>
  <si>
    <t xml:space="preserve">FSFP</t>
  </si>
  <si>
    <t xml:space="preserve">FSLT</t>
  </si>
  <si>
    <t xml:space="preserve">FTNM</t>
  </si>
  <si>
    <t xml:space="preserve">FTO</t>
  </si>
  <si>
    <t xml:space="preserve">FULU</t>
  </si>
  <si>
    <t xml:space="preserve">GCOW</t>
  </si>
  <si>
    <t xml:space="preserve">GMA</t>
  </si>
  <si>
    <t xml:space="preserve">GMHU</t>
  </si>
  <si>
    <t xml:space="preserve">GRDD</t>
  </si>
  <si>
    <t xml:space="preserve">GRDL</t>
  </si>
  <si>
    <t xml:space="preserve">GRLV</t>
  </si>
  <si>
    <t xml:space="preserve">GSI</t>
  </si>
  <si>
    <t xml:space="preserve">GWMX</t>
  </si>
  <si>
    <t xml:space="preserve">GWPS</t>
  </si>
  <si>
    <t xml:space="preserve">GWSN</t>
  </si>
  <si>
    <t xml:space="preserve">GWST</t>
  </si>
  <si>
    <t xml:space="preserve">GZLM</t>
  </si>
  <si>
    <t xml:space="preserve">GZRT</t>
  </si>
  <si>
    <t xml:space="preserve">HCL</t>
  </si>
  <si>
    <t xml:space="preserve">HCLD</t>
  </si>
  <si>
    <t xml:space="preserve">HCLN</t>
  </si>
  <si>
    <t xml:space="preserve">HE</t>
  </si>
  <si>
    <t xml:space="preserve">HED</t>
  </si>
  <si>
    <t xml:space="preserve">HEDH</t>
  </si>
  <si>
    <t xml:space="preserve">HI</t>
  </si>
  <si>
    <t xml:space="preserve">HKPC</t>
  </si>
  <si>
    <t xml:space="preserve">HKPN</t>
  </si>
  <si>
    <t xml:space="preserve">HKPO</t>
  </si>
  <si>
    <t xml:space="preserve">HLMN</t>
  </si>
  <si>
    <t xml:space="preserve">HMO</t>
  </si>
  <si>
    <t xml:space="preserve">HMX</t>
  </si>
  <si>
    <t xml:space="preserve">HR0</t>
  </si>
  <si>
    <t xml:space="preserve">HSM</t>
  </si>
  <si>
    <t xml:space="preserve">HU</t>
  </si>
  <si>
    <t xml:space="preserve">HUF</t>
  </si>
  <si>
    <t xml:space="preserve">HUI</t>
  </si>
  <si>
    <t xml:space="preserve">HUSC</t>
  </si>
  <si>
    <t xml:space="preserve">HYDV</t>
  </si>
  <si>
    <t xml:space="preserve">IAC</t>
  </si>
  <si>
    <t xml:space="preserve">IAMF</t>
  </si>
  <si>
    <t xml:space="preserve">IAPL</t>
  </si>
  <si>
    <t xml:space="preserve">IAUF</t>
  </si>
  <si>
    <t xml:space="preserve">IAUI</t>
  </si>
  <si>
    <t xml:space="preserve">IAUL</t>
  </si>
  <si>
    <t xml:space="preserve">IBSA</t>
  </si>
  <si>
    <t xml:space="preserve">ICDT</t>
  </si>
  <si>
    <t xml:space="preserve">ICUS</t>
  </si>
  <si>
    <t xml:space="preserve">IDC</t>
  </si>
  <si>
    <t xml:space="preserve">IDF0</t>
  </si>
  <si>
    <t xml:space="preserve">IDFA</t>
  </si>
  <si>
    <t xml:space="preserve">IDFD</t>
  </si>
  <si>
    <t xml:space="preserve">IDFH</t>
  </si>
  <si>
    <t xml:space="preserve">IDFT</t>
  </si>
  <si>
    <t xml:space="preserve">IDMU</t>
  </si>
  <si>
    <t xml:space="preserve">IDN1T</t>
  </si>
  <si>
    <t xml:space="preserve">IDN2T</t>
  </si>
  <si>
    <t xml:space="preserve">IDNB</t>
  </si>
  <si>
    <t xml:space="preserve">IDNF</t>
  </si>
  <si>
    <t xml:space="preserve">IDOA</t>
  </si>
  <si>
    <t xml:space="preserve">IDON</t>
  </si>
  <si>
    <t xml:space="preserve">IDOT</t>
  </si>
  <si>
    <t xml:space="preserve">IDOW</t>
  </si>
  <si>
    <t xml:space="preserve">IDR</t>
  </si>
  <si>
    <t xml:space="preserve">IDRL</t>
  </si>
  <si>
    <t xml:space="preserve">IDRO</t>
  </si>
  <si>
    <t xml:space="preserve">IDS</t>
  </si>
  <si>
    <t xml:space="preserve">IDSL</t>
  </si>
  <si>
    <t xml:space="preserve">IDSS</t>
  </si>
  <si>
    <t xml:space="preserve">IEXT</t>
  </si>
  <si>
    <t xml:space="preserve">IFA</t>
  </si>
  <si>
    <t xml:space="preserve">IFD</t>
  </si>
  <si>
    <t xml:space="preserve">IFED</t>
  </si>
  <si>
    <t xml:space="preserve">IFLO</t>
  </si>
  <si>
    <t xml:space="preserve">IFLS</t>
  </si>
  <si>
    <t xml:space="preserve">IGO</t>
  </si>
  <si>
    <t xml:space="preserve">IGZ</t>
  </si>
  <si>
    <t xml:space="preserve">IGZO</t>
  </si>
  <si>
    <t xml:space="preserve">IGZX</t>
  </si>
  <si>
    <t xml:space="preserve">IHBS</t>
  </si>
  <si>
    <t xml:space="preserve">IHC</t>
  </si>
  <si>
    <t xml:space="preserve">IHDM</t>
  </si>
  <si>
    <t xml:space="preserve">IHDT</t>
  </si>
  <si>
    <t xml:space="preserve">IHRL</t>
  </si>
  <si>
    <t xml:space="preserve">IHT</t>
  </si>
  <si>
    <t xml:space="preserve">IHU</t>
  </si>
  <si>
    <t xml:space="preserve">IHX</t>
  </si>
  <si>
    <t xml:space="preserve">IIR</t>
  </si>
  <si>
    <t xml:space="preserve">ILQF</t>
  </si>
  <si>
    <t xml:space="preserve">IMW</t>
  </si>
  <si>
    <t xml:space="preserve">IPMP</t>
  </si>
  <si>
    <t xml:space="preserve">IPSF</t>
  </si>
  <si>
    <t xml:space="preserve">IPSO</t>
  </si>
  <si>
    <t xml:space="preserve">IPST</t>
  </si>
  <si>
    <t xml:space="preserve">IPTS</t>
  </si>
  <si>
    <t xml:space="preserve">IRF</t>
  </si>
  <si>
    <t xml:space="preserve">IRI</t>
  </si>
  <si>
    <t xml:space="preserve">IRO</t>
  </si>
  <si>
    <t xml:space="preserve">IRP</t>
  </si>
  <si>
    <t xml:space="preserve">IRR</t>
  </si>
  <si>
    <t xml:space="preserve">IRRS</t>
  </si>
  <si>
    <t xml:space="preserve">ISAL</t>
  </si>
  <si>
    <t xml:space="preserve">ISAO</t>
  </si>
  <si>
    <t xml:space="preserve">ISAS</t>
  </si>
  <si>
    <t xml:space="preserve">ISCP</t>
  </si>
  <si>
    <t xml:space="preserve">ISG</t>
  </si>
  <si>
    <t xml:space="preserve">ISPF</t>
  </si>
  <si>
    <t xml:space="preserve">ITL</t>
  </si>
  <si>
    <t xml:space="preserve">IWTH</t>
  </si>
  <si>
    <t xml:space="preserve">IYH</t>
  </si>
  <si>
    <t xml:space="preserve">IYHO</t>
  </si>
  <si>
    <t xml:space="preserve">JBG</t>
  </si>
  <si>
    <t xml:space="preserve">JCN</t>
  </si>
  <si>
    <t xml:space="preserve">JCN0</t>
  </si>
  <si>
    <t xml:space="preserve">JCN1</t>
  </si>
  <si>
    <t xml:space="preserve">JD</t>
  </si>
  <si>
    <t xml:space="preserve">JE</t>
  </si>
  <si>
    <t xml:space="preserve">JH</t>
  </si>
  <si>
    <t xml:space="preserve">JP</t>
  </si>
  <si>
    <t xml:space="preserve">JPC</t>
  </si>
  <si>
    <t xml:space="preserve">JPL</t>
  </si>
  <si>
    <t xml:space="preserve">KC</t>
  </si>
  <si>
    <t xml:space="preserve">KDC</t>
  </si>
  <si>
    <t xml:space="preserve">KDF</t>
  </si>
  <si>
    <t xml:space="preserve">KDT</t>
  </si>
  <si>
    <t xml:space="preserve">KFL</t>
  </si>
  <si>
    <t xml:space="preserve">KGO</t>
  </si>
  <si>
    <t xml:space="preserve">KIR</t>
  </si>
  <si>
    <t xml:space="preserve">KOMP</t>
  </si>
  <si>
    <t xml:space="preserve">KP1</t>
  </si>
  <si>
    <t xml:space="preserve">KPC</t>
  </si>
  <si>
    <t xml:space="preserve">KPSN</t>
  </si>
  <si>
    <t xml:space="preserve">KT</t>
  </si>
  <si>
    <t xml:space="preserve">KTF</t>
  </si>
  <si>
    <t xml:space="preserve">KTMX</t>
  </si>
  <si>
    <t xml:space="preserve">KTT</t>
  </si>
  <si>
    <t xml:space="preserve">KW</t>
  </si>
  <si>
    <t xml:space="preserve">LFT</t>
  </si>
  <si>
    <t xml:space="preserve">LGIR</t>
  </si>
  <si>
    <t xml:space="preserve">LID</t>
  </si>
  <si>
    <t xml:space="preserve">LM</t>
  </si>
  <si>
    <t xml:space="preserve">LORG</t>
  </si>
  <si>
    <t xml:space="preserve">LPC</t>
  </si>
  <si>
    <t xml:space="preserve">LRD</t>
  </si>
  <si>
    <t xml:space="preserve">LT</t>
  </si>
  <si>
    <t xml:space="preserve">LUN</t>
  </si>
  <si>
    <t xml:space="preserve">LUNS</t>
  </si>
  <si>
    <t xml:space="preserve">LY</t>
  </si>
  <si>
    <t xml:space="preserve">LYR</t>
  </si>
  <si>
    <t xml:space="preserve">MXSR</t>
  </si>
  <si>
    <t xml:space="preserve">NBCF</t>
  </si>
  <si>
    <t xml:space="preserve">NBCT</t>
  </si>
  <si>
    <t xml:space="preserve">NBE</t>
  </si>
  <si>
    <t xml:space="preserve">NBFF</t>
  </si>
  <si>
    <t xml:space="preserve">NBFT</t>
  </si>
  <si>
    <t xml:space="preserve">NBHS</t>
  </si>
  <si>
    <t xml:space="preserve">NBSA</t>
  </si>
  <si>
    <t xml:space="preserve">NBSL</t>
  </si>
  <si>
    <t xml:space="preserve">NBSX</t>
  </si>
  <si>
    <t xml:space="preserve">NBT</t>
  </si>
  <si>
    <t xml:space="preserve">NBW</t>
  </si>
  <si>
    <t xml:space="preserve">NCOW</t>
  </si>
  <si>
    <t xml:space="preserve">NCP</t>
  </si>
  <si>
    <t xml:space="preserve">NCR</t>
  </si>
  <si>
    <t xml:space="preserve">NDFA</t>
  </si>
  <si>
    <t xml:space="preserve">NFED</t>
  </si>
  <si>
    <t xml:space="preserve">NFRT</t>
  </si>
  <si>
    <t xml:space="preserve">NGIX</t>
  </si>
  <si>
    <t xml:space="preserve">NGZ</t>
  </si>
  <si>
    <t xml:space="preserve">NGZA</t>
  </si>
  <si>
    <t xml:space="preserve">NHBS</t>
  </si>
  <si>
    <t xml:space="preserve">NHRD</t>
  </si>
  <si>
    <t xml:space="preserve">NHU</t>
  </si>
  <si>
    <t xml:space="preserve">NHY</t>
  </si>
  <si>
    <t xml:space="preserve">NII</t>
  </si>
  <si>
    <t xml:space="preserve">NIR</t>
  </si>
  <si>
    <t xml:space="preserve">NISA</t>
  </si>
  <si>
    <t xml:space="preserve">NMW</t>
  </si>
  <si>
    <t xml:space="preserve">NPC</t>
  </si>
  <si>
    <t xml:space="preserve">NPSF</t>
  </si>
  <si>
    <t xml:space="preserve">NPST</t>
  </si>
  <si>
    <t xml:space="preserve">NQRB</t>
  </si>
  <si>
    <t xml:space="preserve">NRO</t>
  </si>
  <si>
    <t xml:space="preserve">NSAL</t>
  </si>
  <si>
    <t xml:space="preserve">NSAO</t>
  </si>
  <si>
    <t xml:space="preserve">NSAS</t>
  </si>
  <si>
    <t xml:space="preserve">NTL</t>
  </si>
  <si>
    <t xml:space="preserve">NTP</t>
  </si>
  <si>
    <t xml:space="preserve">NTX</t>
  </si>
  <si>
    <t xml:space="preserve">NVCN</t>
  </si>
  <si>
    <t xml:space="preserve">NWDA</t>
  </si>
  <si>
    <t xml:space="preserve">NYHO</t>
  </si>
  <si>
    <t xml:space="preserve">NYLN</t>
  </si>
  <si>
    <t xml:space="preserve">OCPD</t>
  </si>
  <si>
    <t xml:space="preserve">OMAP</t>
  </si>
  <si>
    <t xml:space="preserve">ORHI</t>
  </si>
  <si>
    <t xml:space="preserve">ORSD</t>
  </si>
  <si>
    <t xml:space="preserve">OSAA</t>
  </si>
  <si>
    <t xml:space="preserve">OWSA</t>
  </si>
  <si>
    <t xml:space="preserve">PAW</t>
  </si>
  <si>
    <t xml:space="preserve">PCOF</t>
  </si>
  <si>
    <t xml:space="preserve">PCST</t>
  </si>
  <si>
    <t xml:space="preserve">PCT</t>
  </si>
  <si>
    <t xml:space="preserve">PCTH</t>
  </si>
  <si>
    <t xml:space="preserve">PDAW</t>
  </si>
  <si>
    <t xml:space="preserve">PDPL</t>
  </si>
  <si>
    <t xml:space="preserve">PDPL0</t>
  </si>
  <si>
    <t xml:space="preserve">PDPLC</t>
  </si>
  <si>
    <t xml:space="preserve">PDPLX</t>
  </si>
  <si>
    <t xml:space="preserve">PDSKC</t>
  </si>
  <si>
    <t xml:space="preserve">PDSW</t>
  </si>
  <si>
    <t xml:space="preserve">PEC</t>
  </si>
  <si>
    <t xml:space="preserve">PFOL</t>
  </si>
  <si>
    <t xml:space="preserve">PH</t>
  </si>
  <si>
    <t xml:space="preserve">PHLF</t>
  </si>
  <si>
    <t xml:space="preserve">PHLS</t>
  </si>
  <si>
    <t xml:space="preserve">PHU</t>
  </si>
  <si>
    <t xml:space="preserve">PHUX</t>
  </si>
  <si>
    <t xml:space="preserve">PKOC</t>
  </si>
  <si>
    <t xml:space="preserve">PKRZ</t>
  </si>
  <si>
    <t xml:space="preserve">PLAX</t>
  </si>
  <si>
    <t xml:space="preserve">PLCH</t>
  </si>
  <si>
    <t xml:space="preserve">PM10</t>
  </si>
  <si>
    <t xml:space="preserve">PMX</t>
  </si>
  <si>
    <t xml:space="preserve">PO</t>
  </si>
  <si>
    <t xml:space="preserve">POP</t>
  </si>
  <si>
    <t xml:space="preserve">POPX</t>
  </si>
  <si>
    <t xml:space="preserve">PPCF</t>
  </si>
  <si>
    <t xml:space="preserve">PPL0</t>
  </si>
  <si>
    <t xml:space="preserve">PPLA</t>
  </si>
  <si>
    <t xml:space="preserve">PPLP</t>
  </si>
  <si>
    <t xml:space="preserve">PPX</t>
  </si>
  <si>
    <t xml:space="preserve">PQPS</t>
  </si>
  <si>
    <t xml:space="preserve">PRAV</t>
  </si>
  <si>
    <t xml:space="preserve">PRB</t>
  </si>
  <si>
    <t xml:space="preserve">PRSD</t>
  </si>
  <si>
    <t xml:space="preserve">PRYF</t>
  </si>
  <si>
    <t xml:space="preserve">PRYG</t>
  </si>
  <si>
    <t xml:space="preserve">PSO3</t>
  </si>
  <si>
    <t xml:space="preserve">PSOL</t>
  </si>
  <si>
    <t xml:space="preserve">PSON</t>
  </si>
  <si>
    <t xml:space="preserve">PSOP</t>
  </si>
  <si>
    <t xml:space="preserve">PSOQ</t>
  </si>
  <si>
    <t xml:space="preserve">PSOY</t>
  </si>
  <si>
    <t xml:space="preserve">PSP</t>
  </si>
  <si>
    <t xml:space="preserve">PSSF</t>
  </si>
  <si>
    <t xml:space="preserve">PSSP</t>
  </si>
  <si>
    <t xml:space="preserve">PST</t>
  </si>
  <si>
    <t xml:space="preserve">PSTE</t>
  </si>
  <si>
    <t xml:space="preserve">PSTF</t>
  </si>
  <si>
    <t xml:space="preserve">PSTM</t>
  </si>
  <si>
    <t xml:space="preserve">PSTN</t>
  </si>
  <si>
    <t xml:space="preserve">PSTR</t>
  </si>
  <si>
    <t xml:space="preserve">PSTS</t>
  </si>
  <si>
    <t xml:space="preserve">PSTZ</t>
  </si>
  <si>
    <t xml:space="preserve">PSZM</t>
  </si>
  <si>
    <t xml:space="preserve">PVQ</t>
  </si>
  <si>
    <t xml:space="preserve">PVY</t>
  </si>
  <si>
    <t xml:space="preserve">PWOF</t>
  </si>
  <si>
    <t xml:space="preserve">PYPS</t>
  </si>
  <si>
    <t xml:space="preserve">QC</t>
  </si>
  <si>
    <t xml:space="preserve">QCAP</t>
  </si>
  <si>
    <t xml:space="preserve">QDR</t>
  </si>
  <si>
    <t xml:space="preserve">QDRN</t>
  </si>
  <si>
    <t xml:space="preserve">QDRP</t>
  </si>
  <si>
    <t xml:space="preserve">QGA</t>
  </si>
  <si>
    <t xml:space="preserve">QHY</t>
  </si>
  <si>
    <t xml:space="preserve">QIN</t>
  </si>
  <si>
    <t xml:space="preserve">QIR</t>
  </si>
  <si>
    <t xml:space="preserve">QN</t>
  </si>
  <si>
    <t xml:space="preserve">QP</t>
  </si>
  <si>
    <t xml:space="preserve">QPR</t>
  </si>
  <si>
    <t xml:space="preserve">QPST</t>
  </si>
  <si>
    <t xml:space="preserve">QPU</t>
  </si>
  <si>
    <t xml:space="preserve">QRBQ</t>
  </si>
  <si>
    <t xml:space="preserve">QRF</t>
  </si>
  <si>
    <t xml:space="preserve">QRFN</t>
  </si>
  <si>
    <t xml:space="preserve">QRFP</t>
  </si>
  <si>
    <t xml:space="preserve">QRP</t>
  </si>
  <si>
    <t xml:space="preserve">QRQB</t>
  </si>
  <si>
    <t xml:space="preserve">QSF</t>
  </si>
  <si>
    <t xml:space="preserve">QURB</t>
  </si>
  <si>
    <t xml:space="preserve">QVOL</t>
  </si>
  <si>
    <t xml:space="preserve">RBMD</t>
  </si>
  <si>
    <t xml:space="preserve">RCBW</t>
  </si>
  <si>
    <t xml:space="preserve">RCF</t>
  </si>
  <si>
    <t xml:space="preserve">RCHC</t>
  </si>
  <si>
    <t xml:space="preserve">RCHD</t>
  </si>
  <si>
    <t xml:space="preserve">RCHK</t>
  </si>
  <si>
    <t xml:space="preserve">RCHL</t>
  </si>
  <si>
    <t xml:space="preserve">RCHN</t>
  </si>
  <si>
    <t xml:space="preserve">RCHS</t>
  </si>
  <si>
    <t xml:space="preserve">RCHX</t>
  </si>
  <si>
    <t xml:space="preserve">RCSS</t>
  </si>
  <si>
    <t xml:space="preserve">RCTC</t>
  </si>
  <si>
    <t xml:space="preserve">RCTW</t>
  </si>
  <si>
    <t xml:space="preserve">RD</t>
  </si>
  <si>
    <t xml:space="preserve">RDF</t>
  </si>
  <si>
    <t xml:space="preserve">RDMX</t>
  </si>
  <si>
    <t xml:space="preserve">REG</t>
  </si>
  <si>
    <t xml:space="preserve">REPI</t>
  </si>
  <si>
    <t xml:space="preserve">RF5</t>
  </si>
  <si>
    <t xml:space="preserve">RFDT</t>
  </si>
  <si>
    <t xml:space="preserve">RFPK</t>
  </si>
  <si>
    <t xml:space="preserve">RFPL</t>
  </si>
  <si>
    <t xml:space="preserve">RFPS</t>
  </si>
  <si>
    <t xml:space="preserve">RFPW</t>
  </si>
  <si>
    <t xml:space="preserve">RFPX</t>
  </si>
  <si>
    <t xml:space="preserve">RFTT</t>
  </si>
  <si>
    <t xml:space="preserve">RFV</t>
  </si>
  <si>
    <t xml:space="preserve">RFV0</t>
  </si>
  <si>
    <t xml:space="preserve">RHD</t>
  </si>
  <si>
    <t xml:space="preserve">RHT</t>
  </si>
  <si>
    <t xml:space="preserve">RHTT</t>
  </si>
  <si>
    <t xml:space="preserve">RIN</t>
  </si>
  <si>
    <t xml:space="preserve">RINT</t>
  </si>
  <si>
    <t xml:space="preserve">RLAD</t>
  </si>
  <si>
    <t xml:space="preserve">RLF</t>
  </si>
  <si>
    <t xml:space="preserve">RMXS</t>
  </si>
  <si>
    <t xml:space="preserve">RNMN</t>
  </si>
  <si>
    <t xml:space="preserve">ROK</t>
  </si>
  <si>
    <t xml:space="preserve">ROSP</t>
  </si>
  <si>
    <t xml:space="preserve">RQRB</t>
  </si>
  <si>
    <t xml:space="preserve">RR</t>
  </si>
  <si>
    <t xml:space="preserve">RRUF</t>
  </si>
  <si>
    <t xml:space="preserve">RSAE</t>
  </si>
  <si>
    <t xml:space="preserve">RSAP</t>
  </si>
  <si>
    <t xml:space="preserve">RSBD</t>
  </si>
  <si>
    <t xml:space="preserve">RSD</t>
  </si>
  <si>
    <t xml:space="preserve">RSDM</t>
  </si>
  <si>
    <t xml:space="preserve">RSDP</t>
  </si>
  <si>
    <t xml:space="preserve">RSEE</t>
  </si>
  <si>
    <t xml:space="preserve">RSEP</t>
  </si>
  <si>
    <t xml:space="preserve">RSF</t>
  </si>
  <si>
    <t xml:space="preserve">RSFN</t>
  </si>
  <si>
    <t xml:space="preserve">RSHC</t>
  </si>
  <si>
    <t xml:space="preserve">RSK</t>
  </si>
  <si>
    <t xml:space="preserve">RSLK</t>
  </si>
  <si>
    <t xml:space="preserve">RSO3</t>
  </si>
  <si>
    <t xml:space="preserve">RSOC</t>
  </si>
  <si>
    <t xml:space="preserve">RSON</t>
  </si>
  <si>
    <t xml:space="preserve">RSOP</t>
  </si>
  <si>
    <t xml:space="preserve">RSPK</t>
  </si>
  <si>
    <t xml:space="preserve">RSPS</t>
  </si>
  <si>
    <t xml:space="preserve">RSRR</t>
  </si>
  <si>
    <t xml:space="preserve">RSSA</t>
  </si>
  <si>
    <t xml:space="preserve">RSSF</t>
  </si>
  <si>
    <t xml:space="preserve">RSSP</t>
  </si>
  <si>
    <t xml:space="preserve">RST0</t>
  </si>
  <si>
    <t xml:space="preserve">RSTK</t>
  </si>
  <si>
    <t xml:space="preserve">RSV</t>
  </si>
  <si>
    <t xml:space="preserve">RSVB</t>
  </si>
  <si>
    <t xml:space="preserve">RSVE</t>
  </si>
  <si>
    <t xml:space="preserve">RSVF</t>
  </si>
  <si>
    <t xml:space="preserve">RSVP</t>
  </si>
  <si>
    <t xml:space="preserve">RSYB</t>
  </si>
  <si>
    <t xml:space="preserve">RSYF</t>
  </si>
  <si>
    <t xml:space="preserve">RSYN</t>
  </si>
  <si>
    <t xml:space="preserve">RSYS</t>
  </si>
  <si>
    <t xml:space="preserve">RVE0</t>
  </si>
  <si>
    <t xml:space="preserve">RVP0</t>
  </si>
  <si>
    <t xml:space="preserve">RW</t>
  </si>
  <si>
    <t xml:space="preserve">RWPC</t>
  </si>
  <si>
    <t xml:space="preserve">RWSA</t>
  </si>
  <si>
    <t xml:space="preserve">RWT</t>
  </si>
  <si>
    <t xml:space="preserve">RWTZ</t>
  </si>
  <si>
    <t xml:space="preserve">RZ</t>
  </si>
  <si>
    <t xml:space="preserve">RZSW</t>
  </si>
  <si>
    <t xml:space="preserve">S15</t>
  </si>
  <si>
    <t xml:space="preserve">S3</t>
  </si>
  <si>
    <t xml:space="preserve">SALA</t>
  </si>
  <si>
    <t xml:space="preserve">SALB</t>
  </si>
  <si>
    <t xml:space="preserve">SAMA</t>
  </si>
  <si>
    <t xml:space="preserve">SAN</t>
  </si>
  <si>
    <t xml:space="preserve">SATC</t>
  </si>
  <si>
    <t xml:space="preserve">SATK</t>
  </si>
  <si>
    <t xml:space="preserve">SCFS</t>
  </si>
  <si>
    <t xml:space="preserve">SCI</t>
  </si>
  <si>
    <t xml:space="preserve">SCNX</t>
  </si>
  <si>
    <t xml:space="preserve">SDVR</t>
  </si>
  <si>
    <t xml:space="preserve">SDW</t>
  </si>
  <si>
    <t xml:space="preserve">SET</t>
  </si>
  <si>
    <t xml:space="preserve">SEV</t>
  </si>
  <si>
    <t xml:space="preserve">SFCP</t>
  </si>
  <si>
    <t xml:space="preserve">SFMO</t>
  </si>
  <si>
    <t xml:space="preserve">SHYD</t>
  </si>
  <si>
    <t xml:space="preserve">SIL</t>
  </si>
  <si>
    <t xml:space="preserve">SLA0</t>
  </si>
  <si>
    <t xml:space="preserve">SLAI</t>
  </si>
  <si>
    <t xml:space="preserve">SLF</t>
  </si>
  <si>
    <t xml:space="preserve">SLT0</t>
  </si>
  <si>
    <t xml:space="preserve">SLTX</t>
  </si>
  <si>
    <t xml:space="preserve">SM</t>
  </si>
  <si>
    <t xml:space="preserve">SMAP</t>
  </si>
  <si>
    <t xml:space="preserve">SMAS</t>
  </si>
  <si>
    <t xml:space="preserve">SMB</t>
  </si>
  <si>
    <t xml:space="preserve">SMEA</t>
  </si>
  <si>
    <t xml:space="preserve">SMEO</t>
  </si>
  <si>
    <t xml:space="preserve">SMES</t>
  </si>
  <si>
    <t xml:space="preserve">SMFN</t>
  </si>
  <si>
    <t xml:space="preserve">SMFU</t>
  </si>
  <si>
    <t xml:space="preserve">SMH</t>
  </si>
  <si>
    <t xml:space="preserve">SMIO</t>
  </si>
  <si>
    <t xml:space="preserve">SMKS</t>
  </si>
  <si>
    <t xml:space="preserve">SMLA</t>
  </si>
  <si>
    <t xml:space="preserve">SMM</t>
  </si>
  <si>
    <t xml:space="preserve">SMMC</t>
  </si>
  <si>
    <t xml:space="preserve">SMMH</t>
  </si>
  <si>
    <t xml:space="preserve">SMMP</t>
  </si>
  <si>
    <t xml:space="preserve">SMMRP</t>
  </si>
  <si>
    <t xml:space="preserve">SMMU</t>
  </si>
  <si>
    <t xml:space="preserve">SMNS</t>
  </si>
  <si>
    <t xml:space="preserve">SMNU</t>
  </si>
  <si>
    <t xml:space="preserve">SMPL</t>
  </si>
  <si>
    <t xml:space="preserve">SMPQ</t>
  </si>
  <si>
    <t xml:space="preserve">SMPS</t>
  </si>
  <si>
    <t xml:space="preserve">SMPY</t>
  </si>
  <si>
    <t xml:space="preserve">SMRF</t>
  </si>
  <si>
    <t xml:space="preserve">SMRP</t>
  </si>
  <si>
    <t xml:space="preserve">SMS</t>
  </si>
  <si>
    <t xml:space="preserve">SMSS</t>
  </si>
  <si>
    <t xml:space="preserve">SMST</t>
  </si>
  <si>
    <t xml:space="preserve">SMTS</t>
  </si>
  <si>
    <t xml:space="preserve">SMWS</t>
  </si>
  <si>
    <t xml:space="preserve">SMX</t>
  </si>
  <si>
    <t xml:space="preserve">SMY</t>
  </si>
  <si>
    <t xml:space="preserve">SMY1</t>
  </si>
  <si>
    <t xml:space="preserve">SMY2</t>
  </si>
  <si>
    <t xml:space="preserve">SMYH</t>
  </si>
  <si>
    <t xml:space="preserve">SMYP</t>
  </si>
  <si>
    <t xml:space="preserve">SMYRP</t>
  </si>
  <si>
    <t xml:space="preserve">SNO</t>
  </si>
  <si>
    <t xml:space="preserve">SOIL</t>
  </si>
  <si>
    <t xml:space="preserve">SOL</t>
  </si>
  <si>
    <t xml:space="preserve">SOLK</t>
  </si>
  <si>
    <t xml:space="preserve">SOLQ</t>
  </si>
  <si>
    <t xml:space="preserve">SOT</t>
  </si>
  <si>
    <t xml:space="preserve">SPC</t>
  </si>
  <si>
    <t xml:space="preserve">SPLG</t>
  </si>
  <si>
    <t xml:space="preserve">SQB</t>
  </si>
  <si>
    <t xml:space="preserve">SQVL</t>
  </si>
  <si>
    <t xml:space="preserve">SRA</t>
  </si>
  <si>
    <t xml:space="preserve">SRAD</t>
  </si>
  <si>
    <t xml:space="preserve">SRCH</t>
  </si>
  <si>
    <t xml:space="preserve">SRD</t>
  </si>
  <si>
    <t xml:space="preserve">SRMX</t>
  </si>
  <si>
    <t xml:space="preserve">SRSD</t>
  </si>
  <si>
    <t xml:space="preserve">SSF</t>
  </si>
  <si>
    <t xml:space="preserve">SSFCO2</t>
  </si>
  <si>
    <t xml:space="preserve">SSFI</t>
  </si>
  <si>
    <t xml:space="preserve">SSFN2O</t>
  </si>
  <si>
    <t xml:space="preserve">SSFO2</t>
  </si>
  <si>
    <t xml:space="preserve">SSIN</t>
  </si>
  <si>
    <t xml:space="preserve">SSPS</t>
  </si>
  <si>
    <t xml:space="preserve">SST</t>
  </si>
  <si>
    <t xml:space="preserve">SSW</t>
  </si>
  <si>
    <t xml:space="preserve">ST0</t>
  </si>
  <si>
    <t xml:space="preserve">STD</t>
  </si>
  <si>
    <t xml:space="preserve">STDA</t>
  </si>
  <si>
    <t xml:space="preserve">STDK</t>
  </si>
  <si>
    <t xml:space="preserve">STDL</t>
  </si>
  <si>
    <t xml:space="preserve">STDN</t>
  </si>
  <si>
    <t xml:space="preserve">STDO</t>
  </si>
  <si>
    <t xml:space="preserve">STDOK</t>
  </si>
  <si>
    <t xml:space="preserve">STDON</t>
  </si>
  <si>
    <t xml:space="preserve">STDOP</t>
  </si>
  <si>
    <t xml:space="preserve">STDP</t>
  </si>
  <si>
    <t xml:space="preserve">STFR</t>
  </si>
  <si>
    <t xml:space="preserve">STIR</t>
  </si>
  <si>
    <t xml:space="preserve">TIL</t>
  </si>
  <si>
    <t xml:space="preserve">TLD</t>
  </si>
  <si>
    <t xml:space="preserve">STKR</t>
  </si>
  <si>
    <t xml:space="preserve">STL</t>
  </si>
  <si>
    <t xml:space="preserve">STLT</t>
  </si>
  <si>
    <t xml:space="preserve">STMP</t>
  </si>
  <si>
    <t xml:space="preserve">STP</t>
  </si>
  <si>
    <t xml:space="preserve">STV</t>
  </si>
  <si>
    <t xml:space="preserve">STX</t>
  </si>
  <si>
    <t xml:space="preserve">STY</t>
  </si>
  <si>
    <t xml:space="preserve">SULF</t>
  </si>
  <si>
    <t xml:space="preserve">SUT</t>
  </si>
  <si>
    <t xml:space="preserve">SW</t>
  </si>
  <si>
    <t xml:space="preserve">SWB</t>
  </si>
  <si>
    <t xml:space="preserve">SWBD</t>
  </si>
  <si>
    <t xml:space="preserve">SWBX</t>
  </si>
  <si>
    <t xml:space="preserve">SWH</t>
  </si>
  <si>
    <t xml:space="preserve">SWLT</t>
  </si>
  <si>
    <t xml:space="preserve">SWP</t>
  </si>
  <si>
    <t xml:space="preserve">SWST</t>
  </si>
  <si>
    <t xml:space="preserve">SYB</t>
  </si>
  <si>
    <t xml:space="preserve">TAGP</t>
  </si>
  <si>
    <t xml:space="preserve">TAMX</t>
  </si>
  <si>
    <t xml:space="preserve">TBSC</t>
  </si>
  <si>
    <t xml:space="preserve">TC</t>
  </si>
  <si>
    <t xml:space="preserve">TCAV</t>
  </si>
  <si>
    <t xml:space="preserve">TCAW</t>
  </si>
  <si>
    <t xml:space="preserve">TCC</t>
  </si>
  <si>
    <t xml:space="preserve">TCMN</t>
  </si>
  <si>
    <t xml:space="preserve">TCMX</t>
  </si>
  <si>
    <t xml:space="preserve">TCN</t>
  </si>
  <si>
    <t xml:space="preserve">TCPA</t>
  </si>
  <si>
    <t xml:space="preserve">TCPY</t>
  </si>
  <si>
    <t xml:space="preserve">TCS</t>
  </si>
  <si>
    <t xml:space="preserve">TCVF</t>
  </si>
  <si>
    <t xml:space="preserve">TDM</t>
  </si>
  <si>
    <t xml:space="preserve">TEI</t>
  </si>
  <si>
    <t xml:space="preserve">TET</t>
  </si>
  <si>
    <t xml:space="preserve">TETG</t>
  </si>
  <si>
    <t xml:space="preserve">TFLG</t>
  </si>
  <si>
    <t xml:space="preserve">TFTK</t>
  </si>
  <si>
    <t xml:space="preserve">TFTN</t>
  </si>
  <si>
    <t xml:space="preserve">TFTP</t>
  </si>
  <si>
    <t xml:space="preserve">THK</t>
  </si>
  <si>
    <t xml:space="preserve">THRL</t>
  </si>
  <si>
    <t xml:space="preserve">THU</t>
  </si>
  <si>
    <t xml:space="preserve">TILG</t>
  </si>
  <si>
    <t xml:space="preserve">TIR</t>
  </si>
  <si>
    <t xml:space="preserve">TITOP</t>
  </si>
  <si>
    <t xml:space="preserve">TITSO</t>
  </si>
  <si>
    <t xml:space="preserve">TKR</t>
  </si>
  <si>
    <t xml:space="preserve">TLMF</t>
  </si>
  <si>
    <t xml:space="preserve">TMN</t>
  </si>
  <si>
    <t xml:space="preserve">TMX</t>
  </si>
  <si>
    <t xml:space="preserve">TNOR</t>
  </si>
  <si>
    <t xml:space="preserve">TNYL</t>
  </si>
  <si>
    <t xml:space="preserve">TOC</t>
  </si>
  <si>
    <t xml:space="preserve">TOPC</t>
  </si>
  <si>
    <t xml:space="preserve">TPOR</t>
  </si>
  <si>
    <t xml:space="preserve">TPSF</t>
  </si>
  <si>
    <t xml:space="preserve">TQ</t>
  </si>
  <si>
    <t xml:space="preserve">TQN</t>
  </si>
  <si>
    <t xml:space="preserve">TQP</t>
  </si>
  <si>
    <t xml:space="preserve">TQPU</t>
  </si>
  <si>
    <t xml:space="preserve">TR</t>
  </si>
  <si>
    <t xml:space="preserve">TRA</t>
  </si>
  <si>
    <t xml:space="preserve">TRD</t>
  </si>
  <si>
    <t xml:space="preserve">TRHT</t>
  </si>
  <si>
    <t xml:space="preserve">TRSD</t>
  </si>
  <si>
    <t xml:space="preserve">TSFC</t>
  </si>
  <si>
    <t xml:space="preserve">TSFK</t>
  </si>
  <si>
    <t xml:space="preserve">TSFN</t>
  </si>
  <si>
    <t xml:space="preserve">TSLA</t>
  </si>
  <si>
    <t xml:space="preserve">TSMY</t>
  </si>
  <si>
    <t xml:space="preserve">TSN</t>
  </si>
  <si>
    <t xml:space="preserve">TSNO</t>
  </si>
  <si>
    <t xml:space="preserve">TSPS</t>
  </si>
  <si>
    <t xml:space="preserve">TSR</t>
  </si>
  <si>
    <t xml:space="preserve">TSY</t>
  </si>
  <si>
    <t xml:space="preserve">TVGF</t>
  </si>
  <si>
    <t xml:space="preserve">TVIR</t>
  </si>
  <si>
    <t xml:space="preserve">TXMN</t>
  </si>
  <si>
    <t xml:space="preserve">TXMX</t>
  </si>
  <si>
    <t xml:space="preserve">TYK</t>
  </si>
  <si>
    <t xml:space="preserve">TYL1</t>
  </si>
  <si>
    <t xml:space="preserve">TYL2</t>
  </si>
  <si>
    <t xml:space="preserve">TYLK</t>
  </si>
  <si>
    <t xml:space="preserve">TYLN</t>
  </si>
  <si>
    <t xml:space="preserve">TYLP</t>
  </si>
  <si>
    <t xml:space="preserve">TYN</t>
  </si>
  <si>
    <t xml:space="preserve">TYON</t>
  </si>
  <si>
    <t xml:space="preserve">TYP</t>
  </si>
  <si>
    <t xml:space="preserve">TYTP</t>
  </si>
  <si>
    <t xml:space="preserve">TYW</t>
  </si>
  <si>
    <t xml:space="preserve">U10</t>
  </si>
  <si>
    <t xml:space="preserve">UB1</t>
  </si>
  <si>
    <t xml:space="preserve">UK</t>
  </si>
  <si>
    <t xml:space="preserve">UK1</t>
  </si>
  <si>
    <t xml:space="preserve">UN</t>
  </si>
  <si>
    <t xml:space="preserve">UN1</t>
  </si>
  <si>
    <t xml:space="preserve">UNA</t>
  </si>
  <si>
    <t xml:space="preserve">UOB</t>
  </si>
  <si>
    <t xml:space="preserve">UP</t>
  </si>
  <si>
    <t xml:space="preserve">UP1</t>
  </si>
  <si>
    <t xml:space="preserve">UPSX</t>
  </si>
  <si>
    <t xml:space="preserve">URBF</t>
  </si>
  <si>
    <t xml:space="preserve">USL</t>
  </si>
  <si>
    <t xml:space="preserve">UW</t>
  </si>
  <si>
    <t xml:space="preserve">VAC</t>
  </si>
  <si>
    <t xml:space="preserve">VALF1</t>
  </si>
  <si>
    <t xml:space="preserve">VAP</t>
  </si>
  <si>
    <t xml:space="preserve">VAR</t>
  </si>
  <si>
    <t xml:space="preserve">VARC</t>
  </si>
  <si>
    <t xml:space="preserve">VARH</t>
  </si>
  <si>
    <t xml:space="preserve">VARP</t>
  </si>
  <si>
    <t xml:space="preserve">VARW</t>
  </si>
  <si>
    <t xml:space="preserve">VCHA</t>
  </si>
  <si>
    <t xml:space="preserve">VCHB</t>
  </si>
  <si>
    <t xml:space="preserve">VCO2</t>
  </si>
  <si>
    <t xml:space="preserve">VFC</t>
  </si>
  <si>
    <t xml:space="preserve">VFPA</t>
  </si>
  <si>
    <t xml:space="preserve">VFPB</t>
  </si>
  <si>
    <t xml:space="preserve">VIMX</t>
  </si>
  <si>
    <t xml:space="preserve">VIR</t>
  </si>
  <si>
    <t xml:space="preserve">VIRR</t>
  </si>
  <si>
    <t xml:space="preserve">VIRT</t>
  </si>
  <si>
    <t xml:space="preserve">VLG</t>
  </si>
  <si>
    <t xml:space="preserve">VLGB</t>
  </si>
  <si>
    <t xml:space="preserve">VLGI</t>
  </si>
  <si>
    <t xml:space="preserve">VLGM</t>
  </si>
  <si>
    <t xml:space="preserve">VLGN</t>
  </si>
  <si>
    <t xml:space="preserve">VN2O</t>
  </si>
  <si>
    <t xml:space="preserve">VNO3</t>
  </si>
  <si>
    <t xml:space="preserve">VO2</t>
  </si>
  <si>
    <t xml:space="preserve">VPD2</t>
  </si>
  <si>
    <t xml:space="preserve">VPTH</t>
  </si>
  <si>
    <t xml:space="preserve">VPU</t>
  </si>
  <si>
    <t xml:space="preserve">VQ</t>
  </si>
  <si>
    <t xml:space="preserve">VRSE</t>
  </si>
  <si>
    <t xml:space="preserve">VSK</t>
  </si>
  <si>
    <t xml:space="preserve">VSLT</t>
  </si>
  <si>
    <t xml:space="preserve">VURN</t>
  </si>
  <si>
    <t xml:space="preserve">VWC</t>
  </si>
  <si>
    <t xml:space="preserve">VWP</t>
  </si>
  <si>
    <t xml:space="preserve">VY</t>
  </si>
  <si>
    <t xml:space="preserve">WA</t>
  </si>
  <si>
    <t xml:space="preserve">WAC2</t>
  </si>
  <si>
    <t xml:space="preserve">WAVP</t>
  </si>
  <si>
    <t xml:space="preserve">WBMC</t>
  </si>
  <si>
    <t xml:space="preserve">WBMN</t>
  </si>
  <si>
    <t xml:space="preserve">WCHT</t>
  </si>
  <si>
    <t xml:space="preserve">WCMU</t>
  </si>
  <si>
    <t xml:space="preserve">WCO2G</t>
  </si>
  <si>
    <t xml:space="preserve">WCO2L</t>
  </si>
  <si>
    <t xml:space="preserve">WCOU</t>
  </si>
  <si>
    <t xml:space="preserve">WCY</t>
  </si>
  <si>
    <t xml:space="preserve">WDRM</t>
  </si>
  <si>
    <t xml:space="preserve">WFA</t>
  </si>
  <si>
    <t xml:space="preserve">WHPC</t>
  </si>
  <si>
    <t xml:space="preserve">WHPN</t>
  </si>
  <si>
    <t xml:space="preserve">WHSC</t>
  </si>
  <si>
    <t xml:space="preserve">WHSN</t>
  </si>
  <si>
    <t xml:space="preserve">WK</t>
  </si>
  <si>
    <t xml:space="preserve">WKMU</t>
  </si>
  <si>
    <t xml:space="preserve">WLM</t>
  </si>
  <si>
    <t xml:space="preserve">WLMC</t>
  </si>
  <si>
    <t xml:space="preserve">WLMN</t>
  </si>
  <si>
    <t xml:space="preserve">WLS</t>
  </si>
  <si>
    <t xml:space="preserve">WLSC</t>
  </si>
  <si>
    <t xml:space="preserve">WLSL</t>
  </si>
  <si>
    <t xml:space="preserve">WLSLC</t>
  </si>
  <si>
    <t xml:space="preserve">WLSLNC</t>
  </si>
  <si>
    <t xml:space="preserve">WLSN</t>
  </si>
  <si>
    <t xml:space="preserve">WLV</t>
  </si>
  <si>
    <t xml:space="preserve">WN2O</t>
  </si>
  <si>
    <t xml:space="preserve">WN2OG</t>
  </si>
  <si>
    <t xml:space="preserve">WN2OL</t>
  </si>
  <si>
    <t xml:space="preserve">WNH3</t>
  </si>
  <si>
    <t xml:space="preserve">WNMU</t>
  </si>
  <si>
    <t xml:space="preserve">WNO2</t>
  </si>
  <si>
    <t xml:space="preserve">WNO3</t>
  </si>
  <si>
    <t xml:space="preserve">WNOU</t>
  </si>
  <si>
    <t xml:space="preserve">WO2G</t>
  </si>
  <si>
    <t xml:space="preserve">WO2L</t>
  </si>
  <si>
    <t xml:space="preserve">WOC</t>
  </si>
  <si>
    <t xml:space="preserve">WON</t>
  </si>
  <si>
    <t xml:space="preserve">WPMA</t>
  </si>
  <si>
    <t xml:space="preserve">WPML</t>
  </si>
  <si>
    <t xml:space="preserve">WPMS</t>
  </si>
  <si>
    <t xml:space="preserve">WPMU</t>
  </si>
  <si>
    <t xml:space="preserve">WPO</t>
  </si>
  <si>
    <t xml:space="preserve">WPOU</t>
  </si>
  <si>
    <t xml:space="preserve">WS</t>
  </si>
  <si>
    <t xml:space="preserve">WSA</t>
  </si>
  <si>
    <t xml:space="preserve">WSLT</t>
  </si>
  <si>
    <t xml:space="preserve">WSX</t>
  </si>
  <si>
    <t xml:space="preserve">WSYF</t>
  </si>
  <si>
    <t xml:space="preserve">WT</t>
  </si>
  <si>
    <t xml:space="preserve">WTBL</t>
  </si>
  <si>
    <t xml:space="preserve">WTMB</t>
  </si>
  <si>
    <t xml:space="preserve">WTMN</t>
  </si>
  <si>
    <t xml:space="preserve">WTMU</t>
  </si>
  <si>
    <t xml:space="preserve">WTMX</t>
  </si>
  <si>
    <t xml:space="preserve">WXYF</t>
  </si>
  <si>
    <t xml:space="preserve">WYLD</t>
  </si>
  <si>
    <t xml:space="preserve">XCT</t>
  </si>
  <si>
    <t xml:space="preserve">XDLA0</t>
  </si>
  <si>
    <t xml:space="preserve">XDLAI</t>
  </si>
  <si>
    <t xml:space="preserve">XHSM</t>
  </si>
  <si>
    <t xml:space="preserve">XIDK</t>
  </si>
  <si>
    <t xml:space="preserve">XIDS</t>
  </si>
  <si>
    <t xml:space="preserve">XLAI</t>
  </si>
  <si>
    <t xml:space="preserve">XMAP</t>
  </si>
  <si>
    <t xml:space="preserve">XMS</t>
  </si>
  <si>
    <t xml:space="preserve">XMTU</t>
  </si>
  <si>
    <t xml:space="preserve">XN2O</t>
  </si>
  <si>
    <t xml:space="preserve">XNS</t>
  </si>
  <si>
    <t xml:space="preserve">XRFI</t>
  </si>
  <si>
    <t xml:space="preserve">XZP</t>
  </si>
  <si>
    <t xml:space="preserve">YC</t>
  </si>
  <si>
    <t xml:space="preserve">YCOU</t>
  </si>
  <si>
    <t xml:space="preserve">YCT</t>
  </si>
  <si>
    <t xml:space="preserve">YCWN</t>
  </si>
  <si>
    <t xml:space="preserve">YHY</t>
  </si>
  <si>
    <t xml:space="preserve">YLC</t>
  </si>
  <si>
    <t xml:space="preserve">YLD</t>
  </si>
  <si>
    <t xml:space="preserve">YLD1</t>
  </si>
  <si>
    <t xml:space="preserve">YLD2</t>
  </si>
  <si>
    <t xml:space="preserve">YLKF</t>
  </si>
  <si>
    <t xml:space="preserve">YLNF</t>
  </si>
  <si>
    <t xml:space="preserve">YLPF</t>
  </si>
  <si>
    <t xml:space="preserve">YLS</t>
  </si>
  <si>
    <t xml:space="preserve">YLX</t>
  </si>
  <si>
    <t xml:space="preserve">YMNU</t>
  </si>
  <si>
    <t xml:space="preserve">YN</t>
  </si>
  <si>
    <t xml:space="preserve">YNOU</t>
  </si>
  <si>
    <t xml:space="preserve">YNWN</t>
  </si>
  <si>
    <t xml:space="preserve">YP</t>
  </si>
  <si>
    <t xml:space="preserve">YPOU</t>
  </si>
  <si>
    <t xml:space="preserve">YPST</t>
  </si>
  <si>
    <t xml:space="preserve">YPWN</t>
  </si>
  <si>
    <t xml:space="preserve">YSD</t>
  </si>
  <si>
    <t xml:space="preserve">YTN</t>
  </si>
  <si>
    <t xml:space="preserve">YTX</t>
  </si>
  <si>
    <t xml:space="preserve">YW</t>
  </si>
  <si>
    <t xml:space="preserve">Z</t>
  </si>
  <si>
    <t xml:space="preserve">ZBMC</t>
  </si>
  <si>
    <t xml:space="preserve">ZBMN</t>
  </si>
  <si>
    <t xml:space="preserve">ZC</t>
  </si>
  <si>
    <t xml:space="preserve">ZCO</t>
  </si>
  <si>
    <t xml:space="preserve">ZCOB</t>
  </si>
  <si>
    <t xml:space="preserve">ZEK</t>
  </si>
  <si>
    <t xml:space="preserve">ZFK</t>
  </si>
  <si>
    <t xml:space="preserve">ZFOP</t>
  </si>
  <si>
    <t xml:space="preserve">ZHPC</t>
  </si>
  <si>
    <t xml:space="preserve">ZHPN</t>
  </si>
  <si>
    <t xml:space="preserve">ZHSC</t>
  </si>
  <si>
    <t xml:space="preserve">ZHSN</t>
  </si>
  <si>
    <t xml:space="preserve">ZLM</t>
  </si>
  <si>
    <t xml:space="preserve">ZLMC</t>
  </si>
  <si>
    <t xml:space="preserve">ZLMN</t>
  </si>
  <si>
    <t xml:space="preserve">ZLS</t>
  </si>
  <si>
    <t xml:space="preserve">ZLSC</t>
  </si>
  <si>
    <t xml:space="preserve">ZLSL</t>
  </si>
  <si>
    <t xml:space="preserve">ZLSLC</t>
  </si>
  <si>
    <t xml:space="preserve">ZLSLNC</t>
  </si>
  <si>
    <t xml:space="preserve">ZLSN</t>
  </si>
  <si>
    <t xml:space="preserve">ZNMA</t>
  </si>
  <si>
    <t xml:space="preserve">ZNMN</t>
  </si>
  <si>
    <t xml:space="preserve">ZNMU</t>
  </si>
  <si>
    <t xml:space="preserve">ZNOA</t>
  </si>
  <si>
    <t xml:space="preserve">ZNOS</t>
  </si>
  <si>
    <t xml:space="preserve">ZNOU</t>
  </si>
  <si>
    <t xml:space="preserve">ZOC</t>
  </si>
  <si>
    <t xml:space="preserve">ZON</t>
  </si>
  <si>
    <t xml:space="preserve">ZPMA</t>
  </si>
  <si>
    <t xml:space="preserve">ZPML</t>
  </si>
  <si>
    <t xml:space="preserve">ZPMS</t>
  </si>
  <si>
    <t xml:space="preserve">ZPMU</t>
  </si>
  <si>
    <t xml:space="preserve">ZPO</t>
  </si>
  <si>
    <t xml:space="preserve">ZPOU</t>
  </si>
  <si>
    <t xml:space="preserve">ZSK</t>
  </si>
  <si>
    <t xml:space="preserve">ZSLT</t>
  </si>
  <si>
    <t xml:space="preserve">ZTP</t>
  </si>
  <si>
    <t xml:space="preserve">Dim 1</t>
  </si>
  <si>
    <t xml:space="preserve">Dim 2</t>
  </si>
  <si>
    <t xml:space="preserve">Dim 3</t>
  </si>
  <si>
    <t xml:space="preserve">Dim 4</t>
  </si>
  <si>
    <t xml:space="preserve">Final Format</t>
  </si>
  <si>
    <t xml:space="preserve">Parm TYPE</t>
  </si>
  <si>
    <t xml:space="preserve">Type</t>
  </si>
  <si>
    <t xml:space="preserve">Parameter (Sorted)</t>
  </si>
  <si>
    <t xml:space="preserve">Index</t>
  </si>
  <si>
    <t xml:space="preserve">Modparmtype_test.Parameter</t>
  </si>
  <si>
    <t xml:space="preserve">MAIN_1501.TOHISAFE(p)</t>
  </si>
  <si>
    <t xml:space="preserve">MAIN_1501.FROMHISAFE (p)</t>
  </si>
  <si>
    <t xml:space="preserve">CHARACTER</t>
  </si>
  <si>
    <t xml:space="preserve">INTEGER</t>
  </si>
  <si>
    <t xml:space="preserve">ACO2C(MSC</t>
  </si>
  <si>
    <t xml:space="preserve">ACO2C</t>
  </si>
  <si>
    <t xml:space="preserve">REAL</t>
  </si>
  <si>
    <t xml:space="preserve">RSPC(MSC</t>
  </si>
  <si>
    <t xml:space="preserve">RSPC</t>
  </si>
  <si>
    <t xml:space="preserve">Parms not in Allocate_Parm</t>
  </si>
  <si>
    <t xml:space="preserve">APQ</t>
  </si>
  <si>
    <t xml:space="preserve">Commented out in ALLOCATE_PARMS</t>
  </si>
  <si>
    <t xml:space="preserve">APQC</t>
  </si>
  <si>
    <t xml:space="preserve">APY</t>
  </si>
  <si>
    <t xml:space="preserve">AQB</t>
  </si>
  <si>
    <t xml:space="preserve">AYB</t>
  </si>
  <si>
    <t xml:space="preserve">CAP</t>
  </si>
  <si>
    <t xml:space="preserve">Not in ALLOCATE_PARMS</t>
  </si>
  <si>
    <t xml:space="preserve">CQRB</t>
  </si>
  <si>
    <t xml:space="preserve">FDSR</t>
  </si>
  <si>
    <t xml:space="preserve">PRW</t>
  </si>
  <si>
    <t xml:space="preserve">RST</t>
  </si>
  <si>
    <t xml:space="preserve">RTN</t>
  </si>
  <si>
    <t xml:space="preserve">TSMQ</t>
  </si>
  <si>
    <t xml:space="preserve">XSP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</si>
</sst>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7F"/>
      </patternFill>
    </fill>
    <fill>
      <patternFill patternType="solid">
        <fgColor rgb="FF00FFFF"/>
        <bgColor rgb="FF00CCFF"/>
      </patternFill>
    </fill>
    <fill>
      <patternFill patternType="solid">
        <fgColor rgb="FFFF0000"/>
        <bgColor rgb="FFCC0000"/>
      </patternFill>
    </fill>
    <fill>
      <patternFill patternType="solid">
        <fgColor rgb="FFFF7F00"/>
        <bgColor rgb="FFFF99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7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1339200</xdr:colOff>
      <xdr:row>45</xdr:row>
      <xdr:rowOff>43920</xdr:rowOff>
    </xdr:to>
    <xdr:sp>
      <xdr:nvSpPr>
        <xdr:cNvPr id="0" name="CustomShape 1" hidden="1"/>
        <xdr:cNvSpPr/>
      </xdr:nvSpPr>
      <xdr:spPr>
        <a:xfrm>
          <a:off x="0" y="0"/>
          <a:ext cx="7799040" cy="7617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1339200</xdr:colOff>
      <xdr:row>45</xdr:row>
      <xdr:rowOff>43920</xdr:rowOff>
    </xdr:to>
    <xdr:sp>
      <xdr:nvSpPr>
        <xdr:cNvPr id="1" name="CustomShape 1" hidden="1"/>
        <xdr:cNvSpPr/>
      </xdr:nvSpPr>
      <xdr:spPr>
        <a:xfrm>
          <a:off x="0" y="0"/>
          <a:ext cx="7799040" cy="7617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1225080</xdr:colOff>
      <xdr:row>46</xdr:row>
      <xdr:rowOff>104760</xdr:rowOff>
    </xdr:to>
    <xdr:sp>
      <xdr:nvSpPr>
        <xdr:cNvPr id="2" name="CustomShape 1" hidden="1"/>
        <xdr:cNvSpPr/>
      </xdr:nvSpPr>
      <xdr:spPr>
        <a:xfrm>
          <a:off x="0" y="0"/>
          <a:ext cx="7802280" cy="7610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1225080</xdr:colOff>
      <xdr:row>46</xdr:row>
      <xdr:rowOff>104760</xdr:rowOff>
    </xdr:to>
    <xdr:sp>
      <xdr:nvSpPr>
        <xdr:cNvPr id="3" name="CustomShape 1" hidden="1"/>
        <xdr:cNvSpPr/>
      </xdr:nvSpPr>
      <xdr:spPr>
        <a:xfrm>
          <a:off x="0" y="0"/>
          <a:ext cx="7802280" cy="7610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6"/>
  <sheetViews>
    <sheetView showFormulas="false" showGridLines="true" showRowColHeaders="true" showZeros="true" rightToLeft="false" tabSelected="false" showOutlineSymbols="true" defaultGridColor="true" view="normal" topLeftCell="A154" colorId="64" zoomScale="65" zoomScaleNormal="65" zoomScalePageLayoutView="100" workbookViewId="0">
      <selection pane="topLeft" activeCell="A180" activeCellId="0" sqref="A180"/>
    </sheetView>
  </sheetViews>
  <sheetFormatPr defaultRowHeight="13.2" zeroHeight="false" outlineLevelRow="0" outlineLevelCol="0"/>
  <cols>
    <col collapsed="false" customWidth="true" hidden="false" outlineLevel="0" max="1" min="1" style="0" width="90.43"/>
    <col collapsed="false" customWidth="true" hidden="false" outlineLevel="0" max="1025" min="2" style="0" width="8.67"/>
  </cols>
  <sheetData>
    <row r="1" customFormat="false" ht="13.2" hidden="false" customHeight="false" outlineLevel="0" collapsed="false">
      <c r="A1" s="0" t="s">
        <v>0</v>
      </c>
    </row>
    <row r="2" customFormat="false" ht="13.2" hidden="false" customHeight="false" outlineLevel="0" collapsed="false">
      <c r="A2" s="0" t="s">
        <v>1</v>
      </c>
    </row>
    <row r="3" customFormat="false" ht="13.2" hidden="false" customHeight="false" outlineLevel="0" collapsed="false">
      <c r="A3" s="0" t="s">
        <v>2</v>
      </c>
    </row>
    <row r="4" customFormat="false" ht="13.2" hidden="false" customHeight="false" outlineLevel="0" collapsed="false">
      <c r="A4" s="0" t="s">
        <v>3</v>
      </c>
    </row>
    <row r="5" customFormat="false" ht="13.2" hidden="false" customHeight="false" outlineLevel="0" collapsed="false">
      <c r="A5" s="0" t="s">
        <v>4</v>
      </c>
    </row>
    <row r="6" customFormat="false" ht="13.2" hidden="false" customHeight="false" outlineLevel="0" collapsed="false">
      <c r="A6" s="0" t="s">
        <v>5</v>
      </c>
    </row>
    <row r="7" customFormat="false" ht="13.2" hidden="false" customHeight="false" outlineLevel="0" collapsed="false">
      <c r="A7" s="0" t="s">
        <v>6</v>
      </c>
    </row>
    <row r="8" customFormat="false" ht="13.2" hidden="false" customHeight="false" outlineLevel="0" collapsed="false">
      <c r="A8" s="0" t="s">
        <v>7</v>
      </c>
    </row>
    <row r="9" customFormat="false" ht="13.2" hidden="false" customHeight="false" outlineLevel="0" collapsed="false">
      <c r="A9" s="0" t="s">
        <v>8</v>
      </c>
    </row>
    <row r="10" customFormat="false" ht="13.2" hidden="false" customHeight="false" outlineLevel="0" collapsed="false">
      <c r="A10" s="0" t="s">
        <v>9</v>
      </c>
    </row>
    <row r="11" customFormat="false" ht="13.2" hidden="false" customHeight="false" outlineLevel="0" collapsed="false">
      <c r="A11" s="0" t="s">
        <v>10</v>
      </c>
    </row>
    <row r="12" customFormat="false" ht="13.2" hidden="false" customHeight="false" outlineLevel="0" collapsed="false">
      <c r="A12" s="0" t="s">
        <v>11</v>
      </c>
    </row>
    <row r="13" customFormat="false" ht="13.2" hidden="false" customHeight="false" outlineLevel="0" collapsed="false">
      <c r="A13" s="0" t="s">
        <v>12</v>
      </c>
    </row>
    <row r="14" customFormat="false" ht="13.2" hidden="false" customHeight="false" outlineLevel="0" collapsed="false">
      <c r="A14" s="0" t="s">
        <v>13</v>
      </c>
    </row>
    <row r="15" customFormat="false" ht="13.2" hidden="false" customHeight="false" outlineLevel="0" collapsed="false">
      <c r="A15" s="0" t="s">
        <v>14</v>
      </c>
    </row>
    <row r="16" customFormat="false" ht="13.2" hidden="false" customHeight="false" outlineLevel="0" collapsed="false">
      <c r="A16" s="0" t="s">
        <v>15</v>
      </c>
    </row>
    <row r="17" customFormat="false" ht="13.2" hidden="false" customHeight="false" outlineLevel="0" collapsed="false">
      <c r="A17" s="0" t="s">
        <v>16</v>
      </c>
    </row>
    <row r="18" customFormat="false" ht="13.2" hidden="false" customHeight="false" outlineLevel="0" collapsed="false">
      <c r="A18" s="0" t="s">
        <v>17</v>
      </c>
    </row>
    <row r="19" customFormat="false" ht="13.2" hidden="false" customHeight="false" outlineLevel="0" collapsed="false">
      <c r="A19" s="0" t="s">
        <v>18</v>
      </c>
    </row>
    <row r="20" customFormat="false" ht="13.2" hidden="false" customHeight="false" outlineLevel="0" collapsed="false">
      <c r="A20" s="0" t="s">
        <v>19</v>
      </c>
    </row>
    <row r="21" customFormat="false" ht="13.2" hidden="false" customHeight="false" outlineLevel="0" collapsed="false">
      <c r="A21" s="0" t="s">
        <v>20</v>
      </c>
    </row>
    <row r="22" customFormat="false" ht="13.2" hidden="false" customHeight="false" outlineLevel="0" collapsed="false">
      <c r="A22" s="0" t="s">
        <v>21</v>
      </c>
    </row>
    <row r="23" customFormat="false" ht="13.2" hidden="false" customHeight="false" outlineLevel="0" collapsed="false">
      <c r="A23" s="0" t="s">
        <v>22</v>
      </c>
    </row>
    <row r="24" customFormat="false" ht="13.2" hidden="false" customHeight="false" outlineLevel="0" collapsed="false">
      <c r="A24" s="0" t="s">
        <v>23</v>
      </c>
    </row>
    <row r="25" customFormat="false" ht="13.2" hidden="false" customHeight="false" outlineLevel="0" collapsed="false">
      <c r="A25" s="0" t="s">
        <v>24</v>
      </c>
    </row>
    <row r="26" customFormat="false" ht="13.2" hidden="false" customHeight="false" outlineLevel="0" collapsed="false">
      <c r="A26" s="0" t="s">
        <v>25</v>
      </c>
    </row>
    <row r="27" customFormat="false" ht="13.2" hidden="false" customHeight="false" outlineLevel="0" collapsed="false">
      <c r="A27" s="0" t="s">
        <v>26</v>
      </c>
    </row>
    <row r="28" customFormat="false" ht="13.2" hidden="false" customHeight="false" outlineLevel="0" collapsed="false">
      <c r="A28" s="0" t="s">
        <v>27</v>
      </c>
    </row>
    <row r="29" customFormat="false" ht="13.2" hidden="false" customHeight="false" outlineLevel="0" collapsed="false">
      <c r="A29" s="0" t="s">
        <v>28</v>
      </c>
    </row>
    <row r="30" customFormat="false" ht="13.2" hidden="false" customHeight="false" outlineLevel="0" collapsed="false">
      <c r="A30" s="0" t="s">
        <v>29</v>
      </c>
    </row>
    <row r="31" customFormat="false" ht="13.2" hidden="false" customHeight="false" outlineLevel="0" collapsed="false">
      <c r="A31" s="0" t="s">
        <v>30</v>
      </c>
    </row>
    <row r="32" customFormat="false" ht="13.2" hidden="false" customHeight="false" outlineLevel="0" collapsed="false">
      <c r="A32" s="0" t="s">
        <v>31</v>
      </c>
    </row>
    <row r="33" customFormat="false" ht="13.2" hidden="false" customHeight="false" outlineLevel="0" collapsed="false">
      <c r="A33" s="0" t="s">
        <v>32</v>
      </c>
    </row>
    <row r="34" customFormat="false" ht="13.2" hidden="false" customHeight="false" outlineLevel="0" collapsed="false">
      <c r="A34" s="0" t="s">
        <v>33</v>
      </c>
    </row>
    <row r="35" customFormat="false" ht="13.2" hidden="false" customHeight="false" outlineLevel="0" collapsed="false">
      <c r="A35" s="0" t="s">
        <v>34</v>
      </c>
    </row>
    <row r="36" customFormat="false" ht="13.2" hidden="false" customHeight="false" outlineLevel="0" collapsed="false">
      <c r="A36" s="0" t="s">
        <v>35</v>
      </c>
    </row>
    <row r="37" customFormat="false" ht="13.2" hidden="false" customHeight="false" outlineLevel="0" collapsed="false">
      <c r="A37" s="0" t="s">
        <v>36</v>
      </c>
    </row>
    <row r="38" customFormat="false" ht="13.2" hidden="false" customHeight="false" outlineLevel="0" collapsed="false">
      <c r="A38" s="0" t="s">
        <v>37</v>
      </c>
    </row>
    <row r="39" customFormat="false" ht="13.2" hidden="false" customHeight="false" outlineLevel="0" collapsed="false">
      <c r="A39" s="0" t="s">
        <v>38</v>
      </c>
    </row>
    <row r="40" customFormat="false" ht="13.2" hidden="false" customHeight="false" outlineLevel="0" collapsed="false">
      <c r="A40" s="0" t="s">
        <v>39</v>
      </c>
    </row>
    <row r="41" customFormat="false" ht="13.2" hidden="false" customHeight="false" outlineLevel="0" collapsed="false">
      <c r="A41" s="0" t="s">
        <v>40</v>
      </c>
    </row>
    <row r="42" customFormat="false" ht="13.2" hidden="false" customHeight="false" outlineLevel="0" collapsed="false">
      <c r="A42" s="0" t="s">
        <v>41</v>
      </c>
    </row>
    <row r="43" customFormat="false" ht="13.2" hidden="false" customHeight="false" outlineLevel="0" collapsed="false">
      <c r="A43" s="0" t="s">
        <v>42</v>
      </c>
    </row>
    <row r="44" customFormat="false" ht="13.2" hidden="false" customHeight="false" outlineLevel="0" collapsed="false">
      <c r="A44" s="0" t="s">
        <v>43</v>
      </c>
    </row>
    <row r="45" customFormat="false" ht="13.2" hidden="false" customHeight="false" outlineLevel="0" collapsed="false">
      <c r="A45" s="0" t="s">
        <v>44</v>
      </c>
    </row>
    <row r="46" customFormat="false" ht="13.2" hidden="false" customHeight="false" outlineLevel="0" collapsed="false">
      <c r="A46" s="0" t="s">
        <v>45</v>
      </c>
    </row>
    <row r="47" customFormat="false" ht="13.2" hidden="false" customHeight="false" outlineLevel="0" collapsed="false">
      <c r="A47" s="0" t="s">
        <v>46</v>
      </c>
    </row>
    <row r="48" customFormat="false" ht="13.2" hidden="false" customHeight="false" outlineLevel="0" collapsed="false">
      <c r="A48" s="0" t="s">
        <v>47</v>
      </c>
    </row>
    <row r="49" customFormat="false" ht="13.2" hidden="false" customHeight="false" outlineLevel="0" collapsed="false">
      <c r="A49" s="0" t="s">
        <v>48</v>
      </c>
    </row>
    <row r="50" customFormat="false" ht="13.2" hidden="false" customHeight="false" outlineLevel="0" collapsed="false">
      <c r="A50" s="0" t="s">
        <v>49</v>
      </c>
    </row>
    <row r="51" customFormat="false" ht="13.2" hidden="false" customHeight="false" outlineLevel="0" collapsed="false">
      <c r="A51" s="0" t="s">
        <v>50</v>
      </c>
    </row>
    <row r="52" customFormat="false" ht="13.2" hidden="false" customHeight="false" outlineLevel="0" collapsed="false">
      <c r="A52" s="0" t="s">
        <v>51</v>
      </c>
    </row>
    <row r="53" customFormat="false" ht="13.2" hidden="false" customHeight="false" outlineLevel="0" collapsed="false">
      <c r="A53" s="0" t="s">
        <v>52</v>
      </c>
    </row>
    <row r="54" customFormat="false" ht="13.2" hidden="false" customHeight="false" outlineLevel="0" collapsed="false">
      <c r="A54" s="0" t="s">
        <v>53</v>
      </c>
    </row>
    <row r="55" customFormat="false" ht="13.2" hidden="false" customHeight="false" outlineLevel="0" collapsed="false">
      <c r="A55" s="0" t="s">
        <v>54</v>
      </c>
    </row>
    <row r="56" customFormat="false" ht="13.2" hidden="false" customHeight="false" outlineLevel="0" collapsed="false">
      <c r="A56" s="0" t="s">
        <v>55</v>
      </c>
    </row>
    <row r="57" customFormat="false" ht="13.2" hidden="false" customHeight="false" outlineLevel="0" collapsed="false">
      <c r="A57" s="0" t="s">
        <v>56</v>
      </c>
    </row>
    <row r="58" customFormat="false" ht="13.2" hidden="false" customHeight="false" outlineLevel="0" collapsed="false">
      <c r="A58" s="0" t="s">
        <v>57</v>
      </c>
    </row>
    <row r="59" customFormat="false" ht="13.2" hidden="false" customHeight="false" outlineLevel="0" collapsed="false">
      <c r="A59" s="0" t="s">
        <v>58</v>
      </c>
    </row>
    <row r="60" customFormat="false" ht="13.2" hidden="false" customHeight="false" outlineLevel="0" collapsed="false">
      <c r="A60" s="0" t="s">
        <v>59</v>
      </c>
    </row>
    <row r="61" customFormat="false" ht="13.2" hidden="false" customHeight="false" outlineLevel="0" collapsed="false">
      <c r="A61" s="0" t="s">
        <v>60</v>
      </c>
    </row>
    <row r="62" customFormat="false" ht="13.2" hidden="false" customHeight="false" outlineLevel="0" collapsed="false">
      <c r="A62" s="0" t="s">
        <v>61</v>
      </c>
    </row>
    <row r="63" customFormat="false" ht="13.2" hidden="false" customHeight="false" outlineLevel="0" collapsed="false">
      <c r="A63" s="0" t="s">
        <v>62</v>
      </c>
    </row>
    <row r="64" customFormat="false" ht="13.2" hidden="false" customHeight="false" outlineLevel="0" collapsed="false">
      <c r="A64" s="0" t="s">
        <v>63</v>
      </c>
    </row>
    <row r="65" customFormat="false" ht="13.2" hidden="false" customHeight="false" outlineLevel="0" collapsed="false">
      <c r="A65" s="0" t="s">
        <v>64</v>
      </c>
    </row>
    <row r="66" customFormat="false" ht="13.2" hidden="false" customHeight="false" outlineLevel="0" collapsed="false">
      <c r="A66" s="0" t="s">
        <v>65</v>
      </c>
    </row>
    <row r="67" customFormat="false" ht="13.2" hidden="false" customHeight="false" outlineLevel="0" collapsed="false">
      <c r="A67" s="0" t="s">
        <v>66</v>
      </c>
    </row>
    <row r="68" customFormat="false" ht="13.2" hidden="false" customHeight="false" outlineLevel="0" collapsed="false">
      <c r="A68" s="0" t="s">
        <v>67</v>
      </c>
    </row>
    <row r="69" customFormat="false" ht="13.2" hidden="false" customHeight="false" outlineLevel="0" collapsed="false">
      <c r="A69" s="0" t="s">
        <v>68</v>
      </c>
    </row>
    <row r="70" customFormat="false" ht="13.2" hidden="false" customHeight="false" outlineLevel="0" collapsed="false">
      <c r="A70" s="0" t="s">
        <v>69</v>
      </c>
    </row>
    <row r="71" customFormat="false" ht="13.2" hidden="false" customHeight="false" outlineLevel="0" collapsed="false">
      <c r="A71" s="0" t="s">
        <v>70</v>
      </c>
    </row>
    <row r="72" customFormat="false" ht="13.2" hidden="false" customHeight="false" outlineLevel="0" collapsed="false">
      <c r="A72" s="0" t="s">
        <v>71</v>
      </c>
    </row>
    <row r="73" customFormat="false" ht="13.2" hidden="false" customHeight="false" outlineLevel="0" collapsed="false">
      <c r="A73" s="0" t="s">
        <v>72</v>
      </c>
    </row>
    <row r="74" customFormat="false" ht="13.2" hidden="false" customHeight="false" outlineLevel="0" collapsed="false">
      <c r="A74" s="0" t="s">
        <v>73</v>
      </c>
    </row>
    <row r="75" customFormat="false" ht="13.2" hidden="false" customHeight="false" outlineLevel="0" collapsed="false">
      <c r="A75" s="0" t="s">
        <v>74</v>
      </c>
    </row>
    <row r="76" customFormat="false" ht="13.2" hidden="false" customHeight="false" outlineLevel="0" collapsed="false">
      <c r="A76" s="0" t="s">
        <v>75</v>
      </c>
    </row>
    <row r="77" customFormat="false" ht="13.2" hidden="false" customHeight="false" outlineLevel="0" collapsed="false">
      <c r="A77" s="0" t="s">
        <v>76</v>
      </c>
    </row>
    <row r="78" customFormat="false" ht="13.2" hidden="false" customHeight="false" outlineLevel="0" collapsed="false">
      <c r="A78" s="0" t="s">
        <v>77</v>
      </c>
    </row>
    <row r="79" customFormat="false" ht="13.2" hidden="false" customHeight="false" outlineLevel="0" collapsed="false">
      <c r="A79" s="0" t="s">
        <v>78</v>
      </c>
    </row>
    <row r="80" customFormat="false" ht="13.2" hidden="false" customHeight="false" outlineLevel="0" collapsed="false">
      <c r="A80" s="0" t="s">
        <v>79</v>
      </c>
    </row>
    <row r="81" customFormat="false" ht="13.2" hidden="false" customHeight="false" outlineLevel="0" collapsed="false">
      <c r="A81" s="0" t="s">
        <v>80</v>
      </c>
    </row>
    <row r="82" customFormat="false" ht="13.2" hidden="false" customHeight="false" outlineLevel="0" collapsed="false">
      <c r="A82" s="0" t="s">
        <v>81</v>
      </c>
    </row>
    <row r="83" customFormat="false" ht="13.2" hidden="false" customHeight="false" outlineLevel="0" collapsed="false">
      <c r="A83" s="0" t="s">
        <v>82</v>
      </c>
    </row>
    <row r="84" customFormat="false" ht="13.2" hidden="false" customHeight="false" outlineLevel="0" collapsed="false">
      <c r="A84" s="0" t="s">
        <v>83</v>
      </c>
    </row>
    <row r="85" customFormat="false" ht="13.2" hidden="false" customHeight="false" outlineLevel="0" collapsed="false">
      <c r="A85" s="0" t="s">
        <v>84</v>
      </c>
    </row>
    <row r="86" customFormat="false" ht="13.2" hidden="false" customHeight="false" outlineLevel="0" collapsed="false">
      <c r="A86" s="0" t="s">
        <v>85</v>
      </c>
    </row>
    <row r="87" customFormat="false" ht="13.2" hidden="false" customHeight="false" outlineLevel="0" collapsed="false">
      <c r="A87" s="0" t="s">
        <v>86</v>
      </c>
    </row>
    <row r="88" customFormat="false" ht="13.2" hidden="false" customHeight="false" outlineLevel="0" collapsed="false">
      <c r="A88" s="0" t="s">
        <v>87</v>
      </c>
    </row>
    <row r="89" customFormat="false" ht="13.2" hidden="false" customHeight="false" outlineLevel="0" collapsed="false">
      <c r="A89" s="0" t="s">
        <v>88</v>
      </c>
    </row>
    <row r="90" customFormat="false" ht="13.2" hidden="false" customHeight="false" outlineLevel="0" collapsed="false">
      <c r="A90" s="0" t="s">
        <v>89</v>
      </c>
    </row>
    <row r="91" customFormat="false" ht="13.2" hidden="false" customHeight="false" outlineLevel="0" collapsed="false">
      <c r="A91" s="0" t="s">
        <v>90</v>
      </c>
    </row>
    <row r="92" customFormat="false" ht="13.2" hidden="false" customHeight="false" outlineLevel="0" collapsed="false">
      <c r="A92" s="0" t="s">
        <v>91</v>
      </c>
    </row>
    <row r="93" customFormat="false" ht="13.2" hidden="false" customHeight="false" outlineLevel="0" collapsed="false">
      <c r="A93" s="0" t="s">
        <v>92</v>
      </c>
    </row>
    <row r="94" customFormat="false" ht="13.2" hidden="false" customHeight="false" outlineLevel="0" collapsed="false">
      <c r="A94" s="0" t="s">
        <v>93</v>
      </c>
    </row>
    <row r="95" customFormat="false" ht="13.2" hidden="false" customHeight="false" outlineLevel="0" collapsed="false">
      <c r="A95" s="0" t="s">
        <v>94</v>
      </c>
    </row>
    <row r="96" customFormat="false" ht="13.2" hidden="false" customHeight="false" outlineLevel="0" collapsed="false">
      <c r="A96" s="0" t="s">
        <v>95</v>
      </c>
    </row>
    <row r="97" customFormat="false" ht="13.2" hidden="false" customHeight="false" outlineLevel="0" collapsed="false">
      <c r="A97" s="0" t="s">
        <v>96</v>
      </c>
    </row>
    <row r="98" customFormat="false" ht="13.2" hidden="false" customHeight="false" outlineLevel="0" collapsed="false">
      <c r="A98" s="0" t="s">
        <v>97</v>
      </c>
    </row>
    <row r="99" customFormat="false" ht="13.2" hidden="false" customHeight="false" outlineLevel="0" collapsed="false">
      <c r="A99" s="0" t="s">
        <v>98</v>
      </c>
    </row>
    <row r="100" customFormat="false" ht="13.2" hidden="false" customHeight="false" outlineLevel="0" collapsed="false">
      <c r="A100" s="0" t="s">
        <v>99</v>
      </c>
    </row>
    <row r="101" customFormat="false" ht="13.2" hidden="false" customHeight="false" outlineLevel="0" collapsed="false">
      <c r="A101" s="0" t="s">
        <v>100</v>
      </c>
    </row>
    <row r="102" customFormat="false" ht="13.2" hidden="false" customHeight="false" outlineLevel="0" collapsed="false">
      <c r="A102" s="0" t="s">
        <v>101</v>
      </c>
    </row>
    <row r="103" customFormat="false" ht="13.2" hidden="false" customHeight="false" outlineLevel="0" collapsed="false">
      <c r="A103" s="0" t="s">
        <v>102</v>
      </c>
    </row>
    <row r="104" customFormat="false" ht="13.2" hidden="false" customHeight="false" outlineLevel="0" collapsed="false">
      <c r="A104" s="0" t="s">
        <v>103</v>
      </c>
    </row>
    <row r="105" customFormat="false" ht="13.2" hidden="false" customHeight="false" outlineLevel="0" collapsed="false">
      <c r="A105" s="0" t="s">
        <v>104</v>
      </c>
    </row>
    <row r="106" customFormat="false" ht="13.2" hidden="false" customHeight="false" outlineLevel="0" collapsed="false">
      <c r="A106" s="0" t="s">
        <v>105</v>
      </c>
    </row>
    <row r="107" customFormat="false" ht="13.2" hidden="false" customHeight="false" outlineLevel="0" collapsed="false">
      <c r="A107" s="0" t="s">
        <v>106</v>
      </c>
    </row>
    <row r="108" customFormat="false" ht="13.2" hidden="false" customHeight="false" outlineLevel="0" collapsed="false">
      <c r="A108" s="0" t="s">
        <v>107</v>
      </c>
    </row>
    <row r="109" customFormat="false" ht="13.2" hidden="false" customHeight="false" outlineLevel="0" collapsed="false">
      <c r="A109" s="0" t="s">
        <v>108</v>
      </c>
    </row>
    <row r="110" customFormat="false" ht="13.2" hidden="false" customHeight="false" outlineLevel="0" collapsed="false">
      <c r="A110" s="0" t="s">
        <v>109</v>
      </c>
    </row>
    <row r="111" customFormat="false" ht="13.2" hidden="false" customHeight="false" outlineLevel="0" collapsed="false">
      <c r="A111" s="0" t="s">
        <v>110</v>
      </c>
    </row>
    <row r="112" customFormat="false" ht="13.2" hidden="false" customHeight="false" outlineLevel="0" collapsed="false">
      <c r="A112" s="0" t="s">
        <v>111</v>
      </c>
    </row>
    <row r="113" customFormat="false" ht="13.2" hidden="false" customHeight="false" outlineLevel="0" collapsed="false">
      <c r="A113" s="0" t="s">
        <v>112</v>
      </c>
    </row>
    <row r="114" customFormat="false" ht="13.2" hidden="false" customHeight="false" outlineLevel="0" collapsed="false">
      <c r="A114" s="0" t="s">
        <v>113</v>
      </c>
    </row>
    <row r="115" customFormat="false" ht="13.2" hidden="false" customHeight="false" outlineLevel="0" collapsed="false">
      <c r="A115" s="0" t="s">
        <v>114</v>
      </c>
    </row>
    <row r="116" customFormat="false" ht="13.2" hidden="false" customHeight="false" outlineLevel="0" collapsed="false">
      <c r="A116" s="0" t="s">
        <v>115</v>
      </c>
    </row>
    <row r="117" customFormat="false" ht="13.2" hidden="false" customHeight="false" outlineLevel="0" collapsed="false">
      <c r="A117" s="0" t="s">
        <v>116</v>
      </c>
    </row>
    <row r="118" customFormat="false" ht="13.2" hidden="false" customHeight="false" outlineLevel="0" collapsed="false">
      <c r="A118" s="0" t="s">
        <v>117</v>
      </c>
    </row>
    <row r="119" customFormat="false" ht="13.2" hidden="false" customHeight="false" outlineLevel="0" collapsed="false">
      <c r="A119" s="0" t="s">
        <v>118</v>
      </c>
    </row>
    <row r="120" customFormat="false" ht="13.2" hidden="false" customHeight="false" outlineLevel="0" collapsed="false">
      <c r="A120" s="0" t="s">
        <v>119</v>
      </c>
    </row>
    <row r="121" customFormat="false" ht="13.2" hidden="false" customHeight="false" outlineLevel="0" collapsed="false">
      <c r="A121" s="0" t="s">
        <v>120</v>
      </c>
    </row>
    <row r="122" customFormat="false" ht="13.2" hidden="false" customHeight="false" outlineLevel="0" collapsed="false">
      <c r="A122" s="0" t="s">
        <v>121</v>
      </c>
    </row>
    <row r="123" customFormat="false" ht="13.2" hidden="false" customHeight="false" outlineLevel="0" collapsed="false">
      <c r="A123" s="0" t="s">
        <v>122</v>
      </c>
    </row>
    <row r="124" customFormat="false" ht="13.2" hidden="false" customHeight="false" outlineLevel="0" collapsed="false">
      <c r="A124" s="0" t="s">
        <v>123</v>
      </c>
    </row>
    <row r="125" customFormat="false" ht="13.2" hidden="false" customHeight="false" outlineLevel="0" collapsed="false">
      <c r="A125" s="0" t="s">
        <v>124</v>
      </c>
    </row>
    <row r="126" customFormat="false" ht="13.2" hidden="false" customHeight="false" outlineLevel="0" collapsed="false">
      <c r="A126" s="0" t="s">
        <v>125</v>
      </c>
    </row>
    <row r="127" customFormat="false" ht="13.2" hidden="false" customHeight="false" outlineLevel="0" collapsed="false">
      <c r="A127" s="0" t="s">
        <v>126</v>
      </c>
    </row>
    <row r="128" customFormat="false" ht="13.2" hidden="false" customHeight="false" outlineLevel="0" collapsed="false">
      <c r="A128" s="0" t="s">
        <v>127</v>
      </c>
    </row>
    <row r="129" customFormat="false" ht="13.2" hidden="false" customHeight="false" outlineLevel="0" collapsed="false">
      <c r="A129" s="0" t="s">
        <v>128</v>
      </c>
    </row>
    <row r="130" customFormat="false" ht="13.2" hidden="false" customHeight="false" outlineLevel="0" collapsed="false">
      <c r="A130" s="0" t="s">
        <v>129</v>
      </c>
    </row>
    <row r="131" customFormat="false" ht="13.2" hidden="false" customHeight="false" outlineLevel="0" collapsed="false">
      <c r="A131" s="0" t="s">
        <v>130</v>
      </c>
    </row>
    <row r="132" customFormat="false" ht="13.2" hidden="false" customHeight="false" outlineLevel="0" collapsed="false">
      <c r="A132" s="0" t="s">
        <v>131</v>
      </c>
    </row>
    <row r="133" customFormat="false" ht="13.2" hidden="false" customHeight="false" outlineLevel="0" collapsed="false">
      <c r="A133" s="0" t="s">
        <v>132</v>
      </c>
    </row>
    <row r="134" customFormat="false" ht="13.2" hidden="false" customHeight="false" outlineLevel="0" collapsed="false">
      <c r="A134" s="0" t="s">
        <v>133</v>
      </c>
    </row>
    <row r="135" customFormat="false" ht="13.2" hidden="false" customHeight="false" outlineLevel="0" collapsed="false">
      <c r="A135" s="0" t="s">
        <v>134</v>
      </c>
    </row>
    <row r="136" customFormat="false" ht="13.2" hidden="false" customHeight="false" outlineLevel="0" collapsed="false">
      <c r="A136" s="0" t="s">
        <v>135</v>
      </c>
    </row>
    <row r="137" customFormat="false" ht="13.2" hidden="false" customHeight="false" outlineLevel="0" collapsed="false">
      <c r="A137" s="0" t="s">
        <v>136</v>
      </c>
    </row>
    <row r="138" customFormat="false" ht="13.2" hidden="false" customHeight="false" outlineLevel="0" collapsed="false">
      <c r="A138" s="0" t="s">
        <v>137</v>
      </c>
    </row>
    <row r="139" customFormat="false" ht="13.2" hidden="false" customHeight="false" outlineLevel="0" collapsed="false">
      <c r="A139" s="0" t="s">
        <v>138</v>
      </c>
    </row>
    <row r="140" customFormat="false" ht="13.2" hidden="false" customHeight="false" outlineLevel="0" collapsed="false">
      <c r="A140" s="0" t="s">
        <v>139</v>
      </c>
    </row>
    <row r="141" customFormat="false" ht="13.2" hidden="false" customHeight="false" outlineLevel="0" collapsed="false">
      <c r="A141" s="0" t="s">
        <v>140</v>
      </c>
    </row>
    <row r="142" customFormat="false" ht="13.2" hidden="false" customHeight="false" outlineLevel="0" collapsed="false">
      <c r="A142" s="0" t="s">
        <v>141</v>
      </c>
    </row>
    <row r="143" customFormat="false" ht="13.2" hidden="false" customHeight="false" outlineLevel="0" collapsed="false">
      <c r="A143" s="0" t="s">
        <v>142</v>
      </c>
    </row>
    <row r="144" customFormat="false" ht="13.2" hidden="false" customHeight="false" outlineLevel="0" collapsed="false">
      <c r="A144" s="0" t="s">
        <v>143</v>
      </c>
    </row>
    <row r="145" customFormat="false" ht="13.2" hidden="false" customHeight="false" outlineLevel="0" collapsed="false">
      <c r="A145" s="0" t="s">
        <v>144</v>
      </c>
    </row>
    <row r="146" customFormat="false" ht="13.2" hidden="false" customHeight="false" outlineLevel="0" collapsed="false">
      <c r="A146" s="0" t="s">
        <v>145</v>
      </c>
    </row>
    <row r="147" customFormat="false" ht="13.2" hidden="false" customHeight="false" outlineLevel="0" collapsed="false">
      <c r="A147" s="0" t="s">
        <v>146</v>
      </c>
    </row>
    <row r="148" customFormat="false" ht="13.2" hidden="false" customHeight="false" outlineLevel="0" collapsed="false">
      <c r="A148" s="0" t="s">
        <v>147</v>
      </c>
    </row>
    <row r="149" customFormat="false" ht="13.2" hidden="false" customHeight="false" outlineLevel="0" collapsed="false">
      <c r="A149" s="0" t="s">
        <v>148</v>
      </c>
    </row>
    <row r="150" customFormat="false" ht="13.2" hidden="false" customHeight="false" outlineLevel="0" collapsed="false">
      <c r="A150" s="0" t="s">
        <v>149</v>
      </c>
    </row>
    <row r="151" customFormat="false" ht="13.2" hidden="false" customHeight="false" outlineLevel="0" collapsed="false">
      <c r="A151" s="0" t="s">
        <v>150</v>
      </c>
    </row>
    <row r="152" customFormat="false" ht="13.2" hidden="false" customHeight="false" outlineLevel="0" collapsed="false">
      <c r="A152" s="0" t="s">
        <v>151</v>
      </c>
    </row>
    <row r="153" customFormat="false" ht="13.2" hidden="false" customHeight="false" outlineLevel="0" collapsed="false">
      <c r="A153" s="0" t="s">
        <v>152</v>
      </c>
    </row>
    <row r="154" customFormat="false" ht="13.2" hidden="false" customHeight="false" outlineLevel="0" collapsed="false">
      <c r="A154" s="0" t="s">
        <v>153</v>
      </c>
    </row>
    <row r="155" customFormat="false" ht="13.2" hidden="false" customHeight="false" outlineLevel="0" collapsed="false">
      <c r="A155" s="0" t="s">
        <v>154</v>
      </c>
    </row>
    <row r="156" customFormat="false" ht="13.2" hidden="false" customHeight="false" outlineLevel="0" collapsed="false">
      <c r="A156" s="0" t="s">
        <v>155</v>
      </c>
    </row>
    <row r="157" customFormat="false" ht="13.2" hidden="false" customHeight="false" outlineLevel="0" collapsed="false">
      <c r="A157" s="0" t="s">
        <v>156</v>
      </c>
    </row>
    <row r="158" customFormat="false" ht="13.2" hidden="false" customHeight="false" outlineLevel="0" collapsed="false">
      <c r="A158" s="0" t="s">
        <v>157</v>
      </c>
    </row>
    <row r="159" customFormat="false" ht="13.2" hidden="false" customHeight="false" outlineLevel="0" collapsed="false">
      <c r="A159" s="0" t="s">
        <v>158</v>
      </c>
    </row>
    <row r="160" customFormat="false" ht="13.2" hidden="false" customHeight="false" outlineLevel="0" collapsed="false">
      <c r="A160" s="0" t="s">
        <v>159</v>
      </c>
    </row>
    <row r="161" customFormat="false" ht="13.2" hidden="false" customHeight="false" outlineLevel="0" collapsed="false">
      <c r="A161" s="0" t="s">
        <v>160</v>
      </c>
    </row>
    <row r="162" customFormat="false" ht="13.2" hidden="false" customHeight="false" outlineLevel="0" collapsed="false">
      <c r="A162" s="0" t="s">
        <v>161</v>
      </c>
    </row>
    <row r="163" customFormat="false" ht="13.2" hidden="false" customHeight="false" outlineLevel="0" collapsed="false">
      <c r="A163" s="0" t="s">
        <v>162</v>
      </c>
    </row>
    <row r="164" customFormat="false" ht="13.2" hidden="false" customHeight="false" outlineLevel="0" collapsed="false">
      <c r="A164" s="0" t="s">
        <v>163</v>
      </c>
    </row>
    <row r="165" customFormat="false" ht="13.2" hidden="false" customHeight="false" outlineLevel="0" collapsed="false">
      <c r="A165" s="0" t="s">
        <v>164</v>
      </c>
    </row>
    <row r="166" customFormat="false" ht="13.2" hidden="false" customHeight="false" outlineLevel="0" collapsed="false">
      <c r="A166" s="0" t="s">
        <v>165</v>
      </c>
    </row>
    <row r="167" customFormat="false" ht="13.2" hidden="false" customHeight="false" outlineLevel="0" collapsed="false">
      <c r="A167" s="0" t="s">
        <v>166</v>
      </c>
    </row>
    <row r="168" customFormat="false" ht="13.2" hidden="false" customHeight="false" outlineLevel="0" collapsed="false">
      <c r="A168" s="0" t="s">
        <v>167</v>
      </c>
    </row>
    <row r="169" customFormat="false" ht="13.2" hidden="false" customHeight="false" outlineLevel="0" collapsed="false">
      <c r="A169" s="0" t="s">
        <v>168</v>
      </c>
    </row>
    <row r="170" customFormat="false" ht="13.2" hidden="false" customHeight="false" outlineLevel="0" collapsed="false">
      <c r="A170" s="0" t="s">
        <v>169</v>
      </c>
    </row>
    <row r="171" customFormat="false" ht="13.2" hidden="false" customHeight="false" outlineLevel="0" collapsed="false">
      <c r="A171" s="0" t="s">
        <v>170</v>
      </c>
    </row>
    <row r="172" customFormat="false" ht="13.2" hidden="false" customHeight="false" outlineLevel="0" collapsed="false">
      <c r="A172" s="0" t="s">
        <v>171</v>
      </c>
    </row>
    <row r="173" customFormat="false" ht="13.2" hidden="false" customHeight="false" outlineLevel="0" collapsed="false">
      <c r="A173" s="0" t="s">
        <v>172</v>
      </c>
    </row>
    <row r="174" customFormat="false" ht="13.2" hidden="false" customHeight="false" outlineLevel="0" collapsed="false">
      <c r="A174" s="0" t="s">
        <v>173</v>
      </c>
    </row>
    <row r="175" customFormat="false" ht="13.2" hidden="false" customHeight="false" outlineLevel="0" collapsed="false">
      <c r="A175" s="0" t="s">
        <v>174</v>
      </c>
    </row>
    <row r="176" customFormat="false" ht="13.2" hidden="false" customHeight="false" outlineLevel="0" collapsed="false">
      <c r="A176" s="0" t="s">
        <v>175</v>
      </c>
    </row>
    <row r="177" customFormat="false" ht="13.2" hidden="false" customHeight="false" outlineLevel="0" collapsed="false">
      <c r="A177" s="0" t="s">
        <v>176</v>
      </c>
    </row>
    <row r="178" customFormat="false" ht="13.2" hidden="false" customHeight="false" outlineLevel="0" collapsed="false">
      <c r="A178" s="0" t="s">
        <v>177</v>
      </c>
    </row>
    <row r="179" customFormat="false" ht="13.2" hidden="false" customHeight="false" outlineLevel="0" collapsed="false">
      <c r="A179" s="0" t="s">
        <v>178</v>
      </c>
    </row>
    <row r="180" customFormat="false" ht="13.2" hidden="false" customHeight="false" outlineLevel="0" collapsed="false">
      <c r="A180" s="0" t="s">
        <v>179</v>
      </c>
    </row>
    <row r="181" customFormat="false" ht="13.2" hidden="false" customHeight="false" outlineLevel="0" collapsed="false">
      <c r="A181" s="0" t="s">
        <v>180</v>
      </c>
    </row>
    <row r="182" customFormat="false" ht="13.2" hidden="false" customHeight="false" outlineLevel="0" collapsed="false">
      <c r="A182" s="0" t="s">
        <v>181</v>
      </c>
    </row>
    <row r="183" customFormat="false" ht="13.2" hidden="false" customHeight="false" outlineLevel="0" collapsed="false">
      <c r="A183" s="0" t="s">
        <v>182</v>
      </c>
    </row>
    <row r="184" customFormat="false" ht="13.2" hidden="false" customHeight="false" outlineLevel="0" collapsed="false">
      <c r="A184" s="0" t="s">
        <v>183</v>
      </c>
    </row>
    <row r="185" customFormat="false" ht="13.2" hidden="false" customHeight="false" outlineLevel="0" collapsed="false">
      <c r="A185" s="0" t="s">
        <v>184</v>
      </c>
    </row>
    <row r="186" customFormat="false" ht="13.2" hidden="false" customHeight="false" outlineLevel="0" collapsed="false">
      <c r="A186" s="0" t="s">
        <v>185</v>
      </c>
    </row>
    <row r="187" customFormat="false" ht="13.2" hidden="false" customHeight="false" outlineLevel="0" collapsed="false">
      <c r="A187" s="0" t="s">
        <v>186</v>
      </c>
    </row>
    <row r="188" customFormat="false" ht="13.2" hidden="false" customHeight="false" outlineLevel="0" collapsed="false">
      <c r="A188" s="0" t="s">
        <v>187</v>
      </c>
    </row>
    <row r="189" customFormat="false" ht="13.2" hidden="false" customHeight="false" outlineLevel="0" collapsed="false">
      <c r="A189" s="0" t="s">
        <v>188</v>
      </c>
    </row>
    <row r="190" customFormat="false" ht="13.2" hidden="false" customHeight="false" outlineLevel="0" collapsed="false">
      <c r="A190" s="0" t="s">
        <v>189</v>
      </c>
    </row>
    <row r="191" customFormat="false" ht="13.2" hidden="false" customHeight="false" outlineLevel="0" collapsed="false">
      <c r="A191" s="0" t="s">
        <v>190</v>
      </c>
    </row>
    <row r="192" customFormat="false" ht="13.2" hidden="false" customHeight="false" outlineLevel="0" collapsed="false">
      <c r="A192" s="0" t="s">
        <v>191</v>
      </c>
    </row>
    <row r="193" customFormat="false" ht="13.2" hidden="false" customHeight="false" outlineLevel="0" collapsed="false">
      <c r="A193" s="0" t="s">
        <v>192</v>
      </c>
    </row>
    <row r="194" customFormat="false" ht="13.2" hidden="false" customHeight="false" outlineLevel="0" collapsed="false">
      <c r="A194" s="0" t="s">
        <v>193</v>
      </c>
    </row>
    <row r="195" customFormat="false" ht="13.2" hidden="false" customHeight="false" outlineLevel="0" collapsed="false">
      <c r="A195" s="0" t="s">
        <v>194</v>
      </c>
    </row>
    <row r="196" customFormat="false" ht="13.2" hidden="false" customHeight="false" outlineLevel="0" collapsed="false">
      <c r="A196" s="0" t="s">
        <v>195</v>
      </c>
    </row>
    <row r="197" customFormat="false" ht="13.2" hidden="false" customHeight="false" outlineLevel="0" collapsed="false">
      <c r="A197" s="0" t="s">
        <v>196</v>
      </c>
    </row>
    <row r="198" customFormat="false" ht="13.2" hidden="false" customHeight="false" outlineLevel="0" collapsed="false">
      <c r="A198" s="0" t="s">
        <v>197</v>
      </c>
    </row>
    <row r="199" customFormat="false" ht="13.2" hidden="false" customHeight="false" outlineLevel="0" collapsed="false">
      <c r="A199" s="0" t="s">
        <v>198</v>
      </c>
    </row>
    <row r="200" customFormat="false" ht="13.2" hidden="false" customHeight="false" outlineLevel="0" collapsed="false">
      <c r="A200" s="0" t="s">
        <v>199</v>
      </c>
    </row>
    <row r="201" customFormat="false" ht="13.2" hidden="false" customHeight="false" outlineLevel="0" collapsed="false">
      <c r="A201" s="0" t="s">
        <v>200</v>
      </c>
    </row>
    <row r="202" customFormat="false" ht="13.2" hidden="false" customHeight="false" outlineLevel="0" collapsed="false">
      <c r="A202" s="0" t="s">
        <v>201</v>
      </c>
    </row>
    <row r="203" customFormat="false" ht="13.2" hidden="false" customHeight="false" outlineLevel="0" collapsed="false">
      <c r="A203" s="0" t="s">
        <v>202</v>
      </c>
    </row>
    <row r="204" customFormat="false" ht="13.2" hidden="false" customHeight="false" outlineLevel="0" collapsed="false">
      <c r="A204" s="0" t="s">
        <v>203</v>
      </c>
    </row>
    <row r="205" customFormat="false" ht="13.2" hidden="false" customHeight="false" outlineLevel="0" collapsed="false">
      <c r="A205" s="0" t="s">
        <v>204</v>
      </c>
    </row>
    <row r="206" customFormat="false" ht="13.2" hidden="false" customHeight="false" outlineLevel="0" collapsed="false">
      <c r="A206" s="0" t="s">
        <v>205</v>
      </c>
    </row>
    <row r="207" customFormat="false" ht="13.2" hidden="false" customHeight="false" outlineLevel="0" collapsed="false">
      <c r="A207" s="0" t="s">
        <v>206</v>
      </c>
    </row>
    <row r="208" customFormat="false" ht="13.2" hidden="false" customHeight="false" outlineLevel="0" collapsed="false">
      <c r="A208" s="0" t="s">
        <v>207</v>
      </c>
    </row>
    <row r="209" customFormat="false" ht="13.2" hidden="false" customHeight="false" outlineLevel="0" collapsed="false">
      <c r="A209" s="0" t="s">
        <v>208</v>
      </c>
    </row>
    <row r="210" customFormat="false" ht="13.2" hidden="false" customHeight="false" outlineLevel="0" collapsed="false">
      <c r="A210" s="0" t="s">
        <v>209</v>
      </c>
    </row>
    <row r="211" customFormat="false" ht="13.2" hidden="false" customHeight="false" outlineLevel="0" collapsed="false">
      <c r="A211" s="0" t="s">
        <v>210</v>
      </c>
    </row>
    <row r="212" customFormat="false" ht="13.2" hidden="false" customHeight="false" outlineLevel="0" collapsed="false">
      <c r="A212" s="0" t="s">
        <v>211</v>
      </c>
    </row>
    <row r="213" customFormat="false" ht="12.8" hidden="false" customHeight="false" outlineLevel="0" collapsed="false">
      <c r="A213" s="0" t="s">
        <v>212</v>
      </c>
    </row>
    <row r="214" customFormat="false" ht="13.2" hidden="false" customHeight="false" outlineLevel="0" collapsed="false">
      <c r="A214" s="0" t="s">
        <v>213</v>
      </c>
    </row>
    <row r="215" customFormat="false" ht="13.2" hidden="false" customHeight="false" outlineLevel="0" collapsed="false">
      <c r="A215" s="0" t="s">
        <v>214</v>
      </c>
    </row>
    <row r="216" customFormat="false" ht="13.2" hidden="false" customHeight="false" outlineLevel="0" collapsed="false">
      <c r="A216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51"/>
  <sheetViews>
    <sheetView showFormulas="false" showGridLines="true" showRowColHeaders="true" showZeros="true" rightToLeft="false" tabSelected="false" showOutlineSymbols="true" defaultGridColor="true" view="normal" topLeftCell="C1" colorId="64" zoomScale="65" zoomScaleNormal="65" zoomScalePageLayoutView="100" workbookViewId="0">
      <pane xSplit="0" ySplit="1" topLeftCell="A2" activePane="bottomLeft" state="frozen"/>
      <selection pane="topLeft" activeCell="C1" activeCellId="0" sqref="C1"/>
      <selection pane="bottomLeft" activeCell="K2" activeCellId="0" sqref="K2"/>
    </sheetView>
  </sheetViews>
  <sheetFormatPr defaultRowHeight="13.2" zeroHeight="false" outlineLevelRow="0" outlineLevelCol="0"/>
  <cols>
    <col collapsed="false" customWidth="true" hidden="false" outlineLevel="0" max="1" min="1" style="7" width="22.55"/>
    <col collapsed="false" customWidth="true" hidden="false" outlineLevel="0" max="2" min="2" style="0" width="16.22"/>
    <col collapsed="false" customWidth="true" hidden="false" outlineLevel="0" max="3" min="3" style="14" width="9.56"/>
    <col collapsed="false" customWidth="true" hidden="false" outlineLevel="0" max="4" min="4" style="0" width="21.56"/>
    <col collapsed="false" customWidth="true" hidden="false" outlineLevel="0" max="5" min="5" style="0" width="21.66"/>
    <col collapsed="false" customWidth="true" hidden="false" outlineLevel="0" max="6" min="6" style="0" width="20.78"/>
    <col collapsed="false" customWidth="true" hidden="false" outlineLevel="0" max="7" min="7" style="0" width="21.33"/>
    <col collapsed="false" customWidth="true" hidden="false" outlineLevel="0" max="8" min="8" style="0" width="20.78"/>
    <col collapsed="false" customWidth="true" hidden="false" outlineLevel="0" max="9" min="9" style="0" width="21.89"/>
    <col collapsed="false" customWidth="true" hidden="false" outlineLevel="0" max="10" min="10" style="0" width="22.01"/>
    <col collapsed="false" customWidth="true" hidden="false" outlineLevel="0" max="11" min="11" style="0" width="22.33"/>
    <col collapsed="false" customWidth="true" hidden="false" outlineLevel="0" max="12" min="12" style="0" width="17.89"/>
    <col collapsed="false" customWidth="true" hidden="false" outlineLevel="0" max="13" min="13" style="0" width="20.98"/>
    <col collapsed="false" customWidth="true" hidden="false" outlineLevel="0" max="14" min="14" style="0" width="20.11"/>
    <col collapsed="false" customWidth="true" hidden="false" outlineLevel="0" max="15" min="15" style="0" width="21.66"/>
    <col collapsed="false" customWidth="true" hidden="false" outlineLevel="0" max="16" min="16" style="0" width="30.22"/>
    <col collapsed="false" customWidth="true" hidden="false" outlineLevel="0" max="18" min="17" style="0" width="21.1"/>
    <col collapsed="false" customWidth="true" hidden="false" outlineLevel="0" max="1025" min="19" style="0" width="8.67"/>
  </cols>
  <sheetData>
    <row r="1" s="16" customFormat="true" ht="15.6" hidden="false" customHeight="false" outlineLevel="0" collapsed="false">
      <c r="A1" s="15" t="s">
        <v>1590</v>
      </c>
      <c r="B1" s="16" t="s">
        <v>1591</v>
      </c>
      <c r="C1" s="17" t="s">
        <v>1592</v>
      </c>
      <c r="E1" s="18" t="s">
        <v>1593</v>
      </c>
      <c r="I1" s="16" t="s">
        <v>1594</v>
      </c>
      <c r="J1" s="19" t="s">
        <v>1595</v>
      </c>
      <c r="K1" s="19" t="s">
        <v>1596</v>
      </c>
      <c r="L1" s="19" t="s">
        <v>1597</v>
      </c>
    </row>
    <row r="2" customFormat="false" ht="13.2" hidden="false" customHeight="false" outlineLevel="0" collapsed="false">
      <c r="A2" s="20" t="s">
        <v>220</v>
      </c>
      <c r="B2" s="20"/>
      <c r="C2" s="21" t="n">
        <f aca="false">VLOOKUP(A2,'APEXDIM.DAT'!$A$2:$D$13,3,0)</f>
        <v>60</v>
      </c>
      <c r="E2" s="0" t="s">
        <v>893</v>
      </c>
      <c r="I2" s="0" t="s">
        <v>2008</v>
      </c>
      <c r="J2" s="0" t="n">
        <f aca="false">IF(ISNUMBER(RIGHT(E2,LEN(E2)-SEARCH("(",E2,1))*1),RIGHT(E2,LEN(E2)-SEARCH("(",E2,1))*1,VLOOKUP(MID(E2,SEARCH("(",E2,1)+1,IF(ISERROR(FIND("NBMX",E2,1)),3,4)),$A$2:$C$36,3,0))</f>
        <v>1000</v>
      </c>
      <c r="K2" s="0" t="str">
        <f aca="false">IF(ISBLANK(F2),"",IF(ISNUMBER(F2),F2,VLOOKUP(IF(ISERROR(SEARCH(")",F2,1)),LEFT(F2,LEN(F2)),LEFT(F2,LEN(F2)-1)),$A$2:$C$36,3,0)))</f>
        <v/>
      </c>
    </row>
    <row r="3" customFormat="false" ht="13.2" hidden="false" customHeight="false" outlineLevel="0" collapsed="false">
      <c r="A3" s="20" t="s">
        <v>222</v>
      </c>
      <c r="B3" s="20"/>
      <c r="C3" s="21" t="n">
        <f aca="false">VLOOKUP(A3,'APEXDIM.DAT'!$A$2:$D$13,3,0)</f>
        <v>45</v>
      </c>
      <c r="E3" s="0" t="s">
        <v>1598</v>
      </c>
      <c r="F3" s="0" t="s">
        <v>1599</v>
      </c>
      <c r="I3" s="0" t="s">
        <v>2009</v>
      </c>
      <c r="J3" s="0" t="n">
        <f aca="false">IF(ISNUMBER(RIGHT(E3,LEN(E3)-SEARCH("(",E3,1))*1),RIGHT(E3,LEN(E3)-SEARCH("(",E3,1))*1,VLOOKUP(MID(E3,SEARCH("(",E3,1)+1,IF(ISERROR(FIND("NBMX",E3,1)),3,4)),$A$2:$C$36,3,0))</f>
        <v>200</v>
      </c>
      <c r="K3" s="0" t="n">
        <f aca="false">IF(ISBLANK(F3),"",IF(ISNUMBER(F3),F3,VLOOKUP(LEFT(F3,LEN(F3)-1),$A$2:$C$36,3,0)))</f>
        <v>1000</v>
      </c>
    </row>
    <row r="4" customFormat="false" ht="13.2" hidden="false" customHeight="false" outlineLevel="0" collapsed="false">
      <c r="A4" s="20" t="s">
        <v>224</v>
      </c>
      <c r="B4" s="20"/>
      <c r="C4" s="21" t="n">
        <f aca="false">VLOOKUP(A4,'APEXDIM.DAT'!$A$2:$D$13,3,0)</f>
        <v>300</v>
      </c>
      <c r="E4" s="0" t="s">
        <v>846</v>
      </c>
      <c r="I4" s="0" t="s">
        <v>2010</v>
      </c>
      <c r="J4" s="0" t="n">
        <f aca="false">IF(ISNUMBER(RIGHT(E4,LEN(E4)-SEARCH("(",E4,1))*1),RIGHT(E4,LEN(E4)-SEARCH("(",E4,1))*1,VLOOKUP(MID(E4,SEARCH("(",E4,1)+1,IF(ISERROR(FIND("NBMX",E4,1)),3,4)),$A$2:$C$36,3,0))</f>
        <v>200</v>
      </c>
      <c r="K4" s="0" t="str">
        <f aca="false">IF(ISBLANK(F4),"",IF(ISNUMBER(F4),F4,VLOOKUP(LEFT(F4,LEN(F4)-1),$A$2:$C$36,3,0)))</f>
        <v/>
      </c>
    </row>
    <row r="5" customFormat="false" ht="13.2" hidden="false" customHeight="false" outlineLevel="0" collapsed="false">
      <c r="A5" s="20" t="s">
        <v>226</v>
      </c>
      <c r="B5" s="20"/>
      <c r="C5" s="21" t="n">
        <f aca="false">VLOOKUP(A5,'APEXDIM.DAT'!$A$2:$D$13,3,0)</f>
        <v>200</v>
      </c>
      <c r="E5" s="0" t="s">
        <v>894</v>
      </c>
      <c r="I5" s="0" t="s">
        <v>2011</v>
      </c>
      <c r="J5" s="0" t="n">
        <f aca="false">IF(ISNUMBER(RIGHT(E5,LEN(E5)-SEARCH("(",E5,1))*1),RIGHT(E5,LEN(E5)-SEARCH("(",E5,1))*1,VLOOKUP(MID(E5,SEARCH("(",E5,1)+1,IF(ISERROR(FIND("NBMX",E5,1)),3,4)),$A$2:$C$36,3,0))</f>
        <v>1000</v>
      </c>
      <c r="K5" s="0" t="str">
        <f aca="false">IF(ISBLANK(F5),"",IF(ISNUMBER(F5),F5,VLOOKUP(LEFT(F5,LEN(F5)-1),$A$2:$C$36,3,0)))</f>
        <v/>
      </c>
    </row>
    <row r="6" customFormat="false" ht="13.2" hidden="false" customHeight="false" outlineLevel="0" collapsed="false">
      <c r="A6" s="20" t="s">
        <v>228</v>
      </c>
      <c r="B6" s="20"/>
      <c r="C6" s="21" t="n">
        <f aca="false">VLOOKUP(A6,'APEXDIM.DAT'!$A$2:$D$13,3,0)</f>
        <v>10</v>
      </c>
      <c r="E6" s="0" t="s">
        <v>1600</v>
      </c>
      <c r="F6" s="0" t="s">
        <v>1599</v>
      </c>
      <c r="I6" s="0" t="s">
        <v>2012</v>
      </c>
      <c r="J6" s="0" t="n">
        <f aca="false">IF(ISNUMBER(RIGHT(E6,LEN(E6)-SEARCH("(",E6,1))*1),RIGHT(E6,LEN(E6)-SEARCH("(",E6,1))*1,VLOOKUP(MID(E6,SEARCH("(",E6,1)+1,IF(ISERROR(FIND("NBMX",E6,1)),3,4)),$A$2:$C$36,3,0))</f>
        <v>31</v>
      </c>
      <c r="K6" s="0" t="n">
        <f aca="false">IF(ISBLANK(F6),"",IF(ISNUMBER(F6),F6,VLOOKUP(LEFT(F6,LEN(F6)-1),$A$2:$C$36,3,0)))</f>
        <v>1000</v>
      </c>
    </row>
    <row r="7" customFormat="false" ht="13.2" hidden="false" customHeight="false" outlineLevel="0" collapsed="false">
      <c r="A7" s="20" t="s">
        <v>230</v>
      </c>
      <c r="B7" s="20"/>
      <c r="C7" s="21" t="n">
        <f aca="false">VLOOKUP(A7,'APEXDIM.DAT'!$A$2:$D$13,3,0)</f>
        <v>4</v>
      </c>
      <c r="E7" s="0" t="s">
        <v>895</v>
      </c>
      <c r="I7" s="0" t="s">
        <v>2013</v>
      </c>
      <c r="J7" s="0" t="n">
        <f aca="false">IF(ISNUMBER(RIGHT(E7,LEN(E7)-SEARCH("(",E7,1))*1),RIGHT(E7,LEN(E7)-SEARCH("(",E7,1))*1,VLOOKUP(MID(E7,SEARCH("(",E7,1)+1,IF(ISERROR(FIND("NBMX",E7,1)),3,4)),$A$2:$C$36,3,0))</f>
        <v>1000</v>
      </c>
      <c r="K7" s="0" t="str">
        <f aca="false">IF(ISBLANK(F7),"",IF(ISNUMBER(F7),F7,VLOOKUP(LEFT(F7,LEN(F7)-1),$A$2:$C$36,3,0)))</f>
        <v/>
      </c>
    </row>
    <row r="8" customFormat="false" ht="13.2" hidden="false" customHeight="false" outlineLevel="0" collapsed="false">
      <c r="A8" s="20" t="s">
        <v>232</v>
      </c>
      <c r="B8" s="20"/>
      <c r="C8" s="21" t="n">
        <f aca="false">VLOOKUP(A8,'APEXDIM.DAT'!$A$2:$D$13,3,0)</f>
        <v>60</v>
      </c>
      <c r="E8" s="0" t="s">
        <v>1601</v>
      </c>
      <c r="F8" s="0" t="s">
        <v>1599</v>
      </c>
      <c r="I8" s="0" t="s">
        <v>2014</v>
      </c>
      <c r="J8" s="0" t="n">
        <f aca="false">IF(ISNUMBER(RIGHT(E8,LEN(E8)-SEARCH("(",E8,1))*1),RIGHT(E8,LEN(E8)-SEARCH("(",E8,1))*1,VLOOKUP(MID(E8,SEARCH("(",E8,1)+1,IF(ISERROR(FIND("NBMX",E8,1)),3,4)),$A$2:$C$36,3,0))</f>
        <v>200</v>
      </c>
      <c r="K8" s="0" t="n">
        <f aca="false">IF(ISBLANK(F8),"",IF(ISNUMBER(F8),F8,VLOOKUP(LEFT(F8,LEN(F8)-1),$A$2:$C$36,3,0)))</f>
        <v>1000</v>
      </c>
    </row>
    <row r="9" customFormat="false" ht="13.2" hidden="false" customHeight="false" outlineLevel="0" collapsed="false">
      <c r="A9" s="20" t="s">
        <v>234</v>
      </c>
      <c r="B9" s="20"/>
      <c r="C9" s="21" t="n">
        <f aca="false">VLOOKUP(A9,'APEXDIM.DAT'!$A$2:$D$13,3,0)</f>
        <v>5</v>
      </c>
      <c r="E9" s="0" t="s">
        <v>896</v>
      </c>
      <c r="I9" s="0" t="s">
        <v>2015</v>
      </c>
      <c r="J9" s="0" t="n">
        <f aca="false">IF(ISNUMBER(RIGHT(E9,LEN(E9)-SEARCH("(",E9,1))*1),RIGHT(E9,LEN(E9)-SEARCH("(",E9,1))*1,VLOOKUP(MID(E9,SEARCH("(",E9,1)+1,IF(ISERROR(FIND("NBMX",E9,1)),3,4)),$A$2:$C$36,3,0))</f>
        <v>1000</v>
      </c>
      <c r="K9" s="0" t="str">
        <f aca="false">IF(ISBLANK(F9),"",IF(ISNUMBER(F9),F9,VLOOKUP(LEFT(F9,LEN(F9)-1),$A$2:$C$36,3,0)))</f>
        <v/>
      </c>
    </row>
    <row r="10" customFormat="false" ht="13.2" hidden="false" customHeight="false" outlineLevel="0" collapsed="false">
      <c r="A10" s="20" t="s">
        <v>236</v>
      </c>
      <c r="B10" s="20"/>
      <c r="C10" s="21" t="n">
        <f aca="false">VLOOKUP(A10,'APEXDIM.DAT'!$A$2:$D$13,3,0)</f>
        <v>720</v>
      </c>
      <c r="E10" s="0" t="s">
        <v>897</v>
      </c>
      <c r="I10" s="0" t="s">
        <v>2016</v>
      </c>
      <c r="J10" s="0" t="n">
        <f aca="false">IF(ISNUMBER(RIGHT(E10,LEN(E10)-SEARCH("(",E10,1))*1),RIGHT(E10,LEN(E10)-SEARCH("(",E10,1))*1,VLOOKUP(MID(E10,SEARCH("(",E10,1)+1,IF(ISERROR(FIND("NBMX",E10,1)),3,4)),$A$2:$C$36,3,0))</f>
        <v>1000</v>
      </c>
      <c r="K10" s="0" t="str">
        <f aca="false">IF(ISBLANK(F10),"",IF(ISNUMBER(F10),F10,VLOOKUP(LEFT(F10,LEN(F10)-1),$A$2:$C$36,3,0)))</f>
        <v/>
      </c>
    </row>
    <row r="11" customFormat="false" ht="13.2" hidden="false" customHeight="false" outlineLevel="0" collapsed="false">
      <c r="A11" s="20" t="s">
        <v>238</v>
      </c>
      <c r="B11" s="20"/>
      <c r="C11" s="21" t="n">
        <f aca="false">VLOOKUP(A11,'APEXDIM.DAT'!$A$2:$D$13,3,0)</f>
        <v>3</v>
      </c>
      <c r="E11" s="0" t="s">
        <v>1602</v>
      </c>
      <c r="F11" s="0" t="s">
        <v>1599</v>
      </c>
      <c r="I11" s="0" t="s">
        <v>2017</v>
      </c>
      <c r="J11" s="0" t="n">
        <f aca="false">IF(ISNUMBER(RIGHT(E11,LEN(E11)-SEARCH("(",E11,1))*1),RIGHT(E11,LEN(E11)-SEARCH("(",E11,1))*1,VLOOKUP(MID(E11,SEARCH("(",E11,1)+1,IF(ISERROR(FIND("NBMX",E11,1)),3,4)),$A$2:$C$36,3,0))</f>
        <v>12</v>
      </c>
      <c r="K11" s="0" t="n">
        <f aca="false">IF(ISBLANK(F11),"",IF(ISNUMBER(F11),F11,VLOOKUP(LEFT(F11,LEN(F11)-1),$A$2:$C$36,3,0)))</f>
        <v>1000</v>
      </c>
    </row>
    <row r="12" customFormat="false" ht="13.2" hidden="false" customHeight="false" outlineLevel="0" collapsed="false">
      <c r="A12" s="20" t="s">
        <v>240</v>
      </c>
      <c r="B12" s="20"/>
      <c r="C12" s="21" t="n">
        <f aca="false">VLOOKUP(A12,'APEXDIM.DAT'!$A$2:$D$13,3,0)</f>
        <v>1000</v>
      </c>
      <c r="E12" s="0" t="s">
        <v>847</v>
      </c>
      <c r="I12" s="0" t="s">
        <v>2018</v>
      </c>
      <c r="J12" s="0" t="n">
        <f aca="false">IF(ISNUMBER(RIGHT(E12,LEN(E12)-SEARCH("(",E12,1))*1),RIGHT(E12,LEN(E12)-SEARCH("(",E12,1))*1,VLOOKUP(MID(E12,SEARCH("(",E12,1)+1,IF(ISERROR(FIND("NBMX",E12,1)),3,4)),$A$2:$C$36,3,0))</f>
        <v>200</v>
      </c>
      <c r="K12" s="0" t="str">
        <f aca="false">IF(ISBLANK(F12),"",IF(ISNUMBER(F12),F12,VLOOKUP(LEFT(F12,LEN(F12)-1),$A$2:$C$36,3,0)))</f>
        <v/>
      </c>
    </row>
    <row r="13" customFormat="false" ht="13.2" hidden="false" customHeight="false" outlineLevel="0" collapsed="false">
      <c r="A13" s="20" t="s">
        <v>242</v>
      </c>
      <c r="B13" s="20"/>
      <c r="C13" s="21" t="n">
        <f aca="false">VLOOKUP(A13,'APEXDIM.DAT'!$A$2:$D$13,3,0)</f>
        <v>1000</v>
      </c>
      <c r="E13" s="0" t="s">
        <v>1603</v>
      </c>
      <c r="F13" s="0" t="s">
        <v>1599</v>
      </c>
      <c r="I13" s="0" t="s">
        <v>2019</v>
      </c>
      <c r="J13" s="0" t="n">
        <f aca="false">IF(ISNUMBER(RIGHT(E13,LEN(E13)-SEARCH("(",E13,1))*1),RIGHT(E13,LEN(E13)-SEARCH("(",E13,1))*1,VLOOKUP(MID(E13,SEARCH("(",E13,1)+1,IF(ISERROR(FIND("NBMX",E13,1)),3,4)),$A$2:$C$36,3,0))</f>
        <v>31</v>
      </c>
      <c r="K13" s="0" t="n">
        <f aca="false">IF(ISBLANK(F13),"",IF(ISNUMBER(F13),F13,VLOOKUP(LEFT(F13,LEN(F13)-1),$A$2:$C$36,3,0)))</f>
        <v>1000</v>
      </c>
    </row>
    <row r="14" customFormat="false" ht="13.2" hidden="false" customHeight="false" outlineLevel="0" collapsed="false">
      <c r="A14" s="7" t="s">
        <v>1604</v>
      </c>
      <c r="C14" s="14" t="n">
        <v>12</v>
      </c>
      <c r="E14" s="0" t="s">
        <v>1605</v>
      </c>
      <c r="F14" s="0" t="s">
        <v>1599</v>
      </c>
      <c r="I14" s="0" t="s">
        <v>2020</v>
      </c>
      <c r="J14" s="0" t="n">
        <f aca="false">IF(ISNUMBER(RIGHT(E14,LEN(E14)-SEARCH("(",E14,1))*1),RIGHT(E14,LEN(E14)-SEARCH("(",E14,1))*1,VLOOKUP(MID(E14,SEARCH("(",E14,1)+1,IF(ISERROR(FIND("NBMX",E14,1)),3,4)),$A$2:$C$36,3,0))</f>
        <v>45</v>
      </c>
      <c r="K14" s="0" t="n">
        <f aca="false">IF(ISBLANK(F14),"",IF(ISNUMBER(F14),F14,VLOOKUP(LEFT(F14,LEN(F14)-1),$A$2:$C$36,3,0)))</f>
        <v>1000</v>
      </c>
    </row>
    <row r="15" customFormat="false" ht="13.2" hidden="false" customHeight="false" outlineLevel="0" collapsed="false">
      <c r="A15" s="7" t="s">
        <v>1606</v>
      </c>
      <c r="C15" s="14" t="n">
        <v>49</v>
      </c>
      <c r="E15" s="0" t="s">
        <v>1607</v>
      </c>
      <c r="F15" s="0" t="s">
        <v>1599</v>
      </c>
      <c r="I15" s="0" t="s">
        <v>2021</v>
      </c>
      <c r="J15" s="0" t="n">
        <f aca="false">IF(ISNUMBER(RIGHT(E15,LEN(E15)-SEARCH("(",E15,1))*1),RIGHT(E15,LEN(E15)-SEARCH("(",E15,1))*1,VLOOKUP(MID(E15,SEARCH("(",E15,1)+1,IF(ISERROR(FIND("NBMX",E15,1)),3,4)),$A$2:$C$36,3,0))</f>
        <v>31</v>
      </c>
      <c r="K15" s="0" t="n">
        <f aca="false">IF(ISBLANK(F15),"",IF(ISNUMBER(F15),F15,VLOOKUP(LEFT(F15,LEN(F15)-1),$A$2:$C$36,3,0)))</f>
        <v>1000</v>
      </c>
    </row>
    <row r="16" customFormat="false" ht="13.2" hidden="false" customHeight="false" outlineLevel="0" collapsed="false">
      <c r="A16" s="7" t="s">
        <v>1608</v>
      </c>
      <c r="C16" s="14" t="n">
        <v>155</v>
      </c>
      <c r="E16" s="0" t="s">
        <v>898</v>
      </c>
      <c r="I16" s="0" t="s">
        <v>2022</v>
      </c>
      <c r="J16" s="0" t="n">
        <f aca="false">IF(ISNUMBER(RIGHT(E16,LEN(E16)-SEARCH("(",E16,1))*1),RIGHT(E16,LEN(E16)-SEARCH("(",E16,1))*1,VLOOKUP(MID(E16,SEARCH("(",E16,1)+1,IF(ISERROR(FIND("NBMX",E16,1)),3,4)),$A$2:$C$36,3,0))</f>
        <v>1000</v>
      </c>
      <c r="K16" s="0" t="str">
        <f aca="false">IF(ISBLANK(F16),"",IF(ISNUMBER(F16),F16,VLOOKUP(LEFT(F16,LEN(F16)-1),$A$2:$C$36,3,0)))</f>
        <v/>
      </c>
    </row>
    <row r="17" customFormat="false" ht="13.2" hidden="false" customHeight="false" outlineLevel="0" collapsed="false">
      <c r="A17" s="7" t="s">
        <v>1609</v>
      </c>
      <c r="C17" s="14" t="n">
        <v>31</v>
      </c>
      <c r="E17" s="0" t="s">
        <v>899</v>
      </c>
      <c r="I17" s="0" t="s">
        <v>2023</v>
      </c>
      <c r="J17" s="0" t="n">
        <f aca="false">IF(ISNUMBER(RIGHT(E17,LEN(E17)-SEARCH("(",E17,1))*1),RIGHT(E17,LEN(E17)-SEARCH("(",E17,1))*1,VLOOKUP(MID(E17,SEARCH("(",E17,1)+1,IF(ISERROR(FIND("NBMX",E17,1)),3,4)),$A$2:$C$36,3,0))</f>
        <v>1000</v>
      </c>
      <c r="K17" s="0" t="str">
        <f aca="false">IF(ISBLANK(F17),"",IF(ISNUMBER(F17),F17,VLOOKUP(LEFT(F17,LEN(F17)-1),$A$2:$C$36,3,0)))</f>
        <v/>
      </c>
    </row>
    <row r="18" customFormat="false" ht="13.2" hidden="false" customHeight="false" outlineLevel="0" collapsed="false">
      <c r="A18" s="7" t="s">
        <v>1610</v>
      </c>
      <c r="C18" s="14" t="n">
        <v>35</v>
      </c>
      <c r="E18" s="0" t="s">
        <v>900</v>
      </c>
      <c r="I18" s="0" t="s">
        <v>2024</v>
      </c>
      <c r="J18" s="0" t="n">
        <f aca="false">IF(ISNUMBER(RIGHT(E18,LEN(E18)-SEARCH("(",E18,1))*1),RIGHT(E18,LEN(E18)-SEARCH("(",E18,1))*1,VLOOKUP(MID(E18,SEARCH("(",E18,1)+1,IF(ISERROR(FIND("NBMX",E18,1)),3,4)),$A$2:$C$36,3,0))</f>
        <v>1000</v>
      </c>
      <c r="K18" s="0" t="str">
        <f aca="false">IF(ISBLANK(F18),"",IF(ISNUMBER(F18),F18,VLOOKUP(LEFT(F18,LEN(F18)-1),$A$2:$C$36,3,0)))</f>
        <v/>
      </c>
    </row>
    <row r="19" customFormat="false" ht="13.2" hidden="false" customHeight="false" outlineLevel="0" collapsed="false">
      <c r="A19" s="7" t="s">
        <v>1611</v>
      </c>
      <c r="B19" s="0" t="s">
        <v>1612</v>
      </c>
      <c r="C19" s="14" t="n">
        <f aca="false">C14+1</f>
        <v>13</v>
      </c>
      <c r="E19" s="0" t="s">
        <v>1613</v>
      </c>
      <c r="F19" s="0" t="s">
        <v>1599</v>
      </c>
      <c r="I19" s="0" t="s">
        <v>2025</v>
      </c>
      <c r="J19" s="0" t="n">
        <f aca="false">IF(ISNUMBER(RIGHT(E19,LEN(E19)-SEARCH("(",E19,1))*1),RIGHT(E19,LEN(E19)-SEARCH("(",E19,1))*1,VLOOKUP(MID(E19,SEARCH("(",E19,1)+1,IF(ISERROR(FIND("NBMX",E19,1)),3,4)),$A$2:$C$36,3,0))</f>
        <v>12</v>
      </c>
      <c r="K19" s="0" t="n">
        <f aca="false">IF(ISBLANK(F19),"",IF(ISNUMBER(F19),F19,VLOOKUP(LEFT(F19,LEN(F19)-1),$A$2:$C$36,3,0)))</f>
        <v>1000</v>
      </c>
    </row>
    <row r="20" customFormat="false" ht="13.2" hidden="false" customHeight="false" outlineLevel="0" collapsed="false">
      <c r="A20" s="7" t="s">
        <v>1614</v>
      </c>
      <c r="B20" s="0" t="s">
        <v>1615</v>
      </c>
      <c r="C20" s="14" t="n">
        <f aca="false">C12*4</f>
        <v>4000</v>
      </c>
      <c r="E20" s="0" t="s">
        <v>1616</v>
      </c>
      <c r="F20" s="0" t="s">
        <v>1599</v>
      </c>
      <c r="I20" s="0" t="s">
        <v>2026</v>
      </c>
      <c r="J20" s="0" t="n">
        <f aca="false">IF(ISNUMBER(RIGHT(E20,LEN(E20)-SEARCH("(",E20,1))*1),RIGHT(E20,LEN(E20)-SEARCH("(",E20,1))*1,VLOOKUP(MID(E20,SEARCH("(",E20,1)+1,IF(ISERROR(FIND("NBMX",E20,1)),3,4)),$A$2:$C$36,3,0))</f>
        <v>200</v>
      </c>
      <c r="K20" s="0" t="n">
        <f aca="false">IF(ISBLANK(F20),"",IF(ISNUMBER(F20),F20,VLOOKUP(LEFT(F20,LEN(F20)-1),$A$2:$C$36,3,0)))</f>
        <v>1000</v>
      </c>
    </row>
    <row r="21" customFormat="false" ht="13.2" hidden="false" customHeight="false" outlineLevel="0" collapsed="false">
      <c r="A21" s="7" t="s">
        <v>1617</v>
      </c>
      <c r="B21" s="0" t="s">
        <v>1618</v>
      </c>
      <c r="C21" s="14" t="n">
        <f aca="false">C20*5</f>
        <v>20000</v>
      </c>
      <c r="E21" s="0" t="s">
        <v>901</v>
      </c>
      <c r="I21" s="0" t="s">
        <v>2027</v>
      </c>
      <c r="J21" s="0" t="n">
        <f aca="false">IF(ISNUMBER(RIGHT(E21,LEN(E21)-SEARCH("(",E21,1))*1),RIGHT(E21,LEN(E21)-SEARCH("(",E21,1))*1,VLOOKUP(MID(E21,SEARCH("(",E21,1)+1,IF(ISERROR(FIND("NBMX",E21,1)),3,4)),$A$2:$C$36,3,0))</f>
        <v>1000</v>
      </c>
      <c r="K21" s="0" t="str">
        <f aca="false">IF(ISBLANK(F21),"",IF(ISNUMBER(F21),F21,VLOOKUP(LEFT(F21,LEN(F21)-1),$A$2:$C$36,3,0)))</f>
        <v/>
      </c>
    </row>
    <row r="22" customFormat="false" ht="13.2" hidden="false" customHeight="false" outlineLevel="0" collapsed="false">
      <c r="A22" s="7" t="s">
        <v>1619</v>
      </c>
      <c r="B22" s="0" t="s">
        <v>1620</v>
      </c>
      <c r="C22" s="14" t="n">
        <f aca="false">C14*C12</f>
        <v>12000</v>
      </c>
      <c r="E22" s="0" t="s">
        <v>902</v>
      </c>
      <c r="I22" s="0" t="s">
        <v>2028</v>
      </c>
      <c r="J22" s="0" t="n">
        <f aca="false">IF(ISNUMBER(RIGHT(E22,LEN(E22)-SEARCH("(",E22,1))*1),RIGHT(E22,LEN(E22)-SEARCH("(",E22,1))*1,VLOOKUP(MID(E22,SEARCH("(",E22,1)+1,IF(ISERROR(FIND("NBMX",E22,1)),3,4)),$A$2:$C$36,3,0))</f>
        <v>1000</v>
      </c>
      <c r="K22" s="0" t="str">
        <f aca="false">IF(ISBLANK(F22),"",IF(ISNUMBER(F22),F22,VLOOKUP(LEFT(F22,LEN(F22)-1),$A$2:$C$36,3,0)))</f>
        <v/>
      </c>
    </row>
    <row r="23" customFormat="false" ht="13.2" hidden="false" customHeight="false" outlineLevel="0" collapsed="false">
      <c r="A23" s="7" t="s">
        <v>1621</v>
      </c>
      <c r="B23" s="0" t="s">
        <v>1622</v>
      </c>
      <c r="C23" s="14" t="n">
        <f aca="false">C19*C12</f>
        <v>13000</v>
      </c>
      <c r="E23" s="0" t="s">
        <v>903</v>
      </c>
      <c r="I23" s="0" t="s">
        <v>2029</v>
      </c>
      <c r="J23" s="0" t="n">
        <f aca="false">IF(ISNUMBER(RIGHT(E23,LEN(E23)-SEARCH("(",E23,1))*1),RIGHT(E23,LEN(E23)-SEARCH("(",E23,1))*1,VLOOKUP(MID(E23,SEARCH("(",E23,1)+1,IF(ISERROR(FIND("NBMX",E23,1)),3,4)),$A$2:$C$36,3,0))</f>
        <v>1000</v>
      </c>
      <c r="K23" s="0" t="str">
        <f aca="false">IF(ISBLANK(F23),"",IF(ISNUMBER(F23),F23,VLOOKUP(LEFT(F23,LEN(F23)-1),$A$2:$C$36,3,0)))</f>
        <v/>
      </c>
    </row>
    <row r="24" customFormat="false" ht="13.2" hidden="false" customHeight="false" outlineLevel="0" collapsed="false">
      <c r="A24" s="7" t="s">
        <v>1623</v>
      </c>
      <c r="B24" s="0" t="s">
        <v>1624</v>
      </c>
      <c r="C24" s="14" t="n">
        <f aca="false">C14*C12*17</f>
        <v>204000</v>
      </c>
      <c r="E24" s="0" t="s">
        <v>904</v>
      </c>
      <c r="I24" s="0" t="s">
        <v>2030</v>
      </c>
      <c r="J24" s="0" t="n">
        <f aca="false">IF(ISNUMBER(RIGHT(E24,LEN(E24)-SEARCH("(",E24,1))*1),RIGHT(E24,LEN(E24)-SEARCH("(",E24,1))*1,VLOOKUP(MID(E24,SEARCH("(",E24,1)+1,IF(ISERROR(FIND("NBMX",E24,1)),3,4)),$A$2:$C$36,3,0))</f>
        <v>1000</v>
      </c>
      <c r="K24" s="0" t="str">
        <f aca="false">IF(ISBLANK(F24),"",IF(ISNUMBER(F24),F24,VLOOKUP(LEFT(F24,LEN(F24)-1),$A$2:$C$36,3,0)))</f>
        <v/>
      </c>
    </row>
    <row r="25" customFormat="false" ht="13.2" hidden="false" customHeight="false" outlineLevel="0" collapsed="false">
      <c r="A25" s="7" t="s">
        <v>1625</v>
      </c>
      <c r="B25" s="0" t="s">
        <v>1626</v>
      </c>
      <c r="C25" s="14" t="n">
        <f aca="false">C2*C12</f>
        <v>60000</v>
      </c>
      <c r="E25" s="0" t="s">
        <v>1627</v>
      </c>
      <c r="F25" s="0" t="s">
        <v>1599</v>
      </c>
      <c r="I25" s="0" t="s">
        <v>2031</v>
      </c>
      <c r="J25" s="0" t="n">
        <f aca="false">IF(ISNUMBER(RIGHT(E25,LEN(E25)-SEARCH("(",E25,1))*1),RIGHT(E25,LEN(E25)-SEARCH("(",E25,1))*1,VLOOKUP(MID(E25,SEARCH("(",E25,1)+1,IF(ISERROR(FIND("NBMX",E25,1)),3,4)),$A$2:$C$36,3,0))</f>
        <v>12</v>
      </c>
      <c r="K25" s="0" t="n">
        <f aca="false">IF(ISBLANK(F25),"",IF(ISNUMBER(F25),F25,VLOOKUP(LEFT(F25,LEN(F25)-1),$A$2:$C$36,3,0)))</f>
        <v>1000</v>
      </c>
    </row>
    <row r="26" customFormat="false" ht="13.2" hidden="false" customHeight="false" outlineLevel="0" collapsed="false">
      <c r="A26" s="7" t="s">
        <v>1628</v>
      </c>
      <c r="B26" s="0" t="s">
        <v>1629</v>
      </c>
      <c r="C26" s="14" t="n">
        <f aca="false">C25*90</f>
        <v>5400000</v>
      </c>
      <c r="E26" s="0" t="s">
        <v>1630</v>
      </c>
      <c r="F26" s="0" t="s">
        <v>1599</v>
      </c>
      <c r="I26" s="0" t="s">
        <v>2032</v>
      </c>
      <c r="J26" s="0" t="n">
        <f aca="false">IF(ISNUMBER(RIGHT(E26,LEN(E26)-SEARCH("(",E26,1))*1),RIGHT(E26,LEN(E26)-SEARCH("(",E26,1))*1,VLOOKUP(MID(E26,SEARCH("(",E26,1)+1,IF(ISERROR(FIND("NBMX",E26,1)),3,4)),$A$2:$C$36,3,0))</f>
        <v>12</v>
      </c>
      <c r="K26" s="0" t="n">
        <f aca="false">IF(ISBLANK(F26),"",IF(ISNUMBER(F26),F26,VLOOKUP(LEFT(F26,LEN(F26)-1),$A$2:$C$36,3,0)))</f>
        <v>1000</v>
      </c>
    </row>
    <row r="27" customFormat="false" ht="13.2" hidden="false" customHeight="false" outlineLevel="0" collapsed="false">
      <c r="A27" s="7" t="s">
        <v>1631</v>
      </c>
      <c r="B27" s="0" t="s">
        <v>1632</v>
      </c>
      <c r="C27" s="14" t="n">
        <f aca="false">C25*C14</f>
        <v>720000</v>
      </c>
      <c r="E27" s="0" t="s">
        <v>1633</v>
      </c>
      <c r="F27" s="0" t="s">
        <v>1599</v>
      </c>
      <c r="I27" s="0" t="s">
        <v>2033</v>
      </c>
      <c r="J27" s="0" t="n">
        <f aca="false">IF(ISNUMBER(RIGHT(E27,LEN(E27)-SEARCH("(",E27,1))*1),RIGHT(E27,LEN(E27)-SEARCH("(",E27,1))*1,VLOOKUP(MID(E27,SEARCH("(",E27,1)+1,IF(ISERROR(FIND("NBMX",E27,1)),3,4)),$A$2:$C$36,3,0))</f>
        <v>12</v>
      </c>
      <c r="K27" s="0" t="n">
        <f aca="false">IF(ISBLANK(F27),"",IF(ISNUMBER(F27),F27,VLOOKUP(LEFT(F27,LEN(F27)-1),$A$2:$C$36,3,0)))</f>
        <v>1000</v>
      </c>
    </row>
    <row r="28" customFormat="false" ht="13.2" hidden="false" customHeight="false" outlineLevel="0" collapsed="false">
      <c r="A28" s="7" t="s">
        <v>1634</v>
      </c>
      <c r="B28" s="0" t="s">
        <v>1635</v>
      </c>
      <c r="C28" s="14" t="n">
        <f aca="false">C5*C12</f>
        <v>200000</v>
      </c>
      <c r="E28" s="0" t="s">
        <v>1636</v>
      </c>
      <c r="F28" s="0" t="s">
        <v>1599</v>
      </c>
      <c r="I28" s="0" t="s">
        <v>2034</v>
      </c>
      <c r="J28" s="0" t="n">
        <f aca="false">IF(ISNUMBER(RIGHT(E28,LEN(E28)-SEARCH("(",E28,1))*1),RIGHT(E28,LEN(E28)-SEARCH("(",E28,1))*1,VLOOKUP(MID(E28,SEARCH("(",E28,1)+1,IF(ISERROR(FIND("NBMX",E28,1)),3,4)),$A$2:$C$36,3,0))</f>
        <v>12</v>
      </c>
      <c r="K28" s="0" t="n">
        <f aca="false">IF(ISBLANK(F28),"",IF(ISNUMBER(F28),F28,VLOOKUP(LEFT(F28,LEN(F28)-1),$A$2:$C$36,3,0)))</f>
        <v>1000</v>
      </c>
    </row>
    <row r="29" customFormat="false" ht="13.2" hidden="false" customHeight="false" outlineLevel="0" collapsed="false">
      <c r="A29" s="7" t="s">
        <v>1637</v>
      </c>
      <c r="B29" s="0" t="s">
        <v>1638</v>
      </c>
      <c r="C29" s="14" t="n">
        <f aca="false">C28*5</f>
        <v>1000000</v>
      </c>
      <c r="E29" s="0" t="s">
        <v>905</v>
      </c>
      <c r="I29" s="0" t="s">
        <v>2035</v>
      </c>
      <c r="J29" s="0" t="n">
        <f aca="false">IF(ISNUMBER(RIGHT(E29,LEN(E29)-SEARCH("(",E29,1))*1),RIGHT(E29,LEN(E29)-SEARCH("(",E29,1))*1,VLOOKUP(MID(E29,SEARCH("(",E29,1)+1,IF(ISERROR(FIND("NBMX",E29,1)),3,4)),$A$2:$C$36,3,0))</f>
        <v>1000</v>
      </c>
      <c r="K29" s="0" t="str">
        <f aca="false">IF(ISBLANK(F29),"",IF(ISNUMBER(F29),F29,VLOOKUP(LEFT(F29,LEN(F29)-1),$A$2:$C$36,3,0)))</f>
        <v/>
      </c>
    </row>
    <row r="30" customFormat="false" ht="13.2" hidden="false" customHeight="false" outlineLevel="0" collapsed="false">
      <c r="A30" s="7" t="s">
        <v>1639</v>
      </c>
      <c r="B30" s="0" t="s">
        <v>1640</v>
      </c>
      <c r="C30" s="14" t="n">
        <f aca="false">C28*12</f>
        <v>2400000</v>
      </c>
      <c r="E30" s="0" t="s">
        <v>906</v>
      </c>
      <c r="I30" s="0" t="s">
        <v>2036</v>
      </c>
      <c r="J30" s="0" t="n">
        <f aca="false">IF(ISNUMBER(RIGHT(E30,LEN(E30)-SEARCH("(",E30,1))*1),RIGHT(E30,LEN(E30)-SEARCH("(",E30,1))*1,VLOOKUP(MID(E30,SEARCH("(",E30,1)+1,IF(ISERROR(FIND("NBMX",E30,1)),3,4)),$A$2:$C$36,3,0))</f>
        <v>1000</v>
      </c>
      <c r="K30" s="0" t="str">
        <f aca="false">IF(ISBLANK(F30),"",IF(ISNUMBER(F30),F30,VLOOKUP(LEFT(F30,LEN(F30)-1),$A$2:$C$36,3,0)))</f>
        <v/>
      </c>
    </row>
    <row r="31" customFormat="false" ht="13.2" hidden="false" customHeight="false" outlineLevel="0" collapsed="false">
      <c r="A31" s="7" t="s">
        <v>1641</v>
      </c>
      <c r="B31" s="0" t="s">
        <v>1642</v>
      </c>
      <c r="C31" s="14" t="n">
        <f aca="false">C5*C5*C12</f>
        <v>40000000</v>
      </c>
      <c r="E31" s="0" t="s">
        <v>907</v>
      </c>
      <c r="I31" s="0" t="s">
        <v>2037</v>
      </c>
      <c r="J31" s="0" t="n">
        <f aca="false">IF(ISNUMBER(RIGHT(E31,LEN(E31)-SEARCH("(",E31,1))*1),RIGHT(E31,LEN(E31)-SEARCH("(",E31,1))*1,VLOOKUP(MID(E31,SEARCH("(",E31,1)+1,IF(ISERROR(FIND("NBMX",E31,1)),3,4)),$A$2:$C$36,3,0))</f>
        <v>1000</v>
      </c>
      <c r="K31" s="0" t="str">
        <f aca="false">IF(ISBLANK(F31),"",IF(ISNUMBER(F31),F31,VLOOKUP(LEFT(F31,LEN(F31)-1),$A$2:$C$36,3,0)))</f>
        <v/>
      </c>
    </row>
    <row r="32" customFormat="false" ht="13.2" hidden="false" customHeight="false" outlineLevel="0" collapsed="false">
      <c r="A32" s="7" t="s">
        <v>1643</v>
      </c>
      <c r="B32" s="0" t="s">
        <v>1644</v>
      </c>
      <c r="C32" s="14" t="n">
        <f aca="false">C3*C12</f>
        <v>45000</v>
      </c>
      <c r="E32" s="0" t="s">
        <v>908</v>
      </c>
      <c r="I32" s="0" t="s">
        <v>2038</v>
      </c>
      <c r="J32" s="0" t="n">
        <f aca="false">IF(ISNUMBER(RIGHT(E32,LEN(E32)-SEARCH("(",E32,1))*1),RIGHT(E32,LEN(E32)-SEARCH("(",E32,1))*1,VLOOKUP(MID(E32,SEARCH("(",E32,1)+1,IF(ISERROR(FIND("NBMX",E32,1)),3,4)),$A$2:$C$36,3,0))</f>
        <v>1000</v>
      </c>
      <c r="K32" s="0" t="str">
        <f aca="false">IF(ISBLANK(F32),"",IF(ISNUMBER(F32),F32,VLOOKUP(LEFT(F32,LEN(F32)-1),$A$2:$C$36,3,0)))</f>
        <v/>
      </c>
    </row>
    <row r="33" customFormat="false" ht="13.2" hidden="false" customHeight="false" outlineLevel="0" collapsed="false">
      <c r="A33" s="7" t="s">
        <v>1645</v>
      </c>
      <c r="B33" s="0" t="s">
        <v>1646</v>
      </c>
      <c r="C33" s="14" t="n">
        <f aca="false">C32*C5</f>
        <v>9000000</v>
      </c>
      <c r="E33" s="0" t="s">
        <v>909</v>
      </c>
      <c r="I33" s="0" t="s">
        <v>2039</v>
      </c>
      <c r="J33" s="0" t="n">
        <f aca="false">IF(ISNUMBER(RIGHT(E33,LEN(E33)-SEARCH("(",E33,1))*1),RIGHT(E33,LEN(E33)-SEARCH("(",E33,1))*1,VLOOKUP(MID(E33,SEARCH("(",E33,1)+1,IF(ISERROR(FIND("NBMX",E33,1)),3,4)),$A$2:$C$36,3,0))</f>
        <v>1000</v>
      </c>
      <c r="K33" s="0" t="str">
        <f aca="false">IF(ISBLANK(F33),"",IF(ISNUMBER(F33),F33,VLOOKUP(LEFT(F33,LEN(F33)-1),$A$2:$C$36,3,0)))</f>
        <v/>
      </c>
    </row>
    <row r="34" s="2" customFormat="true" ht="13.2" hidden="false" customHeight="false" outlineLevel="0" collapsed="false">
      <c r="A34" s="8" t="s">
        <v>1647</v>
      </c>
      <c r="B34" s="2" t="s">
        <v>1648</v>
      </c>
      <c r="C34" s="22" t="n">
        <f aca="false">C4*C32</f>
        <v>13500000</v>
      </c>
      <c r="E34" s="2" t="s">
        <v>910</v>
      </c>
      <c r="I34" s="2" t="s">
        <v>2040</v>
      </c>
      <c r="J34" s="2" t="n">
        <f aca="false">IF(ISNUMBER(RIGHT(E34,LEN(E34)-SEARCH("(",E34,1))*1),RIGHT(E34,LEN(E34)-SEARCH("(",E34,1))*1,VLOOKUP(MID(E34,SEARCH("(",E34,1)+1,IF(ISERROR(FIND("NBMX",E34,1)),3,4)),$A$2:$C$36,3,0))</f>
        <v>1000</v>
      </c>
      <c r="K34" s="2" t="str">
        <f aca="false">IF(ISBLANK(F34),"",IF(ISNUMBER(F34),F34,VLOOKUP(LEFT(F34,LEN(F34)-1),$A$2:$C$36,3,0)))</f>
        <v/>
      </c>
    </row>
    <row r="35" s="2" customFormat="true" ht="13.2" hidden="false" customHeight="false" outlineLevel="0" collapsed="false">
      <c r="A35" s="8" t="s">
        <v>1649</v>
      </c>
      <c r="B35" s="2" t="s">
        <v>1650</v>
      </c>
      <c r="C35" s="22" t="n">
        <f aca="false">C5*C22</f>
        <v>2400000</v>
      </c>
      <c r="E35" s="2" t="s">
        <v>1651</v>
      </c>
      <c r="F35" s="2" t="s">
        <v>1652</v>
      </c>
      <c r="I35" s="2" t="s">
        <v>2041</v>
      </c>
      <c r="J35" s="2" t="n">
        <f aca="false">IF(ISNUMBER(RIGHT(E35,LEN(E35)-SEARCH("(",E35,1))*1),RIGHT(E35,LEN(E35)-SEARCH("(",E35,1))*1,VLOOKUP(MID(E35,SEARCH("(",E35,1)+1,IF(ISERROR(FIND("NBMX",E35,1)),3,4)),$A$2:$C$36,3,0))</f>
        <v>4</v>
      </c>
      <c r="K35" s="2" t="n">
        <f aca="false">IF(ISBLANK(F35),"",IF(ISNUMBER(F35),F35,VLOOKUP(LEFT(F35,LEN(F35)-1),$A$2:$C$36,3,0)))</f>
        <v>200</v>
      </c>
    </row>
    <row r="36" customFormat="false" ht="13.2" hidden="false" customHeight="false" outlineLevel="0" collapsed="false">
      <c r="A36" s="23" t="s">
        <v>1653</v>
      </c>
      <c r="B36" s="24" t="s">
        <v>1654</v>
      </c>
      <c r="C36" s="25" t="n">
        <f aca="false">MAX(1,C20)</f>
        <v>4000</v>
      </c>
      <c r="E36" s="0" t="s">
        <v>1655</v>
      </c>
      <c r="F36" s="0" t="s">
        <v>1652</v>
      </c>
      <c r="I36" s="0" t="s">
        <v>2042</v>
      </c>
      <c r="J36" s="0" t="n">
        <f aca="false">IF(ISNUMBER(RIGHT(E36,LEN(E36)-SEARCH("(",E36,1))*1),RIGHT(E36,LEN(E36)-SEARCH("(",E36,1))*1,VLOOKUP(MID(E36,SEARCH("(",E36,1)+1,IF(ISERROR(FIND("NBMX",E36,1)),3,4)),$A$2:$C$36,3,0))</f>
        <v>3</v>
      </c>
      <c r="K36" s="0" t="n">
        <f aca="false">IF(ISBLANK(F36),"",IF(ISNUMBER(F36),F36,VLOOKUP(LEFT(F36,LEN(F36)-1),$A$2:$C$36,3,0)))</f>
        <v>200</v>
      </c>
    </row>
    <row r="37" s="2" customFormat="true" ht="13.2" hidden="false" customHeight="false" outlineLevel="0" collapsed="false">
      <c r="A37" s="20" t="s">
        <v>1656</v>
      </c>
      <c r="B37" s="26"/>
      <c r="C37" s="27" t="s">
        <v>1657</v>
      </c>
      <c r="E37" s="2" t="s">
        <v>1658</v>
      </c>
      <c r="F37" s="2" t="s">
        <v>1652</v>
      </c>
      <c r="I37" s="2" t="s">
        <v>2043</v>
      </c>
      <c r="J37" s="2" t="n">
        <f aca="false">IF(ISNUMBER(RIGHT(E37,LEN(E37)-SEARCH("(",E37,1))*1),RIGHT(E37,LEN(E37)-SEARCH("(",E37,1))*1,VLOOKUP(MID(E37,SEARCH("(",E37,1)+1,IF(ISERROR(FIND("NBMX",E37,1)),3,4)),$A$2:$C$36,3,0))</f>
        <v>4</v>
      </c>
      <c r="K37" s="2" t="n">
        <f aca="false">IF(ISBLANK(F37),"",IF(ISNUMBER(F37),F37,VLOOKUP(LEFT(F37,LEN(F37)-1),$A$2:$C$36,3,0)))</f>
        <v>200</v>
      </c>
      <c r="AMI37" s="28"/>
      <c r="AMJ37" s="28"/>
    </row>
    <row r="38" s="2" customFormat="true" ht="13.2" hidden="false" customHeight="false" outlineLevel="0" collapsed="false">
      <c r="A38" s="20" t="s">
        <v>1659</v>
      </c>
      <c r="B38" s="20"/>
      <c r="C38" s="29" t="s">
        <v>1657</v>
      </c>
      <c r="E38" s="2" t="s">
        <v>1660</v>
      </c>
      <c r="F38" s="2" t="s">
        <v>1652</v>
      </c>
      <c r="I38" s="2" t="s">
        <v>2044</v>
      </c>
      <c r="J38" s="2" t="n">
        <f aca="false">IF(ISNUMBER(RIGHT(E38,LEN(E38)-SEARCH("(",E38,1))*1),RIGHT(E38,LEN(E38)-SEARCH("(",E38,1))*1,VLOOKUP(MID(E38,SEARCH("(",E38,1)+1,IF(ISERROR(FIND("NBMX",E38,1)),3,4)),$A$2:$C$36,3,0))</f>
        <v>4</v>
      </c>
      <c r="K38" s="2" t="n">
        <f aca="false">IF(ISBLANK(F38),"",IF(ISNUMBER(F38),F38,VLOOKUP(LEFT(F38,LEN(F38)-1),$A$2:$C$36,3,0)))</f>
        <v>200</v>
      </c>
    </row>
    <row r="39" customFormat="false" ht="13.2" hidden="false" customHeight="false" outlineLevel="0" collapsed="false">
      <c r="E39" s="0" t="s">
        <v>1661</v>
      </c>
      <c r="F39" s="0" t="s">
        <v>1599</v>
      </c>
      <c r="I39" s="0" t="s">
        <v>2045</v>
      </c>
      <c r="J39" s="0" t="n">
        <f aca="false">IF(ISNUMBER(RIGHT(E39,LEN(E39)-SEARCH("(",E39,1))*1),RIGHT(E39,LEN(E39)-SEARCH("(",E39,1))*1,VLOOKUP(MID(E39,SEARCH("(",E39,1)+1,IF(ISERROR(FIND("NBMX",E39,1)),3,4)),$A$2:$C$36,3,0))</f>
        <v>12</v>
      </c>
      <c r="K39" s="0" t="n">
        <f aca="false">IF(ISBLANK(F39),"",IF(ISNUMBER(F39),F39,VLOOKUP(LEFT(F39,LEN(F39)-1),$A$2:$C$36,3,0)))</f>
        <v>1000</v>
      </c>
    </row>
    <row r="40" customFormat="false" ht="13.2" hidden="false" customHeight="false" outlineLevel="0" collapsed="false">
      <c r="E40" s="0" t="s">
        <v>911</v>
      </c>
      <c r="I40" s="0" t="s">
        <v>2046</v>
      </c>
      <c r="J40" s="0" t="n">
        <f aca="false">IF(ISNUMBER(RIGHT(E40,LEN(E40)-SEARCH("(",E40,1))*1),RIGHT(E40,LEN(E40)-SEARCH("(",E40,1))*1,VLOOKUP(MID(E40,SEARCH("(",E40,1)+1,IF(ISERROR(FIND("NBMX",E40,1)),3,4)),$A$2:$C$36,3,0))</f>
        <v>1000</v>
      </c>
      <c r="K40" s="0" t="str">
        <f aca="false">IF(ISBLANK(F40),"",IF(ISNUMBER(F40),F40,VLOOKUP(LEFT(F40,LEN(F40)-1),$A$2:$C$36,3,0)))</f>
        <v/>
      </c>
    </row>
    <row r="41" customFormat="false" ht="13.2" hidden="false" customHeight="false" outlineLevel="0" collapsed="false">
      <c r="E41" s="0" t="s">
        <v>912</v>
      </c>
      <c r="I41" s="0" t="s">
        <v>2047</v>
      </c>
      <c r="J41" s="0" t="n">
        <f aca="false">IF(ISNUMBER(RIGHT(E41,LEN(E41)-SEARCH("(",E41,1))*1),RIGHT(E41,LEN(E41)-SEARCH("(",E41,1))*1,VLOOKUP(MID(E41,SEARCH("(",E41,1)+1,IF(ISERROR(FIND("NBMX",E41,1)),3,4)),$A$2:$C$36,3,0))</f>
        <v>1000</v>
      </c>
      <c r="K41" s="0" t="str">
        <f aca="false">IF(ISBLANK(F41),"",IF(ISNUMBER(F41),F41,VLOOKUP(LEFT(F41,LEN(F41)-1),$A$2:$C$36,3,0)))</f>
        <v/>
      </c>
    </row>
    <row r="42" customFormat="false" ht="13.2" hidden="false" customHeight="false" outlineLevel="0" collapsed="false">
      <c r="E42" s="0" t="s">
        <v>913</v>
      </c>
      <c r="I42" s="0" t="s">
        <v>2048</v>
      </c>
      <c r="J42" s="0" t="n">
        <f aca="false">IF(ISNUMBER(RIGHT(E42,LEN(E42)-SEARCH("(",E42,1))*1),RIGHT(E42,LEN(E42)-SEARCH("(",E42,1))*1,VLOOKUP(MID(E42,SEARCH("(",E42,1)+1,IF(ISERROR(FIND("NBMX",E42,1)),3,4)),$A$2:$C$36,3,0))</f>
        <v>1000</v>
      </c>
      <c r="K42" s="0" t="str">
        <f aca="false">IF(ISBLANK(F42),"",IF(ISNUMBER(F42),F42,VLOOKUP(LEFT(F42,LEN(F42)-1),$A$2:$C$36,3,0)))</f>
        <v/>
      </c>
    </row>
    <row r="43" customFormat="false" ht="13.2" hidden="false" customHeight="false" outlineLevel="0" collapsed="false">
      <c r="E43" s="0" t="s">
        <v>914</v>
      </c>
      <c r="I43" s="0" t="s">
        <v>2049</v>
      </c>
      <c r="J43" s="0" t="n">
        <f aca="false">IF(ISNUMBER(RIGHT(E43,LEN(E43)-SEARCH("(",E43,1))*1),RIGHT(E43,LEN(E43)-SEARCH("(",E43,1))*1,VLOOKUP(MID(E43,SEARCH("(",E43,1)+1,IF(ISERROR(FIND("NBMX",E43,1)),3,4)),$A$2:$C$36,3,0))</f>
        <v>1000</v>
      </c>
      <c r="K43" s="0" t="str">
        <f aca="false">IF(ISBLANK(F43),"",IF(ISNUMBER(F43),F43,VLOOKUP(LEFT(F43,LEN(F43)-1),$A$2:$C$36,3,0)))</f>
        <v/>
      </c>
    </row>
    <row r="44" customFormat="false" ht="13.2" hidden="false" customHeight="false" outlineLevel="0" collapsed="false">
      <c r="E44" s="0" t="s">
        <v>915</v>
      </c>
      <c r="I44" s="0" t="s">
        <v>2050</v>
      </c>
      <c r="J44" s="0" t="n">
        <f aca="false">IF(ISNUMBER(RIGHT(E44,LEN(E44)-SEARCH("(",E44,1))*1),RIGHT(E44,LEN(E44)-SEARCH("(",E44,1))*1,VLOOKUP(MID(E44,SEARCH("(",E44,1)+1,IF(ISERROR(FIND("NBMX",E44,1)),3,4)),$A$2:$C$36,3,0))</f>
        <v>1000</v>
      </c>
      <c r="K44" s="0" t="str">
        <f aca="false">IF(ISBLANK(F44),"",IF(ISNUMBER(F44),F44,VLOOKUP(LEFT(F44,LEN(F44)-1),$A$2:$C$36,3,0)))</f>
        <v/>
      </c>
    </row>
    <row r="45" customFormat="false" ht="13.2" hidden="false" customHeight="false" outlineLevel="0" collapsed="false">
      <c r="E45" s="0" t="s">
        <v>916</v>
      </c>
      <c r="I45" s="0" t="s">
        <v>2051</v>
      </c>
      <c r="J45" s="0" t="n">
        <f aca="false">IF(ISNUMBER(RIGHT(E45,LEN(E45)-SEARCH("(",E45,1))*1),RIGHT(E45,LEN(E45)-SEARCH("(",E45,1))*1,VLOOKUP(MID(E45,SEARCH("(",E45,1)+1,IF(ISERROR(FIND("NBMX",E45,1)),3,4)),$A$2:$C$36,3,0))</f>
        <v>1000</v>
      </c>
      <c r="K45" s="0" t="str">
        <f aca="false">IF(ISBLANK(F45),"",IF(ISNUMBER(F45),F45,VLOOKUP(LEFT(F45,LEN(F45)-1),$A$2:$C$36,3,0)))</f>
        <v/>
      </c>
    </row>
    <row r="46" customFormat="false" ht="13.2" hidden="false" customHeight="false" outlineLevel="0" collapsed="false">
      <c r="E46" s="0" t="s">
        <v>917</v>
      </c>
      <c r="I46" s="0" t="s">
        <v>2052</v>
      </c>
      <c r="J46" s="0" t="n">
        <f aca="false">IF(ISNUMBER(RIGHT(E46,LEN(E46)-SEARCH("(",E46,1))*1),RIGHT(E46,LEN(E46)-SEARCH("(",E46,1))*1,VLOOKUP(MID(E46,SEARCH("(",E46,1)+1,IF(ISERROR(FIND("NBMX",E46,1)),3,4)),$A$2:$C$36,3,0))</f>
        <v>1000</v>
      </c>
      <c r="K46" s="0" t="str">
        <f aca="false">IF(ISBLANK(F46),"",IF(ISNUMBER(F46),F46,VLOOKUP(LEFT(F46,LEN(F46)-1),$A$2:$C$36,3,0)))</f>
        <v/>
      </c>
    </row>
    <row r="47" customFormat="false" ht="13.2" hidden="false" customHeight="false" outlineLevel="0" collapsed="false">
      <c r="E47" s="0" t="s">
        <v>918</v>
      </c>
      <c r="I47" s="0" t="s">
        <v>2053</v>
      </c>
      <c r="J47" s="0" t="n">
        <f aca="false">IF(ISNUMBER(RIGHT(E47,LEN(E47)-SEARCH("(",E47,1))*1),RIGHT(E47,LEN(E47)-SEARCH("(",E47,1))*1,VLOOKUP(MID(E47,SEARCH("(",E47,1)+1,IF(ISERROR(FIND("NBMX",E47,1)),3,4)),$A$2:$C$36,3,0))</f>
        <v>1000</v>
      </c>
      <c r="K47" s="0" t="str">
        <f aca="false">IF(ISBLANK(F47),"",IF(ISNUMBER(F47),F47,VLOOKUP(LEFT(F47,LEN(F47)-1),$A$2:$C$36,3,0)))</f>
        <v/>
      </c>
    </row>
    <row r="48" customFormat="false" ht="13.2" hidden="false" customHeight="false" outlineLevel="0" collapsed="false">
      <c r="E48" s="0" t="s">
        <v>919</v>
      </c>
      <c r="I48" s="0" t="s">
        <v>2054</v>
      </c>
      <c r="J48" s="0" t="n">
        <f aca="false">IF(ISNUMBER(RIGHT(E48,LEN(E48)-SEARCH("(",E48,1))*1),RIGHT(E48,LEN(E48)-SEARCH("(",E48,1))*1,VLOOKUP(MID(E48,SEARCH("(",E48,1)+1,IF(ISERROR(FIND("NBMX",E48,1)),3,4)),$A$2:$C$36,3,0))</f>
        <v>1000</v>
      </c>
      <c r="K48" s="0" t="str">
        <f aca="false">IF(ISBLANK(F48),"",IF(ISNUMBER(F48),F48,VLOOKUP(LEFT(F48,LEN(F48)-1),$A$2:$C$36,3,0)))</f>
        <v/>
      </c>
    </row>
    <row r="49" customFormat="false" ht="13.2" hidden="false" customHeight="false" outlineLevel="0" collapsed="false">
      <c r="E49" s="0" t="s">
        <v>920</v>
      </c>
      <c r="I49" s="0" t="s">
        <v>2055</v>
      </c>
      <c r="J49" s="0" t="n">
        <f aca="false">IF(ISNUMBER(RIGHT(E49,LEN(E49)-SEARCH("(",E49,1))*1),RIGHT(E49,LEN(E49)-SEARCH("(",E49,1))*1,VLOOKUP(MID(E49,SEARCH("(",E49,1)+1,IF(ISERROR(FIND("NBMX",E49,1)),3,4)),$A$2:$C$36,3,0))</f>
        <v>1000</v>
      </c>
      <c r="K49" s="0" t="str">
        <f aca="false">IF(ISBLANK(F49),"",IF(ISNUMBER(F49),F49,VLOOKUP(LEFT(F49,LEN(F49)-1),$A$2:$C$36,3,0)))</f>
        <v/>
      </c>
    </row>
    <row r="50" customFormat="false" ht="13.2" hidden="false" customHeight="false" outlineLevel="0" collapsed="false">
      <c r="E50" s="0" t="s">
        <v>921</v>
      </c>
      <c r="I50" s="0" t="s">
        <v>2056</v>
      </c>
      <c r="J50" s="0" t="n">
        <f aca="false">IF(ISNUMBER(RIGHT(E50,LEN(E50)-SEARCH("(",E50,1))*1),RIGHT(E50,LEN(E50)-SEARCH("(",E50,1))*1,VLOOKUP(MID(E50,SEARCH("(",E50,1)+1,IF(ISERROR(FIND("NBMX",E50,1)),3,4)),$A$2:$C$36,3,0))</f>
        <v>1000</v>
      </c>
      <c r="K50" s="0" t="str">
        <f aca="false">IF(ISBLANK(F50),"",IF(ISNUMBER(F50),F50,VLOOKUP(LEFT(F50,LEN(F50)-1),$A$2:$C$36,3,0)))</f>
        <v/>
      </c>
    </row>
    <row r="51" customFormat="false" ht="13.2" hidden="false" customHeight="false" outlineLevel="0" collapsed="false">
      <c r="E51" s="0" t="s">
        <v>922</v>
      </c>
      <c r="I51" s="0" t="s">
        <v>2057</v>
      </c>
      <c r="J51" s="0" t="n">
        <f aca="false">IF(ISNUMBER(RIGHT(E51,LEN(E51)-SEARCH("(",E51,1))*1),RIGHT(E51,LEN(E51)-SEARCH("(",E51,1))*1,VLOOKUP(MID(E51,SEARCH("(",E51,1)+1,IF(ISERROR(FIND("NBMX",E51,1)),3,4)),$A$2:$C$36,3,0))</f>
        <v>1000</v>
      </c>
      <c r="K51" s="0" t="str">
        <f aca="false">IF(ISBLANK(F51),"",IF(ISNUMBER(F51),F51,VLOOKUP(LEFT(F51,LEN(F51)-1),$A$2:$C$36,3,0)))</f>
        <v/>
      </c>
    </row>
    <row r="52" customFormat="false" ht="13.2" hidden="false" customHeight="false" outlineLevel="0" collapsed="false">
      <c r="E52" s="0" t="s">
        <v>923</v>
      </c>
      <c r="I52" s="0" t="s">
        <v>2058</v>
      </c>
      <c r="J52" s="0" t="n">
        <f aca="false">IF(ISNUMBER(RIGHT(E52,LEN(E52)-SEARCH("(",E52,1))*1),RIGHT(E52,LEN(E52)-SEARCH("(",E52,1))*1,VLOOKUP(MID(E52,SEARCH("(",E52,1)+1,IF(ISERROR(FIND("NBMX",E52,1)),3,4)),$A$2:$C$36,3,0))</f>
        <v>1000</v>
      </c>
      <c r="K52" s="0" t="str">
        <f aca="false">IF(ISBLANK(F52),"",IF(ISNUMBER(F52),F52,VLOOKUP(LEFT(F52,LEN(F52)-1),$A$2:$C$36,3,0)))</f>
        <v/>
      </c>
    </row>
    <row r="53" s="5" customFormat="true" ht="13.2" hidden="false" customHeight="false" outlineLevel="0" collapsed="false">
      <c r="C53" s="14"/>
      <c r="E53" s="5" t="s">
        <v>924</v>
      </c>
      <c r="H53" s="13"/>
      <c r="I53" s="5" t="s">
        <v>2059</v>
      </c>
      <c r="J53" s="5" t="n">
        <f aca="false">IF(ISNUMBER(RIGHT(E53,LEN(E53)-SEARCH("(",E53,1))*1),RIGHT(E53,LEN(E53)-SEARCH("(",E53,1))*1,VLOOKUP(MID(E53,SEARCH("(",E53,1)+1,IF(ISERROR(FIND("NBMX",E53,1)),3,4)),$A$2:$C$36,3,0))</f>
        <v>1000</v>
      </c>
      <c r="K53" s="5" t="str">
        <f aca="false">IF(ISBLANK(F53),"",IF(ISNUMBER(F53),F53,VLOOKUP(LEFT(F53,LEN(F53)-1),$A$2:$C$36,3,0)))</f>
        <v/>
      </c>
      <c r="M53" s="13"/>
      <c r="N53" s="13"/>
      <c r="AMG53" s="4"/>
      <c r="AMH53" s="4"/>
      <c r="AMI53" s="4"/>
    </row>
    <row r="54" customFormat="false" ht="13.2" hidden="false" customHeight="false" outlineLevel="0" collapsed="false">
      <c r="E54" s="0" t="s">
        <v>925</v>
      </c>
      <c r="H54" s="6"/>
      <c r="I54" s="0" t="s">
        <v>2060</v>
      </c>
      <c r="J54" s="0" t="n">
        <f aca="false">IF(ISNUMBER(RIGHT(E54,LEN(E54)-SEARCH("(",E54,1))*1),RIGHT(E54,LEN(E54)-SEARCH("(",E54,1))*1,VLOOKUP(MID(E54,SEARCH("(",E54,1)+1,IF(ISERROR(FIND("NBMX",E54,1)),3,4)),$A$2:$C$36,3,0))</f>
        <v>1000</v>
      </c>
      <c r="K54" s="0" t="str">
        <f aca="false">IF(ISBLANK(F54),"",IF(ISNUMBER(F54),F54,VLOOKUP(LEFT(F54,LEN(F54)-1),$A$2:$C$36,3,0)))</f>
        <v/>
      </c>
      <c r="M54" s="6"/>
      <c r="N54" s="6"/>
    </row>
    <row r="55" customFormat="false" ht="13.2" hidden="false" customHeight="false" outlineLevel="0" collapsed="false">
      <c r="E55" s="0" t="s">
        <v>926</v>
      </c>
      <c r="H55" s="6"/>
      <c r="I55" s="0" t="s">
        <v>2061</v>
      </c>
      <c r="J55" s="0" t="n">
        <f aca="false">IF(ISNUMBER(RIGHT(E55,LEN(E55)-SEARCH("(",E55,1))*1),RIGHT(E55,LEN(E55)-SEARCH("(",E55,1))*1,VLOOKUP(MID(E55,SEARCH("(",E55,1)+1,IF(ISERROR(FIND("NBMX",E55,1)),3,4)),$A$2:$C$36,3,0))</f>
        <v>1000</v>
      </c>
      <c r="K55" s="0" t="str">
        <f aca="false">IF(ISBLANK(F55),"",IF(ISNUMBER(F55),F55,VLOOKUP(LEFT(F55,LEN(F55)-1),$A$2:$C$36,3,0)))</f>
        <v/>
      </c>
      <c r="M55" s="6"/>
      <c r="N55" s="6"/>
    </row>
    <row r="56" customFormat="false" ht="13.2" hidden="false" customHeight="false" outlineLevel="0" collapsed="false">
      <c r="E56" s="0" t="s">
        <v>927</v>
      </c>
      <c r="H56" s="6"/>
      <c r="I56" s="0" t="s">
        <v>2062</v>
      </c>
      <c r="J56" s="0" t="n">
        <f aca="false">IF(ISNUMBER(RIGHT(E56,LEN(E56)-SEARCH("(",E56,1))*1),RIGHT(E56,LEN(E56)-SEARCH("(",E56,1))*1,VLOOKUP(MID(E56,SEARCH("(",E56,1)+1,IF(ISERROR(FIND("NBMX",E56,1)),3,4)),$A$2:$C$36,3,0))</f>
        <v>1000</v>
      </c>
      <c r="K56" s="0" t="str">
        <f aca="false">IF(ISBLANK(F56),"",IF(ISNUMBER(F56),F56,VLOOKUP(LEFT(F56,LEN(F56)-1),$A$2:$C$36,3,0)))</f>
        <v/>
      </c>
      <c r="M56" s="6"/>
      <c r="N56" s="6"/>
    </row>
    <row r="57" customFormat="false" ht="13.2" hidden="false" customHeight="false" outlineLevel="0" collapsed="false">
      <c r="E57" s="0" t="s">
        <v>928</v>
      </c>
      <c r="I57" s="0" t="s">
        <v>2063</v>
      </c>
      <c r="J57" s="0" t="n">
        <f aca="false">IF(ISNUMBER(RIGHT(E57,LEN(E57)-SEARCH("(",E57,1))*1),RIGHT(E57,LEN(E57)-SEARCH("(",E57,1))*1,VLOOKUP(MID(E57,SEARCH("(",E57,1)+1,IF(ISERROR(FIND("NBMX",E57,1)),3,4)),$A$2:$C$36,3,0))</f>
        <v>1000</v>
      </c>
      <c r="K57" s="0" t="str">
        <f aca="false">IF(ISBLANK(F57),"",IF(ISNUMBER(F57),F57,VLOOKUP(LEFT(F57,LEN(F57)-1),$A$2:$C$36,3,0)))</f>
        <v/>
      </c>
      <c r="M57" s="6"/>
      <c r="N57" s="6"/>
    </row>
    <row r="58" customFormat="false" ht="13.2" hidden="false" customHeight="false" outlineLevel="0" collapsed="false">
      <c r="E58" s="0" t="s">
        <v>1662</v>
      </c>
      <c r="F58" s="0" t="s">
        <v>1652</v>
      </c>
      <c r="I58" s="0" t="s">
        <v>2064</v>
      </c>
      <c r="J58" s="0" t="n">
        <f aca="false">IF(ISNUMBER(RIGHT(E58,LEN(E58)-SEARCH("(",E58,1))*1),RIGHT(E58,LEN(E58)-SEARCH("(",E58,1))*1,VLOOKUP(MID(E58,SEARCH("(",E58,1)+1,IF(ISERROR(FIND("NBMX",E58,1)),3,4)),$A$2:$C$36,3,0))</f>
        <v>3</v>
      </c>
      <c r="K58" s="0" t="n">
        <f aca="false">IF(ISBLANK(F58),"",IF(ISNUMBER(F58),F58,VLOOKUP(LEFT(F58,LEN(F58)-1),$A$2:$C$36,3,0)))</f>
        <v>200</v>
      </c>
      <c r="M58" s="6"/>
      <c r="N58" s="6"/>
    </row>
    <row r="59" customFormat="false" ht="13.2" hidden="false" customHeight="false" outlineLevel="0" collapsed="false">
      <c r="E59" s="0" t="s">
        <v>1663</v>
      </c>
      <c r="F59" s="0" t="s">
        <v>1599</v>
      </c>
      <c r="I59" s="0" t="s">
        <v>2065</v>
      </c>
      <c r="J59" s="0" t="n">
        <f aca="false">IF(ISNUMBER(RIGHT(E59,LEN(E59)-SEARCH("(",E59,1))*1),RIGHT(E59,LEN(E59)-SEARCH("(",E59,1))*1,VLOOKUP(MID(E59,SEARCH("(",E59,1)+1,IF(ISERROR(FIND("NBMX",E59,1)),3,4)),$A$2:$C$36,3,0))</f>
        <v>12</v>
      </c>
      <c r="K59" s="0" t="n">
        <f aca="false">IF(ISBLANK(F59),"",IF(ISNUMBER(F59),F59,VLOOKUP(LEFT(F59,LEN(F59)-1),$A$2:$C$36,3,0)))</f>
        <v>1000</v>
      </c>
      <c r="M59" s="6"/>
      <c r="N59" s="6"/>
    </row>
    <row r="60" customFormat="false" ht="13.2" hidden="false" customHeight="false" outlineLevel="0" collapsed="false">
      <c r="E60" s="0" t="s">
        <v>848</v>
      </c>
      <c r="I60" s="0" t="s">
        <v>2066</v>
      </c>
      <c r="J60" s="0" t="n">
        <f aca="false">IF(ISNUMBER(RIGHT(E60,LEN(E60)-SEARCH("(",E60,1))*1),RIGHT(E60,LEN(E60)-SEARCH("(",E60,1))*1,VLOOKUP(MID(E60,SEARCH("(",E60,1)+1,IF(ISERROR(FIND("NBMX",E60,1)),3,4)),$A$2:$C$36,3,0))</f>
        <v>200</v>
      </c>
      <c r="K60" s="0" t="str">
        <f aca="false">IF(ISBLANK(F60),"",IF(ISNUMBER(F60),F60,VLOOKUP(LEFT(F60,LEN(F60)-1),$A$2:$C$36,3,0)))</f>
        <v/>
      </c>
      <c r="M60" s="6"/>
      <c r="N60" s="6"/>
    </row>
    <row r="61" customFormat="false" ht="13.2" hidden="false" customHeight="false" outlineLevel="0" collapsed="false">
      <c r="E61" s="0" t="s">
        <v>1664</v>
      </c>
      <c r="F61" s="0" t="s">
        <v>1599</v>
      </c>
      <c r="I61" s="0" t="s">
        <v>2067</v>
      </c>
      <c r="J61" s="0" t="n">
        <f aca="false">IF(ISNUMBER(RIGHT(E61,LEN(E61)-SEARCH("(",E61,1))*1),RIGHT(E61,LEN(E61)-SEARCH("(",E61,1))*1,VLOOKUP(MID(E61,SEARCH("(",E61,1)+1,IF(ISERROR(FIND("NBMX",E61,1)),3,4)),$A$2:$C$36,3,0))</f>
        <v>200</v>
      </c>
      <c r="K61" s="0" t="n">
        <f aca="false">IF(ISBLANK(F61),"",IF(ISNUMBER(F61),F61,VLOOKUP(LEFT(F61,LEN(F61)-1),$A$2:$C$36,3,0)))</f>
        <v>1000</v>
      </c>
      <c r="M61" s="6"/>
      <c r="N61" s="6"/>
    </row>
    <row r="62" customFormat="false" ht="13.2" hidden="false" customHeight="false" outlineLevel="0" collapsed="false">
      <c r="E62" s="0" t="s">
        <v>1665</v>
      </c>
      <c r="F62" s="0" t="s">
        <v>1599</v>
      </c>
      <c r="I62" s="0" t="s">
        <v>2068</v>
      </c>
      <c r="J62" s="0" t="n">
        <f aca="false">IF(ISNUMBER(RIGHT(E62,LEN(E62)-SEARCH("(",E62,1))*1),RIGHT(E62,LEN(E62)-SEARCH("(",E62,1))*1,VLOOKUP(MID(E62,SEARCH("(",E62,1)+1,IF(ISERROR(FIND("NBMX",E62,1)),3,4)),$A$2:$C$36,3,0))</f>
        <v>12</v>
      </c>
      <c r="K62" s="0" t="n">
        <f aca="false">IF(ISBLANK(F62),"",IF(ISNUMBER(F62),F62,VLOOKUP(LEFT(F62,LEN(F62)-1),$A$2:$C$36,3,0)))</f>
        <v>1000</v>
      </c>
      <c r="M62" s="6"/>
      <c r="N62" s="6"/>
    </row>
    <row r="63" customFormat="false" ht="13.2" hidden="false" customHeight="false" outlineLevel="0" collapsed="false">
      <c r="E63" s="0" t="s">
        <v>1666</v>
      </c>
      <c r="F63" s="0" t="s">
        <v>1599</v>
      </c>
      <c r="I63" s="0" t="s">
        <v>2069</v>
      </c>
      <c r="J63" s="0" t="n">
        <f aca="false">IF(ISNUMBER(RIGHT(E63,LEN(E63)-SEARCH("(",E63,1))*1),RIGHT(E63,LEN(E63)-SEARCH("(",E63,1))*1,VLOOKUP(MID(E63,SEARCH("(",E63,1)+1,IF(ISERROR(FIND("NBMX",E63,1)),3,4)),$A$2:$C$36,3,0))</f>
        <v>12</v>
      </c>
      <c r="K63" s="0" t="n">
        <f aca="false">IF(ISBLANK(F63),"",IF(ISNUMBER(F63),F63,VLOOKUP(LEFT(F63,LEN(F63)-1),$A$2:$C$36,3,0)))</f>
        <v>1000</v>
      </c>
      <c r="M63" s="6"/>
      <c r="N63" s="6"/>
    </row>
    <row r="64" customFormat="false" ht="13.2" hidden="false" customHeight="false" outlineLevel="0" collapsed="false">
      <c r="E64" s="0" t="s">
        <v>1667</v>
      </c>
      <c r="F64" s="0" t="s">
        <v>1599</v>
      </c>
      <c r="I64" s="0" t="s">
        <v>2070</v>
      </c>
      <c r="J64" s="0" t="n">
        <f aca="false">IF(ISNUMBER(RIGHT(E64,LEN(E64)-SEARCH("(",E64,1))*1),RIGHT(E64,LEN(E64)-SEARCH("(",E64,1))*1,VLOOKUP(MID(E64,SEARCH("(",E64,1)+1,IF(ISERROR(FIND("NBMX",E64,1)),3,4)),$A$2:$C$36,3,0))</f>
        <v>12</v>
      </c>
      <c r="K64" s="0" t="n">
        <f aca="false">IF(ISBLANK(F64),"",IF(ISNUMBER(F64),F64,VLOOKUP(LEFT(F64,LEN(F64)-1),$A$2:$C$36,3,0)))</f>
        <v>1000</v>
      </c>
      <c r="M64" s="6"/>
      <c r="N64" s="6"/>
    </row>
    <row r="65" customFormat="false" ht="13.2" hidden="false" customHeight="false" outlineLevel="0" collapsed="false">
      <c r="E65" s="0" t="s">
        <v>929</v>
      </c>
      <c r="I65" s="0" t="s">
        <v>2071</v>
      </c>
      <c r="J65" s="0" t="n">
        <f aca="false">IF(ISNUMBER(RIGHT(E65,LEN(E65)-SEARCH("(",E65,1))*1),RIGHT(E65,LEN(E65)-SEARCH("(",E65,1))*1,VLOOKUP(MID(E65,SEARCH("(",E65,1)+1,IF(ISERROR(FIND("NBMX",E65,1)),3,4)),$A$2:$C$36,3,0))</f>
        <v>1000</v>
      </c>
      <c r="K65" s="0" t="str">
        <f aca="false">IF(ISBLANK(F65),"",IF(ISNUMBER(F65),F65,VLOOKUP(LEFT(F65,LEN(F65)-1),$A$2:$C$36,3,0)))</f>
        <v/>
      </c>
      <c r="M65" s="6"/>
      <c r="N65" s="6"/>
    </row>
    <row r="66" customFormat="false" ht="13.2" hidden="false" customHeight="false" outlineLevel="0" collapsed="false">
      <c r="E66" s="0" t="s">
        <v>1668</v>
      </c>
      <c r="F66" s="0" t="s">
        <v>1599</v>
      </c>
      <c r="I66" s="0" t="s">
        <v>2072</v>
      </c>
      <c r="J66" s="0" t="n">
        <f aca="false">IF(ISNUMBER(RIGHT(E66,LEN(E66)-SEARCH("(",E66,1))*1),RIGHT(E66,LEN(E66)-SEARCH("(",E66,1))*1,VLOOKUP(MID(E66,SEARCH("(",E66,1)+1,IF(ISERROR(FIND("NBMX",E66,1)),3,4)),$A$2:$C$36,3,0))</f>
        <v>31</v>
      </c>
      <c r="K66" s="0" t="n">
        <f aca="false">IF(ISBLANK(F66),"",IF(ISNUMBER(F66),F66,VLOOKUP(LEFT(F66,LEN(F66)-1),$A$2:$C$36,3,0)))</f>
        <v>1000</v>
      </c>
      <c r="M66" s="6"/>
      <c r="N66" s="6"/>
    </row>
    <row r="67" customFormat="false" ht="13.2" hidden="false" customHeight="false" outlineLevel="0" collapsed="false">
      <c r="E67" s="0" t="s">
        <v>1669</v>
      </c>
      <c r="F67" s="0" t="s">
        <v>1599</v>
      </c>
      <c r="I67" s="0" t="s">
        <v>2073</v>
      </c>
      <c r="J67" s="0" t="n">
        <f aca="false">IF(ISNUMBER(RIGHT(E67,LEN(E67)-SEARCH("(",E67,1))*1),RIGHT(E67,LEN(E67)-SEARCH("(",E67,1))*1,VLOOKUP(MID(E67,SEARCH("(",E67,1)+1,IF(ISERROR(FIND("NBMX",E67,1)),3,4)),$A$2:$C$36,3,0))</f>
        <v>31</v>
      </c>
      <c r="K67" s="0" t="n">
        <f aca="false">IF(ISBLANK(F67),"",IF(ISNUMBER(F67),F67,VLOOKUP(LEFT(F67,LEN(F67)-1),$A$2:$C$36,3,0)))</f>
        <v>1000</v>
      </c>
      <c r="M67" s="6"/>
      <c r="N67" s="6"/>
    </row>
    <row r="68" customFormat="false" ht="13.2" hidden="false" customHeight="false" outlineLevel="0" collapsed="false">
      <c r="E68" s="0" t="s">
        <v>1670</v>
      </c>
      <c r="F68" s="0" t="s">
        <v>1599</v>
      </c>
      <c r="I68" s="0" t="s">
        <v>2074</v>
      </c>
      <c r="J68" s="0" t="n">
        <f aca="false">IF(ISNUMBER(RIGHT(E68,LEN(E68)-SEARCH("(",E68,1))*1),RIGHT(E68,LEN(E68)-SEARCH("(",E68,1))*1,VLOOKUP(MID(E68,SEARCH("(",E68,1)+1,IF(ISERROR(FIND("NBMX",E68,1)),3,4)),$A$2:$C$36,3,0))</f>
        <v>31</v>
      </c>
      <c r="K68" s="0" t="n">
        <f aca="false">IF(ISBLANK(F68),"",IF(ISNUMBER(F68),F68,VLOOKUP(LEFT(F68,LEN(F68)-1),$A$2:$C$36,3,0)))</f>
        <v>1000</v>
      </c>
    </row>
    <row r="69" customFormat="false" ht="13.2" hidden="false" customHeight="false" outlineLevel="0" collapsed="false">
      <c r="E69" s="0" t="s">
        <v>930</v>
      </c>
      <c r="I69" s="0" t="s">
        <v>2075</v>
      </c>
      <c r="J69" s="0" t="n">
        <f aca="false">IF(ISNUMBER(RIGHT(E69,LEN(E69)-SEARCH("(",E69,1))*1),RIGHT(E69,LEN(E69)-SEARCH("(",E69,1))*1,VLOOKUP(MID(E69,SEARCH("(",E69,1)+1,IF(ISERROR(FIND("NBMX",E69,1)),3,4)),$A$2:$C$36,3,0))</f>
        <v>1000</v>
      </c>
      <c r="K69" s="0" t="str">
        <f aca="false">IF(ISBLANK(F69),"",IF(ISNUMBER(F69),F69,VLOOKUP(LEFT(F69,LEN(F69)-1),$A$2:$C$36,3,0)))</f>
        <v/>
      </c>
      <c r="M69" s="6"/>
      <c r="N69" s="6"/>
    </row>
    <row r="70" customFormat="false" ht="13.2" hidden="false" customHeight="false" outlineLevel="0" collapsed="false">
      <c r="E70" s="0" t="s">
        <v>931</v>
      </c>
      <c r="I70" s="0" t="s">
        <v>2076</v>
      </c>
      <c r="J70" s="0" t="n">
        <f aca="false">IF(ISNUMBER(RIGHT(E70,LEN(E70)-SEARCH("(",E70,1))*1),RIGHT(E70,LEN(E70)-SEARCH("(",E70,1))*1,VLOOKUP(MID(E70,SEARCH("(",E70,1)+1,IF(ISERROR(FIND("NBMX",E70,1)),3,4)),$A$2:$C$36,3,0))</f>
        <v>1000</v>
      </c>
      <c r="K70" s="0" t="str">
        <f aca="false">IF(ISBLANK(F70),"",IF(ISNUMBER(F70),F70,VLOOKUP(LEFT(F70,LEN(F70)-1),$A$2:$C$36,3,0)))</f>
        <v/>
      </c>
      <c r="M70" s="6"/>
      <c r="N70" s="6"/>
    </row>
    <row r="71" customFormat="false" ht="13.2" hidden="false" customHeight="false" outlineLevel="0" collapsed="false">
      <c r="E71" s="0" t="s">
        <v>932</v>
      </c>
      <c r="I71" s="0" t="s">
        <v>2077</v>
      </c>
      <c r="J71" s="0" t="n">
        <f aca="false">IF(ISNUMBER(RIGHT(E71,LEN(E71)-SEARCH("(",E71,1))*1),RIGHT(E71,LEN(E71)-SEARCH("(",E71,1))*1,VLOOKUP(MID(E71,SEARCH("(",E71,1)+1,IF(ISERROR(FIND("NBMX",E71,1)),3,4)),$A$2:$C$36,3,0))</f>
        <v>1000</v>
      </c>
      <c r="K71" s="0" t="str">
        <f aca="false">IF(ISBLANK(F71),"",IF(ISNUMBER(F71),F71,VLOOKUP(LEFT(F71,LEN(F71)-1),$A$2:$C$36,3,0)))</f>
        <v/>
      </c>
      <c r="M71" s="6"/>
      <c r="N71" s="6"/>
    </row>
    <row r="72" customFormat="false" ht="13.2" hidden="false" customHeight="false" outlineLevel="0" collapsed="false">
      <c r="E72" s="0" t="s">
        <v>933</v>
      </c>
      <c r="I72" s="0" t="s">
        <v>2078</v>
      </c>
      <c r="J72" s="0" t="n">
        <f aca="false">IF(ISNUMBER(RIGHT(E72,LEN(E72)-SEARCH("(",E72,1))*1),RIGHT(E72,LEN(E72)-SEARCH("(",E72,1))*1,VLOOKUP(MID(E72,SEARCH("(",E72,1)+1,IF(ISERROR(FIND("NBMX",E72,1)),3,4)),$A$2:$C$36,3,0))</f>
        <v>1000</v>
      </c>
      <c r="K72" s="0" t="str">
        <f aca="false">IF(ISBLANK(F72),"",IF(ISNUMBER(F72),F72,VLOOKUP(LEFT(F72,LEN(F72)-1),$A$2:$C$36,3,0)))</f>
        <v/>
      </c>
      <c r="M72" s="6"/>
      <c r="N72" s="6"/>
    </row>
    <row r="73" customFormat="false" ht="13.2" hidden="false" customHeight="false" outlineLevel="0" collapsed="false">
      <c r="E73" s="0" t="s">
        <v>934</v>
      </c>
      <c r="I73" s="0" t="s">
        <v>2079</v>
      </c>
      <c r="J73" s="0" t="n">
        <f aca="false">IF(ISNUMBER(RIGHT(E73,LEN(E73)-SEARCH("(",E73,1))*1),RIGHT(E73,LEN(E73)-SEARCH("(",E73,1))*1,VLOOKUP(MID(E73,SEARCH("(",E73,1)+1,IF(ISERROR(FIND("NBMX",E73,1)),3,4)),$A$2:$C$36,3,0))</f>
        <v>1000</v>
      </c>
      <c r="K73" s="0" t="str">
        <f aca="false">IF(ISBLANK(F73),"",IF(ISNUMBER(F73),F73,VLOOKUP(LEFT(F73,LEN(F73)-1),$A$2:$C$36,3,0)))</f>
        <v/>
      </c>
      <c r="M73" s="6"/>
      <c r="N73" s="6"/>
    </row>
    <row r="74" customFormat="false" ht="13.2" hidden="false" customHeight="false" outlineLevel="0" collapsed="false">
      <c r="E74" s="0" t="s">
        <v>849</v>
      </c>
      <c r="I74" s="0" t="s">
        <v>2080</v>
      </c>
      <c r="J74" s="0" t="n">
        <f aca="false">IF(ISNUMBER(RIGHT(E74,LEN(E74)-SEARCH("(",E74,1))*1),RIGHT(E74,LEN(E74)-SEARCH("(",E74,1))*1,VLOOKUP(MID(E74,SEARCH("(",E74,1)+1,IF(ISERROR(FIND("NBMX",E74,1)),3,4)),$A$2:$C$36,3,0))</f>
        <v>200</v>
      </c>
      <c r="K74" s="0" t="str">
        <f aca="false">IF(ISBLANK(F74),"",IF(ISNUMBER(F74),F74,VLOOKUP(LEFT(F74,LEN(F74)-1),$A$2:$C$36,3,0)))</f>
        <v/>
      </c>
      <c r="M74" s="6"/>
      <c r="N74" s="6"/>
    </row>
    <row r="75" customFormat="false" ht="13.2" hidden="false" customHeight="false" outlineLevel="0" collapsed="false">
      <c r="E75" s="0" t="s">
        <v>1671</v>
      </c>
      <c r="F75" s="0" t="s">
        <v>1599</v>
      </c>
      <c r="I75" s="0" t="s">
        <v>2081</v>
      </c>
      <c r="J75" s="0" t="n">
        <f aca="false">IF(ISNUMBER(RIGHT(E75,LEN(E75)-SEARCH("(",E75,1))*1),RIGHT(E75,LEN(E75)-SEARCH("(",E75,1))*1,VLOOKUP(MID(E75,SEARCH("(",E75,1)+1,IF(ISERROR(FIND("NBMX",E75,1)),3,4)),$A$2:$C$36,3,0))</f>
        <v>12</v>
      </c>
      <c r="K75" s="0" t="n">
        <f aca="false">IF(ISBLANK(F75),"",IF(ISNUMBER(F75),F75,VLOOKUP(LEFT(F75,LEN(F75)-1),$A$2:$C$36,3,0)))</f>
        <v>1000</v>
      </c>
      <c r="M75" s="6"/>
      <c r="N75" s="6"/>
    </row>
    <row r="76" customFormat="false" ht="13.2" hidden="false" customHeight="false" outlineLevel="0" collapsed="false">
      <c r="E76" s="0" t="s">
        <v>1672</v>
      </c>
      <c r="F76" s="0" t="s">
        <v>1599</v>
      </c>
      <c r="I76" s="0" t="s">
        <v>2082</v>
      </c>
      <c r="J76" s="0" t="n">
        <f aca="false">IF(ISNUMBER(RIGHT(E76,LEN(E76)-SEARCH("(",E76,1))*1),RIGHT(E76,LEN(E76)-SEARCH("(",E76,1))*1,VLOOKUP(MID(E76,SEARCH("(",E76,1)+1,IF(ISERROR(FIND("NBMX",E76,1)),3,4)),$A$2:$C$36,3,0))</f>
        <v>31</v>
      </c>
      <c r="K76" s="0" t="n">
        <f aca="false">IF(ISBLANK(F76),"",IF(ISNUMBER(F76),F76,VLOOKUP(LEFT(F76,LEN(F76)-1),$A$2:$C$36,3,0)))</f>
        <v>1000</v>
      </c>
      <c r="M76" s="6"/>
      <c r="N76" s="6"/>
    </row>
    <row r="77" customFormat="false" ht="13.2" hidden="false" customHeight="false" outlineLevel="0" collapsed="false">
      <c r="E77" s="0" t="s">
        <v>935</v>
      </c>
      <c r="I77" s="0" t="s">
        <v>2083</v>
      </c>
      <c r="J77" s="0" t="n">
        <f aca="false">IF(ISNUMBER(RIGHT(E77,LEN(E77)-SEARCH("(",E77,1))*1),RIGHT(E77,LEN(E77)-SEARCH("(",E77,1))*1,VLOOKUP(MID(E77,SEARCH("(",E77,1)+1,IF(ISERROR(FIND("NBMX",E77,1)),3,4)),$A$2:$C$36,3,0))</f>
        <v>1000</v>
      </c>
      <c r="K77" s="0" t="str">
        <f aca="false">IF(ISBLANK(F77),"",IF(ISNUMBER(F77),F77,VLOOKUP(LEFT(F77,LEN(F77)-1),$A$2:$C$36,3,0)))</f>
        <v/>
      </c>
      <c r="M77" s="6"/>
      <c r="N77" s="6"/>
    </row>
    <row r="78" customFormat="false" ht="13.2" hidden="false" customHeight="false" outlineLevel="0" collapsed="false">
      <c r="E78" s="0" t="s">
        <v>1673</v>
      </c>
      <c r="F78" s="0" t="s">
        <v>1599</v>
      </c>
      <c r="I78" s="0" t="s">
        <v>2084</v>
      </c>
      <c r="J78" s="0" t="n">
        <f aca="false">IF(ISNUMBER(RIGHT(E78,LEN(E78)-SEARCH("(",E78,1))*1),RIGHT(E78,LEN(E78)-SEARCH("(",E78,1))*1,VLOOKUP(MID(E78,SEARCH("(",E78,1)+1,IF(ISERROR(FIND("NBMX",E78,1)),3,4)),$A$2:$C$36,3,0))</f>
        <v>31</v>
      </c>
      <c r="K78" s="0" t="n">
        <f aca="false">IF(ISBLANK(F78),"",IF(ISNUMBER(F78),F78,VLOOKUP(LEFT(F78,LEN(F78)-1),$A$2:$C$36,3,0)))</f>
        <v>1000</v>
      </c>
      <c r="M78" s="6"/>
      <c r="N78" s="6"/>
    </row>
    <row r="79" customFormat="false" ht="13.2" hidden="false" customHeight="false" outlineLevel="0" collapsed="false">
      <c r="E79" s="0" t="s">
        <v>1674</v>
      </c>
      <c r="F79" s="0" t="s">
        <v>1599</v>
      </c>
      <c r="I79" s="0" t="s">
        <v>2085</v>
      </c>
      <c r="J79" s="0" t="n">
        <f aca="false">IF(ISNUMBER(RIGHT(E79,LEN(E79)-SEARCH("(",E79,1))*1),RIGHT(E79,LEN(E79)-SEARCH("(",E79,1))*1,VLOOKUP(MID(E79,SEARCH("(",E79,1)+1,IF(ISERROR(FIND("NBMX",E79,1)),3,4)),$A$2:$C$36,3,0))</f>
        <v>31</v>
      </c>
      <c r="K79" s="0" t="n">
        <f aca="false">IF(ISBLANK(F79),"",IF(ISNUMBER(F79),F79,VLOOKUP(LEFT(F79,LEN(F79)-1),$A$2:$C$36,3,0)))</f>
        <v>1000</v>
      </c>
      <c r="M79" s="6"/>
      <c r="N79" s="6"/>
    </row>
    <row r="80" customFormat="false" ht="13.2" hidden="false" customHeight="false" outlineLevel="0" collapsed="false">
      <c r="E80" s="0" t="s">
        <v>936</v>
      </c>
      <c r="I80" s="0" t="s">
        <v>2086</v>
      </c>
      <c r="J80" s="0" t="n">
        <f aca="false">IF(ISNUMBER(RIGHT(E80,LEN(E80)-SEARCH("(",E80,1))*1),RIGHT(E80,LEN(E80)-SEARCH("(",E80,1))*1,VLOOKUP(MID(E80,SEARCH("(",E80,1)+1,IF(ISERROR(FIND("NBMX",E80,1)),3,4)),$A$2:$C$36,3,0))</f>
        <v>1000</v>
      </c>
      <c r="K80" s="0" t="str">
        <f aca="false">IF(ISBLANK(F80),"",IF(ISNUMBER(F80),F80,VLOOKUP(LEFT(F80,LEN(F80)-1),$A$2:$C$36,3,0)))</f>
        <v/>
      </c>
      <c r="M80" s="6"/>
      <c r="N80" s="6"/>
    </row>
    <row r="81" customFormat="false" ht="13.2" hidden="false" customHeight="false" outlineLevel="0" collapsed="false">
      <c r="E81" s="0" t="s">
        <v>937</v>
      </c>
      <c r="I81" s="0" t="s">
        <v>2087</v>
      </c>
      <c r="J81" s="0" t="n">
        <f aca="false">IF(ISNUMBER(RIGHT(E81,LEN(E81)-SEARCH("(",E81,1))*1),RIGHT(E81,LEN(E81)-SEARCH("(",E81,1))*1,VLOOKUP(MID(E81,SEARCH("(",E81,1)+1,IF(ISERROR(FIND("NBMX",E81,1)),3,4)),$A$2:$C$36,3,0))</f>
        <v>1000</v>
      </c>
      <c r="K81" s="0" t="str">
        <f aca="false">IF(ISBLANK(F81),"",IF(ISNUMBER(F81),F81,VLOOKUP(LEFT(F81,LEN(F81)-1),$A$2:$C$36,3,0)))</f>
        <v/>
      </c>
      <c r="M81" s="6"/>
      <c r="N81" s="6"/>
    </row>
    <row r="82" customFormat="false" ht="13.2" hidden="false" customHeight="false" outlineLevel="0" collapsed="false">
      <c r="E82" s="0" t="s">
        <v>1675</v>
      </c>
      <c r="F82" s="0" t="s">
        <v>224</v>
      </c>
      <c r="G82" s="0" t="s">
        <v>1599</v>
      </c>
      <c r="I82" s="0" t="s">
        <v>2088</v>
      </c>
      <c r="J82" s="0" t="n">
        <f aca="false">IF(ISNUMBER(RIGHT(E82,LEN(E82)-SEARCH("(",E82,1))*1),RIGHT(E82,LEN(E82)-SEARCH("(",E82,1))*1,VLOOKUP(MID(E82,SEARCH("(",E82,1)+1,IF(ISERROR(FIND("NBMX",E82,1)),3,4)),$A$2:$C$36,3,0))</f>
        <v>45</v>
      </c>
      <c r="K82" s="0" t="e">
        <f aca="false">IF(ISBLANK(F82),"",IF(ISNUMBER(F82),F82,VLOOKUP(LEFT(F82,LEN(F82)-1),$A$2:$C$36,3,0)))</f>
        <v>#N/A</v>
      </c>
      <c r="M82" s="6"/>
      <c r="N82" s="6"/>
    </row>
    <row r="83" customFormat="false" ht="13.2" hidden="false" customHeight="false" outlineLevel="0" collapsed="false">
      <c r="E83" s="0" t="s">
        <v>1676</v>
      </c>
      <c r="F83" s="0" t="s">
        <v>1599</v>
      </c>
      <c r="I83" s="0" t="s">
        <v>2089</v>
      </c>
      <c r="J83" s="0" t="n">
        <f aca="false">IF(ISNUMBER(RIGHT(E83,LEN(E83)-SEARCH("(",E83,1))*1),RIGHT(E83,LEN(E83)-SEARCH("(",E83,1))*1,VLOOKUP(MID(E83,SEARCH("(",E83,1)+1,IF(ISERROR(FIND("NBMX",E83,1)),3,4)),$A$2:$C$36,3,0))</f>
        <v>12</v>
      </c>
      <c r="K83" s="0" t="n">
        <f aca="false">IF(ISBLANK(F83),"",IF(ISNUMBER(F83),F83,VLOOKUP(LEFT(F83,LEN(F83)-1),$A$2:$C$36,3,0)))</f>
        <v>1000</v>
      </c>
      <c r="N83" s="6"/>
    </row>
    <row r="84" customFormat="false" ht="13.2" hidden="false" customHeight="false" outlineLevel="0" collapsed="false">
      <c r="E84" s="0" t="s">
        <v>850</v>
      </c>
      <c r="I84" s="0" t="s">
        <v>2090</v>
      </c>
      <c r="J84" s="0" t="n">
        <f aca="false">IF(ISNUMBER(RIGHT(E84,LEN(E84)-SEARCH("(",E84,1))*1),RIGHT(E84,LEN(E84)-SEARCH("(",E84,1))*1,VLOOKUP(MID(E84,SEARCH("(",E84,1)+1,IF(ISERROR(FIND("NBMX",E84,1)),3,4)),$A$2:$C$36,3,0))</f>
        <v>200</v>
      </c>
      <c r="K84" s="0" t="str">
        <f aca="false">IF(ISBLANK(F84),"",IF(ISNUMBER(F84),F84,VLOOKUP(LEFT(F84,LEN(F84)-1),$A$2:$C$36,3,0)))</f>
        <v/>
      </c>
      <c r="N84" s="6"/>
    </row>
    <row r="85" customFormat="false" ht="13.2" hidden="false" customHeight="false" outlineLevel="0" collapsed="false">
      <c r="E85" s="0" t="s">
        <v>1677</v>
      </c>
      <c r="F85" s="0" t="s">
        <v>1599</v>
      </c>
      <c r="I85" s="0" t="s">
        <v>2091</v>
      </c>
      <c r="J85" s="0" t="n">
        <f aca="false">IF(ISNUMBER(RIGHT(E85,LEN(E85)-SEARCH("(",E85,1))*1),RIGHT(E85,LEN(E85)-SEARCH("(",E85,1))*1,VLOOKUP(MID(E85,SEARCH("(",E85,1)+1,IF(ISERROR(FIND("NBMX",E85,1)),3,4)),$A$2:$C$36,3,0))</f>
        <v>12</v>
      </c>
      <c r="K85" s="0" t="n">
        <f aca="false">IF(ISBLANK(F85),"",IF(ISNUMBER(F85),F85,VLOOKUP(LEFT(F85,LEN(F85)-1),$A$2:$C$36,3,0)))</f>
        <v>1000</v>
      </c>
      <c r="N85" s="6"/>
    </row>
    <row r="86" customFormat="false" ht="13.2" hidden="false" customHeight="false" outlineLevel="0" collapsed="false">
      <c r="E86" s="0" t="s">
        <v>1678</v>
      </c>
      <c r="F86" s="0" t="s">
        <v>1599</v>
      </c>
      <c r="I86" s="0" t="s">
        <v>2092</v>
      </c>
      <c r="J86" s="0" t="n">
        <f aca="false">IF(ISNUMBER(RIGHT(E86,LEN(E86)-SEARCH("(",E86,1))*1),RIGHT(E86,LEN(E86)-SEARCH("(",E86,1))*1,VLOOKUP(MID(E86,SEARCH("(",E86,1)+1,IF(ISERROR(FIND("NBMX",E86,1)),3,4)),$A$2:$C$36,3,0))</f>
        <v>2</v>
      </c>
      <c r="K86" s="0" t="n">
        <f aca="false">IF(ISBLANK(F86),"",IF(ISNUMBER(F86),F86,VLOOKUP(LEFT(F86,LEN(F86)-1),$A$2:$C$36,3,0)))</f>
        <v>1000</v>
      </c>
      <c r="N86" s="6"/>
    </row>
    <row r="87" customFormat="false" ht="13.2" hidden="false" customHeight="false" outlineLevel="0" collapsed="false">
      <c r="E87" s="0" t="s">
        <v>938</v>
      </c>
      <c r="I87" s="0" t="s">
        <v>2093</v>
      </c>
      <c r="J87" s="0" t="n">
        <f aca="false">IF(ISNUMBER(RIGHT(E87,LEN(E87)-SEARCH("(",E87,1))*1),RIGHT(E87,LEN(E87)-SEARCH("(",E87,1))*1,VLOOKUP(MID(E87,SEARCH("(",E87,1)+1,IF(ISERROR(FIND("NBMX",E87,1)),3,4)),$A$2:$C$36,3,0))</f>
        <v>1000</v>
      </c>
      <c r="K87" s="0" t="str">
        <f aca="false">IF(ISBLANK(F87),"",IF(ISNUMBER(F87),F87,VLOOKUP(LEFT(F87,LEN(F87)-1),$A$2:$C$36,3,0)))</f>
        <v/>
      </c>
      <c r="N87" s="6"/>
    </row>
    <row r="88" customFormat="false" ht="13.2" hidden="false" customHeight="false" outlineLevel="0" collapsed="false">
      <c r="E88" s="0" t="s">
        <v>851</v>
      </c>
      <c r="I88" s="0" t="s">
        <v>2094</v>
      </c>
      <c r="J88" s="0" t="n">
        <f aca="false">IF(ISNUMBER(RIGHT(E88,LEN(E88)-SEARCH("(",E88,1))*1),RIGHT(E88,LEN(E88)-SEARCH("(",E88,1))*1,VLOOKUP(MID(E88,SEARCH("(",E88,1)+1,IF(ISERROR(FIND("NBMX",E88,1)),3,4)),$A$2:$C$36,3,0))</f>
        <v>200</v>
      </c>
      <c r="K88" s="0" t="str">
        <f aca="false">IF(ISBLANK(F88),"",IF(ISNUMBER(F88),F88,VLOOKUP(LEFT(F88,LEN(F88)-1),$A$2:$C$36,3,0)))</f>
        <v/>
      </c>
      <c r="N88" s="6"/>
    </row>
    <row r="89" customFormat="false" ht="13.2" hidden="false" customHeight="false" outlineLevel="0" collapsed="false">
      <c r="E89" s="0" t="s">
        <v>1679</v>
      </c>
      <c r="F89" s="0" t="s">
        <v>1599</v>
      </c>
      <c r="I89" s="0" t="s">
        <v>2095</v>
      </c>
      <c r="J89" s="0" t="n">
        <f aca="false">IF(ISNUMBER(RIGHT(E89,LEN(E89)-SEARCH("(",E89,1))*1),RIGHT(E89,LEN(E89)-SEARCH("(",E89,1))*1,VLOOKUP(MID(E89,SEARCH("(",E89,1)+1,IF(ISERROR(FIND("NBMX",E89,1)),3,4)),$A$2:$C$36,3,0))</f>
        <v>31</v>
      </c>
      <c r="K89" s="0" t="n">
        <f aca="false">IF(ISBLANK(F89),"",IF(ISNUMBER(F89),F89,VLOOKUP(LEFT(F89,LEN(F89)-1),$A$2:$C$36,3,0)))</f>
        <v>1000</v>
      </c>
      <c r="N89" s="6"/>
    </row>
    <row r="90" customFormat="false" ht="13.2" hidden="false" customHeight="false" outlineLevel="0" collapsed="false">
      <c r="E90" s="0" t="s">
        <v>830</v>
      </c>
      <c r="I90" s="0" t="s">
        <v>2096</v>
      </c>
      <c r="J90" s="0" t="n">
        <f aca="false">IF(ISNUMBER(RIGHT(E90,LEN(E90)-SEARCH("(",E90,1))*1),RIGHT(E90,LEN(E90)-SEARCH("(",E90,1))*1,VLOOKUP(MID(E90,SEARCH("(",E90,1)+1,IF(ISERROR(FIND("NBMX",E90,1)),3,4)),$A$2:$C$36,3,0))</f>
        <v>300</v>
      </c>
      <c r="K90" s="0" t="str">
        <f aca="false">IF(ISBLANK(F90),"",IF(ISNUMBER(F90),F90,VLOOKUP(LEFT(F90,LEN(F90)-1),$A$2:$C$36,3,0)))</f>
        <v/>
      </c>
      <c r="N90" s="6"/>
    </row>
    <row r="91" customFormat="false" ht="13.2" hidden="false" customHeight="false" outlineLevel="0" collapsed="false">
      <c r="E91" s="0" t="s">
        <v>939</v>
      </c>
      <c r="I91" s="0" t="s">
        <v>2097</v>
      </c>
      <c r="J91" s="0" t="n">
        <f aca="false">IF(ISNUMBER(RIGHT(E91,LEN(E91)-SEARCH("(",E91,1))*1),RIGHT(E91,LEN(E91)-SEARCH("(",E91,1))*1,VLOOKUP(MID(E91,SEARCH("(",E91,1)+1,IF(ISERROR(FIND("NBMX",E91,1)),3,4)),$A$2:$C$36,3,0))</f>
        <v>1000</v>
      </c>
      <c r="K91" s="0" t="str">
        <f aca="false">IF(ISBLANK(F91),"",IF(ISNUMBER(F91),F91,VLOOKUP(LEFT(F91,LEN(F91)-1),$A$2:$C$36,3,0)))</f>
        <v/>
      </c>
      <c r="N91" s="6"/>
    </row>
    <row r="92" customFormat="false" ht="13.2" hidden="false" customHeight="false" outlineLevel="0" collapsed="false">
      <c r="E92" s="0" t="s">
        <v>831</v>
      </c>
      <c r="I92" s="0" t="s">
        <v>2098</v>
      </c>
      <c r="J92" s="0" t="n">
        <f aca="false">IF(ISNUMBER(RIGHT(E92,LEN(E92)-SEARCH("(",E92,1))*1),RIGHT(E92,LEN(E92)-SEARCH("(",E92,1))*1,VLOOKUP(MID(E92,SEARCH("(",E92,1)+1,IF(ISERROR(FIND("NBMX",E92,1)),3,4)),$A$2:$C$36,3,0))</f>
        <v>300</v>
      </c>
      <c r="K92" s="0" t="str">
        <f aca="false">IF(ISBLANK(F92),"",IF(ISNUMBER(F92),F92,VLOOKUP(LEFT(F92,LEN(F92)-1),$A$2:$C$36,3,0)))</f>
        <v/>
      </c>
      <c r="N92" s="6"/>
    </row>
    <row r="93" customFormat="false" ht="13.2" hidden="false" customHeight="false" outlineLevel="0" collapsed="false">
      <c r="E93" s="0" t="s">
        <v>940</v>
      </c>
      <c r="I93" s="0" t="s">
        <v>2099</v>
      </c>
      <c r="J93" s="0" t="n">
        <f aca="false">IF(ISNUMBER(RIGHT(E93,LEN(E93)-SEARCH("(",E93,1))*1),RIGHT(E93,LEN(E93)-SEARCH("(",E93,1))*1,VLOOKUP(MID(E93,SEARCH("(",E93,1)+1,IF(ISERROR(FIND("NBMX",E93,1)),3,4)),$A$2:$C$36,3,0))</f>
        <v>1000</v>
      </c>
      <c r="K93" s="0" t="str">
        <f aca="false">IF(ISBLANK(F93),"",IF(ISNUMBER(F93),F93,VLOOKUP(LEFT(F93,LEN(F93)-1),$A$2:$C$36,3,0)))</f>
        <v/>
      </c>
      <c r="N93" s="6"/>
    </row>
    <row r="94" customFormat="false" ht="13.2" hidden="false" customHeight="false" outlineLevel="0" collapsed="false">
      <c r="E94" s="0" t="s">
        <v>1680</v>
      </c>
      <c r="F94" s="0" t="s">
        <v>1681</v>
      </c>
      <c r="I94" s="0" t="s">
        <v>2100</v>
      </c>
      <c r="J94" s="0" t="n">
        <f aca="false">IF(ISNUMBER(RIGHT(E94,LEN(E94)-SEARCH("(",E94,1))*1),RIGHT(E94,LEN(E94)-SEARCH("(",E94,1))*1,VLOOKUP(MID(E94,SEARCH("(",E94,1)+1,IF(ISERROR(FIND("NBMX",E94,1)),3,4)),$A$2:$C$36,3,0))</f>
        <v>12</v>
      </c>
      <c r="K94" s="0" t="n">
        <f aca="false">IF(ISBLANK(F94),"",IF(ISNUMBER(F94),F94,VLOOKUP(LEFT(F94,LEN(F94)-1),$A$2:$C$36,3,0)))</f>
        <v>4000</v>
      </c>
      <c r="N94" s="6"/>
    </row>
    <row r="95" customFormat="false" ht="13.2" hidden="false" customHeight="false" outlineLevel="0" collapsed="false">
      <c r="E95" s="0" t="s">
        <v>1682</v>
      </c>
      <c r="F95" s="0" t="s">
        <v>1599</v>
      </c>
      <c r="I95" s="0" t="s">
        <v>2101</v>
      </c>
      <c r="J95" s="0" t="n">
        <f aca="false">IF(ISNUMBER(RIGHT(E95,LEN(E95)-SEARCH("(",E95,1))*1),RIGHT(E95,LEN(E95)-SEARCH("(",E95,1))*1,VLOOKUP(MID(E95,SEARCH("(",E95,1)+1,IF(ISERROR(FIND("NBMX",E95,1)),3,4)),$A$2:$C$36,3,0))</f>
        <v>200</v>
      </c>
      <c r="K95" s="0" t="n">
        <f aca="false">IF(ISBLANK(F95),"",IF(ISNUMBER(F95),F95,VLOOKUP(LEFT(F95,LEN(F95)-1),$A$2:$C$36,3,0)))</f>
        <v>1000</v>
      </c>
      <c r="N95" s="6"/>
    </row>
    <row r="96" customFormat="false" ht="13.2" hidden="false" customHeight="false" outlineLevel="0" collapsed="false">
      <c r="E96" s="0" t="s">
        <v>941</v>
      </c>
      <c r="I96" s="0" t="s">
        <v>2102</v>
      </c>
      <c r="J96" s="0" t="n">
        <f aca="false">IF(ISNUMBER(RIGHT(E96,LEN(E96)-SEARCH("(",E96,1))*1),RIGHT(E96,LEN(E96)-SEARCH("(",E96,1))*1,VLOOKUP(MID(E96,SEARCH("(",E96,1)+1,IF(ISERROR(FIND("NBMX",E96,1)),3,4)),$A$2:$C$36,3,0))</f>
        <v>1000</v>
      </c>
      <c r="K96" s="0" t="str">
        <f aca="false">IF(ISBLANK(F96),"",IF(ISNUMBER(F96),F96,VLOOKUP(LEFT(F96,LEN(F96)-1),$A$2:$C$36,3,0)))</f>
        <v/>
      </c>
      <c r="N96" s="6"/>
    </row>
    <row r="97" customFormat="false" ht="13.2" hidden="false" customHeight="false" outlineLevel="0" collapsed="false">
      <c r="E97" s="0" t="s">
        <v>643</v>
      </c>
      <c r="I97" s="0" t="s">
        <v>2103</v>
      </c>
      <c r="J97" s="0" t="n">
        <f aca="false">IF(ISNUMBER(RIGHT(E97,LEN(E97)-SEARCH("(",E97,1))*1),RIGHT(E97,LEN(E97)-SEARCH("(",E97,1))*1,VLOOKUP(MID(E97,SEARCH("(",E97,1)+1,IF(ISERROR(FIND("NBMX",E97,1)),3,4)),$A$2:$C$36,3,0))</f>
        <v>200</v>
      </c>
      <c r="K97" s="0" t="str">
        <f aca="false">IF(ISBLANK(F97),"",IF(ISNUMBER(F97),F97,VLOOKUP(LEFT(F97,LEN(F97)-1),$A$2:$C$36,3,0)))</f>
        <v/>
      </c>
      <c r="N97" s="6"/>
    </row>
    <row r="98" customFormat="false" ht="13.2" hidden="false" customHeight="false" outlineLevel="0" collapsed="false">
      <c r="E98" s="0" t="s">
        <v>1683</v>
      </c>
      <c r="F98" s="0" t="s">
        <v>1599</v>
      </c>
      <c r="I98" s="0" t="s">
        <v>2104</v>
      </c>
      <c r="J98" s="0" t="n">
        <f aca="false">IF(ISNUMBER(RIGHT(E98,LEN(E98)-SEARCH("(",E98,1))*1),RIGHT(E98,LEN(E98)-SEARCH("(",E98,1))*1,VLOOKUP(MID(E98,SEARCH("(",E98,1)+1,IF(ISERROR(FIND("NBMX",E98,1)),3,4)),$A$2:$C$36,3,0))</f>
        <v>12</v>
      </c>
      <c r="K98" s="0" t="n">
        <f aca="false">IF(ISBLANK(F98),"",IF(ISNUMBER(F98),F98,VLOOKUP(LEFT(F98,LEN(F98)-1),$A$2:$C$36,3,0)))</f>
        <v>1000</v>
      </c>
      <c r="N98" s="6"/>
    </row>
    <row r="99" customFormat="false" ht="13.2" hidden="false" customHeight="false" outlineLevel="0" collapsed="false">
      <c r="E99" s="0" t="s">
        <v>1684</v>
      </c>
      <c r="F99" s="0" t="s">
        <v>1599</v>
      </c>
      <c r="I99" s="0" t="s">
        <v>2105</v>
      </c>
      <c r="J99" s="0" t="n">
        <f aca="false">IF(ISNUMBER(RIGHT(E99,LEN(E99)-SEARCH("(",E99,1))*1),RIGHT(E99,LEN(E99)-SEARCH("(",E99,1))*1,VLOOKUP(MID(E99,SEARCH("(",E99,1)+1,IF(ISERROR(FIND("NBMX",E99,1)),3,4)),$A$2:$C$36,3,0))</f>
        <v>12</v>
      </c>
      <c r="K99" s="0" t="n">
        <f aca="false">IF(ISBLANK(F99),"",IF(ISNUMBER(F99),F99,VLOOKUP(LEFT(F99,LEN(F99)-1),$A$2:$C$36,3,0)))</f>
        <v>1000</v>
      </c>
      <c r="N99" s="6"/>
    </row>
    <row r="100" customFormat="false" ht="13.2" hidden="false" customHeight="false" outlineLevel="0" collapsed="false">
      <c r="E100" s="0" t="s">
        <v>1226</v>
      </c>
      <c r="I100" s="0" t="s">
        <v>2106</v>
      </c>
      <c r="J100" s="0" t="n">
        <f aca="false">IF(ISNUMBER(RIGHT(E100,LEN(E100)-SEARCH("(",E100,1))*1),RIGHT(E100,LEN(E100)-SEARCH("(",E100,1))*1,VLOOKUP(MID(E100,SEARCH("(",E100,1)+1,IF(ISERROR(FIND("NBMX",E100,1)),3,4)),$A$2:$C$36,3,0))</f>
        <v>4000</v>
      </c>
      <c r="K100" s="0" t="str">
        <f aca="false">IF(ISBLANK(F100),"",IF(ISNUMBER(F100),F100,VLOOKUP(LEFT(F100,LEN(F100)-1),$A$2:$C$36,3,0)))</f>
        <v/>
      </c>
      <c r="N100" s="6"/>
    </row>
    <row r="101" customFormat="false" ht="13.2" hidden="false" customHeight="false" outlineLevel="0" collapsed="false">
      <c r="E101" s="0" t="s">
        <v>853</v>
      </c>
      <c r="I101" s="0" t="s">
        <v>2107</v>
      </c>
      <c r="J101" s="0" t="n">
        <f aca="false">IF(ISNUMBER(RIGHT(E101,LEN(E101)-SEARCH("(",E101,1))*1),RIGHT(E101,LEN(E101)-SEARCH("(",E101,1))*1,VLOOKUP(MID(E101,SEARCH("(",E101,1)+1,IF(ISERROR(FIND("NBMX",E101,1)),3,4)),$A$2:$C$36,3,0))</f>
        <v>200</v>
      </c>
      <c r="K101" s="0" t="str">
        <f aca="false">IF(ISBLANK(F101),"",IF(ISNUMBER(F101),F101,VLOOKUP(LEFT(F101,LEN(F101)-1),$A$2:$C$36,3,0)))</f>
        <v/>
      </c>
      <c r="N101" s="6"/>
    </row>
    <row r="102" customFormat="false" ht="13.2" hidden="false" customHeight="false" outlineLevel="0" collapsed="false">
      <c r="E102" s="0" t="s">
        <v>942</v>
      </c>
      <c r="I102" s="0" t="s">
        <v>2108</v>
      </c>
      <c r="J102" s="0" t="n">
        <f aca="false">IF(ISNUMBER(RIGHT(E102,LEN(E102)-SEARCH("(",E102,1))*1),RIGHT(E102,LEN(E102)-SEARCH("(",E102,1))*1,VLOOKUP(MID(E102,SEARCH("(",E102,1)+1,IF(ISERROR(FIND("NBMX",E102,1)),3,4)),$A$2:$C$36,3,0))</f>
        <v>1000</v>
      </c>
      <c r="K102" s="0" t="str">
        <f aca="false">IF(ISBLANK(F102),"",IF(ISNUMBER(F102),F102,VLOOKUP(LEFT(F102,LEN(F102)-1),$A$2:$C$36,3,0)))</f>
        <v/>
      </c>
      <c r="N102" s="6"/>
      <c r="P102" s="6"/>
      <c r="Q102" s="6"/>
      <c r="R102" s="6"/>
    </row>
    <row r="103" customFormat="false" ht="13.2" hidden="false" customHeight="false" outlineLevel="0" collapsed="false">
      <c r="E103" s="0" t="s">
        <v>1685</v>
      </c>
      <c r="F103" s="0" t="s">
        <v>1599</v>
      </c>
      <c r="I103" s="0" t="s">
        <v>2109</v>
      </c>
      <c r="J103" s="0" t="n">
        <f aca="false">IF(ISNUMBER(RIGHT(E103,LEN(E103)-SEARCH("(",E103,1))*1),RIGHT(E103,LEN(E103)-SEARCH("(",E103,1))*1,VLOOKUP(MID(E103,SEARCH("(",E103,1)+1,IF(ISERROR(FIND("NBMX",E103,1)),3,4)),$A$2:$C$36,3,0))</f>
        <v>200</v>
      </c>
      <c r="K103" s="0" t="n">
        <f aca="false">IF(ISBLANK(F103),"",IF(ISNUMBER(F103),F103,VLOOKUP(LEFT(F103,LEN(F103)-1),$A$2:$C$36,3,0)))</f>
        <v>1000</v>
      </c>
      <c r="N103" s="6"/>
      <c r="P103" s="6"/>
      <c r="Q103" s="6"/>
      <c r="R103" s="6"/>
    </row>
    <row r="104" customFormat="false" ht="13.2" hidden="false" customHeight="false" outlineLevel="0" collapsed="false">
      <c r="E104" s="0" t="s">
        <v>852</v>
      </c>
      <c r="I104" s="0" t="s">
        <v>2110</v>
      </c>
      <c r="J104" s="0" t="n">
        <f aca="false">IF(ISNUMBER(RIGHT(E104,LEN(E104)-SEARCH("(",E104,1))*1),RIGHT(E104,LEN(E104)-SEARCH("(",E104,1))*1,VLOOKUP(MID(E104,SEARCH("(",E104,1)+1,IF(ISERROR(FIND("NBMX",E104,1)),3,4)),$A$2:$C$36,3,0))</f>
        <v>200</v>
      </c>
      <c r="K104" s="0" t="str">
        <f aca="false">IF(ISBLANK(F104),"",IF(ISNUMBER(F104),F104,VLOOKUP(LEFT(F104,LEN(F104)-1),$A$2:$C$36,3,0)))</f>
        <v/>
      </c>
      <c r="N104" s="6"/>
      <c r="P104" s="6"/>
      <c r="Q104" s="6"/>
      <c r="R104" s="6"/>
    </row>
    <row r="105" customFormat="false" ht="13.2" hidden="false" customHeight="false" outlineLevel="0" collapsed="false">
      <c r="E105" s="0" t="s">
        <v>1686</v>
      </c>
      <c r="F105" s="0" t="s">
        <v>1599</v>
      </c>
      <c r="I105" s="0" t="s">
        <v>2111</v>
      </c>
      <c r="J105" s="0" t="n">
        <f aca="false">IF(ISNUMBER(RIGHT(E105,LEN(E105)-SEARCH("(",E105,1))*1),RIGHT(E105,LEN(E105)-SEARCH("(",E105,1))*1,VLOOKUP(MID(E105,SEARCH("(",E105,1)+1,IF(ISERROR(FIND("NBMX",E105,1)),3,4)),$A$2:$C$36,3,0))</f>
        <v>100</v>
      </c>
      <c r="K105" s="0" t="n">
        <f aca="false">IF(ISBLANK(F105),"",IF(ISNUMBER(F105),F105,VLOOKUP(LEFT(F105,LEN(F105)-1),$A$2:$C$36,3,0)))</f>
        <v>1000</v>
      </c>
      <c r="N105" s="6"/>
      <c r="P105" s="6"/>
      <c r="Q105" s="6"/>
      <c r="R105" s="6"/>
    </row>
    <row r="106" customFormat="false" ht="13.2" hidden="false" customHeight="false" outlineLevel="0" collapsed="false">
      <c r="E106" s="0" t="s">
        <v>943</v>
      </c>
      <c r="I106" s="0" t="s">
        <v>2112</v>
      </c>
      <c r="J106" s="0" t="n">
        <f aca="false">IF(ISNUMBER(RIGHT(E106,LEN(E106)-SEARCH("(",E106,1))*1),RIGHT(E106,LEN(E106)-SEARCH("(",E106,1))*1,VLOOKUP(MID(E106,SEARCH("(",E106,1)+1,IF(ISERROR(FIND("NBMX",E106,1)),3,4)),$A$2:$C$36,3,0))</f>
        <v>1000</v>
      </c>
      <c r="K106" s="0" t="str">
        <f aca="false">IF(ISBLANK(F106),"",IF(ISNUMBER(F106),F106,VLOOKUP(LEFT(F106,LEN(F106)-1),$A$2:$C$36,3,0)))</f>
        <v/>
      </c>
      <c r="N106" s="6"/>
      <c r="P106" s="6"/>
      <c r="Q106" s="6"/>
      <c r="R106" s="6"/>
    </row>
    <row r="107" customFormat="false" ht="13.2" hidden="false" customHeight="false" outlineLevel="0" collapsed="false">
      <c r="E107" s="0" t="s">
        <v>944</v>
      </c>
      <c r="I107" s="0" t="s">
        <v>2113</v>
      </c>
      <c r="J107" s="0" t="n">
        <f aca="false">IF(ISNUMBER(RIGHT(E107,LEN(E107)-SEARCH("(",E107,1))*1),RIGHT(E107,LEN(E107)-SEARCH("(",E107,1))*1,VLOOKUP(MID(E107,SEARCH("(",E107,1)+1,IF(ISERROR(FIND("NBMX",E107,1)),3,4)),$A$2:$C$36,3,0))</f>
        <v>1000</v>
      </c>
      <c r="K107" s="0" t="str">
        <f aca="false">IF(ISBLANK(F107),"",IF(ISNUMBER(F107),F107,VLOOKUP(LEFT(F107,LEN(F107)-1),$A$2:$C$36,3,0)))</f>
        <v/>
      </c>
      <c r="N107" s="6"/>
      <c r="P107" s="6"/>
      <c r="Q107" s="6"/>
      <c r="R107" s="6"/>
    </row>
    <row r="108" customFormat="false" ht="13.2" hidden="false" customHeight="false" outlineLevel="0" collapsed="false">
      <c r="E108" s="0" t="s">
        <v>945</v>
      </c>
      <c r="I108" s="0" t="s">
        <v>2114</v>
      </c>
      <c r="J108" s="0" t="n">
        <f aca="false">IF(ISNUMBER(RIGHT(E108,LEN(E108)-SEARCH("(",E108,1))*1),RIGHT(E108,LEN(E108)-SEARCH("(",E108,1))*1,VLOOKUP(MID(E108,SEARCH("(",E108,1)+1,IF(ISERROR(FIND("NBMX",E108,1)),3,4)),$A$2:$C$36,3,0))</f>
        <v>1000</v>
      </c>
      <c r="K108" s="0" t="str">
        <f aca="false">IF(ISBLANK(F108),"",IF(ISNUMBER(F108),F108,VLOOKUP(LEFT(F108,LEN(F108)-1),$A$2:$C$36,3,0)))</f>
        <v/>
      </c>
      <c r="N108" s="6"/>
      <c r="P108" s="6"/>
      <c r="Q108" s="6"/>
      <c r="R108" s="6"/>
    </row>
    <row r="109" customFormat="false" ht="13.2" hidden="false" customHeight="false" outlineLevel="0" collapsed="false">
      <c r="E109" s="0" t="s">
        <v>946</v>
      </c>
      <c r="I109" s="0" t="s">
        <v>2115</v>
      </c>
      <c r="J109" s="0" t="n">
        <f aca="false">IF(ISNUMBER(RIGHT(E109,LEN(E109)-SEARCH("(",E109,1))*1),RIGHT(E109,LEN(E109)-SEARCH("(",E109,1))*1,VLOOKUP(MID(E109,SEARCH("(",E109,1)+1,IF(ISERROR(FIND("NBMX",E109,1)),3,4)),$A$2:$C$36,3,0))</f>
        <v>1000</v>
      </c>
      <c r="K109" s="0" t="str">
        <f aca="false">IF(ISBLANK(F109),"",IF(ISNUMBER(F109),F109,VLOOKUP(LEFT(F109,LEN(F109)-1),$A$2:$C$36,3,0)))</f>
        <v/>
      </c>
      <c r="N109" s="6"/>
      <c r="P109" s="6"/>
      <c r="Q109" s="6"/>
      <c r="R109" s="6"/>
    </row>
    <row r="110" customFormat="false" ht="13.2" hidden="false" customHeight="false" outlineLevel="0" collapsed="false">
      <c r="E110" s="0" t="s">
        <v>1687</v>
      </c>
      <c r="F110" s="0" t="s">
        <v>1599</v>
      </c>
      <c r="I110" s="0" t="s">
        <v>2116</v>
      </c>
      <c r="J110" s="0" t="n">
        <f aca="false">IF(ISNUMBER(RIGHT(E110,LEN(E110)-SEARCH("(",E110,1))*1),RIGHT(E110,LEN(E110)-SEARCH("(",E110,1))*1,VLOOKUP(MID(E110,SEARCH("(",E110,1)+1,IF(ISERROR(FIND("NBMX",E110,1)),3,4)),$A$2:$C$36,3,0))</f>
        <v>12</v>
      </c>
      <c r="K110" s="0" t="n">
        <f aca="false">IF(ISBLANK(F110),"",IF(ISNUMBER(F110),F110,VLOOKUP(LEFT(F110,LEN(F110)-1),$A$2:$C$36,3,0)))</f>
        <v>1000</v>
      </c>
      <c r="N110" s="6"/>
      <c r="P110" s="6"/>
      <c r="Q110" s="6"/>
      <c r="R110" s="6"/>
    </row>
    <row r="111" customFormat="false" ht="13.2" hidden="false" customHeight="false" outlineLevel="0" collapsed="false">
      <c r="E111" s="0" t="s">
        <v>947</v>
      </c>
      <c r="I111" s="0" t="s">
        <v>2117</v>
      </c>
      <c r="J111" s="0" t="n">
        <f aca="false">IF(ISNUMBER(RIGHT(E111,LEN(E111)-SEARCH("(",E111,1))*1),RIGHT(E111,LEN(E111)-SEARCH("(",E111,1))*1,VLOOKUP(MID(E111,SEARCH("(",E111,1)+1,IF(ISERROR(FIND("NBMX",E111,1)),3,4)),$A$2:$C$36,3,0))</f>
        <v>1000</v>
      </c>
      <c r="K111" s="0" t="str">
        <f aca="false">IF(ISBLANK(F111),"",IF(ISNUMBER(F111),F111,VLOOKUP(LEFT(F111,LEN(F111)-1),$A$2:$C$36,3,0)))</f>
        <v/>
      </c>
      <c r="N111" s="6"/>
      <c r="P111" s="6"/>
      <c r="Q111" s="6"/>
      <c r="R111" s="6"/>
    </row>
    <row r="112" customFormat="false" ht="13.2" hidden="false" customHeight="false" outlineLevel="0" collapsed="false">
      <c r="E112" s="0" t="s">
        <v>948</v>
      </c>
      <c r="I112" s="0" t="s">
        <v>2118</v>
      </c>
      <c r="J112" s="0" t="n">
        <f aca="false">IF(ISNUMBER(RIGHT(E112,LEN(E112)-SEARCH("(",E112,1))*1),RIGHT(E112,LEN(E112)-SEARCH("(",E112,1))*1,VLOOKUP(MID(E112,SEARCH("(",E112,1)+1,IF(ISERROR(FIND("NBMX",E112,1)),3,4)),$A$2:$C$36,3,0))</f>
        <v>1000</v>
      </c>
      <c r="K112" s="0" t="str">
        <f aca="false">IF(ISBLANK(F112),"",IF(ISNUMBER(F112),F112,VLOOKUP(LEFT(F112,LEN(F112)-1),$A$2:$C$36,3,0)))</f>
        <v/>
      </c>
      <c r="N112" s="6"/>
      <c r="P112" s="6"/>
      <c r="Q112" s="6"/>
      <c r="R112" s="6"/>
    </row>
    <row r="113" customFormat="false" ht="13.2" hidden="false" customHeight="false" outlineLevel="0" collapsed="false">
      <c r="E113" s="0" t="s">
        <v>949</v>
      </c>
      <c r="I113" s="0" t="s">
        <v>2119</v>
      </c>
      <c r="J113" s="0" t="n">
        <f aca="false">IF(ISNUMBER(RIGHT(E113,LEN(E113)-SEARCH("(",E113,1))*1),RIGHT(E113,LEN(E113)-SEARCH("(",E113,1))*1,VLOOKUP(MID(E113,SEARCH("(",E113,1)+1,IF(ISERROR(FIND("NBMX",E113,1)),3,4)),$A$2:$C$36,3,0))</f>
        <v>1000</v>
      </c>
      <c r="K113" s="0" t="str">
        <f aca="false">IF(ISBLANK(F113),"",IF(ISNUMBER(F113),F113,VLOOKUP(LEFT(F113,LEN(F113)-1),$A$2:$C$36,3,0)))</f>
        <v/>
      </c>
      <c r="N113" s="6"/>
      <c r="P113" s="6"/>
      <c r="Q113" s="6"/>
      <c r="R113" s="6"/>
    </row>
    <row r="114" customFormat="false" ht="13.2" hidden="false" customHeight="false" outlineLevel="0" collapsed="false">
      <c r="E114" s="0" t="s">
        <v>950</v>
      </c>
      <c r="I114" s="0" t="s">
        <v>2120</v>
      </c>
      <c r="J114" s="0" t="n">
        <f aca="false">IF(ISNUMBER(RIGHT(E114,LEN(E114)-SEARCH("(",E114,1))*1),RIGHT(E114,LEN(E114)-SEARCH("(",E114,1))*1,VLOOKUP(MID(E114,SEARCH("(",E114,1)+1,IF(ISERROR(FIND("NBMX",E114,1)),3,4)),$A$2:$C$36,3,0))</f>
        <v>1000</v>
      </c>
      <c r="K114" s="0" t="str">
        <f aca="false">IF(ISBLANK(F114),"",IF(ISNUMBER(F114),F114,VLOOKUP(LEFT(F114,LEN(F114)-1),$A$2:$C$36,3,0)))</f>
        <v/>
      </c>
      <c r="N114" s="6"/>
      <c r="P114" s="6"/>
      <c r="Q114" s="6"/>
      <c r="R114" s="6"/>
    </row>
    <row r="115" customFormat="false" ht="13.2" hidden="false" customHeight="false" outlineLevel="0" collapsed="false">
      <c r="E115" s="0" t="s">
        <v>1688</v>
      </c>
      <c r="F115" s="0" t="s">
        <v>1599</v>
      </c>
      <c r="I115" s="0" t="s">
        <v>2121</v>
      </c>
      <c r="J115" s="0" t="n">
        <f aca="false">IF(ISNUMBER(RIGHT(E115,LEN(E115)-SEARCH("(",E115,1))*1),RIGHT(E115,LEN(E115)-SEARCH("(",E115,1))*1,VLOOKUP(MID(E115,SEARCH("(",E115,1)+1,IF(ISERROR(FIND("NBMX",E115,1)),3,4)),$A$2:$C$36,3,0))</f>
        <v>31</v>
      </c>
      <c r="K115" s="0" t="n">
        <f aca="false">IF(ISBLANK(F115),"",IF(ISNUMBER(F115),F115,VLOOKUP(LEFT(F115,LEN(F115)-1),$A$2:$C$36,3,0)))</f>
        <v>1000</v>
      </c>
      <c r="N115" s="6"/>
      <c r="P115" s="6"/>
      <c r="Q115" s="6"/>
      <c r="R115" s="6"/>
    </row>
    <row r="116" customFormat="false" ht="13.2" hidden="false" customHeight="false" outlineLevel="0" collapsed="false">
      <c r="E116" s="0" t="s">
        <v>951</v>
      </c>
      <c r="I116" s="0" t="s">
        <v>2122</v>
      </c>
      <c r="J116" s="0" t="n">
        <f aca="false">IF(ISNUMBER(RIGHT(E116,LEN(E116)-SEARCH("(",E116,1))*1),RIGHT(E116,LEN(E116)-SEARCH("(",E116,1))*1,VLOOKUP(MID(E116,SEARCH("(",E116,1)+1,IF(ISERROR(FIND("NBMX",E116,1)),3,4)),$A$2:$C$36,3,0))</f>
        <v>1000</v>
      </c>
      <c r="K116" s="0" t="str">
        <f aca="false">IF(ISBLANK(F116),"",IF(ISNUMBER(F116),F116,VLOOKUP(LEFT(F116,LEN(F116)-1),$A$2:$C$36,3,0)))</f>
        <v/>
      </c>
      <c r="N116" s="6"/>
      <c r="P116" s="6"/>
      <c r="Q116" s="6"/>
      <c r="R116" s="6"/>
    </row>
    <row r="117" customFormat="false" ht="13.2" hidden="false" customHeight="false" outlineLevel="0" collapsed="false">
      <c r="E117" s="0" t="s">
        <v>854</v>
      </c>
      <c r="I117" s="0" t="s">
        <v>2123</v>
      </c>
      <c r="J117" s="0" t="n">
        <f aca="false">IF(ISNUMBER(RIGHT(E117,LEN(E117)-SEARCH("(",E117,1))*1),RIGHT(E117,LEN(E117)-SEARCH("(",E117,1))*1,VLOOKUP(MID(E117,SEARCH("(",E117,1)+1,IF(ISERROR(FIND("NBMX",E117,1)),3,4)),$A$2:$C$36,3,0))</f>
        <v>200</v>
      </c>
      <c r="K117" s="0" t="str">
        <f aca="false">IF(ISBLANK(F117),"",IF(ISNUMBER(F117),F117,VLOOKUP(LEFT(F117,LEN(F117)-1),$A$2:$C$36,3,0)))</f>
        <v/>
      </c>
      <c r="N117" s="6"/>
      <c r="P117" s="6"/>
      <c r="Q117" s="6"/>
      <c r="R117" s="6"/>
    </row>
    <row r="118" customFormat="false" ht="13.2" hidden="false" customHeight="false" outlineLevel="0" collapsed="false">
      <c r="E118" s="0" t="s">
        <v>952</v>
      </c>
      <c r="I118" s="0" t="s">
        <v>2124</v>
      </c>
      <c r="J118" s="0" t="n">
        <f aca="false">IF(ISNUMBER(RIGHT(E118,LEN(E118)-SEARCH("(",E118,1))*1),RIGHT(E118,LEN(E118)-SEARCH("(",E118,1))*1,VLOOKUP(MID(E118,SEARCH("(",E118,1)+1,IF(ISERROR(FIND("NBMX",E118,1)),3,4)),$A$2:$C$36,3,0))</f>
        <v>1000</v>
      </c>
      <c r="K118" s="0" t="str">
        <f aca="false">IF(ISBLANK(F118),"",IF(ISNUMBER(F118),F118,VLOOKUP(LEFT(F118,LEN(F118)-1),$A$2:$C$36,3,0)))</f>
        <v/>
      </c>
      <c r="N118" s="6"/>
      <c r="P118" s="6"/>
      <c r="Q118" s="6"/>
      <c r="R118" s="6"/>
    </row>
    <row r="119" customFormat="false" ht="13.2" hidden="false" customHeight="false" outlineLevel="0" collapsed="false">
      <c r="E119" s="0" t="s">
        <v>1689</v>
      </c>
      <c r="F119" s="0" t="s">
        <v>1599</v>
      </c>
      <c r="I119" s="0" t="s">
        <v>2125</v>
      </c>
      <c r="J119" s="0" t="n">
        <f aca="false">IF(ISNUMBER(RIGHT(E119,LEN(E119)-SEARCH("(",E119,1))*1),RIGHT(E119,LEN(E119)-SEARCH("(",E119,1))*1,VLOOKUP(MID(E119,SEARCH("(",E119,1)+1,IF(ISERROR(FIND("NBMX",E119,1)),3,4)),$A$2:$C$36,3,0))</f>
        <v>12</v>
      </c>
      <c r="K119" s="0" t="n">
        <f aca="false">IF(ISBLANK(F119),"",IF(ISNUMBER(F119),F119,VLOOKUP(LEFT(F119,LEN(F119)-1),$A$2:$C$36,3,0)))</f>
        <v>1000</v>
      </c>
      <c r="N119" s="6"/>
      <c r="P119" s="6"/>
      <c r="Q119" s="6"/>
      <c r="R119" s="6"/>
    </row>
    <row r="120" customFormat="false" ht="13.2" hidden="false" customHeight="false" outlineLevel="0" collapsed="false">
      <c r="E120" s="0" t="s">
        <v>953</v>
      </c>
      <c r="I120" s="0" t="s">
        <v>2126</v>
      </c>
      <c r="J120" s="0" t="n">
        <f aca="false">IF(ISNUMBER(RIGHT(E120,LEN(E120)-SEARCH("(",E120,1))*1),RIGHT(E120,LEN(E120)-SEARCH("(",E120,1))*1,VLOOKUP(MID(E120,SEARCH("(",E120,1)+1,IF(ISERROR(FIND("NBMX",E120,1)),3,4)),$A$2:$C$36,3,0))</f>
        <v>1000</v>
      </c>
      <c r="K120" s="0" t="str">
        <f aca="false">IF(ISBLANK(F120),"",IF(ISNUMBER(F120),F120,VLOOKUP(LEFT(F120,LEN(F120)-1),$A$2:$C$36,3,0)))</f>
        <v/>
      </c>
      <c r="N120" s="6"/>
      <c r="P120" s="6"/>
      <c r="Q120" s="6"/>
      <c r="R120" s="6"/>
    </row>
    <row r="121" customFormat="false" ht="13.2" hidden="false" customHeight="false" outlineLevel="0" collapsed="false">
      <c r="E121" s="0" t="s">
        <v>832</v>
      </c>
      <c r="I121" s="0" t="s">
        <v>2127</v>
      </c>
      <c r="J121" s="0" t="n">
        <f aca="false">IF(ISNUMBER(RIGHT(E121,LEN(E121)-SEARCH("(",E121,1))*1),RIGHT(E121,LEN(E121)-SEARCH("(",E121,1))*1,VLOOKUP(MID(E121,SEARCH("(",E121,1)+1,IF(ISERROR(FIND("NBMX",E121,1)),3,4)),$A$2:$C$36,3,0))</f>
        <v>300</v>
      </c>
      <c r="K121" s="0" t="str">
        <f aca="false">IF(ISBLANK(F121),"",IF(ISNUMBER(F121),F121,VLOOKUP(LEFT(F121,LEN(F121)-1),$A$2:$C$36,3,0)))</f>
        <v/>
      </c>
      <c r="N121" s="6"/>
      <c r="P121" s="6"/>
      <c r="Q121" s="6"/>
      <c r="R121" s="6"/>
    </row>
    <row r="122" customFormat="false" ht="13.2" hidden="false" customHeight="false" outlineLevel="0" collapsed="false">
      <c r="E122" s="0" t="s">
        <v>955</v>
      </c>
      <c r="I122" s="0" t="s">
        <v>2128</v>
      </c>
      <c r="J122" s="0" t="n">
        <f aca="false">IF(ISNUMBER(RIGHT(E122,LEN(E122)-SEARCH("(",E122,1))*1),RIGHT(E122,LEN(E122)-SEARCH("(",E122,1))*1,VLOOKUP(MID(E122,SEARCH("(",E122,1)+1,IF(ISERROR(FIND("NBMX",E122,1)),3,4)),$A$2:$C$36,3,0))</f>
        <v>1000</v>
      </c>
      <c r="K122" s="0" t="str">
        <f aca="false">IF(ISBLANK(F122),"",IF(ISNUMBER(F122),F122,VLOOKUP(LEFT(F122,LEN(F122)-1),$A$2:$C$36,3,0)))</f>
        <v/>
      </c>
      <c r="N122" s="6"/>
      <c r="P122" s="6"/>
      <c r="Q122" s="6"/>
      <c r="R122" s="6"/>
    </row>
    <row r="123" customFormat="false" ht="13.2" hidden="false" customHeight="false" outlineLevel="0" collapsed="false">
      <c r="E123" s="0" t="s">
        <v>833</v>
      </c>
      <c r="I123" s="0" t="s">
        <v>2129</v>
      </c>
      <c r="J123" s="0" t="n">
        <f aca="false">IF(ISNUMBER(RIGHT(E123,LEN(E123)-SEARCH("(",E123,1))*1),RIGHT(E123,LEN(E123)-SEARCH("(",E123,1))*1,VLOOKUP(MID(E123,SEARCH("(",E123,1)+1,IF(ISERROR(FIND("NBMX",E123,1)),3,4)),$A$2:$C$36,3,0))</f>
        <v>300</v>
      </c>
      <c r="K123" s="0" t="str">
        <f aca="false">IF(ISBLANK(F123),"",IF(ISNUMBER(F123),F123,VLOOKUP(LEFT(F123,LEN(F123)-1),$A$2:$C$36,3,0)))</f>
        <v/>
      </c>
      <c r="N123" s="6"/>
      <c r="P123" s="6"/>
      <c r="Q123" s="6"/>
      <c r="R123" s="6"/>
    </row>
    <row r="124" customFormat="false" ht="13.2" hidden="false" customHeight="false" outlineLevel="0" collapsed="false">
      <c r="E124" s="0" t="s">
        <v>954</v>
      </c>
      <c r="I124" s="0" t="s">
        <v>2130</v>
      </c>
      <c r="J124" s="0" t="n">
        <f aca="false">IF(ISNUMBER(RIGHT(E124,LEN(E124)-SEARCH("(",E124,1))*1),RIGHT(E124,LEN(E124)-SEARCH("(",E124,1))*1,VLOOKUP(MID(E124,SEARCH("(",E124,1)+1,IF(ISERROR(FIND("NBMX",E124,1)),3,4)),$A$2:$C$36,3,0))</f>
        <v>1000</v>
      </c>
      <c r="K124" s="0" t="str">
        <f aca="false">IF(ISBLANK(F124),"",IF(ISNUMBER(F124),F124,VLOOKUP(LEFT(F124,LEN(F124)-1),$A$2:$C$36,3,0)))</f>
        <v/>
      </c>
      <c r="N124" s="6"/>
      <c r="P124" s="6"/>
      <c r="Q124" s="6"/>
      <c r="R124" s="6"/>
    </row>
    <row r="125" customFormat="false" ht="13.2" hidden="false" customHeight="false" outlineLevel="0" collapsed="false">
      <c r="E125" s="0" t="s">
        <v>855</v>
      </c>
      <c r="I125" s="0" t="s">
        <v>2131</v>
      </c>
      <c r="J125" s="0" t="n">
        <f aca="false">IF(ISNUMBER(RIGHT(E125,LEN(E125)-SEARCH("(",E125,1))*1),RIGHT(E125,LEN(E125)-SEARCH("(",E125,1))*1,VLOOKUP(MID(E125,SEARCH("(",E125,1)+1,IF(ISERROR(FIND("NBMX",E125,1)),3,4)),$A$2:$C$36,3,0))</f>
        <v>200</v>
      </c>
      <c r="K125" s="0" t="str">
        <f aca="false">IF(ISBLANK(F125),"",IF(ISNUMBER(F125),F125,VLOOKUP(LEFT(F125,LEN(F125)-1),$A$2:$C$36,3,0)))</f>
        <v/>
      </c>
      <c r="N125" s="6"/>
      <c r="P125" s="6"/>
      <c r="Q125" s="6"/>
      <c r="R125" s="6"/>
    </row>
    <row r="126" customFormat="false" ht="13.2" hidden="false" customHeight="false" outlineLevel="0" collapsed="false">
      <c r="E126" s="0" t="s">
        <v>1690</v>
      </c>
      <c r="F126" s="0" t="s">
        <v>1652</v>
      </c>
      <c r="I126" s="0" t="s">
        <v>2132</v>
      </c>
      <c r="J126" s="0" t="n">
        <f aca="false">IF(ISNUMBER(RIGHT(E126,LEN(E126)-SEARCH("(",E126,1))*1),RIGHT(E126,LEN(E126)-SEARCH("(",E126,1))*1,VLOOKUP(MID(E126,SEARCH("(",E126,1)+1,IF(ISERROR(FIND("NBMX",E126,1)),3,4)),$A$2:$C$36,3,0))</f>
        <v>2</v>
      </c>
      <c r="K126" s="0" t="n">
        <f aca="false">IF(ISBLANK(F126),"",IF(ISNUMBER(F126),F126,VLOOKUP(LEFT(F126,LEN(F126)-1),$A$2:$C$36,3,0)))</f>
        <v>200</v>
      </c>
      <c r="M126" s="6"/>
      <c r="N126" s="6"/>
      <c r="P126" s="6"/>
      <c r="Q126" s="6"/>
      <c r="R126" s="6"/>
    </row>
    <row r="127" customFormat="false" ht="13.2" hidden="false" customHeight="false" outlineLevel="0" collapsed="false">
      <c r="E127" s="0" t="s">
        <v>1691</v>
      </c>
      <c r="F127" s="0" t="s">
        <v>1599</v>
      </c>
      <c r="I127" s="0" t="s">
        <v>2133</v>
      </c>
      <c r="J127" s="0" t="n">
        <f aca="false">IF(ISNUMBER(RIGHT(E127,LEN(E127)-SEARCH("(",E127,1))*1),RIGHT(E127,LEN(E127)-SEARCH("(",E127,1))*1,VLOOKUP(MID(E127,SEARCH("(",E127,1)+1,IF(ISERROR(FIND("NBMX",E127,1)),3,4)),$A$2:$C$36,3,0))</f>
        <v>200</v>
      </c>
      <c r="K127" s="0" t="n">
        <f aca="false">IF(ISBLANK(F127),"",IF(ISNUMBER(F127),F127,VLOOKUP(LEFT(F127,LEN(F127)-1),$A$2:$C$36,3,0)))</f>
        <v>1000</v>
      </c>
      <c r="M127" s="6"/>
      <c r="N127" s="6"/>
      <c r="P127" s="6"/>
      <c r="Q127" s="6"/>
      <c r="R127" s="6"/>
    </row>
    <row r="128" customFormat="false" ht="13.2" hidden="false" customHeight="false" outlineLevel="0" collapsed="false">
      <c r="E128" s="0" t="s">
        <v>1692</v>
      </c>
      <c r="F128" s="0" t="s">
        <v>1599</v>
      </c>
      <c r="I128" s="0" t="s">
        <v>2134</v>
      </c>
      <c r="J128" s="0" t="n">
        <f aca="false">IF(ISNUMBER(RIGHT(E128,LEN(E128)-SEARCH("(",E128,1))*1),RIGHT(E128,LEN(E128)-SEARCH("(",E128,1))*1,VLOOKUP(MID(E128,SEARCH("(",E128,1)+1,IF(ISERROR(FIND("NBMX",E128,1)),3,4)),$A$2:$C$36,3,0))</f>
        <v>200</v>
      </c>
      <c r="K128" s="0" t="n">
        <f aca="false">IF(ISBLANK(F128),"",IF(ISNUMBER(F128),F128,VLOOKUP(LEFT(F128,LEN(F128)-1),$A$2:$C$36,3,0)))</f>
        <v>1000</v>
      </c>
      <c r="M128" s="6"/>
      <c r="N128" s="6"/>
      <c r="P128" s="6"/>
      <c r="Q128" s="6"/>
      <c r="R128" s="6"/>
    </row>
    <row r="129" customFormat="false" ht="13.2" hidden="false" customHeight="false" outlineLevel="0" collapsed="false">
      <c r="E129" s="0" t="s">
        <v>1693</v>
      </c>
      <c r="F129" s="0" t="s">
        <v>1599</v>
      </c>
      <c r="I129" s="0" t="s">
        <v>2135</v>
      </c>
      <c r="J129" s="0" t="n">
        <f aca="false">IF(ISNUMBER(RIGHT(E129,LEN(E129)-SEARCH("(",E129,1))*1),RIGHT(E129,LEN(E129)-SEARCH("(",E129,1))*1,VLOOKUP(MID(E129,SEARCH("(",E129,1)+1,IF(ISERROR(FIND("NBMX",E129,1)),3,4)),$A$2:$C$36,3,0))</f>
        <v>200</v>
      </c>
      <c r="K129" s="0" t="n">
        <f aca="false">IF(ISBLANK(F129),"",IF(ISNUMBER(F129),F129,VLOOKUP(LEFT(F129,LEN(F129)-1),$A$2:$C$36,3,0)))</f>
        <v>1000</v>
      </c>
      <c r="M129" s="6"/>
      <c r="N129" s="6"/>
      <c r="P129" s="6"/>
      <c r="Q129" s="6"/>
      <c r="R129" s="6"/>
    </row>
    <row r="130" customFormat="false" ht="13.2" hidden="false" customHeight="false" outlineLevel="0" collapsed="false">
      <c r="E130" s="0" t="s">
        <v>856</v>
      </c>
      <c r="I130" s="0" t="s">
        <v>2136</v>
      </c>
      <c r="J130" s="0" t="n">
        <f aca="false">IF(ISNUMBER(RIGHT(E130,LEN(E130)-SEARCH("(",E130,1))*1),RIGHT(E130,LEN(E130)-SEARCH("(",E130,1))*1,VLOOKUP(MID(E130,SEARCH("(",E130,1)+1,IF(ISERROR(FIND("NBMX",E130,1)),3,4)),$A$2:$C$36,3,0))</f>
        <v>200</v>
      </c>
      <c r="K130" s="0" t="str">
        <f aca="false">IF(ISBLANK(F130),"",IF(ISNUMBER(F130),F130,VLOOKUP(LEFT(F130,LEN(F130)-1),$A$2:$C$36,3,0)))</f>
        <v/>
      </c>
      <c r="M130" s="6"/>
      <c r="N130" s="6"/>
      <c r="P130" s="6"/>
      <c r="Q130" s="6"/>
      <c r="R130" s="6"/>
    </row>
    <row r="131" customFormat="false" ht="13.2" hidden="false" customHeight="false" outlineLevel="0" collapsed="false">
      <c r="E131" s="0" t="s">
        <v>857</v>
      </c>
      <c r="I131" s="0" t="s">
        <v>2137</v>
      </c>
      <c r="J131" s="0" t="n">
        <f aca="false">IF(ISNUMBER(RIGHT(E131,LEN(E131)-SEARCH("(",E131,1))*1),RIGHT(E131,LEN(E131)-SEARCH("(",E131,1))*1,VLOOKUP(MID(E131,SEARCH("(",E131,1)+1,IF(ISERROR(FIND("NBMX",E131,1)),3,4)),$A$2:$C$36,3,0))</f>
        <v>200</v>
      </c>
      <c r="K131" s="0" t="str">
        <f aca="false">IF(ISBLANK(F131),"",IF(ISNUMBER(F131),F131,VLOOKUP(LEFT(F131,LEN(F131)-1),$A$2:$C$36,3,0)))</f>
        <v/>
      </c>
      <c r="M131" s="6"/>
      <c r="N131" s="6"/>
      <c r="P131" s="6"/>
      <c r="Q131" s="6"/>
      <c r="R131" s="6"/>
    </row>
    <row r="132" customFormat="false" ht="13.2" hidden="false" customHeight="false" outlineLevel="0" collapsed="false">
      <c r="E132" s="0" t="s">
        <v>1694</v>
      </c>
      <c r="F132" s="0" t="s">
        <v>1599</v>
      </c>
      <c r="I132" s="0" t="s">
        <v>2138</v>
      </c>
      <c r="J132" s="0" t="n">
        <f aca="false">IF(ISNUMBER(RIGHT(E132,LEN(E132)-SEARCH("(",E132,1))*1),RIGHT(E132,LEN(E132)-SEARCH("(",E132,1))*1,VLOOKUP(MID(E132,SEARCH("(",E132,1)+1,IF(ISERROR(FIND("NBMX",E132,1)),3,4)),$A$2:$C$36,3,0))</f>
        <v>31</v>
      </c>
      <c r="K132" s="0" t="n">
        <f aca="false">IF(ISBLANK(F132),"",IF(ISNUMBER(F132),F132,VLOOKUP(LEFT(F132,LEN(F132)-1),$A$2:$C$36,3,0)))</f>
        <v>1000</v>
      </c>
      <c r="M132" s="6"/>
      <c r="N132" s="6"/>
      <c r="P132" s="6"/>
      <c r="Q132" s="6"/>
      <c r="R132" s="6"/>
    </row>
    <row r="133" customFormat="false" ht="13.2" hidden="false" customHeight="false" outlineLevel="0" collapsed="false">
      <c r="E133" s="0" t="s">
        <v>1695</v>
      </c>
      <c r="F133" s="0" t="s">
        <v>1599</v>
      </c>
      <c r="I133" s="0" t="s">
        <v>2139</v>
      </c>
      <c r="J133" s="0" t="n">
        <f aca="false">IF(ISNUMBER(RIGHT(E133,LEN(E133)-SEARCH("(",E133,1))*1),RIGHT(E133,LEN(E133)-SEARCH("(",E133,1))*1,VLOOKUP(MID(E133,SEARCH("(",E133,1)+1,IF(ISERROR(FIND("NBMX",E133,1)),3,4)),$A$2:$C$36,3,0))</f>
        <v>31</v>
      </c>
      <c r="K133" s="0" t="n">
        <f aca="false">IF(ISBLANK(F133),"",IF(ISNUMBER(F133),F133,VLOOKUP(LEFT(F133,LEN(F133)-1),$A$2:$C$36,3,0)))</f>
        <v>1000</v>
      </c>
      <c r="M133" s="6"/>
      <c r="N133" s="6"/>
      <c r="P133" s="6"/>
      <c r="Q133" s="6"/>
      <c r="R133" s="6"/>
    </row>
    <row r="134" customFormat="false" ht="13.2" hidden="false" customHeight="false" outlineLevel="0" collapsed="false">
      <c r="E134" s="0" t="s">
        <v>1696</v>
      </c>
      <c r="F134" s="0" t="s">
        <v>1599</v>
      </c>
      <c r="I134" s="0" t="s">
        <v>2140</v>
      </c>
      <c r="J134" s="0" t="n">
        <f aca="false">IF(ISNUMBER(RIGHT(E134,LEN(E134)-SEARCH("(",E134,1))*1),RIGHT(E134,LEN(E134)-SEARCH("(",E134,1))*1,VLOOKUP(MID(E134,SEARCH("(",E134,1)+1,IF(ISERROR(FIND("NBMX",E134,1)),3,4)),$A$2:$C$36,3,0))</f>
        <v>31</v>
      </c>
      <c r="K134" s="0" t="n">
        <f aca="false">IF(ISBLANK(F134),"",IF(ISNUMBER(F134),F134,VLOOKUP(LEFT(F134,LEN(F134)-1),$A$2:$C$36,3,0)))</f>
        <v>1000</v>
      </c>
      <c r="M134" s="6"/>
      <c r="N134" s="6"/>
      <c r="P134" s="6"/>
      <c r="Q134" s="6"/>
      <c r="R134" s="6"/>
    </row>
    <row r="135" customFormat="false" ht="13.2" hidden="false" customHeight="false" outlineLevel="0" collapsed="false">
      <c r="E135" s="0" t="s">
        <v>1227</v>
      </c>
      <c r="I135" s="0" t="s">
        <v>2141</v>
      </c>
      <c r="J135" s="0" t="n">
        <f aca="false">IF(ISNUMBER(RIGHT(E135,LEN(E135)-SEARCH("(",E135,1))*1),RIGHT(E135,LEN(E135)-SEARCH("(",E135,1))*1,VLOOKUP(MID(E135,SEARCH("(",E135,1)+1,IF(ISERROR(FIND("NBMX",E135,1)),3,4)),$A$2:$C$36,3,0))</f>
        <v>4000</v>
      </c>
      <c r="K135" s="0" t="str">
        <f aca="false">IF(ISBLANK(F135),"",IF(ISNUMBER(F135),F135,VLOOKUP(LEFT(F135,LEN(F135)-1),$A$2:$C$36,3,0)))</f>
        <v/>
      </c>
      <c r="M135" s="6"/>
      <c r="N135" s="6"/>
      <c r="P135" s="6"/>
      <c r="Q135" s="6"/>
      <c r="R135" s="6"/>
    </row>
    <row r="136" customFormat="false" ht="13.2" hidden="false" customHeight="false" outlineLevel="0" collapsed="false">
      <c r="E136" s="0" t="s">
        <v>1697</v>
      </c>
      <c r="F136" s="0" t="s">
        <v>1599</v>
      </c>
      <c r="I136" s="0" t="s">
        <v>2142</v>
      </c>
      <c r="J136" s="0" t="n">
        <f aca="false">IF(ISNUMBER(RIGHT(E136,LEN(E136)-SEARCH("(",E136,1))*1),RIGHT(E136,LEN(E136)-SEARCH("(",E136,1))*1,VLOOKUP(MID(E136,SEARCH("(",E136,1)+1,IF(ISERROR(FIND("NBMX",E136,1)),3,4)),$A$2:$C$36,3,0))</f>
        <v>31</v>
      </c>
      <c r="K136" s="0" t="n">
        <f aca="false">IF(ISBLANK(F136),"",IF(ISNUMBER(F136),F136,VLOOKUP(LEFT(F136,LEN(F136)-1),$A$2:$C$36,3,0)))</f>
        <v>1000</v>
      </c>
      <c r="M136" s="6"/>
      <c r="N136" s="6"/>
      <c r="P136" s="6"/>
      <c r="Q136" s="6"/>
      <c r="R136" s="6"/>
    </row>
    <row r="137" customFormat="false" ht="13.2" hidden="false" customHeight="false" outlineLevel="0" collapsed="false">
      <c r="E137" s="0" t="s">
        <v>1698</v>
      </c>
      <c r="F137" s="0" t="s">
        <v>1599</v>
      </c>
      <c r="I137" s="0" t="s">
        <v>2143</v>
      </c>
      <c r="J137" s="0" t="n">
        <f aca="false">IF(ISNUMBER(RIGHT(E137,LEN(E137)-SEARCH("(",E137,1))*1),RIGHT(E137,LEN(E137)-SEARCH("(",E137,1))*1,VLOOKUP(MID(E137,SEARCH("(",E137,1)+1,IF(ISERROR(FIND("NBMX",E137,1)),3,4)),$A$2:$C$36,3,0))</f>
        <v>31</v>
      </c>
      <c r="K137" s="0" t="n">
        <f aca="false">IF(ISBLANK(F137),"",IF(ISNUMBER(F137),F137,VLOOKUP(LEFT(F137,LEN(F137)-1),$A$2:$C$36,3,0)))</f>
        <v>1000</v>
      </c>
      <c r="M137" s="6"/>
      <c r="N137" s="6"/>
      <c r="P137" s="6"/>
      <c r="Q137" s="6"/>
      <c r="R137" s="6"/>
    </row>
    <row r="138" customFormat="false" ht="13.2" hidden="false" customHeight="false" outlineLevel="0" collapsed="false">
      <c r="E138" s="0" t="s">
        <v>1699</v>
      </c>
      <c r="F138" s="0" t="s">
        <v>1599</v>
      </c>
      <c r="I138" s="0" t="s">
        <v>2144</v>
      </c>
      <c r="J138" s="0" t="n">
        <f aca="false">IF(ISNUMBER(RIGHT(E138,LEN(E138)-SEARCH("(",E138,1))*1),RIGHT(E138,LEN(E138)-SEARCH("(",E138,1))*1,VLOOKUP(MID(E138,SEARCH("(",E138,1)+1,IF(ISERROR(FIND("NBMX",E138,1)),3,4)),$A$2:$C$36,3,0))</f>
        <v>31</v>
      </c>
      <c r="K138" s="0" t="n">
        <f aca="false">IF(ISBLANK(F138),"",IF(ISNUMBER(F138),F138,VLOOKUP(LEFT(F138,LEN(F138)-1),$A$2:$C$36,3,0)))</f>
        <v>1000</v>
      </c>
      <c r="M138" s="6"/>
      <c r="N138" s="6"/>
      <c r="P138" s="6"/>
      <c r="Q138" s="6"/>
      <c r="R138" s="6"/>
    </row>
    <row r="139" customFormat="false" ht="13.2" hidden="false" customHeight="false" outlineLevel="0" collapsed="false">
      <c r="E139" s="0" t="s">
        <v>1228</v>
      </c>
      <c r="I139" s="0" t="s">
        <v>2145</v>
      </c>
      <c r="J139" s="0" t="n">
        <f aca="false">IF(ISNUMBER(RIGHT(E139,LEN(E139)-SEARCH("(",E139,1))*1),RIGHT(E139,LEN(E139)-SEARCH("(",E139,1))*1,VLOOKUP(MID(E139,SEARCH("(",E139,1)+1,IF(ISERROR(FIND("NBMX",E139,1)),3,4)),$A$2:$C$36,3,0))</f>
        <v>4000</v>
      </c>
      <c r="K139" s="0" t="str">
        <f aca="false">IF(ISBLANK(F139),"",IF(ISNUMBER(F139),F139,VLOOKUP(LEFT(F139,LEN(F139)-1),$A$2:$C$36,3,0)))</f>
        <v/>
      </c>
      <c r="M139" s="6"/>
      <c r="N139" s="6"/>
      <c r="P139" s="6"/>
      <c r="Q139" s="6"/>
      <c r="R139" s="6"/>
    </row>
    <row r="140" customFormat="false" ht="13.2" hidden="false" customHeight="false" outlineLevel="0" collapsed="false">
      <c r="E140" s="0" t="s">
        <v>956</v>
      </c>
      <c r="I140" s="0" t="s">
        <v>2146</v>
      </c>
      <c r="J140" s="0" t="n">
        <f aca="false">IF(ISNUMBER(RIGHT(E140,LEN(E140)-SEARCH("(",E140,1))*1),RIGHT(E140,LEN(E140)-SEARCH("(",E140,1))*1,VLOOKUP(MID(E140,SEARCH("(",E140,1)+1,IF(ISERROR(FIND("NBMX",E140,1)),3,4)),$A$2:$C$36,3,0))</f>
        <v>1000</v>
      </c>
      <c r="K140" s="0" t="str">
        <f aca="false">IF(ISBLANK(F140),"",IF(ISNUMBER(F140),F140,VLOOKUP(LEFT(F140,LEN(F140)-1),$A$2:$C$36,3,0)))</f>
        <v/>
      </c>
      <c r="M140" s="6"/>
      <c r="N140" s="6"/>
      <c r="P140" s="6"/>
      <c r="Q140" s="6"/>
      <c r="R140" s="6"/>
    </row>
    <row r="141" customFormat="false" ht="13.2" hidden="false" customHeight="false" outlineLevel="0" collapsed="false">
      <c r="E141" s="0" t="s">
        <v>1700</v>
      </c>
      <c r="F141" s="0" t="s">
        <v>1599</v>
      </c>
      <c r="I141" s="0" t="s">
        <v>2147</v>
      </c>
      <c r="J141" s="0" t="n">
        <f aca="false">IF(ISNUMBER(RIGHT(E141,LEN(E141)-SEARCH("(",E141,1))*1),RIGHT(E141,LEN(E141)-SEARCH("(",E141,1))*1,VLOOKUP(MID(E141,SEARCH("(",E141,1)+1,IF(ISERROR(FIND("NBMX",E141,1)),3,4)),$A$2:$C$36,3,0))</f>
        <v>31</v>
      </c>
      <c r="K141" s="0" t="n">
        <f aca="false">IF(ISBLANK(F141),"",IF(ISNUMBER(F141),F141,VLOOKUP(LEFT(F141,LEN(F141)-1),$A$2:$C$36,3,0)))</f>
        <v>1000</v>
      </c>
      <c r="M141" s="6"/>
      <c r="N141" s="6"/>
      <c r="P141" s="6"/>
      <c r="Q141" s="6"/>
      <c r="R141" s="6"/>
    </row>
    <row r="142" customFormat="false" ht="13.2" hidden="false" customHeight="false" outlineLevel="0" collapsed="false">
      <c r="E142" s="0" t="s">
        <v>957</v>
      </c>
      <c r="I142" s="0" t="s">
        <v>2148</v>
      </c>
      <c r="J142" s="0" t="n">
        <f aca="false">IF(ISNUMBER(RIGHT(E142,LEN(E142)-SEARCH("(",E142,1))*1),RIGHT(E142,LEN(E142)-SEARCH("(",E142,1))*1,VLOOKUP(MID(E142,SEARCH("(",E142,1)+1,IF(ISERROR(FIND("NBMX",E142,1)),3,4)),$A$2:$C$36,3,0))</f>
        <v>1000</v>
      </c>
      <c r="K142" s="0" t="str">
        <f aca="false">IF(ISBLANK(F142),"",IF(ISNUMBER(F142),F142,VLOOKUP(LEFT(F142,LEN(F142)-1),$A$2:$C$36,3,0)))</f>
        <v/>
      </c>
      <c r="M142" s="6"/>
      <c r="N142" s="6"/>
      <c r="P142" s="6"/>
      <c r="Q142" s="6"/>
      <c r="R142" s="6"/>
    </row>
    <row r="143" customFormat="false" ht="13.2" hidden="false" customHeight="false" outlineLevel="0" collapsed="false">
      <c r="E143" s="0" t="s">
        <v>1701</v>
      </c>
      <c r="F143" s="0" t="s">
        <v>1702</v>
      </c>
      <c r="I143" s="0" t="s">
        <v>2149</v>
      </c>
      <c r="J143" s="0" t="n">
        <f aca="false">IF(ISNUMBER(RIGHT(E143,LEN(E143)-SEARCH("(",E143,1))*1),RIGHT(E143,LEN(E143)-SEARCH("(",E143,1))*1,VLOOKUP(MID(E143,SEARCH("(",E143,1)+1,IF(ISERROR(FIND("NBMX",E143,1)),3,4)),$A$2:$C$36,3,0))</f>
        <v>10</v>
      </c>
      <c r="K143" s="0" t="e">
        <f aca="false">IF(ISBLANK(F143),"",IF(ISNUMBER(F143),F143,VLOOKUP(LEFT(F143,LEN(F143)-1),$A$2:$C$36,3,0)))</f>
        <v>#N/A</v>
      </c>
      <c r="M143" s="6"/>
      <c r="N143" s="6"/>
      <c r="P143" s="6"/>
      <c r="Q143" s="6"/>
      <c r="R143" s="6"/>
    </row>
    <row r="144" customFormat="false" ht="13.2" hidden="false" customHeight="false" outlineLevel="0" collapsed="false">
      <c r="E144" s="0" t="s">
        <v>958</v>
      </c>
      <c r="I144" s="0" t="s">
        <v>2150</v>
      </c>
      <c r="J144" s="0" t="n">
        <f aca="false">IF(ISNUMBER(RIGHT(E144,LEN(E144)-SEARCH("(",E144,1))*1),RIGHT(E144,LEN(E144)-SEARCH("(",E144,1))*1,VLOOKUP(MID(E144,SEARCH("(",E144,1)+1,IF(ISERROR(FIND("NBMX",E144,1)),3,4)),$A$2:$C$36,3,0))</f>
        <v>1000</v>
      </c>
      <c r="K144" s="0" t="str">
        <f aca="false">IF(ISBLANK(F144),"",IF(ISNUMBER(F144),F144,VLOOKUP(LEFT(F144,LEN(F144)-1),$A$2:$C$36,3,0)))</f>
        <v/>
      </c>
      <c r="M144" s="6"/>
      <c r="N144" s="6"/>
      <c r="P144" s="6"/>
      <c r="Q144" s="6"/>
      <c r="R144" s="6"/>
    </row>
    <row r="145" customFormat="false" ht="13.2" hidden="false" customHeight="false" outlineLevel="0" collapsed="false">
      <c r="E145" s="0" t="s">
        <v>1703</v>
      </c>
      <c r="F145" s="0" t="s">
        <v>1599</v>
      </c>
      <c r="I145" s="0" t="s">
        <v>2151</v>
      </c>
      <c r="J145" s="0" t="n">
        <f aca="false">IF(ISNUMBER(RIGHT(E145,LEN(E145)-SEARCH("(",E145,1))*1),RIGHT(E145,LEN(E145)-SEARCH("(",E145,1))*1,VLOOKUP(MID(E145,SEARCH("(",E145,1)+1,IF(ISERROR(FIND("NBMX",E145,1)),3,4)),$A$2:$C$36,3,0))</f>
        <v>31</v>
      </c>
      <c r="K145" s="0" t="n">
        <f aca="false">IF(ISBLANK(F145),"",IF(ISNUMBER(F145),F145,VLOOKUP(LEFT(F145,LEN(F145)-1),$A$2:$C$36,3,0)))</f>
        <v>1000</v>
      </c>
      <c r="M145" s="6"/>
      <c r="N145" s="6"/>
      <c r="P145" s="6"/>
      <c r="Q145" s="6"/>
      <c r="R145" s="6"/>
    </row>
    <row r="146" customFormat="false" ht="13.2" hidden="false" customHeight="false" outlineLevel="0" collapsed="false">
      <c r="E146" s="0" t="s">
        <v>1704</v>
      </c>
      <c r="F146" s="0" t="s">
        <v>1599</v>
      </c>
      <c r="I146" s="0" t="s">
        <v>2152</v>
      </c>
      <c r="J146" s="0" t="n">
        <f aca="false">IF(ISNUMBER(RIGHT(E146,LEN(E146)-SEARCH("(",E146,1))*1),RIGHT(E146,LEN(E146)-SEARCH("(",E146,1))*1,VLOOKUP(MID(E146,SEARCH("(",E146,1)+1,IF(ISERROR(FIND("NBMX",E146,1)),3,4)),$A$2:$C$36,3,0))</f>
        <v>12</v>
      </c>
      <c r="K146" s="0" t="n">
        <f aca="false">IF(ISBLANK(F146),"",IF(ISNUMBER(F146),F146,VLOOKUP(LEFT(F146,LEN(F146)-1),$A$2:$C$36,3,0)))</f>
        <v>1000</v>
      </c>
      <c r="M146" s="6"/>
      <c r="N146" s="6"/>
      <c r="P146" s="6"/>
      <c r="Q146" s="6"/>
      <c r="R146" s="6"/>
    </row>
    <row r="147" customFormat="false" ht="13.2" hidden="false" customHeight="false" outlineLevel="0" collapsed="false">
      <c r="E147" s="0" t="s">
        <v>959</v>
      </c>
      <c r="I147" s="0" t="s">
        <v>2153</v>
      </c>
      <c r="J147" s="0" t="n">
        <f aca="false">IF(ISNUMBER(RIGHT(E147,LEN(E147)-SEARCH("(",E147,1))*1),RIGHT(E147,LEN(E147)-SEARCH("(",E147,1))*1,VLOOKUP(MID(E147,SEARCH("(",E147,1)+1,IF(ISERROR(FIND("NBMX",E147,1)),3,4)),$A$2:$C$36,3,0))</f>
        <v>1000</v>
      </c>
      <c r="K147" s="0" t="str">
        <f aca="false">IF(ISBLANK(F147),"",IF(ISNUMBER(F147),F147,VLOOKUP(LEFT(F147,LEN(F147)-1),$A$2:$C$36,3,0)))</f>
        <v/>
      </c>
      <c r="M147" s="6"/>
      <c r="N147" s="6"/>
      <c r="P147" s="6"/>
      <c r="Q147" s="6"/>
      <c r="R147" s="6"/>
    </row>
    <row r="148" customFormat="false" ht="13.2" hidden="false" customHeight="false" outlineLevel="0" collapsed="false">
      <c r="E148" s="0" t="s">
        <v>834</v>
      </c>
      <c r="I148" s="0" t="s">
        <v>2154</v>
      </c>
      <c r="J148" s="0" t="n">
        <f aca="false">IF(ISNUMBER(RIGHT(E148,LEN(E148)-SEARCH("(",E148,1))*1),RIGHT(E148,LEN(E148)-SEARCH("(",E148,1))*1,VLOOKUP(MID(E148,SEARCH("(",E148,1)+1,IF(ISERROR(FIND("NBMX",E148,1)),3,4)),$A$2:$C$36,3,0))</f>
        <v>300</v>
      </c>
      <c r="K148" s="0" t="str">
        <f aca="false">IF(ISBLANK(F148),"",IF(ISNUMBER(F148),F148,VLOOKUP(LEFT(F148,LEN(F148)-1),$A$2:$C$36,3,0)))</f>
        <v/>
      </c>
      <c r="M148" s="6"/>
      <c r="N148" s="6"/>
      <c r="P148" s="6"/>
      <c r="Q148" s="6"/>
      <c r="R148" s="6"/>
    </row>
    <row r="149" customFormat="false" ht="13.2" hidden="false" customHeight="false" outlineLevel="0" collapsed="false">
      <c r="E149" s="0" t="s">
        <v>960</v>
      </c>
      <c r="I149" s="0" t="s">
        <v>2155</v>
      </c>
      <c r="J149" s="0" t="n">
        <f aca="false">IF(ISNUMBER(RIGHT(E149,LEN(E149)-SEARCH("(",E149,1))*1),RIGHT(E149,LEN(E149)-SEARCH("(",E149,1))*1,VLOOKUP(MID(E149,SEARCH("(",E149,1)+1,IF(ISERROR(FIND("NBMX",E149,1)),3,4)),$A$2:$C$36,3,0))</f>
        <v>1000</v>
      </c>
      <c r="K149" s="0" t="str">
        <f aca="false">IF(ISBLANK(F149),"",IF(ISNUMBER(F149),F149,VLOOKUP(LEFT(F149,LEN(F149)-1),$A$2:$C$36,3,0)))</f>
        <v/>
      </c>
      <c r="M149" s="6"/>
      <c r="N149" s="6"/>
      <c r="P149" s="6"/>
      <c r="Q149" s="6"/>
      <c r="R149" s="6"/>
    </row>
    <row r="150" customFormat="false" ht="13.2" hidden="false" customHeight="false" outlineLevel="0" collapsed="false">
      <c r="E150" s="0" t="s">
        <v>961</v>
      </c>
      <c r="I150" s="0" t="s">
        <v>2156</v>
      </c>
      <c r="J150" s="0" t="n">
        <f aca="false">IF(ISNUMBER(RIGHT(E150,LEN(E150)-SEARCH("(",E150,1))*1),RIGHT(E150,LEN(E150)-SEARCH("(",E150,1))*1,VLOOKUP(MID(E150,SEARCH("(",E150,1)+1,IF(ISERROR(FIND("NBMX",E150,1)),3,4)),$A$2:$C$36,3,0))</f>
        <v>1000</v>
      </c>
      <c r="K150" s="0" t="str">
        <f aca="false">IF(ISBLANK(F150),"",IF(ISNUMBER(F150),F150,VLOOKUP(LEFT(F150,LEN(F150)-1),$A$2:$C$36,3,0)))</f>
        <v/>
      </c>
      <c r="M150" s="6"/>
      <c r="N150" s="6"/>
      <c r="P150" s="6"/>
      <c r="Q150" s="6"/>
      <c r="R150" s="6"/>
    </row>
    <row r="151" customFormat="false" ht="13.2" hidden="false" customHeight="false" outlineLevel="0" collapsed="false">
      <c r="E151" s="0" t="s">
        <v>835</v>
      </c>
      <c r="I151" s="0" t="s">
        <v>2157</v>
      </c>
      <c r="J151" s="0" t="n">
        <f aca="false">IF(ISNUMBER(RIGHT(E151,LEN(E151)-SEARCH("(",E151,1))*1),RIGHT(E151,LEN(E151)-SEARCH("(",E151,1))*1,VLOOKUP(MID(E151,SEARCH("(",E151,1)+1,IF(ISERROR(FIND("NBMX",E151,1)),3,4)),$A$2:$C$36,3,0))</f>
        <v>300</v>
      </c>
      <c r="K151" s="0" t="str">
        <f aca="false">IF(ISBLANK(F151),"",IF(ISNUMBER(F151),F151,VLOOKUP(LEFT(F151,LEN(F151)-1),$A$2:$C$36,3,0)))</f>
        <v/>
      </c>
      <c r="M151" s="6"/>
      <c r="N151" s="6"/>
      <c r="P151" s="6"/>
      <c r="Q151" s="6"/>
      <c r="R151" s="6"/>
    </row>
    <row r="152" customFormat="false" ht="13.2" hidden="false" customHeight="false" outlineLevel="0" collapsed="false">
      <c r="E152" s="0" t="s">
        <v>1705</v>
      </c>
      <c r="F152" s="0" t="s">
        <v>1599</v>
      </c>
      <c r="I152" s="0" t="s">
        <v>2158</v>
      </c>
      <c r="J152" s="0" t="n">
        <f aca="false">IF(ISNUMBER(RIGHT(E152,LEN(E152)-SEARCH("(",E152,1))*1),RIGHT(E152,LEN(E152)-SEARCH("(",E152,1))*1,VLOOKUP(MID(E152,SEARCH("(",E152,1)+1,IF(ISERROR(FIND("NBMX",E152,1)),3,4)),$A$2:$C$36,3,0))</f>
        <v>30</v>
      </c>
      <c r="K152" s="0" t="n">
        <f aca="false">IF(ISBLANK(F152),"",IF(ISNUMBER(F152),F152,VLOOKUP(LEFT(F152,LEN(F152)-1),$A$2:$C$36,3,0)))</f>
        <v>1000</v>
      </c>
      <c r="M152" s="6"/>
      <c r="N152" s="6"/>
      <c r="P152" s="6"/>
      <c r="Q152" s="6"/>
      <c r="R152" s="6"/>
    </row>
    <row r="153" customFormat="false" ht="13.2" hidden="false" customHeight="false" outlineLevel="0" collapsed="false">
      <c r="E153" s="0" t="s">
        <v>858</v>
      </c>
      <c r="I153" s="0" t="s">
        <v>2159</v>
      </c>
      <c r="J153" s="0" t="n">
        <f aca="false">IF(ISNUMBER(RIGHT(E153,LEN(E153)-SEARCH("(",E153,1))*1),RIGHT(E153,LEN(E153)-SEARCH("(",E153,1))*1,VLOOKUP(MID(E153,SEARCH("(",E153,1)+1,IF(ISERROR(FIND("NBMX",E153,1)),3,4)),$A$2:$C$36,3,0))</f>
        <v>200</v>
      </c>
      <c r="K153" s="0" t="str">
        <f aca="false">IF(ISBLANK(F153),"",IF(ISNUMBER(F153),F153,VLOOKUP(LEFT(F153,LEN(F153)-1),$A$2:$C$36,3,0)))</f>
        <v/>
      </c>
      <c r="M153" s="6"/>
      <c r="N153" s="6"/>
      <c r="P153" s="6"/>
      <c r="Q153" s="6"/>
      <c r="R153" s="6"/>
    </row>
    <row r="154" customFormat="false" ht="13.2" hidden="false" customHeight="false" outlineLevel="0" collapsed="false">
      <c r="E154" s="0" t="s">
        <v>1706</v>
      </c>
      <c r="F154" s="0" t="s">
        <v>1599</v>
      </c>
      <c r="I154" s="0" t="s">
        <v>2160</v>
      </c>
      <c r="J154" s="0" t="n">
        <f aca="false">IF(ISNUMBER(RIGHT(E154,LEN(E154)-SEARCH("(",E154,1))*1),RIGHT(E154,LEN(E154)-SEARCH("(",E154,1))*1,VLOOKUP(MID(E154,SEARCH("(",E154,1)+1,IF(ISERROR(FIND("NBMX",E154,1)),3,4)),$A$2:$C$36,3,0))</f>
        <v>12</v>
      </c>
      <c r="K154" s="0" t="n">
        <f aca="false">IF(ISBLANK(F154),"",IF(ISNUMBER(F154),F154,VLOOKUP(LEFT(F154,LEN(F154)-1),$A$2:$C$36,3,0)))</f>
        <v>1000</v>
      </c>
      <c r="M154" s="6"/>
      <c r="N154" s="6"/>
      <c r="P154" s="6"/>
      <c r="Q154" s="6"/>
      <c r="R154" s="6"/>
    </row>
    <row r="155" customFormat="false" ht="13.2" hidden="false" customHeight="false" outlineLevel="0" collapsed="false">
      <c r="E155" s="0" t="s">
        <v>1707</v>
      </c>
      <c r="F155" s="0" t="s">
        <v>1599</v>
      </c>
      <c r="I155" s="0" t="s">
        <v>2161</v>
      </c>
      <c r="J155" s="0" t="n">
        <f aca="false">IF(ISNUMBER(RIGHT(E155,LEN(E155)-SEARCH("(",E155,1))*1),RIGHT(E155,LEN(E155)-SEARCH("(",E155,1))*1,VLOOKUP(MID(E155,SEARCH("(",E155,1)+1,IF(ISERROR(FIND("NBMX",E155,1)),3,4)),$A$2:$C$36,3,0))</f>
        <v>12</v>
      </c>
      <c r="K155" s="0" t="n">
        <f aca="false">IF(ISBLANK(F155),"",IF(ISNUMBER(F155),F155,VLOOKUP(LEFT(F155,LEN(F155)-1),$A$2:$C$36,3,0)))</f>
        <v>1000</v>
      </c>
      <c r="M155" s="6"/>
      <c r="N155" s="6"/>
      <c r="P155" s="6"/>
      <c r="Q155" s="6"/>
      <c r="R155" s="6"/>
    </row>
    <row r="156" customFormat="false" ht="13.2" hidden="false" customHeight="false" outlineLevel="0" collapsed="false">
      <c r="E156" s="0" t="s">
        <v>1229</v>
      </c>
      <c r="I156" s="0" t="s">
        <v>2162</v>
      </c>
      <c r="J156" s="0" t="n">
        <f aca="false">IF(ISNUMBER(RIGHT(E156,LEN(E156)-SEARCH("(",E156,1))*1),RIGHT(E156,LEN(E156)-SEARCH("(",E156,1))*1,VLOOKUP(MID(E156,SEARCH("(",E156,1)+1,IF(ISERROR(FIND("NBMX",E156,1)),3,4)),$A$2:$C$36,3,0))</f>
        <v>4000</v>
      </c>
      <c r="K156" s="0" t="str">
        <f aca="false">IF(ISBLANK(F156),"",IF(ISNUMBER(F156),F156,VLOOKUP(LEFT(F156,LEN(F156)-1),$A$2:$C$36,3,0)))</f>
        <v/>
      </c>
      <c r="M156" s="6"/>
      <c r="N156" s="6"/>
      <c r="P156" s="6"/>
      <c r="Q156" s="6"/>
      <c r="R156" s="6"/>
    </row>
    <row r="157" customFormat="false" ht="13.2" hidden="false" customHeight="false" outlineLevel="0" collapsed="false">
      <c r="E157" s="0" t="s">
        <v>1708</v>
      </c>
      <c r="F157" s="0" t="s">
        <v>1599</v>
      </c>
      <c r="I157" s="0" t="s">
        <v>2163</v>
      </c>
      <c r="J157" s="0" t="n">
        <f aca="false">IF(ISNUMBER(RIGHT(E157,LEN(E157)-SEARCH("(",E157,1))*1),RIGHT(E157,LEN(E157)-SEARCH("(",E157,1))*1,VLOOKUP(MID(E157,SEARCH("(",E157,1)+1,IF(ISERROR(FIND("NBMX",E157,1)),3,4)),$A$2:$C$36,3,0))</f>
        <v>200</v>
      </c>
      <c r="K157" s="0" t="n">
        <f aca="false">IF(ISBLANK(F157),"",IF(ISNUMBER(F157),F157,VLOOKUP(LEFT(F157,LEN(F157)-1),$A$2:$C$36,3,0)))</f>
        <v>1000</v>
      </c>
      <c r="M157" s="6"/>
      <c r="N157" s="6"/>
      <c r="P157" s="6"/>
      <c r="Q157" s="6"/>
      <c r="R157" s="6"/>
    </row>
    <row r="158" customFormat="false" ht="13.2" hidden="false" customHeight="false" outlineLevel="0" collapsed="false">
      <c r="E158" s="0" t="s">
        <v>962</v>
      </c>
      <c r="I158" s="0" t="s">
        <v>2164</v>
      </c>
      <c r="J158" s="0" t="n">
        <f aca="false">IF(ISNUMBER(RIGHT(E158,LEN(E158)-SEARCH("(",E158,1))*1),RIGHT(E158,LEN(E158)-SEARCH("(",E158,1))*1,VLOOKUP(MID(E158,SEARCH("(",E158,1)+1,IF(ISERROR(FIND("NBMX",E158,1)),3,4)),$A$2:$C$36,3,0))</f>
        <v>1000</v>
      </c>
      <c r="K158" s="0" t="str">
        <f aca="false">IF(ISBLANK(F158),"",IF(ISNUMBER(F158),F158,VLOOKUP(LEFT(F158,LEN(F158)-1),$A$2:$C$36,3,0)))</f>
        <v/>
      </c>
      <c r="M158" s="6"/>
      <c r="N158" s="6"/>
      <c r="P158" s="6"/>
      <c r="Q158" s="6"/>
      <c r="R158" s="6"/>
    </row>
    <row r="159" customFormat="false" ht="13.2" hidden="false" customHeight="false" outlineLevel="0" collapsed="false">
      <c r="E159" s="0" t="s">
        <v>963</v>
      </c>
      <c r="I159" s="0" t="s">
        <v>2165</v>
      </c>
      <c r="J159" s="0" t="n">
        <f aca="false">IF(ISNUMBER(RIGHT(E159,LEN(E159)-SEARCH("(",E159,1))*1),RIGHT(E159,LEN(E159)-SEARCH("(",E159,1))*1,VLOOKUP(MID(E159,SEARCH("(",E159,1)+1,IF(ISERROR(FIND("NBMX",E159,1)),3,4)),$A$2:$C$36,3,0))</f>
        <v>1000</v>
      </c>
      <c r="K159" s="0" t="str">
        <f aca="false">IF(ISBLANK(F159),"",IF(ISNUMBER(F159),F159,VLOOKUP(LEFT(F159,LEN(F159)-1),$A$2:$C$36,3,0)))</f>
        <v/>
      </c>
      <c r="M159" s="6"/>
      <c r="N159" s="6"/>
      <c r="P159" s="6"/>
      <c r="Q159" s="6"/>
      <c r="R159" s="6"/>
    </row>
    <row r="160" customFormat="false" ht="13.2" hidden="false" customHeight="false" outlineLevel="0" collapsed="false">
      <c r="E160" s="0" t="s">
        <v>1709</v>
      </c>
      <c r="F160" s="0" t="s">
        <v>1599</v>
      </c>
      <c r="I160" s="0" t="s">
        <v>2166</v>
      </c>
      <c r="J160" s="0" t="n">
        <f aca="false">IF(ISNUMBER(RIGHT(E160,LEN(E160)-SEARCH("(",E160,1))*1),RIGHT(E160,LEN(E160)-SEARCH("(",E160,1))*1,VLOOKUP(MID(E160,SEARCH("(",E160,1)+1,IF(ISERROR(FIND("NBMX",E160,1)),3,4)),$A$2:$C$36,3,0))</f>
        <v>12</v>
      </c>
      <c r="K160" s="0" t="n">
        <f aca="false">IF(ISBLANK(F160),"",IF(ISNUMBER(F160),F160,VLOOKUP(LEFT(F160,LEN(F160)-1),$A$2:$C$36,3,0)))</f>
        <v>1000</v>
      </c>
      <c r="M160" s="6"/>
      <c r="N160" s="6"/>
      <c r="P160" s="6"/>
      <c r="Q160" s="6"/>
      <c r="R160" s="6"/>
    </row>
    <row r="161" customFormat="false" ht="13.2" hidden="false" customHeight="false" outlineLevel="0" collapsed="false">
      <c r="E161" s="0" t="s">
        <v>859</v>
      </c>
      <c r="I161" s="0" t="s">
        <v>2167</v>
      </c>
      <c r="J161" s="0" t="n">
        <f aca="false">IF(ISNUMBER(RIGHT(E161,LEN(E161)-SEARCH("(",E161,1))*1),RIGHT(E161,LEN(E161)-SEARCH("(",E161,1))*1,VLOOKUP(MID(E161,SEARCH("(",E161,1)+1,IF(ISERROR(FIND("NBMX",E161,1)),3,4)),$A$2:$C$36,3,0))</f>
        <v>200</v>
      </c>
      <c r="K161" s="0" t="str">
        <f aca="false">IF(ISBLANK(F161),"",IF(ISNUMBER(F161),F161,VLOOKUP(LEFT(F161,LEN(F161)-1),$A$2:$C$36,3,0)))</f>
        <v/>
      </c>
      <c r="M161" s="6"/>
      <c r="N161" s="6"/>
      <c r="P161" s="6"/>
      <c r="Q161" s="6"/>
      <c r="R161" s="6"/>
    </row>
    <row r="162" customFormat="false" ht="13.2" hidden="false" customHeight="false" outlineLevel="0" collapsed="false">
      <c r="E162" s="0" t="s">
        <v>964</v>
      </c>
      <c r="I162" s="0" t="s">
        <v>2168</v>
      </c>
      <c r="J162" s="0" t="n">
        <f aca="false">IF(ISNUMBER(RIGHT(E162,LEN(E162)-SEARCH("(",E162,1))*1),RIGHT(E162,LEN(E162)-SEARCH("(",E162,1))*1,VLOOKUP(MID(E162,SEARCH("(",E162,1)+1,IF(ISERROR(FIND("NBMX",E162,1)),3,4)),$A$2:$C$36,3,0))</f>
        <v>1000</v>
      </c>
      <c r="K162" s="0" t="str">
        <f aca="false">IF(ISBLANK(F162),"",IF(ISNUMBER(F162),F162,VLOOKUP(LEFT(F162,LEN(F162)-1),$A$2:$C$36,3,0)))</f>
        <v/>
      </c>
      <c r="M162" s="6"/>
      <c r="N162" s="6"/>
      <c r="P162" s="6"/>
      <c r="Q162" s="6"/>
      <c r="R162" s="6"/>
    </row>
    <row r="163" customFormat="false" ht="13.2" hidden="false" customHeight="false" outlineLevel="0" collapsed="false">
      <c r="E163" s="0" t="s">
        <v>1710</v>
      </c>
      <c r="F163" s="0" t="s">
        <v>1599</v>
      </c>
      <c r="I163" s="0" t="s">
        <v>2169</v>
      </c>
      <c r="J163" s="0" t="n">
        <f aca="false">IF(ISNUMBER(RIGHT(E163,LEN(E163)-SEARCH("(",E163,1))*1),RIGHT(E163,LEN(E163)-SEARCH("(",E163,1))*1,VLOOKUP(MID(E163,SEARCH("(",E163,1)+1,IF(ISERROR(FIND("NBMX",E163,1)),3,4)),$A$2:$C$36,3,0))</f>
        <v>31</v>
      </c>
      <c r="K163" s="0" t="n">
        <f aca="false">IF(ISBLANK(F163),"",IF(ISNUMBER(F163),F163,VLOOKUP(LEFT(F163,LEN(F163)-1),$A$2:$C$36,3,0)))</f>
        <v>1000</v>
      </c>
      <c r="M163" s="6"/>
      <c r="N163" s="6"/>
      <c r="P163" s="6"/>
      <c r="Q163" s="6"/>
      <c r="R163" s="6"/>
    </row>
    <row r="164" customFormat="false" ht="13.2" hidden="false" customHeight="false" outlineLevel="0" collapsed="false">
      <c r="E164" s="0" t="s">
        <v>965</v>
      </c>
      <c r="I164" s="0" t="s">
        <v>2170</v>
      </c>
      <c r="J164" s="0" t="n">
        <f aca="false">IF(ISNUMBER(RIGHT(E164,LEN(E164)-SEARCH("(",E164,1))*1),RIGHT(E164,LEN(E164)-SEARCH("(",E164,1))*1,VLOOKUP(MID(E164,SEARCH("(",E164,1)+1,IF(ISERROR(FIND("NBMX",E164,1)),3,4)),$A$2:$C$36,3,0))</f>
        <v>1000</v>
      </c>
      <c r="K164" s="0" t="str">
        <f aca="false">IF(ISBLANK(F164),"",IF(ISNUMBER(F164),F164,VLOOKUP(LEFT(F164,LEN(F164)-1),$A$2:$C$36,3,0)))</f>
        <v/>
      </c>
      <c r="M164" s="6"/>
      <c r="N164" s="6"/>
      <c r="P164" s="6"/>
      <c r="Q164" s="6"/>
      <c r="R164" s="6"/>
    </row>
    <row r="165" customFormat="false" ht="13.2" hidden="false" customHeight="false" outlineLevel="0" collapsed="false">
      <c r="E165" s="0" t="s">
        <v>966</v>
      </c>
      <c r="I165" s="0" t="s">
        <v>2171</v>
      </c>
      <c r="J165" s="0" t="n">
        <f aca="false">IF(ISNUMBER(RIGHT(E165,LEN(E165)-SEARCH("(",E165,1))*1),RIGHT(E165,LEN(E165)-SEARCH("(",E165,1))*1,VLOOKUP(MID(E165,SEARCH("(",E165,1)+1,IF(ISERROR(FIND("NBMX",E165,1)),3,4)),$A$2:$C$36,3,0))</f>
        <v>1000</v>
      </c>
      <c r="K165" s="0" t="str">
        <f aca="false">IF(ISBLANK(F165),"",IF(ISNUMBER(F165),F165,VLOOKUP(LEFT(F165,LEN(F165)-1),$A$2:$C$36,3,0)))</f>
        <v/>
      </c>
      <c r="M165" s="6"/>
      <c r="N165" s="6"/>
      <c r="P165" s="6"/>
      <c r="Q165" s="6"/>
      <c r="R165" s="6"/>
    </row>
    <row r="166" customFormat="false" ht="13.2" hidden="false" customHeight="false" outlineLevel="0" collapsed="false">
      <c r="E166" s="0" t="s">
        <v>812</v>
      </c>
      <c r="I166" s="0" t="s">
        <v>2172</v>
      </c>
      <c r="J166" s="0" t="n">
        <f aca="false">IF(ISNUMBER(RIGHT(E166,LEN(E166)-SEARCH("(",E166,1))*1),RIGHT(E166,LEN(E166)-SEARCH("(",E166,1))*1,VLOOKUP(MID(E166,SEARCH("(",E166,1)+1,IF(ISERROR(FIND("NBMX",E166,1)),3,4)),$A$2:$C$36,3,0))</f>
        <v>60</v>
      </c>
      <c r="K166" s="0" t="str">
        <f aca="false">IF(ISBLANK(F166),"",IF(ISNUMBER(F166),F166,VLOOKUP(LEFT(F166,LEN(F166)-1),$A$2:$C$36,3,0)))</f>
        <v/>
      </c>
      <c r="M166" s="6"/>
      <c r="N166" s="6"/>
      <c r="P166" s="6"/>
      <c r="Q166" s="6"/>
      <c r="R166" s="6"/>
    </row>
    <row r="167" customFormat="false" ht="13.2" hidden="false" customHeight="false" outlineLevel="0" collapsed="false">
      <c r="E167" s="0" t="s">
        <v>967</v>
      </c>
      <c r="I167" s="0" t="s">
        <v>2173</v>
      </c>
      <c r="J167" s="0" t="n">
        <f aca="false">IF(ISNUMBER(RIGHT(E167,LEN(E167)-SEARCH("(",E167,1))*1),RIGHT(E167,LEN(E167)-SEARCH("(",E167,1))*1,VLOOKUP(MID(E167,SEARCH("(",E167,1)+1,IF(ISERROR(FIND("NBMX",E167,1)),3,4)),$A$2:$C$36,3,0))</f>
        <v>1000</v>
      </c>
      <c r="K167" s="0" t="str">
        <f aca="false">IF(ISBLANK(F167),"",IF(ISNUMBER(F167),F167,VLOOKUP(LEFT(F167,LEN(F167)-1),$A$2:$C$36,3,0)))</f>
        <v/>
      </c>
      <c r="M167" s="6"/>
      <c r="N167" s="6"/>
      <c r="P167" s="6"/>
      <c r="Q167" s="6"/>
      <c r="R167" s="6"/>
    </row>
    <row r="168" customFormat="false" ht="13.2" hidden="false" customHeight="false" outlineLevel="0" collapsed="false">
      <c r="E168" s="0" t="s">
        <v>1711</v>
      </c>
      <c r="F168" s="0" t="s">
        <v>1599</v>
      </c>
      <c r="I168" s="0" t="s">
        <v>2174</v>
      </c>
      <c r="J168" s="0" t="n">
        <f aca="false">IF(ISNUMBER(RIGHT(E168,LEN(E168)-SEARCH("(",E168,1))*1),RIGHT(E168,LEN(E168)-SEARCH("(",E168,1))*1,VLOOKUP(MID(E168,SEARCH("(",E168,1)+1,IF(ISERROR(FIND("NBMX",E168,1)),3,4)),$A$2:$C$36,3,0))</f>
        <v>12</v>
      </c>
      <c r="K168" s="0" t="n">
        <f aca="false">IF(ISBLANK(F168),"",IF(ISNUMBER(F168),F168,VLOOKUP(LEFT(F168,LEN(F168)-1),$A$2:$C$36,3,0)))</f>
        <v>1000</v>
      </c>
      <c r="M168" s="6"/>
      <c r="N168" s="6"/>
      <c r="P168" s="6"/>
      <c r="Q168" s="6"/>
      <c r="R168" s="6"/>
    </row>
    <row r="169" customFormat="false" ht="13.2" hidden="false" customHeight="false" outlineLevel="0" collapsed="false">
      <c r="E169" s="0" t="s">
        <v>968</v>
      </c>
      <c r="I169" s="0" t="s">
        <v>2175</v>
      </c>
      <c r="J169" s="0" t="n">
        <f aca="false">IF(ISNUMBER(RIGHT(E169,LEN(E169)-SEARCH("(",E169,1))*1),RIGHT(E169,LEN(E169)-SEARCH("(",E169,1))*1,VLOOKUP(MID(E169,SEARCH("(",E169,1)+1,IF(ISERROR(FIND("NBMX",E169,1)),3,4)),$A$2:$C$36,3,0))</f>
        <v>1000</v>
      </c>
      <c r="K169" s="0" t="str">
        <f aca="false">IF(ISBLANK(F169),"",IF(ISNUMBER(F169),F169,VLOOKUP(LEFT(F169,LEN(F169)-1),$A$2:$C$36,3,0)))</f>
        <v/>
      </c>
      <c r="M169" s="6"/>
      <c r="N169" s="6"/>
      <c r="P169" s="6"/>
      <c r="Q169" s="6"/>
      <c r="R169" s="6"/>
    </row>
    <row r="170" customFormat="false" ht="13.2" hidden="false" customHeight="false" outlineLevel="0" collapsed="false">
      <c r="E170" s="0" t="s">
        <v>1712</v>
      </c>
      <c r="F170" s="0" t="s">
        <v>1702</v>
      </c>
      <c r="I170" s="0" t="s">
        <v>2176</v>
      </c>
      <c r="J170" s="0" t="n">
        <f aca="false">IF(ISNUMBER(RIGHT(E170,LEN(E170)-SEARCH("(",E170,1))*1),RIGHT(E170,LEN(E170)-SEARCH("(",E170,1))*1,VLOOKUP(MID(E170,SEARCH("(",E170,1)+1,IF(ISERROR(FIND("NBMX",E170,1)),3,4)),$A$2:$C$36,3,0))</f>
        <v>10</v>
      </c>
      <c r="K170" s="0" t="e">
        <f aca="false">IF(ISBLANK(F170),"",IF(ISNUMBER(F170),F170,VLOOKUP(LEFT(F170,LEN(F170)-1),$A$2:$C$36,3,0)))</f>
        <v>#N/A</v>
      </c>
      <c r="M170" s="6"/>
      <c r="N170" s="6"/>
      <c r="P170" s="6"/>
      <c r="Q170" s="6"/>
      <c r="R170" s="6"/>
    </row>
    <row r="171" customFormat="false" ht="13.2" hidden="false" customHeight="false" outlineLevel="0" collapsed="false">
      <c r="E171" s="0" t="s">
        <v>969</v>
      </c>
      <c r="I171" s="0" t="s">
        <v>2177</v>
      </c>
      <c r="J171" s="0" t="n">
        <f aca="false">IF(ISNUMBER(RIGHT(E171,LEN(E171)-SEARCH("(",E171,1))*1),RIGHT(E171,LEN(E171)-SEARCH("(",E171,1))*1,VLOOKUP(MID(E171,SEARCH("(",E171,1)+1,IF(ISERROR(FIND("NBMX",E171,1)),3,4)),$A$2:$C$36,3,0))</f>
        <v>1000</v>
      </c>
      <c r="K171" s="0" t="str">
        <f aca="false">IF(ISBLANK(F171),"",IF(ISNUMBER(F171),F171,VLOOKUP(LEFT(F171,LEN(F171)-1),$A$2:$C$36,3,0)))</f>
        <v/>
      </c>
      <c r="M171" s="6"/>
      <c r="N171" s="6"/>
      <c r="P171" s="6"/>
      <c r="Q171" s="6"/>
      <c r="R171" s="6"/>
    </row>
    <row r="172" customFormat="false" ht="13.2" hidden="false" customHeight="false" outlineLevel="0" collapsed="false">
      <c r="E172" s="0" t="s">
        <v>970</v>
      </c>
      <c r="I172" s="0" t="s">
        <v>2178</v>
      </c>
      <c r="J172" s="0" t="n">
        <f aca="false">IF(ISNUMBER(RIGHT(E172,LEN(E172)-SEARCH("(",E172,1))*1),RIGHT(E172,LEN(E172)-SEARCH("(",E172,1))*1,VLOOKUP(MID(E172,SEARCH("(",E172,1)+1,IF(ISERROR(FIND("NBMX",E172,1)),3,4)),$A$2:$C$36,3,0))</f>
        <v>1000</v>
      </c>
      <c r="K172" s="0" t="str">
        <f aca="false">IF(ISBLANK(F172),"",IF(ISNUMBER(F172),F172,VLOOKUP(LEFT(F172,LEN(F172)-1),$A$2:$C$36,3,0)))</f>
        <v/>
      </c>
      <c r="M172" s="6"/>
      <c r="N172" s="6"/>
      <c r="P172" s="6"/>
      <c r="Q172" s="6"/>
      <c r="R172" s="6"/>
    </row>
    <row r="173" customFormat="false" ht="13.2" hidden="false" customHeight="false" outlineLevel="0" collapsed="false">
      <c r="E173" s="0" t="s">
        <v>971</v>
      </c>
      <c r="I173" s="0" t="s">
        <v>2179</v>
      </c>
      <c r="J173" s="0" t="n">
        <f aca="false">IF(ISNUMBER(RIGHT(E173,LEN(E173)-SEARCH("(",E173,1))*1),RIGHT(E173,LEN(E173)-SEARCH("(",E173,1))*1,VLOOKUP(MID(E173,SEARCH("(",E173,1)+1,IF(ISERROR(FIND("NBMX",E173,1)),3,4)),$A$2:$C$36,3,0))</f>
        <v>1000</v>
      </c>
      <c r="K173" s="0" t="str">
        <f aca="false">IF(ISBLANK(F173),"",IF(ISNUMBER(F173),F173,VLOOKUP(LEFT(F173,LEN(F173)-1),$A$2:$C$36,3,0)))</f>
        <v/>
      </c>
      <c r="M173" s="6"/>
      <c r="N173" s="6"/>
      <c r="P173" s="6"/>
      <c r="Q173" s="6"/>
      <c r="R173" s="6"/>
    </row>
    <row r="174" customFormat="false" ht="13.2" hidden="false" customHeight="false" outlineLevel="0" collapsed="false">
      <c r="E174" s="0" t="s">
        <v>972</v>
      </c>
      <c r="I174" s="0" t="s">
        <v>2180</v>
      </c>
      <c r="J174" s="0" t="n">
        <f aca="false">IF(ISNUMBER(RIGHT(E174,LEN(E174)-SEARCH("(",E174,1))*1),RIGHT(E174,LEN(E174)-SEARCH("(",E174,1))*1,VLOOKUP(MID(E174,SEARCH("(",E174,1)+1,IF(ISERROR(FIND("NBMX",E174,1)),3,4)),$A$2:$C$36,3,0))</f>
        <v>1000</v>
      </c>
      <c r="K174" s="0" t="str">
        <f aca="false">IF(ISBLANK(F174),"",IF(ISNUMBER(F174),F174,VLOOKUP(LEFT(F174,LEN(F174)-1),$A$2:$C$36,3,0)))</f>
        <v/>
      </c>
      <c r="M174" s="6"/>
      <c r="N174" s="6"/>
      <c r="P174" s="6"/>
      <c r="Q174" s="6"/>
      <c r="R174" s="6"/>
    </row>
    <row r="175" customFormat="false" ht="13.2" hidden="false" customHeight="false" outlineLevel="0" collapsed="false">
      <c r="E175" s="0" t="s">
        <v>973</v>
      </c>
      <c r="I175" s="0" t="s">
        <v>2181</v>
      </c>
      <c r="J175" s="0" t="n">
        <f aca="false">IF(ISNUMBER(RIGHT(E175,LEN(E175)-SEARCH("(",E175,1))*1),RIGHT(E175,LEN(E175)-SEARCH("(",E175,1))*1,VLOOKUP(MID(E175,SEARCH("(",E175,1)+1,IF(ISERROR(FIND("NBMX",E175,1)),3,4)),$A$2:$C$36,3,0))</f>
        <v>1000</v>
      </c>
      <c r="K175" s="0" t="str">
        <f aca="false">IF(ISBLANK(F175),"",IF(ISNUMBER(F175),F175,VLOOKUP(LEFT(F175,LEN(F175)-1),$A$2:$C$36,3,0)))</f>
        <v/>
      </c>
      <c r="M175" s="6"/>
      <c r="N175" s="6"/>
      <c r="P175" s="6"/>
      <c r="Q175" s="6"/>
      <c r="R175" s="6"/>
    </row>
    <row r="176" customFormat="false" ht="13.2" hidden="false" customHeight="false" outlineLevel="0" collapsed="false">
      <c r="E176" s="0" t="s">
        <v>1713</v>
      </c>
      <c r="F176" s="0" t="s">
        <v>224</v>
      </c>
      <c r="G176" s="0" t="s">
        <v>1599</v>
      </c>
      <c r="I176" s="0" t="s">
        <v>2182</v>
      </c>
      <c r="J176" s="0" t="n">
        <f aca="false">IF(ISNUMBER(RIGHT(E176,LEN(E176)-SEARCH("(",E176,1))*1),RIGHT(E176,LEN(E176)-SEARCH("(",E176,1))*1,VLOOKUP(MID(E176,SEARCH("(",E176,1)+1,IF(ISERROR(FIND("NBMX",E176,1)),3,4)),$A$2:$C$36,3,0))</f>
        <v>45</v>
      </c>
      <c r="K176" s="0" t="n">
        <f aca="false">IF(ISBLANK(F176),"",IF(ISNUMBER(F176),F176,VLOOKUP(IF(ISERROR(SEARCH(")",F176,1)),LEFT(F176,LEN(F176)),LEFT(F176,LEN(F176)-1)),$A$2:$C$36,3,0)))</f>
        <v>300</v>
      </c>
      <c r="M176" s="6"/>
      <c r="N176" s="6"/>
      <c r="P176" s="6"/>
      <c r="Q176" s="6"/>
      <c r="R176" s="6"/>
    </row>
    <row r="177" customFormat="false" ht="13.2" hidden="false" customHeight="false" outlineLevel="0" collapsed="false">
      <c r="E177" s="0" t="s">
        <v>1714</v>
      </c>
      <c r="F177" s="0" t="s">
        <v>1599</v>
      </c>
      <c r="I177" s="0" t="s">
        <v>2183</v>
      </c>
      <c r="J177" s="0" t="n">
        <f aca="false">IF(ISNUMBER(RIGHT(E177,LEN(E177)-SEARCH("(",E177,1))*1),RIGHT(E177,LEN(E177)-SEARCH("(",E177,1))*1,VLOOKUP(MID(E177,SEARCH("(",E177,1)+1,IF(ISERROR(FIND("NBMX",E177,1)),3,4)),$A$2:$C$36,3,0))</f>
        <v>12</v>
      </c>
      <c r="K177" s="0" t="n">
        <f aca="false">IF(ISBLANK(F177),"",IF(ISNUMBER(F177),F177,VLOOKUP(IF(ISERROR(SEARCH(")",F177,1)),LEFT(F177,LEN(F177)),LEFT(F177,LEN(F177)-1)),$A$2:$C$36,3,0)))</f>
        <v>1000</v>
      </c>
      <c r="M177" s="6"/>
      <c r="N177" s="6"/>
      <c r="P177" s="6"/>
      <c r="Q177" s="6"/>
      <c r="R177" s="6"/>
    </row>
    <row r="178" customFormat="false" ht="13.2" hidden="false" customHeight="false" outlineLevel="0" collapsed="false">
      <c r="E178" s="0" t="s">
        <v>813</v>
      </c>
      <c r="I178" s="0" t="s">
        <v>2184</v>
      </c>
      <c r="J178" s="0" t="n">
        <f aca="false">IF(ISNUMBER(RIGHT(E178,LEN(E178)-SEARCH("(",E178,1))*1),RIGHT(E178,LEN(E178)-SEARCH("(",E178,1))*1,VLOOKUP(MID(E178,SEARCH("(",E178,1)+1,IF(ISERROR(FIND("NBMX",E178,1)),3,4)),$A$2:$C$36,3,0))</f>
        <v>60</v>
      </c>
      <c r="K178" s="0" t="str">
        <f aca="false">IF(ISBLANK(F178),"",IF(ISNUMBER(F178),F178,VLOOKUP(IF(ISERROR(SEARCH(")",F178,1)),LEFT(F178,LEN(F178)),LEFT(F178,LEN(F178)-1)),$A$2:$C$36,3,0)))</f>
        <v/>
      </c>
      <c r="M178" s="6"/>
      <c r="N178" s="6"/>
      <c r="P178" s="6"/>
      <c r="Q178" s="6"/>
      <c r="R178" s="6"/>
    </row>
    <row r="179" customFormat="false" ht="13.2" hidden="false" customHeight="false" outlineLevel="0" collapsed="false">
      <c r="E179" s="0" t="s">
        <v>860</v>
      </c>
      <c r="I179" s="0" t="s">
        <v>2185</v>
      </c>
      <c r="J179" s="0" t="n">
        <f aca="false">IF(ISNUMBER(RIGHT(E179,LEN(E179)-SEARCH("(",E179,1))*1),RIGHT(E179,LEN(E179)-SEARCH("(",E179,1))*1,VLOOKUP(MID(E179,SEARCH("(",E179,1)+1,IF(ISERROR(FIND("NBMX",E179,1)),3,4)),$A$2:$C$36,3,0))</f>
        <v>200</v>
      </c>
      <c r="K179" s="0" t="str">
        <f aca="false">IF(ISBLANK(F179),"",IF(ISNUMBER(F179),F179,VLOOKUP(IF(ISERROR(SEARCH(")",F179,1)),LEFT(F179,LEN(F179)),LEFT(F179,LEN(F179)-1)),$A$2:$C$36,3,0)))</f>
        <v/>
      </c>
      <c r="M179" s="6"/>
      <c r="N179" s="6"/>
      <c r="P179" s="6"/>
      <c r="Q179" s="6"/>
      <c r="R179" s="6"/>
    </row>
    <row r="180" customFormat="false" ht="13.2" hidden="false" customHeight="false" outlineLevel="0" collapsed="false">
      <c r="E180" s="0" t="s">
        <v>814</v>
      </c>
      <c r="I180" s="0" t="s">
        <v>2186</v>
      </c>
      <c r="J180" s="0" t="n">
        <f aca="false">IF(ISNUMBER(RIGHT(E180,LEN(E180)-SEARCH("(",E180,1))*1),RIGHT(E180,LEN(E180)-SEARCH("(",E180,1))*1,VLOOKUP(MID(E180,SEARCH("(",E180,1)+1,IF(ISERROR(FIND("NBMX",E180,1)),3,4)),$A$2:$C$36,3,0))</f>
        <v>60</v>
      </c>
      <c r="K180" s="0" t="str">
        <f aca="false">IF(ISBLANK(F180),"",IF(ISNUMBER(F180),F180,VLOOKUP(IF(ISERROR(SEARCH(")",F180,1)),LEFT(F180,LEN(F180)),LEFT(F180,LEN(F180)-1)),$A$2:$C$36,3,0)))</f>
        <v/>
      </c>
      <c r="M180" s="6"/>
      <c r="N180" s="6"/>
      <c r="P180" s="6"/>
      <c r="Q180" s="6"/>
      <c r="R180" s="6"/>
    </row>
    <row r="181" customFormat="false" ht="13.2" hidden="false" customHeight="false" outlineLevel="0" collapsed="false">
      <c r="E181" s="0" t="s">
        <v>815</v>
      </c>
      <c r="I181" s="0" t="s">
        <v>2187</v>
      </c>
      <c r="J181" s="0" t="n">
        <f aca="false">IF(ISNUMBER(RIGHT(E181,LEN(E181)-SEARCH("(",E181,1))*1),RIGHT(E181,LEN(E181)-SEARCH("(",E181,1))*1,VLOOKUP(MID(E181,SEARCH("(",E181,1)+1,IF(ISERROR(FIND("NBMX",E181,1)),3,4)),$A$2:$C$36,3,0))</f>
        <v>60</v>
      </c>
      <c r="K181" s="0" t="str">
        <f aca="false">IF(ISBLANK(F181),"",IF(ISNUMBER(F181),F181,VLOOKUP(IF(ISERROR(SEARCH(")",F181,1)),LEFT(F181,LEN(F181)),LEFT(F181,LEN(F181)-1)),$A$2:$C$36,3,0)))</f>
        <v/>
      </c>
      <c r="M181" s="6"/>
      <c r="N181" s="6"/>
      <c r="P181" s="6"/>
      <c r="Q181" s="6"/>
      <c r="R181" s="6"/>
    </row>
    <row r="182" customFormat="false" ht="13.2" hidden="false" customHeight="false" outlineLevel="0" collapsed="false">
      <c r="E182" s="0" t="s">
        <v>816</v>
      </c>
      <c r="I182" s="0" t="s">
        <v>2188</v>
      </c>
      <c r="J182" s="0" t="n">
        <f aca="false">IF(ISNUMBER(RIGHT(E182,LEN(E182)-SEARCH("(",E182,1))*1),RIGHT(E182,LEN(E182)-SEARCH("(",E182,1))*1,VLOOKUP(MID(E182,SEARCH("(",E182,1)+1,IF(ISERROR(FIND("NBMX",E182,1)),3,4)),$A$2:$C$36,3,0))</f>
        <v>60</v>
      </c>
      <c r="K182" s="0" t="str">
        <f aca="false">IF(ISBLANK(F182),"",IF(ISNUMBER(F182),F182,VLOOKUP(IF(ISERROR(SEARCH(")",F182,1)),LEFT(F182,LEN(F182)),LEFT(F182,LEN(F182)-1)),$A$2:$C$36,3,0)))</f>
        <v/>
      </c>
      <c r="M182" s="6"/>
      <c r="N182" s="6"/>
      <c r="P182" s="6"/>
      <c r="Q182" s="6"/>
      <c r="R182" s="6"/>
    </row>
    <row r="183" customFormat="false" ht="13.2" hidden="false" customHeight="false" outlineLevel="0" collapsed="false">
      <c r="E183" s="0" t="s">
        <v>1715</v>
      </c>
      <c r="F183" s="0" t="s">
        <v>1599</v>
      </c>
      <c r="I183" s="0" t="s">
        <v>2189</v>
      </c>
      <c r="J183" s="0" t="n">
        <f aca="false">IF(ISNUMBER(RIGHT(E183,LEN(E183)-SEARCH("(",E183,1))*1),RIGHT(E183,LEN(E183)-SEARCH("(",E183,1))*1,VLOOKUP(MID(E183,SEARCH("(",E183,1)+1,IF(ISERROR(FIND("NBMX",E183,1)),3,4)),$A$2:$C$36,3,0))</f>
        <v>45</v>
      </c>
      <c r="K183" s="0" t="n">
        <f aca="false">IF(ISBLANK(F183),"",IF(ISNUMBER(F183),F183,VLOOKUP(IF(ISERROR(SEARCH(")",F183,1)),LEFT(F183,LEN(F183)),LEFT(F183,LEN(F183)-1)),$A$2:$C$36,3,0)))</f>
        <v>1000</v>
      </c>
      <c r="M183" s="6"/>
      <c r="N183" s="6"/>
      <c r="P183" s="6"/>
      <c r="Q183" s="6"/>
      <c r="R183" s="6"/>
    </row>
    <row r="184" customFormat="false" ht="13.2" hidden="false" customHeight="false" outlineLevel="0" collapsed="false">
      <c r="E184" s="0" t="s">
        <v>817</v>
      </c>
      <c r="I184" s="0" t="s">
        <v>2190</v>
      </c>
      <c r="J184" s="0" t="n">
        <f aca="false">IF(ISNUMBER(RIGHT(E184,LEN(E184)-SEARCH("(",E184,1))*1),RIGHT(E184,LEN(E184)-SEARCH("(",E184,1))*1,VLOOKUP(MID(E184,SEARCH("(",E184,1)+1,IF(ISERROR(FIND("NBMX",E184,1)),3,4)),$A$2:$C$36,3,0))</f>
        <v>60</v>
      </c>
      <c r="K184" s="0" t="str">
        <f aca="false">IF(ISBLANK(F184),"",IF(ISNUMBER(F184),F184,VLOOKUP(IF(ISERROR(SEARCH(")",F184,1)),LEFT(F184,LEN(F184)),LEFT(F184,LEN(F184)-1)),$A$2:$C$36,3,0)))</f>
        <v/>
      </c>
      <c r="M184" s="6"/>
      <c r="N184" s="6"/>
      <c r="P184" s="6"/>
      <c r="Q184" s="6"/>
      <c r="R184" s="6"/>
    </row>
    <row r="185" customFormat="false" ht="13.2" hidden="false" customHeight="false" outlineLevel="0" collapsed="false">
      <c r="E185" s="0" t="s">
        <v>1716</v>
      </c>
      <c r="F185" s="0" t="s">
        <v>1599</v>
      </c>
      <c r="I185" s="0" t="s">
        <v>2191</v>
      </c>
      <c r="J185" s="0" t="n">
        <f aca="false">IF(ISNUMBER(RIGHT(E185,LEN(E185)-SEARCH("(",E185,1))*1),RIGHT(E185,LEN(E185)-SEARCH("(",E185,1))*1,VLOOKUP(MID(E185,SEARCH("(",E185,1)+1,IF(ISERROR(FIND("NBMX",E185,1)),3,4)),$A$2:$C$36,3,0))</f>
        <v>5</v>
      </c>
      <c r="K185" s="0" t="n">
        <f aca="false">IF(ISBLANK(F185),"",IF(ISNUMBER(F185),F185,VLOOKUP(IF(ISERROR(SEARCH(")",F185,1)),LEFT(F185,LEN(F185)),LEFT(F185,LEN(F185)-1)),$A$2:$C$36,3,0)))</f>
        <v>1000</v>
      </c>
      <c r="M185" s="6"/>
      <c r="N185" s="6"/>
      <c r="P185" s="6"/>
      <c r="Q185" s="6"/>
      <c r="R185" s="6"/>
    </row>
    <row r="186" customFormat="false" ht="13.2" hidden="false" customHeight="false" outlineLevel="0" collapsed="false">
      <c r="E186" s="0" t="s">
        <v>818</v>
      </c>
      <c r="I186" s="0" t="s">
        <v>2192</v>
      </c>
      <c r="J186" s="0" t="n">
        <f aca="false">IF(ISNUMBER(RIGHT(E186,LEN(E186)-SEARCH("(",E186,1))*1),RIGHT(E186,LEN(E186)-SEARCH("(",E186,1))*1,VLOOKUP(MID(E186,SEARCH("(",E186,1)+1,IF(ISERROR(FIND("NBMX",E186,1)),3,4)),$A$2:$C$36,3,0))</f>
        <v>60</v>
      </c>
      <c r="K186" s="0" t="str">
        <f aca="false">IF(ISBLANK(F186),"",IF(ISNUMBER(F186),F186,VLOOKUP(IF(ISERROR(SEARCH(")",F186,1)),LEFT(F186,LEN(F186)),LEFT(F186,LEN(F186)-1)),$A$2:$C$36,3,0)))</f>
        <v/>
      </c>
    </row>
    <row r="187" customFormat="false" ht="13.2" hidden="false" customHeight="false" outlineLevel="0" collapsed="false">
      <c r="E187" s="0" t="s">
        <v>1717</v>
      </c>
      <c r="F187" s="0" t="s">
        <v>1599</v>
      </c>
      <c r="H187" s="6"/>
      <c r="I187" s="0" t="s">
        <v>2193</v>
      </c>
      <c r="J187" s="0" t="n">
        <f aca="false">IF(ISNUMBER(RIGHT(E187,LEN(E187)-SEARCH("(",E187,1))*1),RIGHT(E187,LEN(E187)-SEARCH("(",E187,1))*1,VLOOKUP(MID(E187,SEARCH("(",E187,1)+1,IF(ISERROR(FIND("NBMX",E187,1)),3,4)),$A$2:$C$36,3,0))</f>
        <v>12</v>
      </c>
      <c r="K187" s="0" t="n">
        <f aca="false">IF(ISBLANK(F187),"",IF(ISNUMBER(F187),F187,VLOOKUP(IF(ISERROR(SEARCH(")",F187,1)),LEFT(F187,LEN(F187)),LEFT(F187,LEN(F187)-1)),$A$2:$C$36,3,0)))</f>
        <v>1000</v>
      </c>
      <c r="M187" s="6"/>
      <c r="N187" s="6"/>
      <c r="P187" s="6"/>
      <c r="Q187" s="6"/>
    </row>
    <row r="188" customFormat="false" ht="13.2" hidden="false" customHeight="false" outlineLevel="0" collapsed="false">
      <c r="E188" s="0" t="s">
        <v>819</v>
      </c>
      <c r="H188" s="6"/>
      <c r="I188" s="0" t="s">
        <v>2194</v>
      </c>
      <c r="J188" s="0" t="n">
        <f aca="false">IF(ISNUMBER(RIGHT(E188,LEN(E188)-SEARCH("(",E188,1))*1),RIGHT(E188,LEN(E188)-SEARCH("(",E188,1))*1,VLOOKUP(MID(E188,SEARCH("(",E188,1)+1,IF(ISERROR(FIND("NBMX",E188,1)),3,4)),$A$2:$C$36,3,0))</f>
        <v>60</v>
      </c>
      <c r="K188" s="0" t="str">
        <f aca="false">IF(ISBLANK(F188),"",IF(ISNUMBER(F188),F188,VLOOKUP(IF(ISERROR(SEARCH(")",F188,1)),LEFT(F188,LEN(F188)),LEFT(F188,LEN(F188)-1)),$A$2:$C$36,3,0)))</f>
        <v/>
      </c>
      <c r="M188" s="6"/>
      <c r="N188" s="6"/>
      <c r="P188" s="6"/>
      <c r="Q188" s="6"/>
    </row>
    <row r="189" customFormat="false" ht="13.2" hidden="false" customHeight="false" outlineLevel="0" collapsed="false">
      <c r="E189" s="0" t="s">
        <v>974</v>
      </c>
      <c r="H189" s="6"/>
      <c r="I189" s="0" t="s">
        <v>2195</v>
      </c>
      <c r="J189" s="0" t="n">
        <f aca="false">IF(ISNUMBER(RIGHT(E189,LEN(E189)-SEARCH("(",E189,1))*1),RIGHT(E189,LEN(E189)-SEARCH("(",E189,1))*1,VLOOKUP(MID(E189,SEARCH("(",E189,1)+1,IF(ISERROR(FIND("NBMX",E189,1)),3,4)),$A$2:$C$36,3,0))</f>
        <v>1000</v>
      </c>
      <c r="K189" s="0" t="str">
        <f aca="false">IF(ISBLANK(F189),"",IF(ISNUMBER(F189),F189,VLOOKUP(IF(ISERROR(SEARCH(")",F189,1)),LEFT(F189,LEN(F189)),LEFT(F189,LEN(F189)-1)),$A$2:$C$36,3,0)))</f>
        <v/>
      </c>
      <c r="M189" s="6"/>
      <c r="N189" s="6"/>
      <c r="P189" s="6"/>
      <c r="Q189" s="6"/>
    </row>
    <row r="190" customFormat="false" ht="13.2" hidden="false" customHeight="false" outlineLevel="0" collapsed="false">
      <c r="E190" s="0" t="s">
        <v>820</v>
      </c>
      <c r="H190" s="6"/>
      <c r="I190" s="0" t="s">
        <v>2196</v>
      </c>
      <c r="J190" s="0" t="n">
        <f aca="false">IF(ISNUMBER(RIGHT(E190,LEN(E190)-SEARCH("(",E190,1))*1),RIGHT(E190,LEN(E190)-SEARCH("(",E190,1))*1,VLOOKUP(MID(E190,SEARCH("(",E190,1)+1,IF(ISERROR(FIND("NBMX",E190,1)),3,4)),$A$2:$C$36,3,0))</f>
        <v>60</v>
      </c>
      <c r="K190" s="0" t="str">
        <f aca="false">IF(ISBLANK(F190),"",IF(ISNUMBER(F190),F190,VLOOKUP(IF(ISERROR(SEARCH(")",F190,1)),LEFT(F190,LEN(F190)),LEFT(F190,LEN(F190)-1)),$A$2:$C$36,3,0)))</f>
        <v/>
      </c>
      <c r="M190" s="6"/>
      <c r="N190" s="6"/>
      <c r="P190" s="6"/>
      <c r="Q190" s="6"/>
    </row>
    <row r="191" customFormat="false" ht="13.2" hidden="false" customHeight="false" outlineLevel="0" collapsed="false">
      <c r="C191" s="22"/>
      <c r="D191" s="6"/>
      <c r="E191" s="0" t="s">
        <v>836</v>
      </c>
      <c r="F191" s="6"/>
      <c r="G191" s="6"/>
      <c r="H191" s="6"/>
      <c r="I191" s="0" t="s">
        <v>2197</v>
      </c>
      <c r="J191" s="0" t="n">
        <f aca="false">IF(ISNUMBER(RIGHT(E191,LEN(E191)-SEARCH("(",E191,1))*1),RIGHT(E191,LEN(E191)-SEARCH("(",E191,1))*1,VLOOKUP(MID(E191,SEARCH("(",E191,1)+1,IF(ISERROR(FIND("NBMX",E191,1)),3,4)),$A$2:$C$36,3,0))</f>
        <v>300</v>
      </c>
      <c r="K191" s="0" t="str">
        <f aca="false">IF(ISBLANK(F191),"",IF(ISNUMBER(F191),F191,VLOOKUP(IF(ISERROR(SEARCH(")",F191,1)),LEFT(F191,LEN(F191)),LEFT(F191,LEN(F191)-1)),$A$2:$C$36,3,0)))</f>
        <v/>
      </c>
      <c r="M191" s="6"/>
      <c r="N191" s="6"/>
      <c r="P191" s="6"/>
      <c r="Q191" s="6"/>
    </row>
    <row r="192" customFormat="false" ht="13.2" hidden="false" customHeight="false" outlineLevel="0" collapsed="false">
      <c r="C192" s="22"/>
      <c r="D192" s="6"/>
      <c r="E192" s="0" t="s">
        <v>975</v>
      </c>
      <c r="F192" s="6"/>
      <c r="G192" s="6"/>
      <c r="H192" s="6"/>
      <c r="I192" s="0" t="s">
        <v>2198</v>
      </c>
      <c r="J192" s="0" t="n">
        <f aca="false">IF(ISNUMBER(RIGHT(E192,LEN(E192)-SEARCH("(",E192,1))*1),RIGHT(E192,LEN(E192)-SEARCH("(",E192,1))*1,VLOOKUP(MID(E192,SEARCH("(",E192,1)+1,IF(ISERROR(FIND("NBMX",E192,1)),3,4)),$A$2:$C$36,3,0))</f>
        <v>1000</v>
      </c>
      <c r="K192" s="0" t="str">
        <f aca="false">IF(ISBLANK(F192),"",IF(ISNUMBER(F192),F192,VLOOKUP(IF(ISERROR(SEARCH(")",F192,1)),LEFT(F192,LEN(F192)),LEFT(F192,LEN(F192)-1)),$A$2:$C$36,3,0)))</f>
        <v/>
      </c>
      <c r="M192" s="6"/>
      <c r="N192" s="6"/>
      <c r="P192" s="6"/>
      <c r="Q192" s="6"/>
    </row>
    <row r="193" customFormat="false" ht="13.2" hidden="false" customHeight="false" outlineLevel="0" collapsed="false">
      <c r="E193" s="0" t="s">
        <v>644</v>
      </c>
      <c r="I193" s="0" t="s">
        <v>2199</v>
      </c>
      <c r="J193" s="0" t="n">
        <f aca="false">IF(ISNUMBER(RIGHT(E193,LEN(E193)-SEARCH("(",E193,1))*1),RIGHT(E193,LEN(E193)-SEARCH("(",E193,1))*1,VLOOKUP(MID(E193,SEARCH("(",E193,1)+1,IF(ISERROR(FIND("NBMX",E193,1)),3,4)),$A$2:$C$36,3,0))</f>
        <v>4000</v>
      </c>
      <c r="K193" s="0" t="str">
        <f aca="false">IF(ISBLANK(F193),"",IF(ISNUMBER(F193),F193,VLOOKUP(IF(ISERROR(SEARCH(")",F193,1)),LEFT(F193,LEN(F193)),LEFT(F193,LEN(F193)-1)),$A$2:$C$36,3,0)))</f>
        <v/>
      </c>
    </row>
    <row r="194" customFormat="false" ht="13.2" hidden="false" customHeight="false" outlineLevel="0" collapsed="false">
      <c r="E194" s="0" t="s">
        <v>837</v>
      </c>
      <c r="I194" s="0" t="s">
        <v>2200</v>
      </c>
      <c r="J194" s="0" t="n">
        <f aca="false">IF(ISNUMBER(RIGHT(E194,LEN(E194)-SEARCH("(",E194,1))*1),RIGHT(E194,LEN(E194)-SEARCH("(",E194,1))*1,VLOOKUP(MID(E194,SEARCH("(",E194,1)+1,IF(ISERROR(FIND("NBMX",E194,1)),3,4)),$A$2:$C$36,3,0))</f>
        <v>300</v>
      </c>
      <c r="K194" s="0" t="str">
        <f aca="false">IF(ISBLANK(F194),"",IF(ISNUMBER(F194),F194,VLOOKUP(IF(ISERROR(SEARCH(")",F194,1)),LEFT(F194,LEN(F194)),LEFT(F194,LEN(F194)-1)),$A$2:$C$36,3,0)))</f>
        <v/>
      </c>
    </row>
    <row r="195" customFormat="false" ht="13.2" hidden="false" customHeight="false" outlineLevel="0" collapsed="false">
      <c r="E195" s="0" t="s">
        <v>1718</v>
      </c>
      <c r="F195" s="0" t="s">
        <v>1652</v>
      </c>
      <c r="I195" s="0" t="s">
        <v>2201</v>
      </c>
      <c r="J195" s="0" t="n">
        <f aca="false">IF(ISNUMBER(RIGHT(E195,LEN(E195)-SEARCH("(",E195,1))*1),RIGHT(E195,LEN(E195)-SEARCH("(",E195,1))*1,VLOOKUP(MID(E195,SEARCH("(",E195,1)+1,IF(ISERROR(FIND("NBMX",E195,1)),3,4)),$A$2:$C$36,3,0))</f>
        <v>2</v>
      </c>
      <c r="K195" s="0" t="n">
        <f aca="false">IF(ISBLANK(F195),"",IF(ISNUMBER(F195),F195,VLOOKUP(IF(ISERROR(SEARCH(")",F195,1)),LEFT(F195,LEN(F195)),LEFT(F195,LEN(F195)-1)),$A$2:$C$36,3,0)))</f>
        <v>200</v>
      </c>
    </row>
    <row r="196" customFormat="false" ht="13.2" hidden="false" customHeight="false" outlineLevel="0" collapsed="false">
      <c r="E196" s="0" t="s">
        <v>1719</v>
      </c>
      <c r="F196" s="0" t="s">
        <v>1599</v>
      </c>
      <c r="I196" s="0" t="s">
        <v>2202</v>
      </c>
      <c r="J196" s="0" t="n">
        <f aca="false">IF(ISNUMBER(RIGHT(E196,LEN(E196)-SEARCH("(",E196,1))*1),RIGHT(E196,LEN(E196)-SEARCH("(",E196,1))*1,VLOOKUP(MID(E196,SEARCH("(",E196,1)+1,IF(ISERROR(FIND("NBMX",E196,1)),3,4)),$A$2:$C$36,3,0))</f>
        <v>200</v>
      </c>
      <c r="K196" s="0" t="n">
        <f aca="false">IF(ISBLANK(F196),"",IF(ISNUMBER(F196),F196,VLOOKUP(IF(ISERROR(SEARCH(")",F196,1)),LEFT(F196,LEN(F196)),LEFT(F196,LEN(F196)-1)),$A$2:$C$36,3,0)))</f>
        <v>1000</v>
      </c>
    </row>
    <row r="197" customFormat="false" ht="13.2" hidden="false" customHeight="false" outlineLevel="0" collapsed="false">
      <c r="E197" s="0" t="s">
        <v>1720</v>
      </c>
      <c r="F197" s="0" t="s">
        <v>1599</v>
      </c>
      <c r="I197" s="0" t="s">
        <v>2203</v>
      </c>
      <c r="J197" s="0" t="n">
        <f aca="false">IF(ISNUMBER(RIGHT(E197,LEN(E197)-SEARCH("(",E197,1))*1),RIGHT(E197,LEN(E197)-SEARCH("(",E197,1))*1,VLOOKUP(MID(E197,SEARCH("(",E197,1)+1,IF(ISERROR(FIND("NBMX",E197,1)),3,4)),$A$2:$C$36,3,0))</f>
        <v>200</v>
      </c>
      <c r="K197" s="0" t="n">
        <f aca="false">IF(ISBLANK(F197),"",IF(ISNUMBER(F197),F197,VLOOKUP(IF(ISERROR(SEARCH(")",F197,1)),LEFT(F197,LEN(F197)),LEFT(F197,LEN(F197)-1)),$A$2:$C$36,3,0)))</f>
        <v>1000</v>
      </c>
    </row>
    <row r="198" customFormat="false" ht="13.2" hidden="false" customHeight="false" outlineLevel="0" collapsed="false">
      <c r="E198" s="0" t="s">
        <v>1721</v>
      </c>
      <c r="F198" s="0" t="s">
        <v>1599</v>
      </c>
      <c r="I198" s="0" t="s">
        <v>2204</v>
      </c>
      <c r="J198" s="0" t="n">
        <f aca="false">IF(ISNUMBER(RIGHT(E198,LEN(E198)-SEARCH("(",E198,1))*1),RIGHT(E198,LEN(E198)-SEARCH("(",E198,1))*1,VLOOKUP(MID(E198,SEARCH("(",E198,1)+1,IF(ISERROR(FIND("NBMX",E198,1)),3,4)),$A$2:$C$36,3,0))</f>
        <v>200</v>
      </c>
      <c r="K198" s="0" t="n">
        <f aca="false">IF(ISBLANK(F198),"",IF(ISNUMBER(F198),F198,VLOOKUP(IF(ISERROR(SEARCH(")",F198,1)),LEFT(F198,LEN(F198)),LEFT(F198,LEN(F198)-1)),$A$2:$C$36,3,0)))</f>
        <v>1000</v>
      </c>
    </row>
    <row r="199" customFormat="false" ht="13.2" hidden="false" customHeight="false" outlineLevel="0" collapsed="false">
      <c r="E199" s="0" t="s">
        <v>976</v>
      </c>
      <c r="I199" s="0" t="s">
        <v>2205</v>
      </c>
      <c r="J199" s="0" t="n">
        <f aca="false">IF(ISNUMBER(RIGHT(E199,LEN(E199)-SEARCH("(",E199,1))*1),RIGHT(E199,LEN(E199)-SEARCH("(",E199,1))*1,VLOOKUP(MID(E199,SEARCH("(",E199,1)+1,IF(ISERROR(FIND("NBMX",E199,1)),3,4)),$A$2:$C$36,3,0))</f>
        <v>1000</v>
      </c>
      <c r="K199" s="0" t="str">
        <f aca="false">IF(ISBLANK(F199),"",IF(ISNUMBER(F199),F199,VLOOKUP(IF(ISERROR(SEARCH(")",F199,1)),LEFT(F199,LEN(F199)),LEFT(F199,LEN(F199)-1)),$A$2:$C$36,3,0)))</f>
        <v/>
      </c>
    </row>
    <row r="200" customFormat="false" ht="13.2" hidden="false" customHeight="false" outlineLevel="0" collapsed="false">
      <c r="E200" s="0" t="s">
        <v>977</v>
      </c>
      <c r="I200" s="0" t="s">
        <v>2206</v>
      </c>
      <c r="J200" s="0" t="n">
        <f aca="false">IF(ISNUMBER(RIGHT(E200,LEN(E200)-SEARCH("(",E200,1))*1),RIGHT(E200,LEN(E200)-SEARCH("(",E200,1))*1,VLOOKUP(MID(E200,SEARCH("(",E200,1)+1,IF(ISERROR(FIND("NBMX",E200,1)),3,4)),$A$2:$C$36,3,0))</f>
        <v>1000</v>
      </c>
      <c r="K200" s="0" t="str">
        <f aca="false">IF(ISBLANK(F200),"",IF(ISNUMBER(F200),F200,VLOOKUP(IF(ISERROR(SEARCH(")",F200,1)),LEFT(F200,LEN(F200)),LEFT(F200,LEN(F200)-1)),$A$2:$C$36,3,0)))</f>
        <v/>
      </c>
    </row>
    <row r="201" customFormat="false" ht="13.2" hidden="false" customHeight="false" outlineLevel="0" collapsed="false">
      <c r="E201" s="0" t="s">
        <v>821</v>
      </c>
      <c r="I201" s="0" t="s">
        <v>2207</v>
      </c>
      <c r="J201" s="0" t="n">
        <f aca="false">IF(ISNUMBER(RIGHT(E201,LEN(E201)-SEARCH("(",E201,1))*1),RIGHT(E201,LEN(E201)-SEARCH("(",E201,1))*1,VLOOKUP(MID(E201,SEARCH("(",E201,1)+1,IF(ISERROR(FIND("NBMX",E201,1)),3,4)),$A$2:$C$36,3,0))</f>
        <v>60</v>
      </c>
      <c r="K201" s="0" t="str">
        <f aca="false">IF(ISBLANK(F201),"",IF(ISNUMBER(F201),F201,VLOOKUP(IF(ISERROR(SEARCH(")",F201,1)),LEFT(F201,LEN(F201)),LEFT(F201,LEN(F201)-1)),$A$2:$C$36,3,0)))</f>
        <v/>
      </c>
    </row>
    <row r="202" customFormat="false" ht="13.2" hidden="false" customHeight="false" outlineLevel="0" collapsed="false">
      <c r="E202" s="0" t="s">
        <v>645</v>
      </c>
      <c r="I202" s="0" t="s">
        <v>2208</v>
      </c>
      <c r="J202" s="0" t="n">
        <f aca="false">IF(ISNUMBER(RIGHT(E202,LEN(E202)-SEARCH("(",E202,1))*1),RIGHT(E202,LEN(E202)-SEARCH("(",E202,1))*1,VLOOKUP(MID(E202,SEARCH("(",E202,1)+1,IF(ISERROR(FIND("NBMX",E202,1)),3,4)),$A$2:$C$36,3,0))</f>
        <v>60</v>
      </c>
      <c r="K202" s="0" t="str">
        <f aca="false">IF(ISBLANK(F202),"",IF(ISNUMBER(F202),F202,VLOOKUP(IF(ISERROR(SEARCH(")",F202,1)),LEFT(F202,LEN(F202)),LEFT(F202,LEN(F202)-1)),$A$2:$C$36,3,0)))</f>
        <v/>
      </c>
    </row>
    <row r="203" customFormat="false" ht="13.2" hidden="false" customHeight="false" outlineLevel="0" collapsed="false">
      <c r="E203" s="0" t="s">
        <v>861</v>
      </c>
      <c r="I203" s="0" t="s">
        <v>2209</v>
      </c>
      <c r="J203" s="0" t="n">
        <f aca="false">IF(ISNUMBER(RIGHT(E203,LEN(E203)-SEARCH("(",E203,1))*1),RIGHT(E203,LEN(E203)-SEARCH("(",E203,1))*1,VLOOKUP(MID(E203,SEARCH("(",E203,1)+1,IF(ISERROR(FIND("NBMX",E203,1)),3,4)),$A$2:$C$36,3,0))</f>
        <v>200</v>
      </c>
      <c r="K203" s="0" t="str">
        <f aca="false">IF(ISBLANK(F203),"",IF(ISNUMBER(F203),F203,VLOOKUP(IF(ISERROR(SEARCH(")",F203,1)),LEFT(F203,LEN(F203)),LEFT(F203,LEN(F203)-1)),$A$2:$C$36,3,0)))</f>
        <v/>
      </c>
    </row>
    <row r="204" customFormat="false" ht="13.2" hidden="false" customHeight="false" outlineLevel="0" collapsed="false">
      <c r="E204" s="0" t="s">
        <v>838</v>
      </c>
      <c r="I204" s="0" t="s">
        <v>2210</v>
      </c>
      <c r="J204" s="0" t="n">
        <f aca="false">IF(ISNUMBER(RIGHT(E204,LEN(E204)-SEARCH("(",E204,1))*1),RIGHT(E204,LEN(E204)-SEARCH("(",E204,1))*1,VLOOKUP(MID(E204,SEARCH("(",E204,1)+1,IF(ISERROR(FIND("NBMX",E204,1)),3,4)),$A$2:$C$36,3,0))</f>
        <v>300</v>
      </c>
      <c r="K204" s="0" t="str">
        <f aca="false">IF(ISBLANK(F204),"",IF(ISNUMBER(F204),F204,VLOOKUP(IF(ISERROR(SEARCH(")",F204,1)),LEFT(F204,LEN(F204)),LEFT(F204,LEN(F204)-1)),$A$2:$C$36,3,0)))</f>
        <v/>
      </c>
    </row>
    <row r="205" customFormat="false" ht="13.2" hidden="false" customHeight="false" outlineLevel="0" collapsed="false">
      <c r="E205" s="0" t="s">
        <v>1722</v>
      </c>
      <c r="F205" s="0" t="s">
        <v>1599</v>
      </c>
      <c r="I205" s="0" t="s">
        <v>2211</v>
      </c>
      <c r="J205" s="0" t="n">
        <f aca="false">IF(ISNUMBER(RIGHT(E205,LEN(E205)-SEARCH("(",E205,1))*1),RIGHT(E205,LEN(E205)-SEARCH("(",E205,1))*1,VLOOKUP(MID(E205,SEARCH("(",E205,1)+1,IF(ISERROR(FIND("NBMX",E205,1)),3,4)),$A$2:$C$36,3,0))</f>
        <v>10</v>
      </c>
      <c r="K205" s="0" t="n">
        <f aca="false">IF(ISBLANK(F205),"",IF(ISNUMBER(F205),F205,VLOOKUP(IF(ISERROR(SEARCH(")",F205,1)),LEFT(F205,LEN(F205)),LEFT(F205,LEN(F205)-1)),$A$2:$C$36,3,0)))</f>
        <v>1000</v>
      </c>
    </row>
    <row r="206" customFormat="false" ht="13.2" hidden="false" customHeight="false" outlineLevel="0" collapsed="false">
      <c r="E206" s="0" t="s">
        <v>978</v>
      </c>
      <c r="I206" s="0" t="s">
        <v>2212</v>
      </c>
      <c r="J206" s="0" t="n">
        <f aca="false">IF(ISNUMBER(RIGHT(E206,LEN(E206)-SEARCH("(",E206,1))*1),RIGHT(E206,LEN(E206)-SEARCH("(",E206,1))*1,VLOOKUP(MID(E206,SEARCH("(",E206,1)+1,IF(ISERROR(FIND("NBMX",E206,1)),3,4)),$A$2:$C$36,3,0))</f>
        <v>1000</v>
      </c>
      <c r="K206" s="0" t="str">
        <f aca="false">IF(ISBLANK(F206),"",IF(ISNUMBER(F206),F206,VLOOKUP(IF(ISERROR(SEARCH(")",F206,1)),LEFT(F206,LEN(F206)),LEFT(F206,LEN(F206)-1)),$A$2:$C$36,3,0)))</f>
        <v/>
      </c>
    </row>
    <row r="207" customFormat="false" ht="13.2" hidden="false" customHeight="false" outlineLevel="0" collapsed="false">
      <c r="E207" s="0" t="s">
        <v>862</v>
      </c>
      <c r="I207" s="0" t="s">
        <v>2213</v>
      </c>
      <c r="J207" s="0" t="n">
        <f aca="false">IF(ISNUMBER(RIGHT(E207,LEN(E207)-SEARCH("(",E207,1))*1),RIGHT(E207,LEN(E207)-SEARCH("(",E207,1))*1,VLOOKUP(MID(E207,SEARCH("(",E207,1)+1,IF(ISERROR(FIND("NBMX",E207,1)),3,4)),$A$2:$C$36,3,0))</f>
        <v>200</v>
      </c>
      <c r="K207" s="0" t="str">
        <f aca="false">IF(ISBLANK(F207),"",IF(ISNUMBER(F207),F207,VLOOKUP(IF(ISERROR(SEARCH(")",F207,1)),LEFT(F207,LEN(F207)),LEFT(F207,LEN(F207)-1)),$A$2:$C$36,3,0)))</f>
        <v/>
      </c>
    </row>
    <row r="208" customFormat="false" ht="13.2" hidden="false" customHeight="false" outlineLevel="0" collapsed="false">
      <c r="E208" s="0" t="s">
        <v>863</v>
      </c>
      <c r="I208" s="0" t="s">
        <v>2214</v>
      </c>
      <c r="J208" s="0" t="n">
        <f aca="false">IF(ISNUMBER(RIGHT(E208,LEN(E208)-SEARCH("(",E208,1))*1),RIGHT(E208,LEN(E208)-SEARCH("(",E208,1))*1,VLOOKUP(MID(E208,SEARCH("(",E208,1)+1,IF(ISERROR(FIND("NBMX",E208,1)),3,4)),$A$2:$C$36,3,0))</f>
        <v>200</v>
      </c>
      <c r="K208" s="0" t="str">
        <f aca="false">IF(ISBLANK(F208),"",IF(ISNUMBER(F208),F208,VLOOKUP(IF(ISERROR(SEARCH(")",F208,1)),LEFT(F208,LEN(F208)),LEFT(F208,LEN(F208)-1)),$A$2:$C$36,3,0)))</f>
        <v/>
      </c>
    </row>
    <row r="209" customFormat="false" ht="13.2" hidden="false" customHeight="false" outlineLevel="0" collapsed="false">
      <c r="E209" s="0" t="s">
        <v>979</v>
      </c>
      <c r="I209" s="0" t="s">
        <v>2215</v>
      </c>
      <c r="J209" s="0" t="n">
        <f aca="false">IF(ISNUMBER(RIGHT(E209,LEN(E209)-SEARCH("(",E209,1))*1),RIGHT(E209,LEN(E209)-SEARCH("(",E209,1))*1,VLOOKUP(MID(E209,SEARCH("(",E209,1)+1,IF(ISERROR(FIND("NBMX",E209,1)),3,4)),$A$2:$C$36,3,0))</f>
        <v>1000</v>
      </c>
      <c r="K209" s="0" t="str">
        <f aca="false">IF(ISBLANK(F209),"",IF(ISNUMBER(F209),F209,VLOOKUP(IF(ISERROR(SEARCH(")",F209,1)),LEFT(F209,LEN(F209)),LEFT(F209,LEN(F209)-1)),$A$2:$C$36,3,0)))</f>
        <v/>
      </c>
    </row>
    <row r="210" customFormat="false" ht="13.2" hidden="false" customHeight="false" outlineLevel="0" collapsed="false">
      <c r="E210" s="0" t="s">
        <v>864</v>
      </c>
      <c r="I210" s="0" t="s">
        <v>2216</v>
      </c>
      <c r="J210" s="0" t="n">
        <f aca="false">IF(ISNUMBER(RIGHT(E210,LEN(E210)-SEARCH("(",E210,1))*1),RIGHT(E210,LEN(E210)-SEARCH("(",E210,1))*1,VLOOKUP(MID(E210,SEARCH("(",E210,1)+1,IF(ISERROR(FIND("NBMX",E210,1)),3,4)),$A$2:$C$36,3,0))</f>
        <v>200</v>
      </c>
      <c r="K210" s="0" t="str">
        <f aca="false">IF(ISBLANK(F210),"",IF(ISNUMBER(F210),F210,VLOOKUP(IF(ISERROR(SEARCH(")",F210,1)),LEFT(F210,LEN(F210)),LEFT(F210,LEN(F210)-1)),$A$2:$C$36,3,0)))</f>
        <v/>
      </c>
    </row>
    <row r="211" customFormat="false" ht="13.2" hidden="false" customHeight="false" outlineLevel="0" collapsed="false">
      <c r="E211" s="0" t="s">
        <v>865</v>
      </c>
      <c r="I211" s="0" t="s">
        <v>2217</v>
      </c>
      <c r="J211" s="0" t="n">
        <f aca="false">IF(ISNUMBER(RIGHT(E211,LEN(E211)-SEARCH("(",E211,1))*1),RIGHT(E211,LEN(E211)-SEARCH("(",E211,1))*1,VLOOKUP(MID(E211,SEARCH("(",E211,1)+1,IF(ISERROR(FIND("NBMX",E211,1)),3,4)),$A$2:$C$36,3,0))</f>
        <v>200</v>
      </c>
      <c r="K211" s="0" t="str">
        <f aca="false">IF(ISBLANK(F211),"",IF(ISNUMBER(F211),F211,VLOOKUP(IF(ISERROR(SEARCH(")",F211,1)),LEFT(F211,LEN(F211)),LEFT(F211,LEN(F211)-1)),$A$2:$C$36,3,0)))</f>
        <v/>
      </c>
    </row>
    <row r="212" customFormat="false" ht="13.2" hidden="false" customHeight="false" outlineLevel="0" collapsed="false">
      <c r="E212" s="0" t="s">
        <v>982</v>
      </c>
      <c r="I212" s="0" t="s">
        <v>2218</v>
      </c>
      <c r="J212" s="0" t="n">
        <f aca="false">IF(ISNUMBER(RIGHT(E212,LEN(E212)-SEARCH("(",E212,1))*1),RIGHT(E212,LEN(E212)-SEARCH("(",E212,1))*1,VLOOKUP(MID(E212,SEARCH("(",E212,1)+1,IF(ISERROR(FIND("NBMX",E212,1)),3,4)),$A$2:$C$36,3,0))</f>
        <v>1000</v>
      </c>
      <c r="K212" s="0" t="str">
        <f aca="false">IF(ISBLANK(F212),"",IF(ISNUMBER(F212),F212,VLOOKUP(IF(ISERROR(SEARCH(")",F212,1)),LEFT(F212,LEN(F212)),LEFT(F212,LEN(F212)-1)),$A$2:$C$36,3,0)))</f>
        <v/>
      </c>
    </row>
    <row r="213" customFormat="false" ht="13.2" hidden="false" customHeight="false" outlineLevel="0" collapsed="false">
      <c r="E213" s="0" t="s">
        <v>1723</v>
      </c>
      <c r="F213" s="0" t="s">
        <v>1599</v>
      </c>
      <c r="I213" s="0" t="s">
        <v>2219</v>
      </c>
      <c r="J213" s="0" t="n">
        <f aca="false">IF(ISNUMBER(RIGHT(E213,LEN(E213)-SEARCH("(",E213,1))*1),RIGHT(E213,LEN(E213)-SEARCH("(",E213,1))*1,VLOOKUP(MID(E213,SEARCH("(",E213,1)+1,IF(ISERROR(FIND("NBMX",E213,1)),3,4)),$A$2:$C$36,3,0))</f>
        <v>60</v>
      </c>
      <c r="K213" s="0" t="n">
        <f aca="false">IF(ISBLANK(F213),"",IF(ISNUMBER(F213),F213,VLOOKUP(IF(ISERROR(SEARCH(")",F213,1)),LEFT(F213,LEN(F213)),LEFT(F213,LEN(F213)-1)),$A$2:$C$36,3,0)))</f>
        <v>1000</v>
      </c>
    </row>
    <row r="214" customFormat="false" ht="13.2" hidden="false" customHeight="false" outlineLevel="0" collapsed="false">
      <c r="E214" s="0" t="s">
        <v>980</v>
      </c>
      <c r="I214" s="0" t="s">
        <v>2220</v>
      </c>
      <c r="J214" s="0" t="n">
        <f aca="false">IF(ISNUMBER(RIGHT(E214,LEN(E214)-SEARCH("(",E214,1))*1),RIGHT(E214,LEN(E214)-SEARCH("(",E214,1))*1,VLOOKUP(MID(E214,SEARCH("(",E214,1)+1,IF(ISERROR(FIND("NBMX",E214,1)),3,4)),$A$2:$C$36,3,0))</f>
        <v>1000</v>
      </c>
      <c r="K214" s="0" t="str">
        <f aca="false">IF(ISBLANK(F214),"",IF(ISNUMBER(F214),F214,VLOOKUP(IF(ISERROR(SEARCH(")",F214,1)),LEFT(F214,LEN(F214)),LEFT(F214,LEN(F214)-1)),$A$2:$C$36,3,0)))</f>
        <v/>
      </c>
    </row>
    <row r="215" customFormat="false" ht="13.2" hidden="false" customHeight="false" outlineLevel="0" collapsed="false">
      <c r="E215" s="0" t="s">
        <v>981</v>
      </c>
      <c r="I215" s="0" t="s">
        <v>2221</v>
      </c>
      <c r="J215" s="0" t="n">
        <f aca="false">IF(ISNUMBER(RIGHT(E215,LEN(E215)-SEARCH("(",E215,1))*1),RIGHT(E215,LEN(E215)-SEARCH("(",E215,1))*1,VLOOKUP(MID(E215,SEARCH("(",E215,1)+1,IF(ISERROR(FIND("NBMX",E215,1)),3,4)),$A$2:$C$36,3,0))</f>
        <v>1000</v>
      </c>
      <c r="K215" s="0" t="str">
        <f aca="false">IF(ISBLANK(F215),"",IF(ISNUMBER(F215),F215,VLOOKUP(IF(ISERROR(SEARCH(")",F215,1)),LEFT(F215,LEN(F215)),LEFT(F215,LEN(F215)-1)),$A$2:$C$36,3,0)))</f>
        <v/>
      </c>
    </row>
    <row r="216" customFormat="false" ht="13.2" hidden="false" customHeight="false" outlineLevel="0" collapsed="false">
      <c r="E216" s="0" t="s">
        <v>1724</v>
      </c>
      <c r="F216" s="0" t="s">
        <v>1599</v>
      </c>
      <c r="I216" s="0" t="s">
        <v>2222</v>
      </c>
      <c r="J216" s="0" t="n">
        <f aca="false">IF(ISNUMBER(RIGHT(E216,LEN(E216)-SEARCH("(",E216,1))*1),RIGHT(E216,LEN(E216)-SEARCH("(",E216,1))*1,VLOOKUP(MID(E216,SEARCH("(",E216,1)+1,IF(ISERROR(FIND("NBMX",E216,1)),3,4)),$A$2:$C$36,3,0))</f>
        <v>10</v>
      </c>
      <c r="K216" s="0" t="n">
        <f aca="false">IF(ISBLANK(F216),"",IF(ISNUMBER(F216),F216,VLOOKUP(IF(ISERROR(SEARCH(")",F216,1)),LEFT(F216,LEN(F216)),LEFT(F216,LEN(F216)-1)),$A$2:$C$36,3,0)))</f>
        <v>1000</v>
      </c>
    </row>
    <row r="217" customFormat="false" ht="13.2" hidden="false" customHeight="false" outlineLevel="0" collapsed="false">
      <c r="E217" s="0" t="s">
        <v>1725</v>
      </c>
      <c r="F217" s="0" t="s">
        <v>1702</v>
      </c>
      <c r="I217" s="0" t="s">
        <v>2223</v>
      </c>
      <c r="J217" s="0" t="n">
        <f aca="false">IF(ISNUMBER(RIGHT(E217,LEN(E217)-SEARCH("(",E217,1))*1),RIGHT(E217,LEN(E217)-SEARCH("(",E217,1))*1,VLOOKUP(MID(E217,SEARCH("(",E217,1)+1,IF(ISERROR(FIND("NBMX",E217,1)),3,4)),$A$2:$C$36,3,0))</f>
        <v>10</v>
      </c>
      <c r="K217" s="0" t="e">
        <f aca="false">IF(ISBLANK(F217),"",IF(ISNUMBER(F217),F217,VLOOKUP(IF(ISERROR(SEARCH(")",F217,1)),LEFT(F217,LEN(F217)),LEFT(F217,LEN(F217)-1)),$A$2:$C$36,3,0)))</f>
        <v>#N/A</v>
      </c>
    </row>
    <row r="218" customFormat="false" ht="13.2" hidden="false" customHeight="false" outlineLevel="0" collapsed="false">
      <c r="E218" s="0" t="s">
        <v>1726</v>
      </c>
      <c r="F218" s="0" t="s">
        <v>1599</v>
      </c>
      <c r="I218" s="0" t="s">
        <v>2224</v>
      </c>
      <c r="J218" s="0" t="n">
        <f aca="false">IF(ISNUMBER(RIGHT(E218,LEN(E218)-SEARCH("(",E218,1))*1),RIGHT(E218,LEN(E218)-SEARCH("(",E218,1))*1,VLOOKUP(MID(E218,SEARCH("(",E218,1)+1,IF(ISERROR(FIND("NBMX",E218,1)),3,4)),$A$2:$C$36,3,0))</f>
        <v>12</v>
      </c>
      <c r="K218" s="0" t="n">
        <f aca="false">IF(ISBLANK(F218),"",IF(ISNUMBER(F218),F218,VLOOKUP(IF(ISERROR(SEARCH(")",F218,1)),LEFT(F218,LEN(F218)),LEFT(F218,LEN(F218)-1)),$A$2:$C$36,3,0)))</f>
        <v>1000</v>
      </c>
    </row>
    <row r="219" customFormat="false" ht="13.2" hidden="false" customHeight="false" outlineLevel="0" collapsed="false">
      <c r="E219" s="0" t="s">
        <v>983</v>
      </c>
      <c r="I219" s="0" t="s">
        <v>2225</v>
      </c>
      <c r="J219" s="0" t="n">
        <f aca="false">IF(ISNUMBER(RIGHT(E219,LEN(E219)-SEARCH("(",E219,1))*1),RIGHT(E219,LEN(E219)-SEARCH("(",E219,1))*1,VLOOKUP(MID(E219,SEARCH("(",E219,1)+1,IF(ISERROR(FIND("NBMX",E219,1)),3,4)),$A$2:$C$36,3,0))</f>
        <v>1000</v>
      </c>
      <c r="K219" s="0" t="str">
        <f aca="false">IF(ISBLANK(F219),"",IF(ISNUMBER(F219),F219,VLOOKUP(IF(ISERROR(SEARCH(")",F219,1)),LEFT(F219,LEN(F219)),LEFT(F219,LEN(F219)-1)),$A$2:$C$36,3,0)))</f>
        <v/>
      </c>
    </row>
    <row r="220" customFormat="false" ht="13.2" hidden="false" customHeight="false" outlineLevel="0" collapsed="false">
      <c r="E220" s="0" t="s">
        <v>984</v>
      </c>
      <c r="I220" s="0" t="s">
        <v>2226</v>
      </c>
      <c r="J220" s="0" t="n">
        <f aca="false">IF(ISNUMBER(RIGHT(E220,LEN(E220)-SEARCH("(",E220,1))*1),RIGHT(E220,LEN(E220)-SEARCH("(",E220,1))*1,VLOOKUP(MID(E220,SEARCH("(",E220,1)+1,IF(ISERROR(FIND("NBMX",E220,1)),3,4)),$A$2:$C$36,3,0))</f>
        <v>1000</v>
      </c>
      <c r="K220" s="0" t="str">
        <f aca="false">IF(ISBLANK(F220),"",IF(ISNUMBER(F220),F220,VLOOKUP(IF(ISERROR(SEARCH(")",F220,1)),LEFT(F220,LEN(F220)),LEFT(F220,LEN(F220)-1)),$A$2:$C$36,3,0)))</f>
        <v/>
      </c>
    </row>
    <row r="221" customFormat="false" ht="13.2" hidden="false" customHeight="false" outlineLevel="0" collapsed="false">
      <c r="E221" s="0" t="s">
        <v>839</v>
      </c>
      <c r="I221" s="0" t="s">
        <v>2227</v>
      </c>
      <c r="J221" s="0" t="n">
        <f aca="false">IF(ISNUMBER(RIGHT(E221,LEN(E221)-SEARCH("(",E221,1))*1),RIGHT(E221,LEN(E221)-SEARCH("(",E221,1))*1,VLOOKUP(MID(E221,SEARCH("(",E221,1)+1,IF(ISERROR(FIND("NBMX",E221,1)),3,4)),$A$2:$C$36,3,0))</f>
        <v>300</v>
      </c>
      <c r="K221" s="0" t="str">
        <f aca="false">IF(ISBLANK(F221),"",IF(ISNUMBER(F221),F221,VLOOKUP(IF(ISERROR(SEARCH(")",F221,1)),LEFT(F221,LEN(F221)),LEFT(F221,LEN(F221)-1)),$A$2:$C$36,3,0)))</f>
        <v/>
      </c>
    </row>
    <row r="222" customFormat="false" ht="13.2" hidden="false" customHeight="false" outlineLevel="0" collapsed="false">
      <c r="E222" s="0" t="s">
        <v>650</v>
      </c>
      <c r="I222" s="0" t="s">
        <v>2228</v>
      </c>
      <c r="J222" s="0" t="n">
        <f aca="false">IF(ISNUMBER(RIGHT(E222,LEN(E222)-SEARCH("(",E222,1))*1),RIGHT(E222,LEN(E222)-SEARCH("(",E222,1))*1,VLOOKUP(MID(E222,SEARCH("(",E222,1)+1,IF(ISERROR(FIND("NBMX",E222,1)),3,4)),$A$2:$C$36,3,0))</f>
        <v>155</v>
      </c>
      <c r="K222" s="0" t="str">
        <f aca="false">IF(ISBLANK(F222),"",IF(ISNUMBER(F222),F222,VLOOKUP(IF(ISERROR(SEARCH(")",F222,1)),LEFT(F222,LEN(F222)),LEFT(F222,LEN(F222)-1)),$A$2:$C$36,3,0)))</f>
        <v/>
      </c>
    </row>
    <row r="223" customFormat="false" ht="13.2" hidden="false" customHeight="false" outlineLevel="0" collapsed="false">
      <c r="E223" s="0" t="s">
        <v>649</v>
      </c>
      <c r="I223" s="0" t="s">
        <v>2229</v>
      </c>
      <c r="J223" s="0" t="n">
        <f aca="false">IF(ISNUMBER(RIGHT(E223,LEN(E223)-SEARCH("(",E223,1))*1),RIGHT(E223,LEN(E223)-SEARCH("(",E223,1))*1,VLOOKUP(MID(E223,SEARCH("(",E223,1)+1,IF(ISERROR(FIND("NBMX",E223,1)),3,4)),$A$2:$C$36,3,0))</f>
        <v>35</v>
      </c>
      <c r="K223" s="0" t="str">
        <f aca="false">IF(ISBLANK(F223),"",IF(ISNUMBER(F223),F223,VLOOKUP(IF(ISERROR(SEARCH(")",F223,1)),LEFT(F223,LEN(F223)),LEFT(F223,LEN(F223)-1)),$A$2:$C$36,3,0)))</f>
        <v/>
      </c>
    </row>
    <row r="224" customFormat="false" ht="13.2" hidden="false" customHeight="false" outlineLevel="0" collapsed="false">
      <c r="E224" s="0" t="s">
        <v>866</v>
      </c>
      <c r="I224" s="0" t="s">
        <v>2230</v>
      </c>
      <c r="J224" s="0" t="n">
        <f aca="false">IF(ISNUMBER(RIGHT(E224,LEN(E224)-SEARCH("(",E224,1))*1),RIGHT(E224,LEN(E224)-SEARCH("(",E224,1))*1,VLOOKUP(MID(E224,SEARCH("(",E224,1)+1,IF(ISERROR(FIND("NBMX",E224,1)),3,4)),$A$2:$C$36,3,0))</f>
        <v>200</v>
      </c>
      <c r="K224" s="0" t="str">
        <f aca="false">IF(ISBLANK(F224),"",IF(ISNUMBER(F224),F224,VLOOKUP(IF(ISERROR(SEARCH(")",F224,1)),LEFT(F224,LEN(F224)),LEFT(F224,LEN(F224)-1)),$A$2:$C$36,3,0)))</f>
        <v/>
      </c>
    </row>
    <row r="225" customFormat="false" ht="13.2" hidden="false" customHeight="false" outlineLevel="0" collapsed="false">
      <c r="E225" s="0" t="s">
        <v>1727</v>
      </c>
      <c r="F225" s="0" t="s">
        <v>1599</v>
      </c>
      <c r="I225" s="0" t="s">
        <v>2231</v>
      </c>
      <c r="J225" s="0" t="n">
        <f aca="false">IF(ISNUMBER(RIGHT(E225,LEN(E225)-SEARCH("(",E225,1))*1),RIGHT(E225,LEN(E225)-SEARCH("(",E225,1))*1,VLOOKUP(MID(E225,SEARCH("(",E225,1)+1,IF(ISERROR(FIND("NBMX",E225,1)),3,4)),$A$2:$C$36,3,0))</f>
        <v>31</v>
      </c>
      <c r="K225" s="0" t="n">
        <f aca="false">IF(ISBLANK(F225),"",IF(ISNUMBER(F225),F225,VLOOKUP(IF(ISERROR(SEARCH(")",F225,1)),LEFT(F225,LEN(F225)),LEFT(F225,LEN(F225)-1)),$A$2:$C$36,3,0)))</f>
        <v>1000</v>
      </c>
    </row>
    <row r="226" customFormat="false" ht="13.2" hidden="false" customHeight="false" outlineLevel="0" collapsed="false">
      <c r="E226" s="0" t="s">
        <v>1728</v>
      </c>
      <c r="F226" s="0" t="s">
        <v>1599</v>
      </c>
      <c r="I226" s="0" t="s">
        <v>2232</v>
      </c>
      <c r="J226" s="0" t="n">
        <f aca="false">IF(ISNUMBER(RIGHT(E226,LEN(E226)-SEARCH("(",E226,1))*1),RIGHT(E226,LEN(E226)-SEARCH("(",E226,1))*1,VLOOKUP(MID(E226,SEARCH("(",E226,1)+1,IF(ISERROR(FIND("NBMX",E226,1)),3,4)),$A$2:$C$36,3,0))</f>
        <v>31</v>
      </c>
      <c r="K226" s="0" t="n">
        <f aca="false">IF(ISBLANK(F226),"",IF(ISNUMBER(F226),F226,VLOOKUP(IF(ISERROR(SEARCH(")",F226,1)),LEFT(F226,LEN(F226)),LEFT(F226,LEN(F226)-1)),$A$2:$C$36,3,0)))</f>
        <v>1000</v>
      </c>
    </row>
    <row r="227" customFormat="false" ht="13.2" hidden="false" customHeight="false" outlineLevel="0" collapsed="false">
      <c r="E227" s="0" t="s">
        <v>1729</v>
      </c>
      <c r="F227" s="0" t="s">
        <v>1599</v>
      </c>
      <c r="I227" s="0" t="s">
        <v>2233</v>
      </c>
      <c r="J227" s="0" t="n">
        <f aca="false">IF(ISNUMBER(RIGHT(E227,LEN(E227)-SEARCH("(",E227,1))*1),RIGHT(E227,LEN(E227)-SEARCH("(",E227,1))*1,VLOOKUP(MID(E227,SEARCH("(",E227,1)+1,IF(ISERROR(FIND("NBMX",E227,1)),3,4)),$A$2:$C$36,3,0))</f>
        <v>31</v>
      </c>
      <c r="K227" s="0" t="n">
        <f aca="false">IF(ISBLANK(F227),"",IF(ISNUMBER(F227),F227,VLOOKUP(IF(ISERROR(SEARCH(")",F227,1)),LEFT(F227,LEN(F227)),LEFT(F227,LEN(F227)-1)),$A$2:$C$36,3,0)))</f>
        <v>1000</v>
      </c>
    </row>
    <row r="228" customFormat="false" ht="13.2" hidden="false" customHeight="false" outlineLevel="0" collapsed="false">
      <c r="E228" s="0" t="s">
        <v>985</v>
      </c>
      <c r="I228" s="0" t="s">
        <v>2234</v>
      </c>
      <c r="J228" s="0" t="n">
        <f aca="false">IF(ISNUMBER(RIGHT(E228,LEN(E228)-SEARCH("(",E228,1))*1),RIGHT(E228,LEN(E228)-SEARCH("(",E228,1))*1,VLOOKUP(MID(E228,SEARCH("(",E228,1)+1,IF(ISERROR(FIND("NBMX",E228,1)),3,4)),$A$2:$C$36,3,0))</f>
        <v>1000</v>
      </c>
      <c r="K228" s="0" t="str">
        <f aca="false">IF(ISBLANK(F228),"",IF(ISNUMBER(F228),F228,VLOOKUP(IF(ISERROR(SEARCH(")",F228,1)),LEFT(F228,LEN(F228)),LEFT(F228,LEN(F228)-1)),$A$2:$C$36,3,0)))</f>
        <v/>
      </c>
    </row>
    <row r="229" customFormat="false" ht="13.2" hidden="false" customHeight="false" outlineLevel="0" collapsed="false">
      <c r="E229" s="0" t="s">
        <v>840</v>
      </c>
      <c r="I229" s="0" t="s">
        <v>2235</v>
      </c>
      <c r="J229" s="0" t="n">
        <f aca="false">IF(ISNUMBER(RIGHT(E229,LEN(E229)-SEARCH("(",E229,1))*1),RIGHT(E229,LEN(E229)-SEARCH("(",E229,1))*1,VLOOKUP(MID(E229,SEARCH("(",E229,1)+1,IF(ISERROR(FIND("NBMX",E229,1)),3,4)),$A$2:$C$36,3,0))</f>
        <v>300</v>
      </c>
      <c r="K229" s="0" t="str">
        <f aca="false">IF(ISBLANK(F229),"",IF(ISNUMBER(F229),F229,VLOOKUP(IF(ISERROR(SEARCH(")",F229,1)),LEFT(F229,LEN(F229)),LEFT(F229,LEN(F229)-1)),$A$2:$C$36,3,0)))</f>
        <v/>
      </c>
    </row>
    <row r="230" customFormat="false" ht="13.2" hidden="false" customHeight="false" outlineLevel="0" collapsed="false">
      <c r="E230" s="0" t="s">
        <v>867</v>
      </c>
      <c r="I230" s="0" t="s">
        <v>2236</v>
      </c>
      <c r="J230" s="0" t="n">
        <f aca="false">IF(ISNUMBER(RIGHT(E230,LEN(E230)-SEARCH("(",E230,1))*1),RIGHT(E230,LEN(E230)-SEARCH("(",E230,1))*1,VLOOKUP(MID(E230,SEARCH("(",E230,1)+1,IF(ISERROR(FIND("NBMX",E230,1)),3,4)),$A$2:$C$36,3,0))</f>
        <v>200</v>
      </c>
      <c r="K230" s="0" t="str">
        <f aca="false">IF(ISBLANK(F230),"",IF(ISNUMBER(F230),F230,VLOOKUP(IF(ISERROR(SEARCH(")",F230,1)),LEFT(F230,LEN(F230)),LEFT(F230,LEN(F230)-1)),$A$2:$C$36,3,0)))</f>
        <v/>
      </c>
    </row>
    <row r="231" customFormat="false" ht="13.2" hidden="false" customHeight="false" outlineLevel="0" collapsed="false">
      <c r="E231" s="0" t="s">
        <v>986</v>
      </c>
      <c r="I231" s="0" t="s">
        <v>2237</v>
      </c>
      <c r="J231" s="0" t="n">
        <f aca="false">IF(ISNUMBER(RIGHT(E231,LEN(E231)-SEARCH("(",E231,1))*1),RIGHT(E231,LEN(E231)-SEARCH("(",E231,1))*1,VLOOKUP(MID(E231,SEARCH("(",E231,1)+1,IF(ISERROR(FIND("NBMX",E231,1)),3,4)),$A$2:$C$36,3,0))</f>
        <v>1000</v>
      </c>
      <c r="K231" s="0" t="str">
        <f aca="false">IF(ISBLANK(F231),"",IF(ISNUMBER(F231),F231,VLOOKUP(IF(ISERROR(SEARCH(")",F231,1)),LEFT(F231,LEN(F231)),LEFT(F231,LEN(F231)-1)),$A$2:$C$36,3,0)))</f>
        <v/>
      </c>
    </row>
    <row r="232" customFormat="false" ht="13.2" hidden="false" customHeight="false" outlineLevel="0" collapsed="false">
      <c r="E232" s="0" t="s">
        <v>987</v>
      </c>
      <c r="I232" s="0" t="s">
        <v>2238</v>
      </c>
      <c r="J232" s="0" t="n">
        <f aca="false">IF(ISNUMBER(RIGHT(E232,LEN(E232)-SEARCH("(",E232,1))*1),RIGHT(E232,LEN(E232)-SEARCH("(",E232,1))*1,VLOOKUP(MID(E232,SEARCH("(",E232,1)+1,IF(ISERROR(FIND("NBMX",E232,1)),3,4)),$A$2:$C$36,3,0))</f>
        <v>1000</v>
      </c>
      <c r="K232" s="0" t="str">
        <f aca="false">IF(ISBLANK(F232),"",IF(ISNUMBER(F232),F232,VLOOKUP(IF(ISERROR(SEARCH(")",F232,1)),LEFT(F232,LEN(F232)),LEFT(F232,LEN(F232)-1)),$A$2:$C$36,3,0)))</f>
        <v/>
      </c>
    </row>
    <row r="233" customFormat="false" ht="13.2" hidden="false" customHeight="false" outlineLevel="0" collapsed="false">
      <c r="E233" s="0" t="s">
        <v>1730</v>
      </c>
      <c r="F233" s="0" t="s">
        <v>1599</v>
      </c>
      <c r="I233" s="0" t="s">
        <v>2239</v>
      </c>
      <c r="J233" s="0" t="n">
        <f aca="false">IF(ISNUMBER(RIGHT(E233,LEN(E233)-SEARCH("(",E233,1))*1),RIGHT(E233,LEN(E233)-SEARCH("(",E233,1))*1,VLOOKUP(MID(E233,SEARCH("(",E233,1)+1,IF(ISERROR(FIND("NBMX",E233,1)),3,4)),$A$2:$C$36,3,0))</f>
        <v>200</v>
      </c>
      <c r="K233" s="0" t="n">
        <f aca="false">IF(ISBLANK(F233),"",IF(ISNUMBER(F233),F233,VLOOKUP(IF(ISERROR(SEARCH(")",F233,1)),LEFT(F233,LEN(F233)),LEFT(F233,LEN(F233)-1)),$A$2:$C$36,3,0)))</f>
        <v>1000</v>
      </c>
    </row>
    <row r="234" customFormat="false" ht="13.2" hidden="false" customHeight="false" outlineLevel="0" collapsed="false">
      <c r="E234" s="0" t="s">
        <v>1731</v>
      </c>
      <c r="F234" s="0" t="s">
        <v>1599</v>
      </c>
      <c r="I234" s="0" t="s">
        <v>2240</v>
      </c>
      <c r="J234" s="0" t="n">
        <f aca="false">IF(ISNUMBER(RIGHT(E234,LEN(E234)-SEARCH("(",E234,1))*1),RIGHT(E234,LEN(E234)-SEARCH("(",E234,1))*1,VLOOKUP(MID(E234,SEARCH("(",E234,1)+1,IF(ISERROR(FIND("NBMX",E234,1)),3,4)),$A$2:$C$36,3,0))</f>
        <v>200</v>
      </c>
      <c r="K234" s="0" t="n">
        <f aca="false">IF(ISBLANK(F234),"",IF(ISNUMBER(F234),F234,VLOOKUP(IF(ISERROR(SEARCH(")",F234,1)),LEFT(F234,LEN(F234)),LEFT(F234,LEN(F234)-1)),$A$2:$C$36,3,0)))</f>
        <v>1000</v>
      </c>
    </row>
    <row r="235" customFormat="false" ht="13.2" hidden="false" customHeight="false" outlineLevel="0" collapsed="false">
      <c r="E235" s="0" t="s">
        <v>1732</v>
      </c>
      <c r="F235" s="0" t="s">
        <v>1599</v>
      </c>
      <c r="I235" s="0" t="s">
        <v>2241</v>
      </c>
      <c r="J235" s="0" t="n">
        <f aca="false">IF(ISNUMBER(RIGHT(E235,LEN(E235)-SEARCH("(",E235,1))*1),RIGHT(E235,LEN(E235)-SEARCH("(",E235,1))*1,VLOOKUP(MID(E235,SEARCH("(",E235,1)+1,IF(ISERROR(FIND("NBMX",E235,1)),3,4)),$A$2:$C$36,3,0))</f>
        <v>200</v>
      </c>
      <c r="K235" s="0" t="n">
        <f aca="false">IF(ISBLANK(F235),"",IF(ISNUMBER(F235),F235,VLOOKUP(IF(ISERROR(SEARCH(")",F235,1)),LEFT(F235,LEN(F235)),LEFT(F235,LEN(F235)-1)),$A$2:$C$36,3,0)))</f>
        <v>1000</v>
      </c>
    </row>
    <row r="236" customFormat="false" ht="13.2" hidden="false" customHeight="false" outlineLevel="0" collapsed="false">
      <c r="E236" s="0" t="s">
        <v>1733</v>
      </c>
      <c r="F236" s="0" t="s">
        <v>224</v>
      </c>
      <c r="G236" s="0" t="s">
        <v>1599</v>
      </c>
      <c r="I236" s="0" t="s">
        <v>2242</v>
      </c>
      <c r="J236" s="0" t="n">
        <f aca="false">IF(ISNUMBER(RIGHT(E236,LEN(E236)-SEARCH("(",E236,1))*1),RIGHT(E236,LEN(E236)-SEARCH("(",E236,1))*1,VLOOKUP(MID(E236,SEARCH("(",E236,1)+1,IF(ISERROR(FIND("NBMX",E236,1)),3,4)),$A$2:$C$36,3,0))</f>
        <v>45</v>
      </c>
      <c r="K236" s="0" t="n">
        <f aca="false">IF(ISBLANK(F236),"",IF(ISNUMBER(F236),F236,VLOOKUP(IF(ISERROR(SEARCH(")",F236,1)),LEFT(F236,LEN(F236)),LEFT(F236,LEN(F236)-1)),$A$2:$C$36,3,0)))</f>
        <v>300</v>
      </c>
    </row>
    <row r="237" customFormat="false" ht="13.2" hidden="false" customHeight="false" outlineLevel="0" collapsed="false">
      <c r="E237" s="0" t="s">
        <v>1230</v>
      </c>
      <c r="I237" s="0" t="s">
        <v>2243</v>
      </c>
      <c r="J237" s="0" t="n">
        <f aca="false">IF(ISNUMBER(RIGHT(E237,LEN(E237)-SEARCH("(",E237,1))*1),RIGHT(E237,LEN(E237)-SEARCH("(",E237,1))*1,VLOOKUP(MID(E237,SEARCH("(",E237,1)+1,IF(ISERROR(FIND("NBMX",E237,1)),3,4)),$A$2:$C$36,3,0))</f>
        <v>4000</v>
      </c>
      <c r="K237" s="0" t="str">
        <f aca="false">IF(ISBLANK(F237),"",IF(ISNUMBER(F237),F237,VLOOKUP(IF(ISERROR(SEARCH(")",F237,1)),LEFT(F237,LEN(F237)),LEFT(F237,LEN(F237)-1)),$A$2:$C$36,3,0)))</f>
        <v/>
      </c>
    </row>
    <row r="238" customFormat="false" ht="13.2" hidden="false" customHeight="false" outlineLevel="0" collapsed="false">
      <c r="E238" s="0" t="s">
        <v>681</v>
      </c>
      <c r="I238" s="0" t="s">
        <v>2244</v>
      </c>
      <c r="J238" s="0" t="n">
        <f aca="false">IF(ISNUMBER(RIGHT(E238,LEN(E238)-SEARCH("(",E238,1))*1),RIGHT(E238,LEN(E238)-SEARCH("(",E238,1))*1,VLOOKUP(MID(E238,SEARCH("(",E238,1)+1,IF(ISERROR(FIND("NBMX",E238,1)),3,4)),$A$2:$C$36,3,0))</f>
        <v>1000</v>
      </c>
      <c r="K238" s="0" t="str">
        <f aca="false">IF(ISBLANK(F238),"",IF(ISNUMBER(F238),F238,VLOOKUP(IF(ISERROR(SEARCH(")",F238,1)),LEFT(F238,LEN(F238)),LEFT(F238,LEN(F238)-1)),$A$2:$C$36,3,0)))</f>
        <v/>
      </c>
    </row>
    <row r="239" customFormat="false" ht="13.2" hidden="false" customHeight="false" outlineLevel="0" collapsed="false">
      <c r="E239" s="0" t="s">
        <v>682</v>
      </c>
      <c r="I239" s="0" t="s">
        <v>2245</v>
      </c>
      <c r="J239" s="0" t="n">
        <f aca="false">IF(ISNUMBER(RIGHT(E239,LEN(E239)-SEARCH("(",E239,1))*1),RIGHT(E239,LEN(E239)-SEARCH("(",E239,1))*1,VLOOKUP(MID(E239,SEARCH("(",E239,1)+1,IF(ISERROR(FIND("NBMX",E239,1)),3,4)),$A$2:$C$36,3,0))</f>
        <v>1000</v>
      </c>
      <c r="K239" s="0" t="str">
        <f aca="false">IF(ISBLANK(F239),"",IF(ISNUMBER(F239),F239,VLOOKUP(IF(ISERROR(SEARCH(")",F239,1)),LEFT(F239,LEN(F239)),LEFT(F239,LEN(F239)-1)),$A$2:$C$36,3,0)))</f>
        <v/>
      </c>
    </row>
    <row r="240" customFormat="false" ht="13.2" hidden="false" customHeight="false" outlineLevel="0" collapsed="false">
      <c r="E240" s="0" t="s">
        <v>683</v>
      </c>
      <c r="I240" s="0" t="s">
        <v>2246</v>
      </c>
      <c r="J240" s="0" t="n">
        <f aca="false">IF(ISNUMBER(RIGHT(E240,LEN(E240)-SEARCH("(",E240,1))*1),RIGHT(E240,LEN(E240)-SEARCH("(",E240,1))*1,VLOOKUP(MID(E240,SEARCH("(",E240,1)+1,IF(ISERROR(FIND("NBMX",E240,1)),3,4)),$A$2:$C$36,3,0))</f>
        <v>1000</v>
      </c>
      <c r="K240" s="0" t="str">
        <f aca="false">IF(ISBLANK(F240),"",IF(ISNUMBER(F240),F240,VLOOKUP(IF(ISERROR(SEARCH(")",F240,1)),LEFT(F240,LEN(F240)),LEFT(F240,LEN(F240)-1)),$A$2:$C$36,3,0)))</f>
        <v/>
      </c>
    </row>
    <row r="241" customFormat="false" ht="13.2" hidden="false" customHeight="false" outlineLevel="0" collapsed="false">
      <c r="E241" s="0" t="s">
        <v>684</v>
      </c>
      <c r="I241" s="0" t="s">
        <v>2247</v>
      </c>
      <c r="J241" s="0" t="n">
        <f aca="false">IF(ISNUMBER(RIGHT(E241,LEN(E241)-SEARCH("(",E241,1))*1),RIGHT(E241,LEN(E241)-SEARCH("(",E241,1))*1,VLOOKUP(MID(E241,SEARCH("(",E241,1)+1,IF(ISERROR(FIND("NBMX",E241,1)),3,4)),$A$2:$C$36,3,0))</f>
        <v>1000</v>
      </c>
      <c r="K241" s="0" t="str">
        <f aca="false">IF(ISBLANK(F241),"",IF(ISNUMBER(F241),F241,VLOOKUP(IF(ISERROR(SEARCH(")",F241,1)),LEFT(F241,LEN(F241)),LEFT(F241,LEN(F241)-1)),$A$2:$C$36,3,0)))</f>
        <v/>
      </c>
    </row>
    <row r="242" customFormat="false" ht="13.2" hidden="false" customHeight="false" outlineLevel="0" collapsed="false">
      <c r="E242" s="0" t="s">
        <v>685</v>
      </c>
      <c r="I242" s="0" t="s">
        <v>2248</v>
      </c>
      <c r="J242" s="0" t="n">
        <f aca="false">IF(ISNUMBER(RIGHT(E242,LEN(E242)-SEARCH("(",E242,1))*1),RIGHT(E242,LEN(E242)-SEARCH("(",E242,1))*1,VLOOKUP(MID(E242,SEARCH("(",E242,1)+1,IF(ISERROR(FIND("NBMX",E242,1)),3,4)),$A$2:$C$36,3,0))</f>
        <v>1000</v>
      </c>
      <c r="K242" s="0" t="str">
        <f aca="false">IF(ISBLANK(F242),"",IF(ISNUMBER(F242),F242,VLOOKUP(IF(ISERROR(SEARCH(")",F242,1)),LEFT(F242,LEN(F242)),LEFT(F242,LEN(F242)-1)),$A$2:$C$36,3,0)))</f>
        <v/>
      </c>
    </row>
    <row r="243" customFormat="false" ht="13.2" hidden="false" customHeight="false" outlineLevel="0" collapsed="false">
      <c r="E243" s="0" t="s">
        <v>686</v>
      </c>
      <c r="I243" s="0" t="s">
        <v>2249</v>
      </c>
      <c r="J243" s="0" t="n">
        <f aca="false">IF(ISNUMBER(RIGHT(E243,LEN(E243)-SEARCH("(",E243,1))*1),RIGHT(E243,LEN(E243)-SEARCH("(",E243,1))*1,VLOOKUP(MID(E243,SEARCH("(",E243,1)+1,IF(ISERROR(FIND("NBMX",E243,1)),3,4)),$A$2:$C$36,3,0))</f>
        <v>1000</v>
      </c>
      <c r="K243" s="0" t="str">
        <f aca="false">IF(ISBLANK(F243),"",IF(ISNUMBER(F243),F243,VLOOKUP(IF(ISERROR(SEARCH(")",F243,1)),LEFT(F243,LEN(F243)),LEFT(F243,LEN(F243)-1)),$A$2:$C$36,3,0)))</f>
        <v/>
      </c>
    </row>
    <row r="244" customFormat="false" ht="13.2" hidden="false" customHeight="false" outlineLevel="0" collapsed="false">
      <c r="E244" s="0" t="s">
        <v>687</v>
      </c>
      <c r="I244" s="0" t="s">
        <v>2250</v>
      </c>
      <c r="J244" s="0" t="n">
        <f aca="false">IF(ISNUMBER(RIGHT(E244,LEN(E244)-SEARCH("(",E244,1))*1),RIGHT(E244,LEN(E244)-SEARCH("(",E244,1))*1,VLOOKUP(MID(E244,SEARCH("(",E244,1)+1,IF(ISERROR(FIND("NBMX",E244,1)),3,4)),$A$2:$C$36,3,0))</f>
        <v>1000</v>
      </c>
      <c r="K244" s="0" t="str">
        <f aca="false">IF(ISBLANK(F244),"",IF(ISNUMBER(F244),F244,VLOOKUP(IF(ISERROR(SEARCH(")",F244,1)),LEFT(F244,LEN(F244)),LEFT(F244,LEN(F244)-1)),$A$2:$C$36,3,0)))</f>
        <v/>
      </c>
    </row>
    <row r="245" customFormat="false" ht="13.2" hidden="false" customHeight="false" outlineLevel="0" collapsed="false">
      <c r="E245" s="0" t="s">
        <v>652</v>
      </c>
      <c r="I245" s="0" t="s">
        <v>2251</v>
      </c>
      <c r="J245" s="0" t="n">
        <f aca="false">IF(ISNUMBER(RIGHT(E245,LEN(E245)-SEARCH("(",E245,1))*1),RIGHT(E245,LEN(E245)-SEARCH("(",E245,1))*1,VLOOKUP(MID(E245,SEARCH("(",E245,1)+1,IF(ISERROR(FIND("NBMX",E245,1)),3,4)),$A$2:$C$36,3,0))</f>
        <v>4000</v>
      </c>
      <c r="K245" s="0" t="str">
        <f aca="false">IF(ISBLANK(F245),"",IF(ISNUMBER(F245),F245,VLOOKUP(IF(ISERROR(SEARCH(")",F245,1)),LEFT(F245,LEN(F245)),LEFT(F245,LEN(F245)-1)),$A$2:$C$36,3,0)))</f>
        <v/>
      </c>
    </row>
    <row r="246" customFormat="false" ht="13.2" hidden="false" customHeight="false" outlineLevel="0" collapsed="false">
      <c r="E246" s="0" t="s">
        <v>662</v>
      </c>
      <c r="I246" s="0" t="s">
        <v>2252</v>
      </c>
      <c r="J246" s="0" t="n">
        <f aca="false">IF(ISNUMBER(RIGHT(E246,LEN(E246)-SEARCH("(",E246,1))*1),RIGHT(E246,LEN(E246)-SEARCH("(",E246,1))*1,VLOOKUP(MID(E246,SEARCH("(",E246,1)+1,IF(ISERROR(FIND("NBMX",E246,1)),3,4)),$A$2:$C$36,3,0))</f>
        <v>300</v>
      </c>
      <c r="K246" s="0" t="str">
        <f aca="false">IF(ISBLANK(F246),"",IF(ISNUMBER(F246),F246,VLOOKUP(IF(ISERROR(SEARCH(")",F246,1)),LEFT(F246,LEN(F246)),LEFT(F246,LEN(F246)-1)),$A$2:$C$36,3,0)))</f>
        <v/>
      </c>
    </row>
    <row r="247" customFormat="false" ht="13.2" hidden="false" customHeight="false" outlineLevel="0" collapsed="false">
      <c r="E247" s="0" t="s">
        <v>666</v>
      </c>
      <c r="I247" s="0" t="s">
        <v>2253</v>
      </c>
      <c r="J247" s="0" t="n">
        <f aca="false">IF(ISNUMBER(RIGHT(E247,LEN(E247)-SEARCH("(",E247,1))*1),RIGHT(E247,LEN(E247)-SEARCH("(",E247,1))*1,VLOOKUP(MID(E247,SEARCH("(",E247,1)+1,IF(ISERROR(FIND("NBMX",E247,1)),3,4)),$A$2:$C$36,3,0))</f>
        <v>200</v>
      </c>
      <c r="K247" s="0" t="str">
        <f aca="false">IF(ISBLANK(F247),"",IF(ISNUMBER(F247),F247,VLOOKUP(IF(ISERROR(SEARCH(")",F247,1)),LEFT(F247,LEN(F247)),LEFT(F247,LEN(F247)-1)),$A$2:$C$36,3,0)))</f>
        <v/>
      </c>
    </row>
    <row r="248" customFormat="false" ht="13.2" hidden="false" customHeight="false" outlineLevel="0" collapsed="false">
      <c r="E248" s="0" t="s">
        <v>1734</v>
      </c>
      <c r="F248" s="0" t="s">
        <v>1599</v>
      </c>
      <c r="I248" s="0" t="s">
        <v>2254</v>
      </c>
      <c r="J248" s="0" t="n">
        <f aca="false">IF(ISNUMBER(RIGHT(E248,LEN(E248)-SEARCH("(",E248,1))*1),RIGHT(E248,LEN(E248)-SEARCH("(",E248,1))*1,VLOOKUP(MID(E248,SEARCH("(",E248,1)+1,IF(ISERROR(FIND("NBMX",E248,1)),3,4)),$A$2:$C$36,3,0))</f>
        <v>6</v>
      </c>
      <c r="K248" s="0" t="n">
        <f aca="false">IF(ISBLANK(F248),"",IF(ISNUMBER(F248),F248,VLOOKUP(IF(ISERROR(SEARCH(")",F248,1)),LEFT(F248,LEN(F248)),LEFT(F248,LEN(F248)-1)),$A$2:$C$36,3,0)))</f>
        <v>1000</v>
      </c>
    </row>
    <row r="249" customFormat="false" ht="13.2" hidden="false" customHeight="false" outlineLevel="0" collapsed="false">
      <c r="E249" s="0" t="s">
        <v>1735</v>
      </c>
      <c r="F249" s="0" t="s">
        <v>1702</v>
      </c>
      <c r="I249" s="0" t="s">
        <v>2255</v>
      </c>
      <c r="J249" s="0" t="n">
        <f aca="false">IF(ISNUMBER(RIGHT(E249,LEN(E249)-SEARCH("(",E249,1))*1),RIGHT(E249,LEN(E249)-SEARCH("(",E249,1))*1,VLOOKUP(MID(E249,SEARCH("(",E249,1)+1,IF(ISERROR(FIND("NBMX",E249,1)),3,4)),$A$2:$C$36,3,0))</f>
        <v>10</v>
      </c>
      <c r="K249" s="0" t="e">
        <f aca="false">IF(ISBLANK(F249),"",IF(ISNUMBER(F249),F249,VLOOKUP(IF(ISERROR(SEARCH(")",F249,1)),LEFT(F249,LEN(F249)),LEFT(F249,LEN(F249)-1)),$A$2:$C$36,3,0)))</f>
        <v>#N/A</v>
      </c>
    </row>
    <row r="250" customFormat="false" ht="13.2" hidden="false" customHeight="false" outlineLevel="0" collapsed="false">
      <c r="E250" s="0" t="s">
        <v>1736</v>
      </c>
      <c r="F250" s="0" t="s">
        <v>1702</v>
      </c>
      <c r="I250" s="0" t="s">
        <v>2256</v>
      </c>
      <c r="J250" s="0" t="n">
        <f aca="false">IF(ISNUMBER(RIGHT(E250,LEN(E250)-SEARCH("(",E250,1))*1),RIGHT(E250,LEN(E250)-SEARCH("(",E250,1))*1,VLOOKUP(MID(E250,SEARCH("(",E250,1)+1,IF(ISERROR(FIND("NBMX",E250,1)),3,4)),$A$2:$C$36,3,0))</f>
        <v>10</v>
      </c>
      <c r="K250" s="0" t="e">
        <f aca="false">IF(ISBLANK(F250),"",IF(ISNUMBER(F250),F250,VLOOKUP(IF(ISERROR(SEARCH(")",F250,1)),LEFT(F250,LEN(F250)),LEFT(F250,LEN(F250)-1)),$A$2:$C$36,3,0)))</f>
        <v>#N/A</v>
      </c>
    </row>
    <row r="251" customFormat="false" ht="13.2" hidden="false" customHeight="false" outlineLevel="0" collapsed="false">
      <c r="E251" s="0" t="s">
        <v>688</v>
      </c>
      <c r="I251" s="0" t="s">
        <v>2257</v>
      </c>
      <c r="J251" s="0" t="n">
        <f aca="false">IF(ISNUMBER(RIGHT(E251,LEN(E251)-SEARCH("(",E251,1))*1),RIGHT(E251,LEN(E251)-SEARCH("(",E251,1))*1,VLOOKUP(MID(E251,SEARCH("(",E251,1)+1,IF(ISERROR(FIND("NBMX",E251,1)),3,4)),$A$2:$C$36,3,0))</f>
        <v>1000</v>
      </c>
      <c r="K251" s="0" t="str">
        <f aca="false">IF(ISBLANK(F251),"",IF(ISNUMBER(F251),F251,VLOOKUP(IF(ISERROR(SEARCH(")",F251,1)),LEFT(F251,LEN(F251)),LEFT(F251,LEN(F251)-1)),$A$2:$C$36,3,0)))</f>
        <v/>
      </c>
    </row>
    <row r="252" customFormat="false" ht="13.2" hidden="false" customHeight="false" outlineLevel="0" collapsed="false">
      <c r="E252" s="0" t="s">
        <v>1737</v>
      </c>
      <c r="F252" s="0" t="s">
        <v>1599</v>
      </c>
      <c r="I252" s="0" t="s">
        <v>2258</v>
      </c>
      <c r="J252" s="0" t="n">
        <f aca="false">IF(ISNUMBER(RIGHT(E252,LEN(E252)-SEARCH("(",E252,1))*1),RIGHT(E252,LEN(E252)-SEARCH("(",E252,1))*1,VLOOKUP(MID(E252,SEARCH("(",E252,1)+1,IF(ISERROR(FIND("NBMX",E252,1)),3,4)),$A$2:$C$36,3,0))</f>
        <v>6</v>
      </c>
      <c r="K252" s="0" t="n">
        <f aca="false">IF(ISBLANK(F252),"",IF(ISNUMBER(F252),F252,VLOOKUP(IF(ISERROR(SEARCH(")",F252,1)),LEFT(F252,LEN(F252)),LEFT(F252,LEN(F252)-1)),$A$2:$C$36,3,0)))</f>
        <v>1000</v>
      </c>
    </row>
    <row r="253" customFormat="false" ht="13.2" hidden="false" customHeight="false" outlineLevel="0" collapsed="false">
      <c r="E253" s="0" t="s">
        <v>1738</v>
      </c>
      <c r="F253" s="0" t="s">
        <v>1702</v>
      </c>
      <c r="I253" s="0" t="s">
        <v>2259</v>
      </c>
      <c r="J253" s="0" t="n">
        <f aca="false">IF(ISNUMBER(RIGHT(E253,LEN(E253)-SEARCH("(",E253,1))*1),RIGHT(E253,LEN(E253)-SEARCH("(",E253,1))*1,VLOOKUP(MID(E253,SEARCH("(",E253,1)+1,IF(ISERROR(FIND("NBMX",E253,1)),3,4)),$A$2:$C$36,3,0))</f>
        <v>10</v>
      </c>
      <c r="K253" s="0" t="e">
        <f aca="false">IF(ISBLANK(F253),"",IF(ISNUMBER(F253),F253,VLOOKUP(IF(ISERROR(SEARCH(")",F253,1)),LEFT(F253,LEN(F253)),LEFT(F253,LEN(F253)-1)),$A$2:$C$36,3,0)))</f>
        <v>#N/A</v>
      </c>
    </row>
    <row r="254" customFormat="false" ht="13.2" hidden="false" customHeight="false" outlineLevel="0" collapsed="false">
      <c r="E254" s="0" t="s">
        <v>653</v>
      </c>
      <c r="I254" s="0" t="s">
        <v>2260</v>
      </c>
      <c r="J254" s="0" t="n">
        <f aca="false">IF(ISNUMBER(RIGHT(E254,LEN(E254)-SEARCH("(",E254,1))*1),RIGHT(E254,LEN(E254)-SEARCH("(",E254,1))*1,VLOOKUP(MID(E254,SEARCH("(",E254,1)+1,IF(ISERROR(FIND("NBMX",E254,1)),3,4)),$A$2:$C$36,3,0))</f>
        <v>4000</v>
      </c>
      <c r="K254" s="0" t="str">
        <f aca="false">IF(ISBLANK(F254),"",IF(ISNUMBER(F254),F254,VLOOKUP(IF(ISERROR(SEARCH(")",F254,1)),LEFT(F254,LEN(F254)),LEFT(F254,LEN(F254)-1)),$A$2:$C$36,3,0)))</f>
        <v/>
      </c>
    </row>
    <row r="255" customFormat="false" ht="13.2" hidden="false" customHeight="false" outlineLevel="0" collapsed="false">
      <c r="E255" s="0" t="s">
        <v>654</v>
      </c>
      <c r="I255" s="0" t="s">
        <v>2261</v>
      </c>
      <c r="J255" s="0" t="n">
        <f aca="false">IF(ISNUMBER(RIGHT(E255,LEN(E255)-SEARCH("(",E255,1))*1),RIGHT(E255,LEN(E255)-SEARCH("(",E255,1))*1,VLOOKUP(MID(E255,SEARCH("(",E255,1)+1,IF(ISERROR(FIND("NBMX",E255,1)),3,4)),$A$2:$C$36,3,0))</f>
        <v>4000</v>
      </c>
      <c r="K255" s="0" t="str">
        <f aca="false">IF(ISBLANK(F255),"",IF(ISNUMBER(F255),F255,VLOOKUP(IF(ISERROR(SEARCH(")",F255,1)),LEFT(F255,LEN(F255)),LEFT(F255,LEN(F255)-1)),$A$2:$C$36,3,0)))</f>
        <v/>
      </c>
    </row>
    <row r="256" customFormat="false" ht="13.2" hidden="false" customHeight="false" outlineLevel="0" collapsed="false">
      <c r="E256" s="0" t="s">
        <v>655</v>
      </c>
      <c r="I256" s="0" t="s">
        <v>2262</v>
      </c>
      <c r="J256" s="0" t="n">
        <f aca="false">IF(ISNUMBER(RIGHT(E256,LEN(E256)-SEARCH("(",E256,1))*1),RIGHT(E256,LEN(E256)-SEARCH("(",E256,1))*1,VLOOKUP(MID(E256,SEARCH("(",E256,1)+1,IF(ISERROR(FIND("NBMX",E256,1)),3,4)),$A$2:$C$36,3,0))</f>
        <v>4000</v>
      </c>
      <c r="K256" s="0" t="str">
        <f aca="false">IF(ISBLANK(F256),"",IF(ISNUMBER(F256),F256,VLOOKUP(IF(ISERROR(SEARCH(")",F256,1)),LEFT(F256,LEN(F256)),LEFT(F256,LEN(F256)-1)),$A$2:$C$36,3,0)))</f>
        <v/>
      </c>
    </row>
    <row r="257" customFormat="false" ht="13.2" hidden="false" customHeight="false" outlineLevel="0" collapsed="false">
      <c r="E257" s="0" t="s">
        <v>689</v>
      </c>
      <c r="I257" s="0" t="s">
        <v>2263</v>
      </c>
      <c r="J257" s="0" t="n">
        <f aca="false">IF(ISNUMBER(RIGHT(E257,LEN(E257)-SEARCH("(",E257,1))*1),RIGHT(E257,LEN(E257)-SEARCH("(",E257,1))*1,VLOOKUP(MID(E257,SEARCH("(",E257,1)+1,IF(ISERROR(FIND("NBMX",E257,1)),3,4)),$A$2:$C$36,3,0))</f>
        <v>1000</v>
      </c>
      <c r="K257" s="0" t="str">
        <f aca="false">IF(ISBLANK(F257),"",IF(ISNUMBER(F257),F257,VLOOKUP(IF(ISERROR(SEARCH(")",F257,1)),LEFT(F257,LEN(F257)),LEFT(F257,LEN(F257)-1)),$A$2:$C$36,3,0)))</f>
        <v/>
      </c>
    </row>
    <row r="258" customFormat="false" ht="13.2" hidden="false" customHeight="false" outlineLevel="0" collapsed="false">
      <c r="E258" s="0" t="s">
        <v>690</v>
      </c>
      <c r="I258" s="0" t="s">
        <v>2264</v>
      </c>
      <c r="J258" s="0" t="n">
        <f aca="false">IF(ISNUMBER(RIGHT(E258,LEN(E258)-SEARCH("(",E258,1))*1),RIGHT(E258,LEN(E258)-SEARCH("(",E258,1))*1,VLOOKUP(MID(E258,SEARCH("(",E258,1)+1,IF(ISERROR(FIND("NBMX",E258,1)),3,4)),$A$2:$C$36,3,0))</f>
        <v>1000</v>
      </c>
      <c r="K258" s="0" t="str">
        <f aca="false">IF(ISBLANK(F258),"",IF(ISNUMBER(F258),F258,VLOOKUP(IF(ISERROR(SEARCH(")",F258,1)),LEFT(F258,LEN(F258)),LEFT(F258,LEN(F258)-1)),$A$2:$C$36,3,0)))</f>
        <v/>
      </c>
    </row>
    <row r="259" customFormat="false" ht="13.2" hidden="false" customHeight="false" outlineLevel="0" collapsed="false">
      <c r="E259" s="0" t="s">
        <v>693</v>
      </c>
      <c r="I259" s="0" t="s">
        <v>2265</v>
      </c>
      <c r="J259" s="0" t="n">
        <f aca="false">IF(ISNUMBER(RIGHT(E259,LEN(E259)-SEARCH("(",E259,1))*1),RIGHT(E259,LEN(E259)-SEARCH("(",E259,1))*1,VLOOKUP(MID(E259,SEARCH("(",E259,1)+1,IF(ISERROR(FIND("NBMX",E259,1)),3,4)),$A$2:$C$36,3,0))</f>
        <v>1000</v>
      </c>
      <c r="K259" s="0" t="str">
        <f aca="false">IF(ISBLANK(F259),"",IF(ISNUMBER(F259),F259,VLOOKUP(IF(ISERROR(SEARCH(")",F259,1)),LEFT(F259,LEN(F259)),LEFT(F259,LEN(F259)-1)),$A$2:$C$36,3,0)))</f>
        <v/>
      </c>
    </row>
    <row r="260" customFormat="false" ht="13.2" hidden="false" customHeight="false" outlineLevel="0" collapsed="false">
      <c r="E260" s="0" t="s">
        <v>656</v>
      </c>
      <c r="I260" s="0" t="s">
        <v>2266</v>
      </c>
      <c r="J260" s="0" t="n">
        <f aca="false">IF(ISNUMBER(RIGHT(E260,LEN(E260)-SEARCH("(",E260,1))*1),RIGHT(E260,LEN(E260)-SEARCH("(",E260,1))*1,VLOOKUP(MID(E260,SEARCH("(",E260,1)+1,IF(ISERROR(FIND("NBMX",E260,1)),3,4)),$A$2:$C$36,3,0))</f>
        <v>4000</v>
      </c>
      <c r="K260" s="0" t="str">
        <f aca="false">IF(ISBLANK(F260),"",IF(ISNUMBER(F260),F260,VLOOKUP(IF(ISERROR(SEARCH(")",F260,1)),LEFT(F260,LEN(F260)),LEFT(F260,LEN(F260)-1)),$A$2:$C$36,3,0)))</f>
        <v/>
      </c>
    </row>
    <row r="261" customFormat="false" ht="13.2" hidden="false" customHeight="false" outlineLevel="0" collapsed="false">
      <c r="E261" s="0" t="s">
        <v>1739</v>
      </c>
      <c r="F261" s="0" t="s">
        <v>1702</v>
      </c>
      <c r="I261" s="0" t="s">
        <v>2267</v>
      </c>
      <c r="J261" s="0" t="n">
        <f aca="false">IF(ISNUMBER(RIGHT(E261,LEN(E261)-SEARCH("(",E261,1))*1),RIGHT(E261,LEN(E261)-SEARCH("(",E261,1))*1,VLOOKUP(MID(E261,SEARCH("(",E261,1)+1,IF(ISERROR(FIND("NBMX",E261,1)),3,4)),$A$2:$C$36,3,0))</f>
        <v>1000</v>
      </c>
      <c r="K261" s="0" t="e">
        <f aca="false">IF(ISBLANK(F261),"",IF(ISNUMBER(F261),F261,VLOOKUP(IF(ISERROR(SEARCH(")",F261,1)),LEFT(F261,LEN(F261)),LEFT(F261,LEN(F261)-1)),$A$2:$C$36,3,0)))</f>
        <v>#N/A</v>
      </c>
    </row>
    <row r="262" customFormat="false" ht="13.2" hidden="false" customHeight="false" outlineLevel="0" collapsed="false">
      <c r="E262" s="0" t="s">
        <v>691</v>
      </c>
      <c r="I262" s="0" t="s">
        <v>2268</v>
      </c>
      <c r="J262" s="0" t="n">
        <f aca="false">IF(ISNUMBER(RIGHT(E262,LEN(E262)-SEARCH("(",E262,1))*1),RIGHT(E262,LEN(E262)-SEARCH("(",E262,1))*1,VLOOKUP(MID(E262,SEARCH("(",E262,1)+1,IF(ISERROR(FIND("NBMX",E262,1)),3,4)),$A$2:$C$36,3,0))</f>
        <v>1000</v>
      </c>
      <c r="K262" s="0" t="str">
        <f aca="false">IF(ISBLANK(F262),"",IF(ISNUMBER(F262),F262,VLOOKUP(IF(ISERROR(SEARCH(")",F262,1)),LEFT(F262,LEN(F262)),LEFT(F262,LEN(F262)-1)),$A$2:$C$36,3,0)))</f>
        <v/>
      </c>
    </row>
    <row r="263" customFormat="false" ht="13.2" hidden="false" customHeight="false" outlineLevel="0" collapsed="false">
      <c r="E263" s="0" t="s">
        <v>692</v>
      </c>
      <c r="I263" s="0" t="s">
        <v>2269</v>
      </c>
      <c r="J263" s="0" t="n">
        <f aca="false">IF(ISNUMBER(RIGHT(E263,LEN(E263)-SEARCH("(",E263,1))*1),RIGHT(E263,LEN(E263)-SEARCH("(",E263,1))*1,VLOOKUP(MID(E263,SEARCH("(",E263,1)+1,IF(ISERROR(FIND("NBMX",E263,1)),3,4)),$A$2:$C$36,3,0))</f>
        <v>1000</v>
      </c>
      <c r="K263" s="0" t="str">
        <f aca="false">IF(ISBLANK(F263),"",IF(ISNUMBER(F263),F263,VLOOKUP(IF(ISERROR(SEARCH(")",F263,1)),LEFT(F263,LEN(F263)),LEFT(F263,LEN(F263)-1)),$A$2:$C$36,3,0)))</f>
        <v/>
      </c>
    </row>
    <row r="264" customFormat="false" ht="13.2" hidden="false" customHeight="false" outlineLevel="0" collapsed="false">
      <c r="E264" s="0" t="s">
        <v>657</v>
      </c>
      <c r="I264" s="0" t="s">
        <v>2270</v>
      </c>
      <c r="J264" s="0" t="n">
        <f aca="false">IF(ISNUMBER(RIGHT(E264,LEN(E264)-SEARCH("(",E264,1))*1),RIGHT(E264,LEN(E264)-SEARCH("(",E264,1))*1,VLOOKUP(MID(E264,SEARCH("(",E264,1)+1,IF(ISERROR(FIND("NBMX",E264,1)),3,4)),$A$2:$C$36,3,0))</f>
        <v>4000</v>
      </c>
      <c r="K264" s="0" t="str">
        <f aca="false">IF(ISBLANK(F264),"",IF(ISNUMBER(F264),F264,VLOOKUP(IF(ISERROR(SEARCH(")",F264,1)),LEFT(F264,LEN(F264)),LEFT(F264,LEN(F264)-1)),$A$2:$C$36,3,0)))</f>
        <v/>
      </c>
    </row>
    <row r="265" customFormat="false" ht="13.2" hidden="false" customHeight="false" outlineLevel="0" collapsed="false">
      <c r="E265" s="0" t="s">
        <v>694</v>
      </c>
      <c r="I265" s="0" t="s">
        <v>2271</v>
      </c>
      <c r="J265" s="0" t="n">
        <f aca="false">IF(ISNUMBER(RIGHT(E265,LEN(E265)-SEARCH("(",E265,1))*1),RIGHT(E265,LEN(E265)-SEARCH("(",E265,1))*1,VLOOKUP(MID(E265,SEARCH("(",E265,1)+1,IF(ISERROR(FIND("NBMX",E265,1)),3,4)),$A$2:$C$36,3,0))</f>
        <v>1000</v>
      </c>
      <c r="K265" s="0" t="str">
        <f aca="false">IF(ISBLANK(F265),"",IF(ISNUMBER(F265),F265,VLOOKUP(IF(ISERROR(SEARCH(")",F265,1)),LEFT(F265,LEN(F265)),LEFT(F265,LEN(F265)-1)),$A$2:$C$36,3,0)))</f>
        <v/>
      </c>
    </row>
    <row r="266" customFormat="false" ht="13.2" hidden="false" customHeight="false" outlineLevel="0" collapsed="false">
      <c r="E266" s="0" t="s">
        <v>1740</v>
      </c>
      <c r="F266" s="0" t="s">
        <v>1599</v>
      </c>
      <c r="I266" s="0" t="s">
        <v>2272</v>
      </c>
      <c r="J266" s="0" t="n">
        <f aca="false">IF(ISNUMBER(RIGHT(E266,LEN(E266)-SEARCH("(",E266,1))*1),RIGHT(E266,LEN(E266)-SEARCH("(",E266,1))*1,VLOOKUP(MID(E266,SEARCH("(",E266,1)+1,IF(ISERROR(FIND("NBMX",E266,1)),3,4)),$A$2:$C$36,3,0))</f>
        <v>1000</v>
      </c>
      <c r="K266" s="0" t="n">
        <f aca="false">IF(ISBLANK(F266),"",IF(ISNUMBER(F266),F266,VLOOKUP(IF(ISERROR(SEARCH(")",F266,1)),LEFT(F266,LEN(F266)),LEFT(F266,LEN(F266)-1)),$A$2:$C$36,3,0)))</f>
        <v>1000</v>
      </c>
    </row>
    <row r="267" customFormat="false" ht="13.2" hidden="false" customHeight="false" outlineLevel="0" collapsed="false">
      <c r="E267" s="0" t="s">
        <v>1741</v>
      </c>
      <c r="F267" s="0" t="s">
        <v>1599</v>
      </c>
      <c r="I267" s="0" t="s">
        <v>2273</v>
      </c>
      <c r="J267" s="0" t="n">
        <f aca="false">IF(ISNUMBER(RIGHT(E267,LEN(E267)-SEARCH("(",E267,1))*1),RIGHT(E267,LEN(E267)-SEARCH("(",E267,1))*1,VLOOKUP(MID(E267,SEARCH("(",E267,1)+1,IF(ISERROR(FIND("NBMX",E267,1)),3,4)),$A$2:$C$36,3,0))</f>
        <v>1000</v>
      </c>
      <c r="K267" s="0" t="n">
        <f aca="false">IF(ISBLANK(F267),"",IF(ISNUMBER(F267),F267,VLOOKUP(IF(ISERROR(SEARCH(")",F267,1)),LEFT(F267,LEN(F267)),LEFT(F267,LEN(F267)-1)),$A$2:$C$36,3,0)))</f>
        <v>1000</v>
      </c>
    </row>
    <row r="268" customFormat="false" ht="13.2" hidden="false" customHeight="false" outlineLevel="0" collapsed="false">
      <c r="E268" s="0" t="s">
        <v>695</v>
      </c>
      <c r="I268" s="0" t="s">
        <v>2274</v>
      </c>
      <c r="J268" s="0" t="n">
        <f aca="false">IF(ISNUMBER(RIGHT(E268,LEN(E268)-SEARCH("(",E268,1))*1),RIGHT(E268,LEN(E268)-SEARCH("(",E268,1))*1,VLOOKUP(MID(E268,SEARCH("(",E268,1)+1,IF(ISERROR(FIND("NBMX",E268,1)),3,4)),$A$2:$C$36,3,0))</f>
        <v>1000</v>
      </c>
      <c r="K268" s="0" t="str">
        <f aca="false">IF(ISBLANK(F268),"",IF(ISNUMBER(F268),F268,VLOOKUP(IF(ISERROR(SEARCH(")",F268,1)),LEFT(F268,LEN(F268)),LEFT(F268,LEN(F268)-1)),$A$2:$C$36,3,0)))</f>
        <v/>
      </c>
    </row>
    <row r="269" customFormat="false" ht="13.2" hidden="false" customHeight="false" outlineLevel="0" collapsed="false">
      <c r="E269" s="0" t="s">
        <v>696</v>
      </c>
      <c r="I269" s="0" t="s">
        <v>2275</v>
      </c>
      <c r="J269" s="0" t="n">
        <f aca="false">IF(ISNUMBER(RIGHT(E269,LEN(E269)-SEARCH("(",E269,1))*1),RIGHT(E269,LEN(E269)-SEARCH("(",E269,1))*1,VLOOKUP(MID(E269,SEARCH("(",E269,1)+1,IF(ISERROR(FIND("NBMX",E269,1)),3,4)),$A$2:$C$36,3,0))</f>
        <v>1000</v>
      </c>
      <c r="K269" s="0" t="str">
        <f aca="false">IF(ISBLANK(F269),"",IF(ISNUMBER(F269),F269,VLOOKUP(IF(ISERROR(SEARCH(")",F269,1)),LEFT(F269,LEN(F269)),LEFT(F269,LEN(F269)-1)),$A$2:$C$36,3,0)))</f>
        <v/>
      </c>
    </row>
    <row r="270" customFormat="false" ht="13.2" hidden="false" customHeight="false" outlineLevel="0" collapsed="false">
      <c r="E270" s="0" t="s">
        <v>697</v>
      </c>
      <c r="I270" s="0" t="s">
        <v>2276</v>
      </c>
      <c r="J270" s="0" t="n">
        <f aca="false">IF(ISNUMBER(RIGHT(E270,LEN(E270)-SEARCH("(",E270,1))*1),RIGHT(E270,LEN(E270)-SEARCH("(",E270,1))*1,VLOOKUP(MID(E270,SEARCH("(",E270,1)+1,IF(ISERROR(FIND("NBMX",E270,1)),3,4)),$A$2:$C$36,3,0))</f>
        <v>1000</v>
      </c>
      <c r="K270" s="0" t="str">
        <f aca="false">IF(ISBLANK(F270),"",IF(ISNUMBER(F270),F270,VLOOKUP(IF(ISERROR(SEARCH(")",F270,1)),LEFT(F270,LEN(F270)),LEFT(F270,LEN(F270)-1)),$A$2:$C$36,3,0)))</f>
        <v/>
      </c>
    </row>
    <row r="271" customFormat="false" ht="13.2" hidden="false" customHeight="false" outlineLevel="0" collapsed="false">
      <c r="E271" s="0" t="s">
        <v>1742</v>
      </c>
      <c r="F271" s="0" t="s">
        <v>1599</v>
      </c>
      <c r="I271" s="0" t="s">
        <v>2277</v>
      </c>
      <c r="J271" s="0" t="n">
        <f aca="false">IF(ISNUMBER(RIGHT(E271,LEN(E271)-SEARCH("(",E271,1))*1),RIGHT(E271,LEN(E271)-SEARCH("(",E271,1))*1,VLOOKUP(MID(E271,SEARCH("(",E271,1)+1,IF(ISERROR(FIND("NBMX",E271,1)),3,4)),$A$2:$C$36,3,0))</f>
        <v>10</v>
      </c>
      <c r="K271" s="0" t="n">
        <f aca="false">IF(ISBLANK(F271),"",IF(ISNUMBER(F271),F271,VLOOKUP(IF(ISERROR(SEARCH(")",F271,1)),LEFT(F271,LEN(F271)),LEFT(F271,LEN(F271)-1)),$A$2:$C$36,3,0)))</f>
        <v>1000</v>
      </c>
    </row>
    <row r="272" customFormat="false" ht="13.2" hidden="false" customHeight="false" outlineLevel="0" collapsed="false">
      <c r="E272" s="0" t="s">
        <v>1743</v>
      </c>
      <c r="F272" s="0" t="s">
        <v>1599</v>
      </c>
      <c r="I272" s="0" t="s">
        <v>2278</v>
      </c>
      <c r="J272" s="0" t="n">
        <f aca="false">IF(ISNUMBER(RIGHT(E272,LEN(E272)-SEARCH("(",E272,1))*1),RIGHT(E272,LEN(E272)-SEARCH("(",E272,1))*1,VLOOKUP(MID(E272,SEARCH("(",E272,1)+1,IF(ISERROR(FIND("NBMX",E272,1)),3,4)),$A$2:$C$36,3,0))</f>
        <v>12</v>
      </c>
      <c r="K272" s="0" t="n">
        <f aca="false">IF(ISBLANK(F272),"",IF(ISNUMBER(F272),F272,VLOOKUP(IF(ISERROR(SEARCH(")",F272,1)),LEFT(F272,LEN(F272)),LEFT(F272,LEN(F272)-1)),$A$2:$C$36,3,0)))</f>
        <v>1000</v>
      </c>
    </row>
    <row r="273" customFormat="false" ht="13.2" hidden="false" customHeight="false" outlineLevel="0" collapsed="false">
      <c r="E273" s="0" t="s">
        <v>698</v>
      </c>
      <c r="I273" s="0" t="s">
        <v>2279</v>
      </c>
      <c r="J273" s="0" t="n">
        <f aca="false">IF(ISNUMBER(RIGHT(E273,LEN(E273)-SEARCH("(",E273,1))*1),RIGHT(E273,LEN(E273)-SEARCH("(",E273,1))*1,VLOOKUP(MID(E273,SEARCH("(",E273,1)+1,IF(ISERROR(FIND("NBMX",E273,1)),3,4)),$A$2:$C$36,3,0))</f>
        <v>1000</v>
      </c>
      <c r="K273" s="0" t="str">
        <f aca="false">IF(ISBLANK(F273),"",IF(ISNUMBER(F273),F273,VLOOKUP(IF(ISERROR(SEARCH(")",F273,1)),LEFT(F273,LEN(F273)),LEFT(F273,LEN(F273)-1)),$A$2:$C$36,3,0)))</f>
        <v/>
      </c>
    </row>
    <row r="274" customFormat="false" ht="13.2" hidden="false" customHeight="false" outlineLevel="0" collapsed="false">
      <c r="E274" s="0" t="s">
        <v>699</v>
      </c>
      <c r="I274" s="0" t="s">
        <v>2280</v>
      </c>
      <c r="J274" s="0" t="n">
        <f aca="false">IF(ISNUMBER(RIGHT(E274,LEN(E274)-SEARCH("(",E274,1))*1),RIGHT(E274,LEN(E274)-SEARCH("(",E274,1))*1,VLOOKUP(MID(E274,SEARCH("(",E274,1)+1,IF(ISERROR(FIND("NBMX",E274,1)),3,4)),$A$2:$C$36,3,0))</f>
        <v>1000</v>
      </c>
      <c r="K274" s="0" t="str">
        <f aca="false">IF(ISBLANK(F274),"",IF(ISNUMBER(F274),F274,VLOOKUP(IF(ISERROR(SEARCH(")",F274,1)),LEFT(F274,LEN(F274)),LEFT(F274,LEN(F274)-1)),$A$2:$C$36,3,0)))</f>
        <v/>
      </c>
    </row>
    <row r="275" customFormat="false" ht="13.2" hidden="false" customHeight="false" outlineLevel="0" collapsed="false">
      <c r="E275" s="0" t="s">
        <v>700</v>
      </c>
      <c r="I275" s="0" t="s">
        <v>2281</v>
      </c>
      <c r="J275" s="0" t="n">
        <f aca="false">IF(ISNUMBER(RIGHT(E275,LEN(E275)-SEARCH("(",E275,1))*1),RIGHT(E275,LEN(E275)-SEARCH("(",E275,1))*1,VLOOKUP(MID(E275,SEARCH("(",E275,1)+1,IF(ISERROR(FIND("NBMX",E275,1)),3,4)),$A$2:$C$36,3,0))</f>
        <v>1000</v>
      </c>
      <c r="K275" s="0" t="str">
        <f aca="false">IF(ISBLANK(F275),"",IF(ISNUMBER(F275),F275,VLOOKUP(IF(ISERROR(SEARCH(")",F275,1)),LEFT(F275,LEN(F275)),LEFT(F275,LEN(F275)-1)),$A$2:$C$36,3,0)))</f>
        <v/>
      </c>
    </row>
    <row r="276" customFormat="false" ht="13.2" hidden="false" customHeight="false" outlineLevel="0" collapsed="false">
      <c r="E276" s="0" t="s">
        <v>1744</v>
      </c>
      <c r="F276" s="0" t="s">
        <v>1702</v>
      </c>
      <c r="I276" s="0" t="s">
        <v>2282</v>
      </c>
      <c r="J276" s="0" t="n">
        <f aca="false">IF(ISNUMBER(RIGHT(E276,LEN(E276)-SEARCH("(",E276,1))*1),RIGHT(E276,LEN(E276)-SEARCH("(",E276,1))*1,VLOOKUP(MID(E276,SEARCH("(",E276,1)+1,IF(ISERROR(FIND("NBMX",E276,1)),3,4)),$A$2:$C$36,3,0))</f>
        <v>10</v>
      </c>
      <c r="K276" s="0" t="e">
        <f aca="false">IF(ISBLANK(F276),"",IF(ISNUMBER(F276),F276,VLOOKUP(IF(ISERROR(SEARCH(")",F276,1)),LEFT(F276,LEN(F276)),LEFT(F276,LEN(F276)-1)),$A$2:$C$36,3,0)))</f>
        <v>#N/A</v>
      </c>
    </row>
    <row r="277" customFormat="false" ht="13.2" hidden="false" customHeight="false" outlineLevel="0" collapsed="false">
      <c r="E277" s="0" t="s">
        <v>1745</v>
      </c>
      <c r="F277" s="0" t="s">
        <v>1702</v>
      </c>
      <c r="I277" s="0" t="s">
        <v>2283</v>
      </c>
      <c r="J277" s="0" t="n">
        <f aca="false">IF(ISNUMBER(RIGHT(E277,LEN(E277)-SEARCH("(",E277,1))*1),RIGHT(E277,LEN(E277)-SEARCH("(",E277,1))*1,VLOOKUP(MID(E277,SEARCH("(",E277,1)+1,IF(ISERROR(FIND("NBMX",E277,1)),3,4)),$A$2:$C$36,3,0))</f>
        <v>10</v>
      </c>
      <c r="K277" s="0" t="e">
        <f aca="false">IF(ISBLANK(F277),"",IF(ISNUMBER(F277),F277,VLOOKUP(IF(ISERROR(SEARCH(")",F277,1)),LEFT(F277,LEN(F277)),LEFT(F277,LEN(F277)-1)),$A$2:$C$36,3,0)))</f>
        <v>#N/A</v>
      </c>
    </row>
    <row r="278" customFormat="false" ht="13.2" hidden="false" customHeight="false" outlineLevel="0" collapsed="false">
      <c r="E278" s="0" t="s">
        <v>1746</v>
      </c>
      <c r="F278" s="0" t="s">
        <v>1702</v>
      </c>
      <c r="I278" s="0" t="s">
        <v>2284</v>
      </c>
      <c r="J278" s="0" t="n">
        <f aca="false">IF(ISNUMBER(RIGHT(E278,LEN(E278)-SEARCH("(",E278,1))*1),RIGHT(E278,LEN(E278)-SEARCH("(",E278,1))*1,VLOOKUP(MID(E278,SEARCH("(",E278,1)+1,IF(ISERROR(FIND("NBMX",E278,1)),3,4)),$A$2:$C$36,3,0))</f>
        <v>10</v>
      </c>
      <c r="K278" s="0" t="e">
        <f aca="false">IF(ISBLANK(F278),"",IF(ISNUMBER(F278),F278,VLOOKUP(IF(ISERROR(SEARCH(")",F278,1)),LEFT(F278,LEN(F278)),LEFT(F278,LEN(F278)-1)),$A$2:$C$36,3,0)))</f>
        <v>#N/A</v>
      </c>
    </row>
    <row r="279" customFormat="false" ht="13.2" hidden="false" customHeight="false" outlineLevel="0" collapsed="false">
      <c r="E279" s="0" t="s">
        <v>663</v>
      </c>
      <c r="I279" s="0" t="s">
        <v>2285</v>
      </c>
      <c r="J279" s="0" t="n">
        <f aca="false">IF(ISNUMBER(RIGHT(E279,LEN(E279)-SEARCH("(",E279,1))*1),RIGHT(E279,LEN(E279)-SEARCH("(",E279,1))*1,VLOOKUP(MID(E279,SEARCH("(",E279,1)+1,IF(ISERROR(FIND("NBMX",E279,1)),3,4)),$A$2:$C$36,3,0))</f>
        <v>300</v>
      </c>
      <c r="K279" s="0" t="str">
        <f aca="false">IF(ISBLANK(F279),"",IF(ISNUMBER(F279),F279,VLOOKUP(IF(ISERROR(SEARCH(")",F279,1)),LEFT(F279,LEN(F279)),LEFT(F279,LEN(F279)-1)),$A$2:$C$36,3,0)))</f>
        <v/>
      </c>
    </row>
    <row r="280" customFormat="false" ht="13.2" hidden="false" customHeight="false" outlineLevel="0" collapsed="false">
      <c r="E280" s="0" t="s">
        <v>701</v>
      </c>
      <c r="I280" s="0" t="s">
        <v>2286</v>
      </c>
      <c r="J280" s="0" t="n">
        <f aca="false">IF(ISNUMBER(RIGHT(E280,LEN(E280)-SEARCH("(",E280,1))*1),RIGHT(E280,LEN(E280)-SEARCH("(",E280,1))*1,VLOOKUP(MID(E280,SEARCH("(",E280,1)+1,IF(ISERROR(FIND("NBMX",E280,1)),3,4)),$A$2:$C$36,3,0))</f>
        <v>1000</v>
      </c>
      <c r="K280" s="0" t="str">
        <f aca="false">IF(ISBLANK(F280),"",IF(ISNUMBER(F280),F280,VLOOKUP(IF(ISERROR(SEARCH(")",F280,1)),LEFT(F280,LEN(F280)),LEFT(F280,LEN(F280)-1)),$A$2:$C$36,3,0)))</f>
        <v/>
      </c>
    </row>
    <row r="281" customFormat="false" ht="13.2" hidden="false" customHeight="false" outlineLevel="0" collapsed="false">
      <c r="E281" s="0" t="s">
        <v>1747</v>
      </c>
      <c r="F281" s="0" t="s">
        <v>228</v>
      </c>
      <c r="G281" s="0" t="s">
        <v>1702</v>
      </c>
      <c r="I281" s="0" t="s">
        <v>2287</v>
      </c>
      <c r="J281" s="0" t="n">
        <f aca="false">IF(ISNUMBER(RIGHT(E281,LEN(E281)-SEARCH("(",E281,1))*1),RIGHT(E281,LEN(E281)-SEARCH("(",E281,1))*1,VLOOKUP(MID(E281,SEARCH("(",E281,1)+1,IF(ISERROR(FIND("NBMX",E281,1)),3,4)),$A$2:$C$36,3,0))</f>
        <v>4</v>
      </c>
      <c r="K281" s="0" t="n">
        <f aca="false">IF(ISBLANK(F281),"",IF(ISNUMBER(F281),F281,VLOOKUP(IF(ISERROR(SEARCH(")",F281,1)),LEFT(F281,LEN(F281)),LEFT(F281,LEN(F281)-1)),$A$2:$C$36,3,0)))</f>
        <v>10</v>
      </c>
    </row>
    <row r="282" customFormat="false" ht="13.2" hidden="false" customHeight="false" outlineLevel="0" collapsed="false">
      <c r="E282" s="0" t="s">
        <v>1748</v>
      </c>
      <c r="F282" s="0" t="s">
        <v>1599</v>
      </c>
      <c r="I282" s="0" t="s">
        <v>2288</v>
      </c>
      <c r="J282" s="0" t="n">
        <f aca="false">IF(ISNUMBER(RIGHT(E282,LEN(E282)-SEARCH("(",E282,1))*1),RIGHT(E282,LEN(E282)-SEARCH("(",E282,1))*1,VLOOKUP(MID(E282,SEARCH("(",E282,1)+1,IF(ISERROR(FIND("NBMX",E282,1)),3,4)),$A$2:$C$36,3,0))</f>
        <v>12</v>
      </c>
      <c r="K282" s="0" t="n">
        <f aca="false">IF(ISBLANK(F282),"",IF(ISNUMBER(F282),F282,VLOOKUP(IF(ISERROR(SEARCH(")",F282,1)),LEFT(F282,LEN(F282)),LEFT(F282,LEN(F282)-1)),$A$2:$C$36,3,0)))</f>
        <v>1000</v>
      </c>
    </row>
    <row r="283" customFormat="false" ht="13.2" hidden="false" customHeight="false" outlineLevel="0" collapsed="false">
      <c r="E283" s="0" t="s">
        <v>1749</v>
      </c>
      <c r="F283" s="0" t="s">
        <v>1599</v>
      </c>
      <c r="I283" s="0" t="s">
        <v>2289</v>
      </c>
      <c r="J283" s="0" t="n">
        <f aca="false">IF(ISNUMBER(RIGHT(E283,LEN(E283)-SEARCH("(",E283,1))*1),RIGHT(E283,LEN(E283)-SEARCH("(",E283,1))*1,VLOOKUP(MID(E283,SEARCH("(",E283,1)+1,IF(ISERROR(FIND("NBMX",E283,1)),3,4)),$A$2:$C$36,3,0))</f>
        <v>300</v>
      </c>
      <c r="K283" s="0" t="n">
        <f aca="false">IF(ISBLANK(F283),"",IF(ISNUMBER(F283),F283,VLOOKUP(IF(ISERROR(SEARCH(")",F283,1)),LEFT(F283,LEN(F283)),LEFT(F283,LEN(F283)-1)),$A$2:$C$36,3,0)))</f>
        <v>1000</v>
      </c>
    </row>
    <row r="284" customFormat="false" ht="13.2" hidden="false" customHeight="false" outlineLevel="0" collapsed="false">
      <c r="E284" s="0" t="s">
        <v>1750</v>
      </c>
      <c r="F284" s="0" t="s">
        <v>1599</v>
      </c>
      <c r="I284" s="0" t="s">
        <v>2290</v>
      </c>
      <c r="J284" s="0" t="n">
        <f aca="false">IF(ISNUMBER(RIGHT(E284,LEN(E284)-SEARCH("(",E284,1))*1),RIGHT(E284,LEN(E284)-SEARCH("(",E284,1))*1,VLOOKUP(MID(E284,SEARCH("(",E284,1)+1,IF(ISERROR(FIND("NBMX",E284,1)),3,4)),$A$2:$C$36,3,0))</f>
        <v>200</v>
      </c>
      <c r="K284" s="0" t="n">
        <f aca="false">IF(ISBLANK(F284),"",IF(ISNUMBER(F284),F284,VLOOKUP(IF(ISERROR(SEARCH(")",F284,1)),LEFT(F284,LEN(F284)),LEFT(F284,LEN(F284)-1)),$A$2:$C$36,3,0)))</f>
        <v>1000</v>
      </c>
    </row>
    <row r="285" customFormat="false" ht="13.2" hidden="false" customHeight="false" outlineLevel="0" collapsed="false">
      <c r="E285" s="0" t="s">
        <v>1751</v>
      </c>
      <c r="I285" s="0" t="s">
        <v>2291</v>
      </c>
      <c r="J285" s="0" t="n">
        <f aca="false">IF(ISNUMBER(RIGHT(E285,LEN(E285)-SEARCH("(",E285,1))*1),RIGHT(E285,LEN(E285)-SEARCH("(",E285,1))*1,VLOOKUP(MID(E285,SEARCH("(",E285,1)+1,IF(ISERROR(FIND("NBMX",E285,1)),3,4)),$A$2:$C$36,3,0))</f>
        <v>3</v>
      </c>
      <c r="K285" s="0" t="str">
        <f aca="false">IF(ISBLANK(F285),"",IF(ISNUMBER(F285),F285,VLOOKUP(IF(ISERROR(SEARCH(")",F285,1)),LEFT(F285,LEN(F285)),LEFT(F285,LEN(F285)-1)),$A$2:$C$36,3,0)))</f>
        <v/>
      </c>
    </row>
    <row r="286" customFormat="false" ht="13.2" hidden="false" customHeight="false" outlineLevel="0" collapsed="false">
      <c r="E286" s="0" t="s">
        <v>678</v>
      </c>
      <c r="I286" s="0" t="s">
        <v>2292</v>
      </c>
      <c r="J286" s="0" t="n">
        <f aca="false">IF(ISNUMBER(RIGHT(E286,LEN(E286)-SEARCH("(",E286,1))*1),RIGHT(E286,LEN(E286)-SEARCH("(",E286,1))*1,VLOOKUP(MID(E286,SEARCH("(",E286,1)+1,IF(ISERROR(FIND("NBMX",E286,1)),3,4)),$A$2:$C$36,3,0))</f>
        <v>45</v>
      </c>
      <c r="K286" s="0" t="str">
        <f aca="false">IF(ISBLANK(F286),"",IF(ISNUMBER(F286),F286,VLOOKUP(IF(ISERROR(SEARCH(")",F286,1)),LEFT(F286,LEN(F286)),LEFT(F286,LEN(F286)-1)),$A$2:$C$36,3,0)))</f>
        <v/>
      </c>
    </row>
    <row r="287" customFormat="false" ht="13.2" hidden="false" customHeight="false" outlineLevel="0" collapsed="false">
      <c r="E287" s="0" t="s">
        <v>702</v>
      </c>
      <c r="I287" s="0" t="s">
        <v>2293</v>
      </c>
      <c r="J287" s="0" t="n">
        <f aca="false">IF(ISNUMBER(RIGHT(E287,LEN(E287)-SEARCH("(",E287,1))*1),RIGHT(E287,LEN(E287)-SEARCH("(",E287,1))*1,VLOOKUP(MID(E287,SEARCH("(",E287,1)+1,IF(ISERROR(FIND("NBMX",E287,1)),3,4)),$A$2:$C$36,3,0))</f>
        <v>1000</v>
      </c>
      <c r="K287" s="0" t="str">
        <f aca="false">IF(ISBLANK(F287),"",IF(ISNUMBER(F287),F287,VLOOKUP(IF(ISERROR(SEARCH(")",F287,1)),LEFT(F287,LEN(F287)),LEFT(F287,LEN(F287)-1)),$A$2:$C$36,3,0)))</f>
        <v/>
      </c>
    </row>
    <row r="288" customFormat="false" ht="13.2" hidden="false" customHeight="false" outlineLevel="0" collapsed="false">
      <c r="E288" s="0" t="s">
        <v>703</v>
      </c>
      <c r="I288" s="0" t="s">
        <v>2294</v>
      </c>
      <c r="J288" s="0" t="n">
        <f aca="false">IF(ISNUMBER(RIGHT(E288,LEN(E288)-SEARCH("(",E288,1))*1),RIGHT(E288,LEN(E288)-SEARCH("(",E288,1))*1,VLOOKUP(MID(E288,SEARCH("(",E288,1)+1,IF(ISERROR(FIND("NBMX",E288,1)),3,4)),$A$2:$C$36,3,0))</f>
        <v>1000</v>
      </c>
      <c r="K288" s="0" t="str">
        <f aca="false">IF(ISBLANK(F288),"",IF(ISNUMBER(F288),F288,VLOOKUP(IF(ISERROR(SEARCH(")",F288,1)),LEFT(F288,LEN(F288)),LEFT(F288,LEN(F288)-1)),$A$2:$C$36,3,0)))</f>
        <v/>
      </c>
    </row>
    <row r="289" customFormat="false" ht="13.2" hidden="false" customHeight="false" outlineLevel="0" collapsed="false">
      <c r="E289" s="0" t="s">
        <v>704</v>
      </c>
      <c r="I289" s="0" t="s">
        <v>2295</v>
      </c>
      <c r="J289" s="0" t="n">
        <f aca="false">IF(ISNUMBER(RIGHT(E289,LEN(E289)-SEARCH("(",E289,1))*1),RIGHT(E289,LEN(E289)-SEARCH("(",E289,1))*1,VLOOKUP(MID(E289,SEARCH("(",E289,1)+1,IF(ISERROR(FIND("NBMX",E289,1)),3,4)),$A$2:$C$36,3,0))</f>
        <v>1000</v>
      </c>
      <c r="K289" s="0" t="str">
        <f aca="false">IF(ISBLANK(F289),"",IF(ISNUMBER(F289),F289,VLOOKUP(IF(ISERROR(SEARCH(")",F289,1)),LEFT(F289,LEN(F289)),LEFT(F289,LEN(F289)-1)),$A$2:$C$36,3,0)))</f>
        <v/>
      </c>
    </row>
    <row r="290" customFormat="false" ht="13.2" hidden="false" customHeight="false" outlineLevel="0" collapsed="false">
      <c r="E290" s="0" t="s">
        <v>749</v>
      </c>
      <c r="I290" s="0" t="s">
        <v>2296</v>
      </c>
      <c r="J290" s="0" t="n">
        <f aca="false">IF(ISNUMBER(RIGHT(E290,LEN(E290)-SEARCH("(",E290,1))*1),RIGHT(E290,LEN(E290)-SEARCH("(",E290,1))*1,VLOOKUP(MID(E290,SEARCH("(",E290,1)+1,IF(ISERROR(FIND("NBMX",E290,1)),3,4)),$A$2:$C$36,3,0))</f>
        <v>5</v>
      </c>
      <c r="K290" s="0" t="str">
        <f aca="false">IF(ISBLANK(F290),"",IF(ISNUMBER(F290),F290,VLOOKUP(IF(ISERROR(SEARCH(")",F290,1)),LEFT(F290,LEN(F290)),LEFT(F290,LEN(F290)-1)),$A$2:$C$36,3,0)))</f>
        <v/>
      </c>
    </row>
    <row r="291" customFormat="false" ht="13.2" hidden="false" customHeight="false" outlineLevel="0" collapsed="false">
      <c r="E291" s="0" t="s">
        <v>705</v>
      </c>
      <c r="I291" s="0" t="s">
        <v>2297</v>
      </c>
      <c r="J291" s="0" t="n">
        <f aca="false">IF(ISNUMBER(RIGHT(E291,LEN(E291)-SEARCH("(",E291,1))*1),RIGHT(E291,LEN(E291)-SEARCH("(",E291,1))*1,VLOOKUP(MID(E291,SEARCH("(",E291,1)+1,IF(ISERROR(FIND("NBMX",E291,1)),3,4)),$A$2:$C$36,3,0))</f>
        <v>1000</v>
      </c>
      <c r="K291" s="0" t="str">
        <f aca="false">IF(ISBLANK(F291),"",IF(ISNUMBER(F291),F291,VLOOKUP(IF(ISERROR(SEARCH(")",F291,1)),LEFT(F291,LEN(F291)),LEFT(F291,LEN(F291)-1)),$A$2:$C$36,3,0)))</f>
        <v/>
      </c>
    </row>
    <row r="292" customFormat="false" ht="13.2" hidden="false" customHeight="false" outlineLevel="0" collapsed="false">
      <c r="E292" s="0" t="s">
        <v>706</v>
      </c>
      <c r="I292" s="0" t="s">
        <v>2298</v>
      </c>
      <c r="J292" s="0" t="n">
        <f aca="false">IF(ISNUMBER(RIGHT(E292,LEN(E292)-SEARCH("(",E292,1))*1),RIGHT(E292,LEN(E292)-SEARCH("(",E292,1))*1,VLOOKUP(MID(E292,SEARCH("(",E292,1)+1,IF(ISERROR(FIND("NBMX",E292,1)),3,4)),$A$2:$C$36,3,0))</f>
        <v>1000</v>
      </c>
      <c r="K292" s="0" t="str">
        <f aca="false">IF(ISBLANK(F292),"",IF(ISNUMBER(F292),F292,VLOOKUP(IF(ISERROR(SEARCH(")",F292,1)),LEFT(F292,LEN(F292)),LEFT(F292,LEN(F292)-1)),$A$2:$C$36,3,0)))</f>
        <v/>
      </c>
    </row>
    <row r="293" customFormat="false" ht="13.2" hidden="false" customHeight="false" outlineLevel="0" collapsed="false">
      <c r="E293" s="0" t="s">
        <v>707</v>
      </c>
      <c r="I293" s="0" t="s">
        <v>2299</v>
      </c>
      <c r="J293" s="0" t="n">
        <f aca="false">IF(ISNUMBER(RIGHT(E293,LEN(E293)-SEARCH("(",E293,1))*1),RIGHT(E293,LEN(E293)-SEARCH("(",E293,1))*1,VLOOKUP(MID(E293,SEARCH("(",E293,1)+1,IF(ISERROR(FIND("NBMX",E293,1)),3,4)),$A$2:$C$36,3,0))</f>
        <v>1000</v>
      </c>
      <c r="K293" s="0" t="str">
        <f aca="false">IF(ISBLANK(F293),"",IF(ISNUMBER(F293),F293,VLOOKUP(IF(ISERROR(SEARCH(")",F293,1)),LEFT(F293,LEN(F293)),LEFT(F293,LEN(F293)-1)),$A$2:$C$36,3,0)))</f>
        <v/>
      </c>
    </row>
    <row r="294" customFormat="false" ht="13.2" hidden="false" customHeight="false" outlineLevel="0" collapsed="false">
      <c r="E294" s="0" t="s">
        <v>708</v>
      </c>
      <c r="I294" s="0" t="s">
        <v>2300</v>
      </c>
      <c r="J294" s="0" t="n">
        <f aca="false">IF(ISNUMBER(RIGHT(E294,LEN(E294)-SEARCH("(",E294,1))*1),RIGHT(E294,LEN(E294)-SEARCH("(",E294,1))*1,VLOOKUP(MID(E294,SEARCH("(",E294,1)+1,IF(ISERROR(FIND("NBMX",E294,1)),3,4)),$A$2:$C$36,3,0))</f>
        <v>1000</v>
      </c>
      <c r="K294" s="0" t="str">
        <f aca="false">IF(ISBLANK(F294),"",IF(ISNUMBER(F294),F294,VLOOKUP(IF(ISERROR(SEARCH(")",F294,1)),LEFT(F294,LEN(F294)),LEFT(F294,LEN(F294)-1)),$A$2:$C$36,3,0)))</f>
        <v/>
      </c>
    </row>
    <row r="295" customFormat="false" ht="13.2" hidden="false" customHeight="false" outlineLevel="0" collapsed="false">
      <c r="E295" s="0" t="s">
        <v>709</v>
      </c>
      <c r="I295" s="0" t="s">
        <v>2301</v>
      </c>
      <c r="J295" s="0" t="n">
        <f aca="false">IF(ISNUMBER(RIGHT(E295,LEN(E295)-SEARCH("(",E295,1))*1),RIGHT(E295,LEN(E295)-SEARCH("(",E295,1))*1,VLOOKUP(MID(E295,SEARCH("(",E295,1)+1,IF(ISERROR(FIND("NBMX",E295,1)),3,4)),$A$2:$C$36,3,0))</f>
        <v>1000</v>
      </c>
      <c r="K295" s="0" t="str">
        <f aca="false">IF(ISBLANK(F295),"",IF(ISNUMBER(F295),F295,VLOOKUP(IF(ISERROR(SEARCH(")",F295,1)),LEFT(F295,LEN(F295)),LEFT(F295,LEN(F295)-1)),$A$2:$C$36,3,0)))</f>
        <v/>
      </c>
    </row>
    <row r="296" customFormat="false" ht="13.2" hidden="false" customHeight="false" outlineLevel="0" collapsed="false">
      <c r="E296" s="0" t="s">
        <v>710</v>
      </c>
      <c r="I296" s="0" t="s">
        <v>2302</v>
      </c>
      <c r="J296" s="0" t="n">
        <f aca="false">IF(ISNUMBER(RIGHT(E296,LEN(E296)-SEARCH("(",E296,1))*1),RIGHT(E296,LEN(E296)-SEARCH("(",E296,1))*1,VLOOKUP(MID(E296,SEARCH("(",E296,1)+1,IF(ISERROR(FIND("NBMX",E296,1)),3,4)),$A$2:$C$36,3,0))</f>
        <v>1000</v>
      </c>
      <c r="K296" s="0" t="str">
        <f aca="false">IF(ISBLANK(F296),"",IF(ISNUMBER(F296),F296,VLOOKUP(IF(ISERROR(SEARCH(")",F296,1)),LEFT(F296,LEN(F296)),LEFT(F296,LEN(F296)-1)),$A$2:$C$36,3,0)))</f>
        <v/>
      </c>
    </row>
    <row r="297" customFormat="false" ht="13.2" hidden="false" customHeight="false" outlineLevel="0" collapsed="false">
      <c r="E297" s="0" t="s">
        <v>711</v>
      </c>
      <c r="I297" s="0" t="s">
        <v>2303</v>
      </c>
      <c r="J297" s="0" t="n">
        <f aca="false">IF(ISNUMBER(RIGHT(E297,LEN(E297)-SEARCH("(",E297,1))*1),RIGHT(E297,LEN(E297)-SEARCH("(",E297,1))*1,VLOOKUP(MID(E297,SEARCH("(",E297,1)+1,IF(ISERROR(FIND("NBMX",E297,1)),3,4)),$A$2:$C$36,3,0))</f>
        <v>1000</v>
      </c>
      <c r="K297" s="0" t="str">
        <f aca="false">IF(ISBLANK(F297),"",IF(ISNUMBER(F297),F297,VLOOKUP(IF(ISERROR(SEARCH(")",F297,1)),LEFT(F297,LEN(F297)),LEFT(F297,LEN(F297)-1)),$A$2:$C$36,3,0)))</f>
        <v/>
      </c>
    </row>
    <row r="298" customFormat="false" ht="13.2" hidden="false" customHeight="false" outlineLevel="0" collapsed="false">
      <c r="E298" s="0" t="s">
        <v>712</v>
      </c>
      <c r="I298" s="0" t="s">
        <v>2304</v>
      </c>
      <c r="J298" s="0" t="n">
        <f aca="false">IF(ISNUMBER(RIGHT(E298,LEN(E298)-SEARCH("(",E298,1))*1),RIGHT(E298,LEN(E298)-SEARCH("(",E298,1))*1,VLOOKUP(MID(E298,SEARCH("(",E298,1)+1,IF(ISERROR(FIND("NBMX",E298,1)),3,4)),$A$2:$C$36,3,0))</f>
        <v>1000</v>
      </c>
      <c r="K298" s="0" t="str">
        <f aca="false">IF(ISBLANK(F298),"",IF(ISNUMBER(F298),F298,VLOOKUP(IF(ISERROR(SEARCH(")",F298,1)),LEFT(F298,LEN(F298)),LEFT(F298,LEN(F298)-1)),$A$2:$C$36,3,0)))</f>
        <v/>
      </c>
    </row>
    <row r="299" customFormat="false" ht="13.2" hidden="false" customHeight="false" outlineLevel="0" collapsed="false">
      <c r="E299" s="0" t="s">
        <v>713</v>
      </c>
      <c r="I299" s="0" t="s">
        <v>2305</v>
      </c>
      <c r="J299" s="0" t="n">
        <f aca="false">IF(ISNUMBER(RIGHT(E299,LEN(E299)-SEARCH("(",E299,1))*1),RIGHT(E299,LEN(E299)-SEARCH("(",E299,1))*1,VLOOKUP(MID(E299,SEARCH("(",E299,1)+1,IF(ISERROR(FIND("NBMX",E299,1)),3,4)),$A$2:$C$36,3,0))</f>
        <v>1000</v>
      </c>
      <c r="K299" s="0" t="str">
        <f aca="false">IF(ISBLANK(F299),"",IF(ISNUMBER(F299),F299,VLOOKUP(IF(ISERROR(SEARCH(")",F299,1)),LEFT(F299,LEN(F299)),LEFT(F299,LEN(F299)-1)),$A$2:$C$36,3,0)))</f>
        <v/>
      </c>
    </row>
    <row r="300" customFormat="false" ht="13.2" hidden="false" customHeight="false" outlineLevel="0" collapsed="false">
      <c r="E300" s="0" t="s">
        <v>671</v>
      </c>
      <c r="I300" s="0" t="s">
        <v>2306</v>
      </c>
      <c r="J300" s="0" t="e">
        <f aca="false">IF(ISNUMBER(RIGHT(E300,LEN(E300)-SEARCH("(",E300,1))*1),RIGHT(E300,LEN(E300)-SEARCH("(",E300,1))*1,VLOOKUP(MID(E300,SEARCH("(",E300,1)+1,IF(ISERROR(FIND("NBMX",E300,1)),3,4)),$A$2:$C$36,3,0))</f>
        <v>#N/A</v>
      </c>
      <c r="K300" s="0" t="str">
        <f aca="false">IF(ISBLANK(F300),"",IF(ISNUMBER(F300),F300,VLOOKUP(IF(ISERROR(SEARCH(")",F300,1)),LEFT(F300,LEN(F300)),LEFT(F300,LEN(F300)-1)),$A$2:$C$36,3,0)))</f>
        <v/>
      </c>
    </row>
    <row r="301" customFormat="false" ht="13.2" hidden="false" customHeight="false" outlineLevel="0" collapsed="false">
      <c r="E301" s="0" t="s">
        <v>714</v>
      </c>
      <c r="I301" s="0" t="s">
        <v>2307</v>
      </c>
      <c r="J301" s="0" t="n">
        <f aca="false">IF(ISNUMBER(RIGHT(E301,LEN(E301)-SEARCH("(",E301,1))*1),RIGHT(E301,LEN(E301)-SEARCH("(",E301,1))*1,VLOOKUP(MID(E301,SEARCH("(",E301,1)+1,IF(ISERROR(FIND("NBMX",E301,1)),3,4)),$A$2:$C$36,3,0))</f>
        <v>1000</v>
      </c>
      <c r="K301" s="0" t="str">
        <f aca="false">IF(ISBLANK(F301),"",IF(ISNUMBER(F301),F301,VLOOKUP(IF(ISERROR(SEARCH(")",F301,1)),LEFT(F301,LEN(F301)),LEFT(F301,LEN(F301)-1)),$A$2:$C$36,3,0)))</f>
        <v/>
      </c>
    </row>
    <row r="302" customFormat="false" ht="13.2" hidden="false" customHeight="false" outlineLevel="0" collapsed="false">
      <c r="E302" s="0" t="s">
        <v>672</v>
      </c>
      <c r="I302" s="0" t="s">
        <v>2308</v>
      </c>
      <c r="J302" s="0" t="e">
        <f aca="false">IF(ISNUMBER(RIGHT(E302,LEN(E302)-SEARCH("(",E302,1))*1),RIGHT(E302,LEN(E302)-SEARCH("(",E302,1))*1,VLOOKUP(MID(E302,SEARCH("(",E302,1)+1,IF(ISERROR(FIND("NBMX",E302,1)),3,4)),$A$2:$C$36,3,0))</f>
        <v>#N/A</v>
      </c>
      <c r="K302" s="0" t="str">
        <f aca="false">IF(ISBLANK(F302),"",IF(ISNUMBER(F302),F302,VLOOKUP(IF(ISERROR(SEARCH(")",F302,1)),LEFT(F302,LEN(F302)),LEFT(F302,LEN(F302)-1)),$A$2:$C$36,3,0)))</f>
        <v/>
      </c>
    </row>
    <row r="303" customFormat="false" ht="13.2" hidden="false" customHeight="false" outlineLevel="0" collapsed="false">
      <c r="E303" s="0" t="s">
        <v>715</v>
      </c>
      <c r="I303" s="0" t="s">
        <v>2309</v>
      </c>
      <c r="J303" s="0" t="n">
        <f aca="false">IF(ISNUMBER(RIGHT(E303,LEN(E303)-SEARCH("(",E303,1))*1),RIGHT(E303,LEN(E303)-SEARCH("(",E303,1))*1,VLOOKUP(MID(E303,SEARCH("(",E303,1)+1,IF(ISERROR(FIND("NBMX",E303,1)),3,4)),$A$2:$C$36,3,0))</f>
        <v>1000</v>
      </c>
      <c r="K303" s="0" t="str">
        <f aca="false">IF(ISBLANK(F303),"",IF(ISNUMBER(F303),F303,VLOOKUP(IF(ISERROR(SEARCH(")",F303,1)),LEFT(F303,LEN(F303)),LEFT(F303,LEN(F303)-1)),$A$2:$C$36,3,0)))</f>
        <v/>
      </c>
    </row>
    <row r="304" customFormat="false" ht="13.2" hidden="false" customHeight="false" outlineLevel="0" collapsed="false">
      <c r="E304" s="0" t="s">
        <v>716</v>
      </c>
      <c r="I304" s="0" t="s">
        <v>2310</v>
      </c>
      <c r="J304" s="0" t="n">
        <f aca="false">IF(ISNUMBER(RIGHT(E304,LEN(E304)-SEARCH("(",E304,1))*1),RIGHT(E304,LEN(E304)-SEARCH("(",E304,1))*1,VLOOKUP(MID(E304,SEARCH("(",E304,1)+1,IF(ISERROR(FIND("NBMX",E304,1)),3,4)),$A$2:$C$36,3,0))</f>
        <v>1000</v>
      </c>
      <c r="K304" s="0" t="str">
        <f aca="false">IF(ISBLANK(F304),"",IF(ISNUMBER(F304),F304,VLOOKUP(IF(ISERROR(SEARCH(")",F304,1)),LEFT(F304,LEN(F304)),LEFT(F304,LEN(F304)-1)),$A$2:$C$36,3,0)))</f>
        <v/>
      </c>
    </row>
    <row r="305" customFormat="false" ht="13.2" hidden="false" customHeight="false" outlineLevel="0" collapsed="false">
      <c r="E305" s="0" t="s">
        <v>717</v>
      </c>
      <c r="I305" s="0" t="s">
        <v>2311</v>
      </c>
      <c r="J305" s="0" t="n">
        <f aca="false">IF(ISNUMBER(RIGHT(E305,LEN(E305)-SEARCH("(",E305,1))*1),RIGHT(E305,LEN(E305)-SEARCH("(",E305,1))*1,VLOOKUP(MID(E305,SEARCH("(",E305,1)+1,IF(ISERROR(FIND("NBMX",E305,1)),3,4)),$A$2:$C$36,3,0))</f>
        <v>1000</v>
      </c>
      <c r="K305" s="0" t="str">
        <f aca="false">IF(ISBLANK(F305),"",IF(ISNUMBER(F305),F305,VLOOKUP(IF(ISERROR(SEARCH(")",F305,1)),LEFT(F305,LEN(F305)),LEFT(F305,LEN(F305)-1)),$A$2:$C$36,3,0)))</f>
        <v/>
      </c>
    </row>
    <row r="306" customFormat="false" ht="13.2" hidden="false" customHeight="false" outlineLevel="0" collapsed="false">
      <c r="E306" s="0" t="s">
        <v>1752</v>
      </c>
      <c r="F306" s="0" t="s">
        <v>224</v>
      </c>
      <c r="G306" s="0" t="s">
        <v>1599</v>
      </c>
      <c r="I306" s="0" t="s">
        <v>2312</v>
      </c>
      <c r="J306" s="0" t="n">
        <f aca="false">IF(ISNUMBER(RIGHT(E306,LEN(E306)-SEARCH("(",E306,1))*1),RIGHT(E306,LEN(E306)-SEARCH("(",E306,1))*1,VLOOKUP(MID(E306,SEARCH("(",E306,1)+1,IF(ISERROR(FIND("NBMX",E306,1)),3,4)),$A$2:$C$36,3,0))</f>
        <v>45</v>
      </c>
      <c r="K306" s="0" t="n">
        <f aca="false">IF(ISBLANK(F306),"",IF(ISNUMBER(F306),F306,VLOOKUP(IF(ISERROR(SEARCH(")",F306,1)),LEFT(F306,LEN(F306)),LEFT(F306,LEN(F306)-1)),$A$2:$C$36,3,0)))</f>
        <v>300</v>
      </c>
    </row>
    <row r="307" customFormat="false" ht="13.2" hidden="false" customHeight="false" outlineLevel="0" collapsed="false">
      <c r="E307" s="0" t="s">
        <v>718</v>
      </c>
      <c r="I307" s="0" t="s">
        <v>2313</v>
      </c>
      <c r="J307" s="0" t="n">
        <f aca="false">IF(ISNUMBER(RIGHT(E307,LEN(E307)-SEARCH("(",E307,1))*1),RIGHT(E307,LEN(E307)-SEARCH("(",E307,1))*1,VLOOKUP(MID(E307,SEARCH("(",E307,1)+1,IF(ISERROR(FIND("NBMX",E307,1)),3,4)),$A$2:$C$36,3,0))</f>
        <v>1000</v>
      </c>
      <c r="K307" s="0" t="str">
        <f aca="false">IF(ISBLANK(F307),"",IF(ISNUMBER(F307),F307,VLOOKUP(IF(ISERROR(SEARCH(")",F307,1)),LEFT(F307,LEN(F307)),LEFT(F307,LEN(F307)-1)),$A$2:$C$36,3,0)))</f>
        <v/>
      </c>
    </row>
    <row r="308" customFormat="false" ht="13.2" hidden="false" customHeight="false" outlineLevel="0" collapsed="false">
      <c r="E308" s="0" t="s">
        <v>1753</v>
      </c>
      <c r="F308" s="0" t="s">
        <v>1599</v>
      </c>
      <c r="I308" s="0" t="s">
        <v>2314</v>
      </c>
      <c r="J308" s="0" t="n">
        <f aca="false">IF(ISNUMBER(RIGHT(E308,LEN(E308)-SEARCH("(",E308,1))*1),RIGHT(E308,LEN(E308)-SEARCH("(",E308,1))*1,VLOOKUP(MID(E308,SEARCH("(",E308,1)+1,IF(ISERROR(FIND("NBMX",E308,1)),3,4)),$A$2:$C$36,3,0))</f>
        <v>200</v>
      </c>
      <c r="K308" s="0" t="n">
        <f aca="false">IF(ISBLANK(F308),"",IF(ISNUMBER(F308),F308,VLOOKUP(IF(ISERROR(SEARCH(")",F308,1)),LEFT(F308,LEN(F308)),LEFT(F308,LEN(F308)-1)),$A$2:$C$36,3,0)))</f>
        <v>1000</v>
      </c>
    </row>
    <row r="309" customFormat="false" ht="13.2" hidden="false" customHeight="false" outlineLevel="0" collapsed="false">
      <c r="E309" s="0" t="s">
        <v>1754</v>
      </c>
      <c r="F309" s="0" t="s">
        <v>1702</v>
      </c>
      <c r="I309" s="0" t="s">
        <v>2315</v>
      </c>
      <c r="J309" s="0" t="n">
        <f aca="false">IF(ISNUMBER(RIGHT(E309,LEN(E309)-SEARCH("(",E309,1))*1),RIGHT(E309,LEN(E309)-SEARCH("(",E309,1))*1,VLOOKUP(MID(E309,SEARCH("(",E309,1)+1,IF(ISERROR(FIND("NBMX",E309,1)),3,4)),$A$2:$C$36,3,0))</f>
        <v>10</v>
      </c>
      <c r="K309" s="0" t="e">
        <f aca="false">IF(ISBLANK(F309),"",IF(ISNUMBER(F309),F309,VLOOKUP(IF(ISERROR(SEARCH(")",F309,1)),LEFT(F309,LEN(F309)),LEFT(F309,LEN(F309)-1)),$A$2:$C$36,3,0)))</f>
        <v>#N/A</v>
      </c>
    </row>
    <row r="310" customFormat="false" ht="13.2" hidden="false" customHeight="false" outlineLevel="0" collapsed="false">
      <c r="E310" s="0" t="s">
        <v>719</v>
      </c>
      <c r="I310" s="0" t="s">
        <v>2316</v>
      </c>
      <c r="J310" s="0" t="n">
        <f aca="false">IF(ISNUMBER(RIGHT(E310,LEN(E310)-SEARCH("(",E310,1))*1),RIGHT(E310,LEN(E310)-SEARCH("(",E310,1))*1,VLOOKUP(MID(E310,SEARCH("(",E310,1)+1,IF(ISERROR(FIND("NBMX",E310,1)),3,4)),$A$2:$C$36,3,0))</f>
        <v>1000</v>
      </c>
      <c r="K310" s="0" t="str">
        <f aca="false">IF(ISBLANK(F310),"",IF(ISNUMBER(F310),F310,VLOOKUP(IF(ISERROR(SEARCH(")",F310,1)),LEFT(F310,LEN(F310)),LEFT(F310,LEN(F310)-1)),$A$2:$C$36,3,0)))</f>
        <v/>
      </c>
    </row>
    <row r="311" customFormat="false" ht="13.2" hidden="false" customHeight="false" outlineLevel="0" collapsed="false">
      <c r="E311" s="0" t="s">
        <v>720</v>
      </c>
      <c r="I311" s="0" t="s">
        <v>2317</v>
      </c>
      <c r="J311" s="0" t="n">
        <f aca="false">IF(ISNUMBER(RIGHT(E311,LEN(E311)-SEARCH("(",E311,1))*1),RIGHT(E311,LEN(E311)-SEARCH("(",E311,1))*1,VLOOKUP(MID(E311,SEARCH("(",E311,1)+1,IF(ISERROR(FIND("NBMX",E311,1)),3,4)),$A$2:$C$36,3,0))</f>
        <v>1000</v>
      </c>
      <c r="K311" s="0" t="str">
        <f aca="false">IF(ISBLANK(F311),"",IF(ISNUMBER(F311),F311,VLOOKUP(IF(ISERROR(SEARCH(")",F311,1)),LEFT(F311,LEN(F311)),LEFT(F311,LEN(F311)-1)),$A$2:$C$36,3,0)))</f>
        <v/>
      </c>
    </row>
    <row r="312" customFormat="false" ht="13.2" hidden="false" customHeight="false" outlineLevel="0" collapsed="false">
      <c r="E312" s="0" t="s">
        <v>721</v>
      </c>
      <c r="I312" s="0" t="s">
        <v>2318</v>
      </c>
      <c r="J312" s="0" t="n">
        <f aca="false">IF(ISNUMBER(RIGHT(E312,LEN(E312)-SEARCH("(",E312,1))*1),RIGHT(E312,LEN(E312)-SEARCH("(",E312,1))*1,VLOOKUP(MID(E312,SEARCH("(",E312,1)+1,IF(ISERROR(FIND("NBMX",E312,1)),3,4)),$A$2:$C$36,3,0))</f>
        <v>1000</v>
      </c>
      <c r="K312" s="0" t="str">
        <f aca="false">IF(ISBLANK(F312),"",IF(ISNUMBER(F312),F312,VLOOKUP(IF(ISERROR(SEARCH(")",F312,1)),LEFT(F312,LEN(F312)),LEFT(F312,LEN(F312)-1)),$A$2:$C$36,3,0)))</f>
        <v/>
      </c>
    </row>
    <row r="313" customFormat="false" ht="13.2" hidden="false" customHeight="false" outlineLevel="0" collapsed="false">
      <c r="E313" s="0" t="s">
        <v>722</v>
      </c>
      <c r="I313" s="0" t="s">
        <v>2319</v>
      </c>
      <c r="J313" s="0" t="n">
        <f aca="false">IF(ISNUMBER(RIGHT(E313,LEN(E313)-SEARCH("(",E313,1))*1),RIGHT(E313,LEN(E313)-SEARCH("(",E313,1))*1,VLOOKUP(MID(E313,SEARCH("(",E313,1)+1,IF(ISERROR(FIND("NBMX",E313,1)),3,4)),$A$2:$C$36,3,0))</f>
        <v>1000</v>
      </c>
      <c r="K313" s="0" t="str">
        <f aca="false">IF(ISBLANK(F313),"",IF(ISNUMBER(F313),F313,VLOOKUP(IF(ISERROR(SEARCH(")",F313,1)),LEFT(F313,LEN(F313)),LEFT(F313,LEN(F313)-1)),$A$2:$C$36,3,0)))</f>
        <v/>
      </c>
    </row>
    <row r="314" customFormat="false" ht="13.2" hidden="false" customHeight="false" outlineLevel="0" collapsed="false">
      <c r="E314" s="0" t="s">
        <v>723</v>
      </c>
      <c r="I314" s="0" t="s">
        <v>2320</v>
      </c>
      <c r="J314" s="0" t="n">
        <f aca="false">IF(ISNUMBER(RIGHT(E314,LEN(E314)-SEARCH("(",E314,1))*1),RIGHT(E314,LEN(E314)-SEARCH("(",E314,1))*1,VLOOKUP(MID(E314,SEARCH("(",E314,1)+1,IF(ISERROR(FIND("NBMX",E314,1)),3,4)),$A$2:$C$36,3,0))</f>
        <v>1000</v>
      </c>
      <c r="K314" s="0" t="str">
        <f aca="false">IF(ISBLANK(F314),"",IF(ISNUMBER(F314),F314,VLOOKUP(IF(ISERROR(SEARCH(")",F314,1)),LEFT(F314,LEN(F314)),LEFT(F314,LEN(F314)-1)),$A$2:$C$36,3,0)))</f>
        <v/>
      </c>
    </row>
    <row r="315" customFormat="false" ht="13.2" hidden="false" customHeight="false" outlineLevel="0" collapsed="false">
      <c r="E315" s="0" t="s">
        <v>1755</v>
      </c>
      <c r="F315" s="0" t="s">
        <v>1599</v>
      </c>
      <c r="I315" s="0" t="s">
        <v>2321</v>
      </c>
      <c r="J315" s="0" t="n">
        <f aca="false">IF(ISNUMBER(RIGHT(E315,LEN(E315)-SEARCH("(",E315,1))*1),RIGHT(E315,LEN(E315)-SEARCH("(",E315,1))*1,VLOOKUP(MID(E315,SEARCH("(",E315,1)+1,IF(ISERROR(FIND("NBMX",E315,1)),3,4)),$A$2:$C$36,3,0))</f>
        <v>200</v>
      </c>
      <c r="K315" s="0" t="n">
        <f aca="false">IF(ISBLANK(F315),"",IF(ISNUMBER(F315),F315,VLOOKUP(IF(ISERROR(SEARCH(")",F315,1)),LEFT(F315,LEN(F315)),LEFT(F315,LEN(F315)-1)),$A$2:$C$36,3,0)))</f>
        <v>1000</v>
      </c>
    </row>
    <row r="316" customFormat="false" ht="13.2" hidden="false" customHeight="false" outlineLevel="0" collapsed="false">
      <c r="E316" s="0" t="s">
        <v>1756</v>
      </c>
      <c r="F316" s="0" t="s">
        <v>224</v>
      </c>
      <c r="G316" s="0" t="s">
        <v>1599</v>
      </c>
      <c r="I316" s="0" t="s">
        <v>2322</v>
      </c>
      <c r="J316" s="0" t="n">
        <f aca="false">IF(ISNUMBER(RIGHT(E316,LEN(E316)-SEARCH("(",E316,1))*1),RIGHT(E316,LEN(E316)-SEARCH("(",E316,1))*1,VLOOKUP(MID(E316,SEARCH("(",E316,1)+1,IF(ISERROR(FIND("NBMX",E316,1)),3,4)),$A$2:$C$36,3,0))</f>
        <v>45</v>
      </c>
      <c r="K316" s="0" t="n">
        <f aca="false">IF(ISBLANK(F316),"",IF(ISNUMBER(F316),F316,VLOOKUP(IF(ISERROR(SEARCH(")",F316,1)),LEFT(F316,LEN(F316)),LEFT(F316,LEN(F316)-1)),$A$2:$C$36,3,0)))</f>
        <v>300</v>
      </c>
    </row>
    <row r="317" customFormat="false" ht="13.2" hidden="false" customHeight="false" outlineLevel="0" collapsed="false">
      <c r="E317" s="0" t="s">
        <v>1757</v>
      </c>
      <c r="F317" s="0" t="s">
        <v>1599</v>
      </c>
      <c r="I317" s="0" t="s">
        <v>2323</v>
      </c>
      <c r="J317" s="0" t="n">
        <f aca="false">IF(ISNUMBER(RIGHT(E317,LEN(E317)-SEARCH("(",E317,1))*1),RIGHT(E317,LEN(E317)-SEARCH("(",E317,1))*1,VLOOKUP(MID(E317,SEARCH("(",E317,1)+1,IF(ISERROR(FIND("NBMX",E317,1)),3,4)),$A$2:$C$36,3,0))</f>
        <v>200</v>
      </c>
      <c r="K317" s="0" t="n">
        <f aca="false">IF(ISBLANK(F317),"",IF(ISNUMBER(F317),F317,VLOOKUP(IF(ISERROR(SEARCH(")",F317,1)),LEFT(F317,LEN(F317)),LEFT(F317,LEN(F317)-1)),$A$2:$C$36,3,0)))</f>
        <v>1000</v>
      </c>
    </row>
    <row r="318" customFormat="false" ht="13.2" hidden="false" customHeight="false" outlineLevel="0" collapsed="false">
      <c r="E318" s="0" t="s">
        <v>751</v>
      </c>
      <c r="I318" s="0" t="s">
        <v>2324</v>
      </c>
      <c r="J318" s="0" t="n">
        <f aca="false">IF(ISNUMBER(RIGHT(E318,LEN(E318)-SEARCH("(",E318,1))*1),RIGHT(E318,LEN(E318)-SEARCH("(",E318,1))*1,VLOOKUP(MID(E318,SEARCH("(",E318,1)+1,IF(ISERROR(FIND("NBMX",E318,1)),3,4)),$A$2:$C$36,3,0))</f>
        <v>60</v>
      </c>
      <c r="K318" s="0" t="str">
        <f aca="false">IF(ISBLANK(F318),"",IF(ISNUMBER(F318),F318,VLOOKUP(IF(ISERROR(SEARCH(")",F318,1)),LEFT(F318,LEN(F318)),LEFT(F318,LEN(F318)-1)),$A$2:$C$36,3,0)))</f>
        <v/>
      </c>
    </row>
    <row r="319" customFormat="false" ht="13.2" hidden="false" customHeight="false" outlineLevel="0" collapsed="false">
      <c r="E319" s="0" t="s">
        <v>1758</v>
      </c>
      <c r="F319" s="0" t="s">
        <v>1599</v>
      </c>
      <c r="I319" s="0" t="s">
        <v>2325</v>
      </c>
      <c r="J319" s="0" t="n">
        <f aca="false">IF(ISNUMBER(RIGHT(E319,LEN(E319)-SEARCH("(",E319,1))*1),RIGHT(E319,LEN(E319)-SEARCH("(",E319,1))*1,VLOOKUP(MID(E319,SEARCH("(",E319,1)+1,IF(ISERROR(FIND("NBMX",E319,1)),3,4)),$A$2:$C$36,3,0))</f>
        <v>200</v>
      </c>
      <c r="K319" s="0" t="n">
        <f aca="false">IF(ISBLANK(F319),"",IF(ISNUMBER(F319),F319,VLOOKUP(IF(ISERROR(SEARCH(")",F319,1)),LEFT(F319,LEN(F319)),LEFT(F319,LEN(F319)-1)),$A$2:$C$36,3,0)))</f>
        <v>1000</v>
      </c>
    </row>
    <row r="320" customFormat="false" ht="13.2" hidden="false" customHeight="false" outlineLevel="0" collapsed="false">
      <c r="E320" s="0" t="s">
        <v>724</v>
      </c>
      <c r="I320" s="0" t="s">
        <v>2326</v>
      </c>
      <c r="J320" s="0" t="n">
        <f aca="false">IF(ISNUMBER(RIGHT(E320,LEN(E320)-SEARCH("(",E320,1))*1),RIGHT(E320,LEN(E320)-SEARCH("(",E320,1))*1,VLOOKUP(MID(E320,SEARCH("(",E320,1)+1,IF(ISERROR(FIND("NBMX",E320,1)),3,4)),$A$2:$C$36,3,0))</f>
        <v>1000</v>
      </c>
      <c r="K320" s="0" t="str">
        <f aca="false">IF(ISBLANK(F320),"",IF(ISNUMBER(F320),F320,VLOOKUP(IF(ISERROR(SEARCH(")",F320,1)),LEFT(F320,LEN(F320)),LEFT(F320,LEN(F320)-1)),$A$2:$C$36,3,0)))</f>
        <v/>
      </c>
    </row>
    <row r="321" customFormat="false" ht="13.2" hidden="false" customHeight="false" outlineLevel="0" collapsed="false">
      <c r="E321" s="0" t="s">
        <v>667</v>
      </c>
      <c r="I321" s="0" t="s">
        <v>2327</v>
      </c>
      <c r="J321" s="0" t="n">
        <f aca="false">IF(ISNUMBER(RIGHT(E321,LEN(E321)-SEARCH("(",E321,1))*1),RIGHT(E321,LEN(E321)-SEARCH("(",E321,1))*1,VLOOKUP(MID(E321,SEARCH("(",E321,1)+1,IF(ISERROR(FIND("NBMX",E321,1)),3,4)),$A$2:$C$36,3,0))</f>
        <v>200</v>
      </c>
      <c r="K321" s="0" t="str">
        <f aca="false">IF(ISBLANK(F321),"",IF(ISNUMBER(F321),F321,VLOOKUP(IF(ISERROR(SEARCH(")",F321,1)),LEFT(F321,LEN(F321)),LEFT(F321,LEN(F321)-1)),$A$2:$C$36,3,0)))</f>
        <v/>
      </c>
    </row>
    <row r="322" customFormat="false" ht="13.2" hidden="false" customHeight="false" outlineLevel="0" collapsed="false">
      <c r="E322" s="0" t="s">
        <v>669</v>
      </c>
      <c r="I322" s="0" t="s">
        <v>2328</v>
      </c>
      <c r="J322" s="0" t="n">
        <f aca="false">IF(ISNUMBER(RIGHT(E322,LEN(E322)-SEARCH("(",E322,1))*1),RIGHT(E322,LEN(E322)-SEARCH("(",E322,1))*1,VLOOKUP(MID(E322,SEARCH("(",E322,1)+1,IF(ISERROR(FIND("NBMX",E322,1)),3,4)),$A$2:$C$36,3,0))</f>
        <v>60</v>
      </c>
      <c r="K322" s="0" t="str">
        <f aca="false">IF(ISBLANK(F322),"",IF(ISNUMBER(F322),F322,VLOOKUP(IF(ISERROR(SEARCH(")",F322,1)),LEFT(F322,LEN(F322)),LEFT(F322,LEN(F322)-1)),$A$2:$C$36,3,0)))</f>
        <v/>
      </c>
    </row>
    <row r="323" customFormat="false" ht="13.2" hidden="false" customHeight="false" outlineLevel="0" collapsed="false">
      <c r="E323" s="0" t="s">
        <v>1759</v>
      </c>
      <c r="F323" s="0" t="s">
        <v>226</v>
      </c>
      <c r="G323" s="0" t="s">
        <v>1599</v>
      </c>
      <c r="I323" s="0" t="s">
        <v>2329</v>
      </c>
      <c r="J323" s="0" t="n">
        <f aca="false">IF(ISNUMBER(RIGHT(E323,LEN(E323)-SEARCH("(",E323,1))*1),RIGHT(E323,LEN(E323)-SEARCH("(",E323,1))*1,VLOOKUP(MID(E323,SEARCH("(",E323,1)+1,IF(ISERROR(FIND("NBMX",E323,1)),3,4)),$A$2:$C$36,3,0))</f>
        <v>12</v>
      </c>
      <c r="K323" s="0" t="n">
        <f aca="false">IF(ISBLANK(F323),"",IF(ISNUMBER(F323),F323,VLOOKUP(IF(ISERROR(SEARCH(")",F323,1)),LEFT(F323,LEN(F323)),LEFT(F323,LEN(F323)-1)),$A$2:$C$36,3,0)))</f>
        <v>200</v>
      </c>
    </row>
    <row r="324" customFormat="false" ht="13.2" hidden="false" customHeight="false" outlineLevel="0" collapsed="false">
      <c r="E324" s="0" t="s">
        <v>670</v>
      </c>
      <c r="I324" s="0" t="s">
        <v>2330</v>
      </c>
      <c r="J324" s="0" t="n">
        <f aca="false">IF(ISNUMBER(RIGHT(E324,LEN(E324)-SEARCH("(",E324,1))*1),RIGHT(E324,LEN(E324)-SEARCH("(",E324,1))*1,VLOOKUP(MID(E324,SEARCH("(",E324,1)+1,IF(ISERROR(FIND("NBMX",E324,1)),3,4)),$A$2:$C$36,3,0))</f>
        <v>49</v>
      </c>
      <c r="K324" s="0" t="str">
        <f aca="false">IF(ISBLANK(F324),"",IF(ISNUMBER(F324),F324,VLOOKUP(IF(ISERROR(SEARCH(")",F324,1)),LEFT(F324,LEN(F324)),LEFT(F324,LEN(F324)-1)),$A$2:$C$36,3,0)))</f>
        <v/>
      </c>
    </row>
    <row r="325" customFormat="false" ht="13.2" hidden="false" customHeight="false" outlineLevel="0" collapsed="false">
      <c r="E325" s="0" t="s">
        <v>1760</v>
      </c>
      <c r="F325" s="0" t="s">
        <v>1599</v>
      </c>
      <c r="I325" s="0" t="s">
        <v>2331</v>
      </c>
      <c r="J325" s="0" t="n">
        <f aca="false">IF(ISNUMBER(RIGHT(E325,LEN(E325)-SEARCH("(",E325,1))*1),RIGHT(E325,LEN(E325)-SEARCH("(",E325,1))*1,VLOOKUP(MID(E325,SEARCH("(",E325,1)+1,IF(ISERROR(FIND("NBMX",E325,1)),3,4)),$A$2:$C$36,3,0))</f>
        <v>200</v>
      </c>
      <c r="K325" s="0" t="n">
        <f aca="false">IF(ISBLANK(F325),"",IF(ISNUMBER(F325),F325,VLOOKUP(IF(ISERROR(SEARCH(")",F325,1)),LEFT(F325,LEN(F325)),LEFT(F325,LEN(F325)-1)),$A$2:$C$36,3,0)))</f>
        <v>1000</v>
      </c>
    </row>
    <row r="326" customFormat="false" ht="13.2" hidden="false" customHeight="false" outlineLevel="0" collapsed="false">
      <c r="E326" s="0" t="s">
        <v>679</v>
      </c>
      <c r="I326" s="0" t="s">
        <v>2332</v>
      </c>
      <c r="J326" s="0" t="n">
        <f aca="false">IF(ISNUMBER(RIGHT(E326,LEN(E326)-SEARCH("(",E326,1))*1),RIGHT(E326,LEN(E326)-SEARCH("(",E326,1))*1,VLOOKUP(MID(E326,SEARCH("(",E326,1)+1,IF(ISERROR(FIND("NBMX",E326,1)),3,4)),$A$2:$C$36,3,0))</f>
        <v>45</v>
      </c>
      <c r="K326" s="0" t="str">
        <f aca="false">IF(ISBLANK(F326),"",IF(ISNUMBER(F326),F326,VLOOKUP(IF(ISERROR(SEARCH(")",F326,1)),LEFT(F326,LEN(F326)),LEFT(F326,LEN(F326)-1)),$A$2:$C$36,3,0)))</f>
        <v/>
      </c>
    </row>
    <row r="327" customFormat="false" ht="13.2" hidden="false" customHeight="false" outlineLevel="0" collapsed="false">
      <c r="E327" s="0" t="s">
        <v>1761</v>
      </c>
      <c r="F327" s="0" t="s">
        <v>1599</v>
      </c>
      <c r="I327" s="0" t="s">
        <v>2333</v>
      </c>
      <c r="J327" s="0" t="n">
        <f aca="false">IF(ISNUMBER(RIGHT(E327,LEN(E327)-SEARCH("(",E327,1))*1),RIGHT(E327,LEN(E327)-SEARCH("(",E327,1))*1,VLOOKUP(MID(E327,SEARCH("(",E327,1)+1,IF(ISERROR(FIND("NBMX",E327,1)),3,4)),$A$2:$C$36,3,0))</f>
        <v>300</v>
      </c>
      <c r="K327" s="0" t="n">
        <f aca="false">IF(ISBLANK(F327),"",IF(ISNUMBER(F327),F327,VLOOKUP(IF(ISERROR(SEARCH(")",F327,1)),LEFT(F327,LEN(F327)),LEFT(F327,LEN(F327)-1)),$A$2:$C$36,3,0)))</f>
        <v>1000</v>
      </c>
    </row>
    <row r="328" customFormat="false" ht="13.2" hidden="false" customHeight="false" outlineLevel="0" collapsed="false">
      <c r="E328" s="0" t="s">
        <v>725</v>
      </c>
      <c r="I328" s="0" t="s">
        <v>2334</v>
      </c>
      <c r="J328" s="0" t="n">
        <f aca="false">IF(ISNUMBER(RIGHT(E328,LEN(E328)-SEARCH("(",E328,1))*1),RIGHT(E328,LEN(E328)-SEARCH("(",E328,1))*1,VLOOKUP(MID(E328,SEARCH("(",E328,1)+1,IF(ISERROR(FIND("NBMX",E328,1)),3,4)),$A$2:$C$36,3,0))</f>
        <v>1000</v>
      </c>
      <c r="K328" s="0" t="str">
        <f aca="false">IF(ISBLANK(F328),"",IF(ISNUMBER(F328),F328,VLOOKUP(IF(ISERROR(SEARCH(")",F328,1)),LEFT(F328,LEN(F328)),LEFT(F328,LEN(F328)-1)),$A$2:$C$36,3,0)))</f>
        <v/>
      </c>
    </row>
    <row r="329" customFormat="false" ht="13.2" hidden="false" customHeight="false" outlineLevel="0" collapsed="false">
      <c r="E329" s="0" t="s">
        <v>752</v>
      </c>
      <c r="I329" s="0" t="s">
        <v>2335</v>
      </c>
      <c r="J329" s="0" t="n">
        <f aca="false">IF(ISNUMBER(RIGHT(E329,LEN(E329)-SEARCH("(",E329,1))*1),RIGHT(E329,LEN(E329)-SEARCH("(",E329,1))*1,VLOOKUP(MID(E329,SEARCH("(",E329,1)+1,IF(ISERROR(FIND("NBMX",E329,1)),3,4)),$A$2:$C$36,3,0))</f>
        <v>60</v>
      </c>
      <c r="K329" s="0" t="str">
        <f aca="false">IF(ISBLANK(F329),"",IF(ISNUMBER(F329),F329,VLOOKUP(IF(ISERROR(SEARCH(")",F329,1)),LEFT(F329,LEN(F329)),LEFT(F329,LEN(F329)-1)),$A$2:$C$36,3,0)))</f>
        <v/>
      </c>
    </row>
    <row r="330" customFormat="false" ht="13.2" hidden="false" customHeight="false" outlineLevel="0" collapsed="false">
      <c r="E330" s="0" t="s">
        <v>750</v>
      </c>
      <c r="I330" s="0" t="s">
        <v>2336</v>
      </c>
      <c r="J330" s="0" t="n">
        <f aca="false">IF(ISNUMBER(RIGHT(E330,LEN(E330)-SEARCH("(",E330,1))*1),RIGHT(E330,LEN(E330)-SEARCH("(",E330,1))*1,VLOOKUP(MID(E330,SEARCH("(",E330,1)+1,IF(ISERROR(FIND("NBMX",E330,1)),3,4)),$A$2:$C$36,3,0))</f>
        <v>5</v>
      </c>
      <c r="K330" s="0" t="str">
        <f aca="false">IF(ISBLANK(F330),"",IF(ISNUMBER(F330),F330,VLOOKUP(IF(ISERROR(SEARCH(")",F330,1)),LEFT(F330,LEN(F330)),LEFT(F330,LEN(F330)-1)),$A$2:$C$36,3,0)))</f>
        <v/>
      </c>
    </row>
    <row r="331" customFormat="false" ht="13.2" hidden="false" customHeight="false" outlineLevel="0" collapsed="false">
      <c r="E331" s="0" t="s">
        <v>726</v>
      </c>
      <c r="I331" s="0" t="s">
        <v>2337</v>
      </c>
      <c r="J331" s="0" t="n">
        <f aca="false">IF(ISNUMBER(RIGHT(E331,LEN(E331)-SEARCH("(",E331,1))*1),RIGHT(E331,LEN(E331)-SEARCH("(",E331,1))*1,VLOOKUP(MID(E331,SEARCH("(",E331,1)+1,IF(ISERROR(FIND("NBMX",E331,1)),3,4)),$A$2:$C$36,3,0))</f>
        <v>1000</v>
      </c>
      <c r="K331" s="0" t="str">
        <f aca="false">IF(ISBLANK(F331),"",IF(ISNUMBER(F331),F331,VLOOKUP(IF(ISERROR(SEARCH(")",F331,1)),LEFT(F331,LEN(F331)),LEFT(F331,LEN(F331)-1)),$A$2:$C$36,3,0)))</f>
        <v/>
      </c>
    </row>
    <row r="332" customFormat="false" ht="13.2" hidden="false" customHeight="false" outlineLevel="0" collapsed="false">
      <c r="E332" s="0" t="s">
        <v>727</v>
      </c>
      <c r="I332" s="0" t="s">
        <v>2338</v>
      </c>
      <c r="J332" s="0" t="n">
        <f aca="false">IF(ISNUMBER(RIGHT(E332,LEN(E332)-SEARCH("(",E332,1))*1),RIGHT(E332,LEN(E332)-SEARCH("(",E332,1))*1,VLOOKUP(MID(E332,SEARCH("(",E332,1)+1,IF(ISERROR(FIND("NBMX",E332,1)),3,4)),$A$2:$C$36,3,0))</f>
        <v>1000</v>
      </c>
      <c r="K332" s="0" t="str">
        <f aca="false">IF(ISBLANK(F332),"",IF(ISNUMBER(F332),F332,VLOOKUP(IF(ISERROR(SEARCH(")",F332,1)),LEFT(F332,LEN(F332)),LEFT(F332,LEN(F332)-1)),$A$2:$C$36,3,0)))</f>
        <v/>
      </c>
    </row>
    <row r="333" customFormat="false" ht="13.2" hidden="false" customHeight="false" outlineLevel="0" collapsed="false">
      <c r="E333" s="0" t="s">
        <v>728</v>
      </c>
      <c r="I333" s="0" t="s">
        <v>2339</v>
      </c>
      <c r="J333" s="0" t="n">
        <f aca="false">IF(ISNUMBER(RIGHT(E333,LEN(E333)-SEARCH("(",E333,1))*1),RIGHT(E333,LEN(E333)-SEARCH("(",E333,1))*1,VLOOKUP(MID(E333,SEARCH("(",E333,1)+1,IF(ISERROR(FIND("NBMX",E333,1)),3,4)),$A$2:$C$36,3,0))</f>
        <v>1000</v>
      </c>
      <c r="K333" s="0" t="str">
        <f aca="false">IF(ISBLANK(F333),"",IF(ISNUMBER(F333),F333,VLOOKUP(IF(ISERROR(SEARCH(")",F333,1)),LEFT(F333,LEN(F333)),LEFT(F333,LEN(F333)-1)),$A$2:$C$36,3,0)))</f>
        <v/>
      </c>
    </row>
    <row r="334" customFormat="false" ht="13.2" hidden="false" customHeight="false" outlineLevel="0" collapsed="false">
      <c r="E334" s="0" t="s">
        <v>729</v>
      </c>
      <c r="I334" s="0" t="s">
        <v>2340</v>
      </c>
      <c r="J334" s="0" t="n">
        <f aca="false">IF(ISNUMBER(RIGHT(E334,LEN(E334)-SEARCH("(",E334,1))*1),RIGHT(E334,LEN(E334)-SEARCH("(",E334,1))*1,VLOOKUP(MID(E334,SEARCH("(",E334,1)+1,IF(ISERROR(FIND("NBMX",E334,1)),3,4)),$A$2:$C$36,3,0))</f>
        <v>1000</v>
      </c>
      <c r="K334" s="0" t="str">
        <f aca="false">IF(ISBLANK(F334),"",IF(ISNUMBER(F334),F334,VLOOKUP(IF(ISERROR(SEARCH(")",F334,1)),LEFT(F334,LEN(F334)),LEFT(F334,LEN(F334)-1)),$A$2:$C$36,3,0)))</f>
        <v/>
      </c>
    </row>
    <row r="335" customFormat="false" ht="13.2" hidden="false" customHeight="false" outlineLevel="0" collapsed="false">
      <c r="E335" s="0" t="s">
        <v>651</v>
      </c>
      <c r="I335" s="0" t="s">
        <v>2341</v>
      </c>
      <c r="J335" s="0" t="n">
        <f aca="false">2*VLOOKUP("MSA",A2:C36,3,0)*VLOOKUP("MSO",A2:C36,3,0)</f>
        <v>98000</v>
      </c>
      <c r="K335" s="0" t="str">
        <f aca="false">IF(ISBLANK(F335),"",IF(ISNUMBER(F335),F335,VLOOKUP(IF(ISERROR(SEARCH(")",F335,1)),LEFT(F335,LEN(F335)),LEFT(F335,LEN(F335)-1)),$A$2:$C$36,3,0)))</f>
        <v/>
      </c>
    </row>
    <row r="336" customFormat="false" ht="13.2" hidden="false" customHeight="false" outlineLevel="0" collapsed="false">
      <c r="E336" s="0" t="s">
        <v>1762</v>
      </c>
      <c r="F336" s="0" t="s">
        <v>224</v>
      </c>
      <c r="G336" s="0" t="s">
        <v>1599</v>
      </c>
      <c r="I336" s="0" t="s">
        <v>2342</v>
      </c>
      <c r="J336" s="0" t="n">
        <f aca="false">IF(ISNUMBER(RIGHT(E336,LEN(E336)-SEARCH("(",E336,1))*1),RIGHT(E336,LEN(E336)-SEARCH("(",E336,1))*1,VLOOKUP(MID(E336,SEARCH("(",E336,1)+1,IF(ISERROR(FIND("NBMX",E336,1)),3,4)),$A$2:$C$36,3,0))</f>
        <v>45</v>
      </c>
      <c r="K336" s="0" t="n">
        <f aca="false">IF(ISBLANK(F336),"",IF(ISNUMBER(F336),F336,VLOOKUP(IF(ISERROR(SEARCH(")",F336,1)),LEFT(F336,LEN(F336)),LEFT(F336,LEN(F336)-1)),$A$2:$C$36,3,0)))</f>
        <v>300</v>
      </c>
    </row>
    <row r="337" customFormat="false" ht="13.2" hidden="false" customHeight="false" outlineLevel="0" collapsed="false">
      <c r="E337" s="0" t="s">
        <v>1763</v>
      </c>
      <c r="F337" s="0" t="s">
        <v>1702</v>
      </c>
      <c r="I337" s="0" t="s">
        <v>2343</v>
      </c>
      <c r="J337" s="0" t="n">
        <f aca="false">IF(ISNUMBER(RIGHT(E337,LEN(E337)-SEARCH("(",E337,1))*1),RIGHT(E337,LEN(E337)-SEARCH("(",E337,1))*1,VLOOKUP(MID(E337,SEARCH("(",E337,1)+1,IF(ISERROR(FIND("NBMX",E337,1)),3,4)),$A$2:$C$36,3,0))</f>
        <v>10</v>
      </c>
      <c r="K337" s="0" t="e">
        <f aca="false">IF(ISBLANK(F337),"",IF(ISNUMBER(F337),F337,VLOOKUP(IF(ISERROR(SEARCH(")",F337,1)),LEFT(F337,LEN(F337)),LEFT(F337,LEN(F337)-1)),$A$2:$C$36,3,0)))</f>
        <v>#N/A</v>
      </c>
    </row>
    <row r="338" customFormat="false" ht="13.2" hidden="false" customHeight="false" outlineLevel="0" collapsed="false">
      <c r="E338" s="0" t="s">
        <v>1764</v>
      </c>
      <c r="F338" s="0" t="s">
        <v>1599</v>
      </c>
      <c r="I338" s="0" t="s">
        <v>2344</v>
      </c>
      <c r="J338" s="0" t="n">
        <f aca="false">IF(ISNUMBER(RIGHT(E338,LEN(E338)-SEARCH("(",E338,1))*1),RIGHT(E338,LEN(E338)-SEARCH("(",E338,1))*1,VLOOKUP(MID(E338,SEARCH("(",E338,1)+1,IF(ISERROR(FIND("NBMX",E338,1)),3,4)),$A$2:$C$36,3,0))</f>
        <v>13</v>
      </c>
      <c r="K338" s="0" t="n">
        <f aca="false">IF(ISBLANK(F338),"",IF(ISNUMBER(F338),F338,VLOOKUP(IF(ISERROR(SEARCH(")",F338,1)),LEFT(F338,LEN(F338)),LEFT(F338,LEN(F338)-1)),$A$2:$C$36,3,0)))</f>
        <v>1000</v>
      </c>
    </row>
    <row r="339" customFormat="false" ht="13.2" hidden="false" customHeight="false" outlineLevel="0" collapsed="false">
      <c r="E339" s="0" t="s">
        <v>730</v>
      </c>
      <c r="I339" s="0" t="s">
        <v>2345</v>
      </c>
      <c r="J339" s="0" t="n">
        <f aca="false">IF(ISNUMBER(RIGHT(E339,LEN(E339)-SEARCH("(",E339,1))*1),RIGHT(E339,LEN(E339)-SEARCH("(",E339,1))*1,VLOOKUP(MID(E339,SEARCH("(",E339,1)+1,IF(ISERROR(FIND("NBMX",E339,1)),3,4)),$A$2:$C$36,3,0))</f>
        <v>1000</v>
      </c>
      <c r="K339" s="0" t="str">
        <f aca="false">IF(ISBLANK(F339),"",IF(ISNUMBER(F339),F339,VLOOKUP(IF(ISERROR(SEARCH(")",F339,1)),LEFT(F339,LEN(F339)),LEFT(F339,LEN(F339)-1)),$A$2:$C$36,3,0)))</f>
        <v/>
      </c>
    </row>
    <row r="340" customFormat="false" ht="13.2" hidden="false" customHeight="false" outlineLevel="0" collapsed="false">
      <c r="E340" s="0" t="s">
        <v>1765</v>
      </c>
      <c r="F340" s="0" t="s">
        <v>1599</v>
      </c>
      <c r="I340" s="0" t="s">
        <v>2346</v>
      </c>
      <c r="J340" s="0" t="n">
        <f aca="false">IF(ISNUMBER(RIGHT(E340,LEN(E340)-SEARCH("(",E340,1))*1),RIGHT(E340,LEN(E340)-SEARCH("(",E340,1))*1,VLOOKUP(MID(E340,SEARCH("(",E340,1)+1,IF(ISERROR(FIND("NBMX",E340,1)),3,4)),$A$2:$C$36,3,0))</f>
        <v>12</v>
      </c>
      <c r="K340" s="0" t="n">
        <f aca="false">IF(ISBLANK(F340),"",IF(ISNUMBER(F340),F340,VLOOKUP(IF(ISERROR(SEARCH(")",F340,1)),LEFT(F340,LEN(F340)),LEFT(F340,LEN(F340)-1)),$A$2:$C$36,3,0)))</f>
        <v>1000</v>
      </c>
    </row>
    <row r="341" customFormat="false" ht="13.2" hidden="false" customHeight="false" outlineLevel="0" collapsed="false">
      <c r="E341" s="0" t="s">
        <v>1766</v>
      </c>
      <c r="F341" s="0" t="s">
        <v>220</v>
      </c>
      <c r="G341" s="0" t="s">
        <v>1599</v>
      </c>
      <c r="I341" s="0" t="s">
        <v>2347</v>
      </c>
      <c r="J341" s="0" t="n">
        <f aca="false">IF(ISNUMBER(RIGHT(E341,LEN(E341)-SEARCH("(",E341,1))*1),RIGHT(E341,LEN(E341)-SEARCH("(",E341,1))*1,VLOOKUP(MID(E341,SEARCH("(",E341,1)+1,IF(ISERROR(FIND("NBMX",E341,1)),3,4)),$A$2:$C$36,3,0))</f>
        <v>45</v>
      </c>
      <c r="K341" s="0" t="n">
        <f aca="false">IF(ISBLANK(F341),"",IF(ISNUMBER(F341),F341,VLOOKUP(IF(ISERROR(SEARCH(")",F341,1)),LEFT(F341,LEN(F341)),LEFT(F341,LEN(F341)-1)),$A$2:$C$36,3,0)))</f>
        <v>60</v>
      </c>
    </row>
    <row r="342" customFormat="false" ht="13.2" hidden="false" customHeight="false" outlineLevel="0" collapsed="false">
      <c r="E342" s="0" t="s">
        <v>731</v>
      </c>
      <c r="I342" s="0" t="s">
        <v>2348</v>
      </c>
      <c r="J342" s="0" t="n">
        <f aca="false">IF(ISNUMBER(RIGHT(E342,LEN(E342)-SEARCH("(",E342,1))*1),RIGHT(E342,LEN(E342)-SEARCH("(",E342,1))*1,VLOOKUP(MID(E342,SEARCH("(",E342,1)+1,IF(ISERROR(FIND("NBMX",E342,1)),3,4)),$A$2:$C$36,3,0))</f>
        <v>1000</v>
      </c>
      <c r="K342" s="0" t="str">
        <f aca="false">IF(ISBLANK(F342),"",IF(ISNUMBER(F342),F342,VLOOKUP(IF(ISERROR(SEARCH(")",F342,1)),LEFT(F342,LEN(F342)),LEFT(F342,LEN(F342)-1)),$A$2:$C$36,3,0)))</f>
        <v/>
      </c>
    </row>
    <row r="343" customFormat="false" ht="13.2" hidden="false" customHeight="false" outlineLevel="0" collapsed="false">
      <c r="E343" s="0" t="s">
        <v>1767</v>
      </c>
      <c r="F343" s="0" t="s">
        <v>224</v>
      </c>
      <c r="G343" s="0" t="s">
        <v>1599</v>
      </c>
      <c r="I343" s="0" t="s">
        <v>2349</v>
      </c>
      <c r="J343" s="0" t="n">
        <f aca="false">IF(ISNUMBER(RIGHT(E343,LEN(E343)-SEARCH("(",E343,1))*1),RIGHT(E343,LEN(E343)-SEARCH("(",E343,1))*1,VLOOKUP(MID(E343,SEARCH("(",E343,1)+1,IF(ISERROR(FIND("NBMX",E343,1)),3,4)),$A$2:$C$36,3,0))</f>
        <v>45</v>
      </c>
      <c r="K343" s="0" t="n">
        <f aca="false">IF(ISBLANK(F343),"",IF(ISNUMBER(F343),F343,VLOOKUP(IF(ISERROR(SEARCH(")",F343,1)),LEFT(F343,LEN(F343)),LEFT(F343,LEN(F343)-1)),$A$2:$C$36,3,0)))</f>
        <v>300</v>
      </c>
    </row>
    <row r="344" customFormat="false" ht="13.2" hidden="false" customHeight="false" outlineLevel="0" collapsed="false">
      <c r="E344" s="0" t="s">
        <v>732</v>
      </c>
      <c r="I344" s="0" t="s">
        <v>2350</v>
      </c>
      <c r="J344" s="0" t="n">
        <f aca="false">IF(ISNUMBER(RIGHT(E344,LEN(E344)-SEARCH("(",E344,1))*1),RIGHT(E344,LEN(E344)-SEARCH("(",E344,1))*1,VLOOKUP(MID(E344,SEARCH("(",E344,1)+1,IF(ISERROR(FIND("NBMX",E344,1)),3,4)),$A$2:$C$36,3,0))</f>
        <v>1000</v>
      </c>
      <c r="K344" s="0" t="str">
        <f aca="false">IF(ISBLANK(F344),"",IF(ISNUMBER(F344),F344,VLOOKUP(IF(ISERROR(SEARCH(")",F344,1)),LEFT(F344,LEN(F344)),LEFT(F344,LEN(F344)-1)),$A$2:$C$36,3,0)))</f>
        <v/>
      </c>
    </row>
    <row r="345" customFormat="false" ht="13.2" hidden="false" customHeight="false" outlineLevel="0" collapsed="false">
      <c r="E345" s="0" t="s">
        <v>733</v>
      </c>
      <c r="I345" s="0" t="s">
        <v>2351</v>
      </c>
      <c r="J345" s="0" t="n">
        <f aca="false">IF(ISNUMBER(RIGHT(E345,LEN(E345)-SEARCH("(",E345,1))*1),RIGHT(E345,LEN(E345)-SEARCH("(",E345,1))*1,VLOOKUP(MID(E345,SEARCH("(",E345,1)+1,IF(ISERROR(FIND("NBMX",E345,1)),3,4)),$A$2:$C$36,3,0))</f>
        <v>1000</v>
      </c>
      <c r="K345" s="0" t="str">
        <f aca="false">IF(ISBLANK(F345),"",IF(ISNUMBER(F345),F345,VLOOKUP(IF(ISERROR(SEARCH(")",F345,1)),LEFT(F345,LEN(F345)),LEFT(F345,LEN(F345)-1)),$A$2:$C$36,3,0)))</f>
        <v/>
      </c>
    </row>
    <row r="346" customFormat="false" ht="13.2" hidden="false" customHeight="false" outlineLevel="0" collapsed="false">
      <c r="E346" s="0" t="s">
        <v>1768</v>
      </c>
      <c r="F346" s="0" t="s">
        <v>226</v>
      </c>
      <c r="G346" s="0" t="s">
        <v>1599</v>
      </c>
      <c r="I346" s="0" t="s">
        <v>2352</v>
      </c>
      <c r="J346" s="0" t="n">
        <f aca="false">IF(ISNUMBER(RIGHT(E346,LEN(E346)-SEARCH("(",E346,1))*1),RIGHT(E346,LEN(E346)-SEARCH("(",E346,1))*1,VLOOKUP(MID(E346,SEARCH("(",E346,1)+1,IF(ISERROR(FIND("NBMX",E346,1)),3,4)),$A$2:$C$36,3,0))</f>
        <v>45</v>
      </c>
      <c r="K346" s="0" t="n">
        <f aca="false">IF(ISBLANK(F346),"",IF(ISNUMBER(F346),F346,VLOOKUP(IF(ISERROR(SEARCH(")",F346,1)),LEFT(F346,LEN(F346)),LEFT(F346,LEN(F346)-1)),$A$2:$C$36,3,0)))</f>
        <v>200</v>
      </c>
    </row>
    <row r="347" customFormat="false" ht="13.2" hidden="false" customHeight="false" outlineLevel="0" collapsed="false">
      <c r="E347" s="0" t="s">
        <v>1769</v>
      </c>
      <c r="F347" s="0" t="s">
        <v>224</v>
      </c>
      <c r="G347" s="0" t="s">
        <v>1599</v>
      </c>
      <c r="I347" s="0" t="s">
        <v>2353</v>
      </c>
      <c r="J347" s="0" t="n">
        <f aca="false">IF(ISNUMBER(RIGHT(E347,LEN(E347)-SEARCH("(",E347,1))*1),RIGHT(E347,LEN(E347)-SEARCH("(",E347,1))*1,VLOOKUP(MID(E347,SEARCH("(",E347,1)+1,IF(ISERROR(FIND("NBMX",E347,1)),3,4)),$A$2:$C$36,3,0))</f>
        <v>45</v>
      </c>
      <c r="K347" s="0" t="n">
        <f aca="false">IF(ISBLANK(F347),"",IF(ISNUMBER(F347),F347,VLOOKUP(IF(ISERROR(SEARCH(")",F347,1)),LEFT(F347,LEN(F347)),LEFT(F347,LEN(F347)-1)),$A$2:$C$36,3,0)))</f>
        <v>300</v>
      </c>
    </row>
    <row r="348" customFormat="false" ht="13.2" hidden="false" customHeight="false" outlineLevel="0" collapsed="false">
      <c r="E348" s="0" t="s">
        <v>734</v>
      </c>
      <c r="I348" s="0" t="s">
        <v>2354</v>
      </c>
      <c r="J348" s="0" t="n">
        <f aca="false">IF(ISNUMBER(RIGHT(E348,LEN(E348)-SEARCH("(",E348,1))*1),RIGHT(E348,LEN(E348)-SEARCH("(",E348,1))*1,VLOOKUP(MID(E348,SEARCH("(",E348,1)+1,IF(ISERROR(FIND("NBMX",E348,1)),3,4)),$A$2:$C$36,3,0))</f>
        <v>1000</v>
      </c>
      <c r="K348" s="0" t="str">
        <f aca="false">IF(ISBLANK(F348),"",IF(ISNUMBER(F348),F348,VLOOKUP(IF(ISERROR(SEARCH(")",F348,1)),LEFT(F348,LEN(F348)),LEFT(F348,LEN(F348)-1)),$A$2:$C$36,3,0)))</f>
        <v/>
      </c>
    </row>
    <row r="349" customFormat="false" ht="13.2" hidden="false" customHeight="false" outlineLevel="0" collapsed="false">
      <c r="E349" s="0" t="s">
        <v>735</v>
      </c>
      <c r="I349" s="0" t="s">
        <v>2355</v>
      </c>
      <c r="J349" s="0" t="n">
        <f aca="false">IF(ISNUMBER(RIGHT(E349,LEN(E349)-SEARCH("(",E349,1))*1),RIGHT(E349,LEN(E349)-SEARCH("(",E349,1))*1,VLOOKUP(MID(E349,SEARCH("(",E349,1)+1,IF(ISERROR(FIND("NBMX",E349,1)),3,4)),$A$2:$C$36,3,0))</f>
        <v>1000</v>
      </c>
      <c r="K349" s="0" t="str">
        <f aca="false">IF(ISBLANK(F349),"",IF(ISNUMBER(F349),F349,VLOOKUP(IF(ISERROR(SEARCH(")",F349,1)),LEFT(F349,LEN(F349)),LEFT(F349,LEN(F349)-1)),$A$2:$C$36,3,0)))</f>
        <v/>
      </c>
    </row>
    <row r="350" customFormat="false" ht="13.2" hidden="false" customHeight="false" outlineLevel="0" collapsed="false">
      <c r="E350" s="0" t="s">
        <v>736</v>
      </c>
      <c r="I350" s="0" t="s">
        <v>2356</v>
      </c>
      <c r="J350" s="0" t="n">
        <f aca="false">IF(ISNUMBER(RIGHT(E350,LEN(E350)-SEARCH("(",E350,1))*1),RIGHT(E350,LEN(E350)-SEARCH("(",E350,1))*1,VLOOKUP(MID(E350,SEARCH("(",E350,1)+1,IF(ISERROR(FIND("NBMX",E350,1)),3,4)),$A$2:$C$36,3,0))</f>
        <v>1000</v>
      </c>
      <c r="K350" s="0" t="str">
        <f aca="false">IF(ISBLANK(F350),"",IF(ISNUMBER(F350),F350,VLOOKUP(IF(ISERROR(SEARCH(")",F350,1)),LEFT(F350,LEN(F350)),LEFT(F350,LEN(F350)-1)),$A$2:$C$36,3,0)))</f>
        <v/>
      </c>
    </row>
    <row r="351" customFormat="false" ht="13.2" hidden="false" customHeight="false" outlineLevel="0" collapsed="false">
      <c r="E351" s="0" t="s">
        <v>664</v>
      </c>
      <c r="I351" s="0" t="s">
        <v>2357</v>
      </c>
      <c r="J351" s="0" t="n">
        <f aca="false">IF(ISNUMBER(RIGHT(E351,LEN(E351)-SEARCH("(",E351,1))*1),RIGHT(E351,LEN(E351)-SEARCH("(",E351,1))*1,VLOOKUP(MID(E351,SEARCH("(",E351,1)+1,IF(ISERROR(FIND("NBMX",E351,1)),3,4)),$A$2:$C$36,3,0))</f>
        <v>300</v>
      </c>
      <c r="K351" s="0" t="str">
        <f aca="false">IF(ISBLANK(F351),"",IF(ISNUMBER(F351),F351,VLOOKUP(IF(ISERROR(SEARCH(")",F351,1)),LEFT(F351,LEN(F351)),LEFT(F351,LEN(F351)-1)),$A$2:$C$36,3,0)))</f>
        <v/>
      </c>
    </row>
    <row r="352" customFormat="false" ht="13.2" hidden="false" customHeight="false" outlineLevel="0" collapsed="false">
      <c r="E352" s="0" t="s">
        <v>737</v>
      </c>
      <c r="I352" s="0" t="s">
        <v>2358</v>
      </c>
      <c r="J352" s="0" t="n">
        <f aca="false">IF(ISNUMBER(RIGHT(E352,LEN(E352)-SEARCH("(",E352,1))*1),RIGHT(E352,LEN(E352)-SEARCH("(",E352,1))*1,VLOOKUP(MID(E352,SEARCH("(",E352,1)+1,IF(ISERROR(FIND("NBMX",E352,1)),3,4)),$A$2:$C$36,3,0))</f>
        <v>1000</v>
      </c>
      <c r="K352" s="0" t="str">
        <f aca="false">IF(ISBLANK(F352),"",IF(ISNUMBER(F352),F352,VLOOKUP(IF(ISERROR(SEARCH(")",F352,1)),LEFT(F352,LEN(F352)),LEFT(F352,LEN(F352)-1)),$A$2:$C$36,3,0)))</f>
        <v/>
      </c>
    </row>
    <row r="353" customFormat="false" ht="13.2" hidden="false" customHeight="false" outlineLevel="0" collapsed="false">
      <c r="E353" s="0" t="s">
        <v>738</v>
      </c>
      <c r="I353" s="0" t="s">
        <v>2359</v>
      </c>
      <c r="J353" s="0" t="n">
        <f aca="false">IF(ISNUMBER(RIGHT(E353,LEN(E353)-SEARCH("(",E353,1))*1),RIGHT(E353,LEN(E353)-SEARCH("(",E353,1))*1,VLOOKUP(MID(E353,SEARCH("(",E353,1)+1,IF(ISERROR(FIND("NBMX",E353,1)),3,4)),$A$2:$C$36,3,0))</f>
        <v>1000</v>
      </c>
      <c r="K353" s="0" t="str">
        <f aca="false">IF(ISBLANK(F353),"",IF(ISNUMBER(F353),F353,VLOOKUP(IF(ISERROR(SEARCH(")",F353,1)),LEFT(F353,LEN(F353)),LEFT(F353,LEN(F353)-1)),$A$2:$C$36,3,0)))</f>
        <v/>
      </c>
    </row>
    <row r="354" customFormat="false" ht="13.2" hidden="false" customHeight="false" outlineLevel="0" collapsed="false">
      <c r="E354" s="0" t="s">
        <v>1770</v>
      </c>
      <c r="F354" s="0" t="s">
        <v>1702</v>
      </c>
      <c r="I354" s="0" t="s">
        <v>2360</v>
      </c>
      <c r="J354" s="0" t="n">
        <f aca="false">IF(ISNUMBER(RIGHT(E354,LEN(E354)-SEARCH("(",E354,1))*1),RIGHT(E354,LEN(E354)-SEARCH("(",E354,1))*1,VLOOKUP(MID(E354,SEARCH("(",E354,1)+1,IF(ISERROR(FIND("NBMX",E354,1)),3,4)),$A$2:$C$36,3,0))</f>
        <v>10</v>
      </c>
      <c r="K354" s="0" t="e">
        <f aca="false">IF(ISBLANK(F354),"",IF(ISNUMBER(F354),F354,VLOOKUP(IF(ISERROR(SEARCH(")",F354,1)),LEFT(F354,LEN(F354)),LEFT(F354,LEN(F354)-1)),$A$2:$C$36,3,0)))</f>
        <v>#N/A</v>
      </c>
    </row>
    <row r="355" customFormat="false" ht="13.2" hidden="false" customHeight="false" outlineLevel="0" collapsed="false">
      <c r="E355" s="0" t="s">
        <v>739</v>
      </c>
      <c r="I355" s="0" t="s">
        <v>2361</v>
      </c>
      <c r="J355" s="0" t="n">
        <f aca="false">IF(ISNUMBER(RIGHT(E355,LEN(E355)-SEARCH("(",E355,1))*1),RIGHT(E355,LEN(E355)-SEARCH("(",E355,1))*1,VLOOKUP(MID(E355,SEARCH("(",E355,1)+1,IF(ISERROR(FIND("NBMX",E355,1)),3,4)),$A$2:$C$36,3,0))</f>
        <v>1000</v>
      </c>
      <c r="K355" s="0" t="str">
        <f aca="false">IF(ISBLANK(F355),"",IF(ISNUMBER(F355),F355,VLOOKUP(IF(ISERROR(SEARCH(")",F355,1)),LEFT(F355,LEN(F355)),LEFT(F355,LEN(F355)-1)),$A$2:$C$36,3,0)))</f>
        <v/>
      </c>
    </row>
    <row r="356" customFormat="false" ht="13.2" hidden="false" customHeight="false" outlineLevel="0" collapsed="false">
      <c r="E356" s="0" t="s">
        <v>740</v>
      </c>
      <c r="I356" s="0" t="s">
        <v>2362</v>
      </c>
      <c r="J356" s="0" t="n">
        <f aca="false">IF(ISNUMBER(RIGHT(E356,LEN(E356)-SEARCH("(",E356,1))*1),RIGHT(E356,LEN(E356)-SEARCH("(",E356,1))*1,VLOOKUP(MID(E356,SEARCH("(",E356,1)+1,IF(ISERROR(FIND("NBMX",E356,1)),3,4)),$A$2:$C$36,3,0))</f>
        <v>1000</v>
      </c>
      <c r="K356" s="0" t="str">
        <f aca="false">IF(ISBLANK(F356),"",IF(ISNUMBER(F356),F356,VLOOKUP(IF(ISERROR(SEARCH(")",F356,1)),LEFT(F356,LEN(F356)),LEFT(F356,LEN(F356)-1)),$A$2:$C$36,3,0)))</f>
        <v/>
      </c>
    </row>
    <row r="357" customFormat="false" ht="13.2" hidden="false" customHeight="false" outlineLevel="0" collapsed="false">
      <c r="E357" s="0" t="s">
        <v>1771</v>
      </c>
      <c r="F357" s="0" t="s">
        <v>228</v>
      </c>
      <c r="G357" s="0" t="s">
        <v>1702</v>
      </c>
      <c r="I357" s="0" t="s">
        <v>2363</v>
      </c>
      <c r="J357" s="0" t="n">
        <f aca="false">IF(ISNUMBER(RIGHT(E357,LEN(E357)-SEARCH("(",E357,1))*1),RIGHT(E357,LEN(E357)-SEARCH("(",E357,1))*1,VLOOKUP(MID(E357,SEARCH("(",E357,1)+1,IF(ISERROR(FIND("NBMX",E357,1)),3,4)),$A$2:$C$36,3,0))</f>
        <v>4</v>
      </c>
      <c r="K357" s="0" t="n">
        <f aca="false">IF(ISBLANK(F357),"",IF(ISNUMBER(F357),F357,VLOOKUP(IF(ISERROR(SEARCH(")",F357,1)),LEFT(F357,LEN(F357)),LEFT(F357,LEN(F357)-1)),$A$2:$C$36,3,0)))</f>
        <v>10</v>
      </c>
    </row>
    <row r="358" customFormat="false" ht="13.2" hidden="false" customHeight="false" outlineLevel="0" collapsed="false">
      <c r="E358" s="0" t="s">
        <v>665</v>
      </c>
      <c r="I358" s="0" t="s">
        <v>2364</v>
      </c>
      <c r="J358" s="0" t="n">
        <f aca="false">IF(ISNUMBER(RIGHT(E358,LEN(E358)-SEARCH("(",E358,1))*1),RIGHT(E358,LEN(E358)-SEARCH("(",E358,1))*1,VLOOKUP(MID(E358,SEARCH("(",E358,1)+1,IF(ISERROR(FIND("NBMX",E358,1)),3,4)),$A$2:$C$36,3,0))</f>
        <v>300</v>
      </c>
      <c r="K358" s="0" t="str">
        <f aca="false">IF(ISBLANK(F358),"",IF(ISNUMBER(F358),F358,VLOOKUP(IF(ISERROR(SEARCH(")",F358,1)),LEFT(F358,LEN(F358)),LEFT(F358,LEN(F358)-1)),$A$2:$C$36,3,0)))</f>
        <v/>
      </c>
    </row>
    <row r="359" customFormat="false" ht="13.2" hidden="false" customHeight="false" outlineLevel="0" collapsed="false">
      <c r="E359" s="0" t="s">
        <v>741</v>
      </c>
      <c r="I359" s="0" t="s">
        <v>2365</v>
      </c>
      <c r="J359" s="0" t="n">
        <f aca="false">IF(ISNUMBER(RIGHT(E359,LEN(E359)-SEARCH("(",E359,1))*1),RIGHT(E359,LEN(E359)-SEARCH("(",E359,1))*1,VLOOKUP(MID(E359,SEARCH("(",E359,1)+1,IF(ISERROR(FIND("NBMX",E359,1)),3,4)),$A$2:$C$36,3,0))</f>
        <v>1000</v>
      </c>
      <c r="K359" s="0" t="str">
        <f aca="false">IF(ISBLANK(F359),"",IF(ISNUMBER(F359),F359,VLOOKUP(IF(ISERROR(SEARCH(")",F359,1)),LEFT(F359,LEN(F359)),LEFT(F359,LEN(F359)-1)),$A$2:$C$36,3,0)))</f>
        <v/>
      </c>
    </row>
    <row r="360" customFormat="false" ht="13.2" hidden="false" customHeight="false" outlineLevel="0" collapsed="false">
      <c r="E360" s="0" t="s">
        <v>1772</v>
      </c>
      <c r="F360" s="0" t="s">
        <v>1702</v>
      </c>
      <c r="I360" s="0" t="s">
        <v>2366</v>
      </c>
      <c r="J360" s="0" t="n">
        <f aca="false">IF(ISNUMBER(RIGHT(E360,LEN(E360)-SEARCH("(",E360,1))*1),RIGHT(E360,LEN(E360)-SEARCH("(",E360,1))*1,VLOOKUP(MID(E360,SEARCH("(",E360,1)+1,IF(ISERROR(FIND("NBMX",E360,1)),3,4)),$A$2:$C$36,3,0))</f>
        <v>10</v>
      </c>
      <c r="K360" s="0" t="e">
        <f aca="false">IF(ISBLANK(F360),"",IF(ISNUMBER(F360),F360,VLOOKUP(IF(ISERROR(SEARCH(")",F360,1)),LEFT(F360,LEN(F360)),LEFT(F360,LEN(F360)-1)),$A$2:$C$36,3,0)))</f>
        <v>#N/A</v>
      </c>
    </row>
    <row r="361" customFormat="false" ht="13.2" hidden="false" customHeight="false" outlineLevel="0" collapsed="false">
      <c r="E361" s="0" t="s">
        <v>1773</v>
      </c>
      <c r="F361" s="0" t="s">
        <v>1599</v>
      </c>
      <c r="I361" s="0" t="s">
        <v>2367</v>
      </c>
      <c r="J361" s="0" t="n">
        <f aca="false">IF(ISNUMBER(RIGHT(E361,LEN(E361)-SEARCH("(",E361,1))*1),RIGHT(E361,LEN(E361)-SEARCH("(",E361,1))*1,VLOOKUP(MID(E361,SEARCH("(",E361,1)+1,IF(ISERROR(FIND("NBMX",E361,1)),3,4)),$A$2:$C$36,3,0))</f>
        <v>45</v>
      </c>
      <c r="K361" s="0" t="n">
        <f aca="false">IF(ISBLANK(F361),"",IF(ISNUMBER(F361),F361,VLOOKUP(IF(ISERROR(SEARCH(")",F361,1)),LEFT(F361,LEN(F361)),LEFT(F361,LEN(F361)-1)),$A$2:$C$36,3,0)))</f>
        <v>1000</v>
      </c>
    </row>
    <row r="362" customFormat="false" ht="13.2" hidden="false" customHeight="false" outlineLevel="0" collapsed="false">
      <c r="E362" s="0" t="s">
        <v>1774</v>
      </c>
      <c r="F362" s="0" t="s">
        <v>1599</v>
      </c>
      <c r="I362" s="0" t="s">
        <v>2368</v>
      </c>
      <c r="J362" s="0" t="n">
        <f aca="false">IF(ISNUMBER(RIGHT(E362,LEN(E362)-SEARCH("(",E362,1))*1),RIGHT(E362,LEN(E362)-SEARCH("(",E362,1))*1,VLOOKUP(MID(E362,SEARCH("(",E362,1)+1,IF(ISERROR(FIND("NBMX",E362,1)),3,4)),$A$2:$C$36,3,0))</f>
        <v>200</v>
      </c>
      <c r="K362" s="0" t="n">
        <f aca="false">IF(ISBLANK(F362),"",IF(ISNUMBER(F362),F362,VLOOKUP(IF(ISERROR(SEARCH(")",F362,1)),LEFT(F362,LEN(F362)),LEFT(F362,LEN(F362)-1)),$A$2:$C$36,3,0)))</f>
        <v>1000</v>
      </c>
    </row>
    <row r="363" customFormat="false" ht="13.2" hidden="false" customHeight="false" outlineLevel="0" collapsed="false">
      <c r="E363" s="0" t="s">
        <v>742</v>
      </c>
      <c r="I363" s="0" t="s">
        <v>2369</v>
      </c>
      <c r="J363" s="0" t="n">
        <f aca="false">IF(ISNUMBER(RIGHT(E363,LEN(E363)-SEARCH("(",E363,1))*1),RIGHT(E363,LEN(E363)-SEARCH("(",E363,1))*1,VLOOKUP(MID(E363,SEARCH("(",E363,1)+1,IF(ISERROR(FIND("NBMX",E363,1)),3,4)),$A$2:$C$36,3,0))</f>
        <v>1000</v>
      </c>
      <c r="K363" s="0" t="str">
        <f aca="false">IF(ISBLANK(F363),"",IF(ISNUMBER(F363),F363,VLOOKUP(IF(ISERROR(SEARCH(")",F363,1)),LEFT(F363,LEN(F363)),LEFT(F363,LEN(F363)-1)),$A$2:$C$36,3,0)))</f>
        <v/>
      </c>
    </row>
    <row r="364" customFormat="false" ht="13.2" hidden="false" customHeight="false" outlineLevel="0" collapsed="false">
      <c r="E364" s="0" t="s">
        <v>673</v>
      </c>
      <c r="I364" s="0" t="s">
        <v>2370</v>
      </c>
      <c r="J364" s="0" t="e">
        <f aca="false">IF(ISNUMBER(RIGHT(E364,LEN(E364)-SEARCH("(",E364,1))*1),RIGHT(E364,LEN(E364)-SEARCH("(",E364,1))*1,VLOOKUP(MID(E364,SEARCH("(",E364,1)+1,IF(ISERROR(FIND("NBMX",E364,1)),3,4)),$A$2:$C$36,3,0))</f>
        <v>#N/A</v>
      </c>
      <c r="K364" s="0" t="str">
        <f aca="false">IF(ISBLANK(F364),"",IF(ISNUMBER(F364),F364,VLOOKUP(IF(ISERROR(SEARCH(")",F364,1)),LEFT(F364,LEN(F364)),LEFT(F364,LEN(F364)-1)),$A$2:$C$36,3,0)))</f>
        <v/>
      </c>
    </row>
    <row r="365" customFormat="false" ht="13.2" hidden="false" customHeight="false" outlineLevel="0" collapsed="false">
      <c r="E365" s="0" t="s">
        <v>1775</v>
      </c>
      <c r="F365" s="0" t="s">
        <v>1599</v>
      </c>
      <c r="I365" s="0" t="s">
        <v>2371</v>
      </c>
      <c r="J365" s="0" t="n">
        <f aca="false">IF(ISNUMBER(RIGHT(E365,LEN(E365)-SEARCH("(",E365,1))*1),RIGHT(E365,LEN(E365)-SEARCH("(",E365,1))*1,VLOOKUP(MID(E365,SEARCH("(",E365,1)+1,IF(ISERROR(FIND("NBMX",E365,1)),3,4)),$A$2:$C$36,3,0))</f>
        <v>45</v>
      </c>
      <c r="K365" s="0" t="n">
        <f aca="false">IF(ISBLANK(F365),"",IF(ISNUMBER(F365),F365,VLOOKUP(IF(ISERROR(SEARCH(")",F365,1)),LEFT(F365,LEN(F365)),LEFT(F365,LEN(F365)-1)),$A$2:$C$36,3,0)))</f>
        <v>1000</v>
      </c>
    </row>
    <row r="366" customFormat="false" ht="13.2" hidden="false" customHeight="false" outlineLevel="0" collapsed="false">
      <c r="E366" s="0" t="s">
        <v>1776</v>
      </c>
      <c r="F366" s="0" t="s">
        <v>228</v>
      </c>
      <c r="G366" s="0" t="s">
        <v>1702</v>
      </c>
      <c r="I366" s="0" t="s">
        <v>2372</v>
      </c>
      <c r="J366" s="0" t="n">
        <f aca="false">IF(ISNUMBER(RIGHT(E366,LEN(E366)-SEARCH("(",E366,1))*1),RIGHT(E366,LEN(E366)-SEARCH("(",E366,1))*1,VLOOKUP(MID(E366,SEARCH("(",E366,1)+1,IF(ISERROR(FIND("NBMX",E366,1)),3,4)),$A$2:$C$36,3,0))</f>
        <v>1000</v>
      </c>
      <c r="K366" s="0" t="n">
        <f aca="false">IF(ISBLANK(F366),"",IF(ISNUMBER(F366),F366,VLOOKUP(IF(ISERROR(SEARCH(")",F366,1)),LEFT(F366,LEN(F366)),LEFT(F366,LEN(F366)-1)),$A$2:$C$36,3,0)))</f>
        <v>10</v>
      </c>
    </row>
    <row r="367" customFormat="false" ht="13.2" hidden="false" customHeight="false" outlineLevel="0" collapsed="false">
      <c r="E367" s="0" t="s">
        <v>1777</v>
      </c>
      <c r="F367" s="0" t="s">
        <v>1599</v>
      </c>
      <c r="I367" s="0" t="s">
        <v>2373</v>
      </c>
      <c r="J367" s="0" t="n">
        <f aca="false">IF(ISNUMBER(RIGHT(E367,LEN(E367)-SEARCH("(",E367,1))*1),RIGHT(E367,LEN(E367)-SEARCH("(",E367,1))*1,VLOOKUP(MID(E367,SEARCH("(",E367,1)+1,IF(ISERROR(FIND("NBMX",E367,1)),3,4)),$A$2:$C$36,3,0))</f>
        <v>10</v>
      </c>
      <c r="K367" s="0" t="n">
        <f aca="false">IF(ISBLANK(F367),"",IF(ISNUMBER(F367),F367,VLOOKUP(IF(ISERROR(SEARCH(")",F367,1)),LEFT(F367,LEN(F367)),LEFT(F367,LEN(F367)-1)),$A$2:$C$36,3,0)))</f>
        <v>1000</v>
      </c>
    </row>
    <row r="368" customFormat="false" ht="13.2" hidden="false" customHeight="false" outlineLevel="0" collapsed="false">
      <c r="E368" s="0" t="s">
        <v>1778</v>
      </c>
      <c r="F368" s="0" t="s">
        <v>1702</v>
      </c>
      <c r="I368" s="0" t="s">
        <v>2374</v>
      </c>
      <c r="J368" s="0" t="n">
        <f aca="false">IF(ISNUMBER(RIGHT(E368,LEN(E368)-SEARCH("(",E368,1))*1),RIGHT(E368,LEN(E368)-SEARCH("(",E368,1))*1,VLOOKUP(MID(E368,SEARCH("(",E368,1)+1,IF(ISERROR(FIND("NBMX",E368,1)),3,4)),$A$2:$C$36,3,0))</f>
        <v>10</v>
      </c>
      <c r="K368" s="0" t="e">
        <f aca="false">IF(ISBLANK(F368),"",IF(ISNUMBER(F368),F368,VLOOKUP(IF(ISERROR(SEARCH(")",F368,1)),LEFT(F368,LEN(F368)),LEFT(F368,LEN(F368)-1)),$A$2:$C$36,3,0)))</f>
        <v>#N/A</v>
      </c>
    </row>
    <row r="369" customFormat="false" ht="13.2" hidden="false" customHeight="false" outlineLevel="0" collapsed="false">
      <c r="E369" s="0" t="s">
        <v>1779</v>
      </c>
      <c r="F369" s="0" t="s">
        <v>1702</v>
      </c>
      <c r="I369" s="0" t="s">
        <v>2375</v>
      </c>
      <c r="J369" s="0" t="n">
        <f aca="false">IF(ISNUMBER(RIGHT(E369,LEN(E369)-SEARCH("(",E369,1))*1),RIGHT(E369,LEN(E369)-SEARCH("(",E369,1))*1,VLOOKUP(MID(E369,SEARCH("(",E369,1)+1,IF(ISERROR(FIND("NBMX",E369,1)),3,4)),$A$2:$C$36,3,0))</f>
        <v>10</v>
      </c>
      <c r="K369" s="0" t="e">
        <f aca="false">IF(ISBLANK(F369),"",IF(ISNUMBER(F369),F369,VLOOKUP(IF(ISERROR(SEARCH(")",F369,1)),LEFT(F369,LEN(F369)),LEFT(F369,LEN(F369)-1)),$A$2:$C$36,3,0)))</f>
        <v>#N/A</v>
      </c>
    </row>
    <row r="370" customFormat="false" ht="13.2" hidden="false" customHeight="false" outlineLevel="0" collapsed="false">
      <c r="E370" s="0" t="s">
        <v>674</v>
      </c>
      <c r="I370" s="0" t="s">
        <v>2376</v>
      </c>
      <c r="J370" s="0" t="e">
        <f aca="false">IF(ISNUMBER(RIGHT(E370,LEN(E370)-SEARCH("(",E370,1))*1),RIGHT(E370,LEN(E370)-SEARCH("(",E370,1))*1,VLOOKUP(MID(E370,SEARCH("(",E370,1)+1,IF(ISERROR(FIND("NBMX",E370,1)),3,4)),$A$2:$C$36,3,0))</f>
        <v>#N/A</v>
      </c>
      <c r="K370" s="0" t="str">
        <f aca="false">IF(ISBLANK(F370),"",IF(ISNUMBER(F370),F370,VLOOKUP(IF(ISERROR(SEARCH(")",F370,1)),LEFT(F370,LEN(F370)),LEFT(F370,LEN(F370)-1)),$A$2:$C$36,3,0)))</f>
        <v/>
      </c>
    </row>
    <row r="371" customFormat="false" ht="13.2" hidden="false" customHeight="false" outlineLevel="0" collapsed="false">
      <c r="E371" s="0" t="s">
        <v>1780</v>
      </c>
      <c r="F371" s="0" t="s">
        <v>1599</v>
      </c>
      <c r="I371" s="0" t="s">
        <v>2377</v>
      </c>
      <c r="J371" s="0" t="n">
        <f aca="false">IF(ISNUMBER(RIGHT(E371,LEN(E371)-SEARCH("(",E371,1))*1),RIGHT(E371,LEN(E371)-SEARCH("(",E371,1))*1,VLOOKUP(MID(E371,SEARCH("(",E371,1)+1,IF(ISERROR(FIND("NBMX",E371,1)),3,4)),$A$2:$C$36,3,0))</f>
        <v>200</v>
      </c>
      <c r="K371" s="0" t="n">
        <f aca="false">IF(ISBLANK(F371),"",IF(ISNUMBER(F371),F371,VLOOKUP(IF(ISERROR(SEARCH(")",F371,1)),LEFT(F371,LEN(F371)),LEFT(F371,LEN(F371)-1)),$A$2:$C$36,3,0)))</f>
        <v>1000</v>
      </c>
    </row>
    <row r="372" customFormat="false" ht="13.2" hidden="false" customHeight="false" outlineLevel="0" collapsed="false">
      <c r="E372" s="0" t="s">
        <v>658</v>
      </c>
      <c r="I372" s="0" t="s">
        <v>2378</v>
      </c>
      <c r="J372" s="0" t="n">
        <f aca="false">IF(ISNUMBER(RIGHT(E372,LEN(E372)-SEARCH("(",E372,1))*1),RIGHT(E372,LEN(E372)-SEARCH("(",E372,1))*1,VLOOKUP(MID(E372,SEARCH("(",E372,1)+1,IF(ISERROR(FIND("NBMX",E372,1)),3,4)),$A$2:$C$36,3,0))</f>
        <v>4000</v>
      </c>
      <c r="K372" s="0" t="str">
        <f aca="false">IF(ISBLANK(F372),"",IF(ISNUMBER(F372),F372,VLOOKUP(IF(ISERROR(SEARCH(")",F372,1)),LEFT(F372,LEN(F372)),LEFT(F372,LEN(F372)-1)),$A$2:$C$36,3,0)))</f>
        <v/>
      </c>
    </row>
    <row r="373" customFormat="false" ht="13.2" hidden="false" customHeight="false" outlineLevel="0" collapsed="false">
      <c r="E373" s="0" t="s">
        <v>743</v>
      </c>
      <c r="I373" s="0" t="s">
        <v>2379</v>
      </c>
      <c r="J373" s="0" t="n">
        <f aca="false">IF(ISNUMBER(RIGHT(E373,LEN(E373)-SEARCH("(",E373,1))*1),RIGHT(E373,LEN(E373)-SEARCH("(",E373,1))*1,VLOOKUP(MID(E373,SEARCH("(",E373,1)+1,IF(ISERROR(FIND("NBMX",E373,1)),3,4)),$A$2:$C$36,3,0))</f>
        <v>1000</v>
      </c>
      <c r="K373" s="0" t="str">
        <f aca="false">IF(ISBLANK(F373),"",IF(ISNUMBER(F373),F373,VLOOKUP(IF(ISERROR(SEARCH(")",F373,1)),LEFT(F373,LEN(F373)),LEFT(F373,LEN(F373)-1)),$A$2:$C$36,3,0)))</f>
        <v/>
      </c>
    </row>
    <row r="374" customFormat="false" ht="13.2" hidden="false" customHeight="false" outlineLevel="0" collapsed="false">
      <c r="E374" s="0" t="s">
        <v>1781</v>
      </c>
      <c r="I374" s="0" t="s">
        <v>2380</v>
      </c>
      <c r="J374" s="0" t="n">
        <f aca="false">IF(ISNUMBER(RIGHT(E374,LEN(E374)-SEARCH("(",E374,1))*1),RIGHT(E374,LEN(E374)-SEARCH("(",E374,1))*1,VLOOKUP(MID(E374,SEARCH("(",E374,1)+1,IF(ISERROR(FIND("NBMX",E374,1)),3,4)),$A$2:$C$36,3,0))</f>
        <v>45</v>
      </c>
      <c r="K374" s="0" t="str">
        <f aca="false">IF(ISBLANK(F374),"",IF(ISNUMBER(F374),F374,VLOOKUP(IF(ISERROR(SEARCH(")",F374,1)),LEFT(F374,LEN(F374)),LEFT(F374,LEN(F374)-1)),$A$2:$C$36,3,0)))</f>
        <v/>
      </c>
    </row>
    <row r="375" customFormat="false" ht="13.2" hidden="false" customHeight="false" outlineLevel="0" collapsed="false">
      <c r="E375" s="0" t="s">
        <v>661</v>
      </c>
      <c r="I375" s="0" t="s">
        <v>2381</v>
      </c>
      <c r="J375" s="0" t="n">
        <f aca="false">IF(ISNUMBER(RIGHT(E375,LEN(E375)-SEARCH("(",E375,1))*1),RIGHT(E375,LEN(E375)-SEARCH("(",E375,1))*1,VLOOKUP(MID(E375,SEARCH("(",E375,1)+1,IF(ISERROR(FIND("NBMX",E375,1)),3,4)),$A$2:$C$36,3,0))</f>
        <v>4000</v>
      </c>
      <c r="K375" s="0" t="str">
        <f aca="false">IF(ISBLANK(F375),"",IF(ISNUMBER(F375),F375,VLOOKUP(IF(ISERROR(SEARCH(")",F375,1)),LEFT(F375,LEN(F375)),LEFT(F375,LEN(F375)-1)),$A$2:$C$36,3,0)))</f>
        <v/>
      </c>
    </row>
    <row r="376" customFormat="false" ht="13.2" hidden="false" customHeight="false" outlineLevel="0" collapsed="false">
      <c r="E376" s="0" t="s">
        <v>744</v>
      </c>
      <c r="I376" s="0" t="s">
        <v>2382</v>
      </c>
      <c r="J376" s="0" t="n">
        <f aca="false">IF(ISNUMBER(RIGHT(E376,LEN(E376)-SEARCH("(",E376,1))*1),RIGHT(E376,LEN(E376)-SEARCH("(",E376,1))*1,VLOOKUP(MID(E376,SEARCH("(",E376,1)+1,IF(ISERROR(FIND("NBMX",E376,1)),3,4)),$A$2:$C$36,3,0))</f>
        <v>1000</v>
      </c>
      <c r="K376" s="0" t="str">
        <f aca="false">IF(ISBLANK(F376),"",IF(ISNUMBER(F376),F376,VLOOKUP(IF(ISERROR(SEARCH(")",F376,1)),LEFT(F376,LEN(F376)),LEFT(F376,LEN(F376)-1)),$A$2:$C$36,3,0)))</f>
        <v/>
      </c>
    </row>
    <row r="377" customFormat="false" ht="13.2" hidden="false" customHeight="false" outlineLevel="0" collapsed="false">
      <c r="E377" s="0" t="s">
        <v>753</v>
      </c>
      <c r="I377" s="0" t="s">
        <v>2383</v>
      </c>
      <c r="J377" s="0" t="n">
        <f aca="false">IF(ISNUMBER(RIGHT(E377,LEN(E377)-SEARCH("(",E377,1))*1),RIGHT(E377,LEN(E377)-SEARCH("(",E377,1))*1,VLOOKUP(MID(E377,SEARCH("(",E377,1)+1,IF(ISERROR(FIND("NBMX",E377,1)),3,4)),$A$2:$C$36,3,0))</f>
        <v>60</v>
      </c>
      <c r="K377" s="0" t="str">
        <f aca="false">IF(ISBLANK(F377),"",IF(ISNUMBER(F377),F377,VLOOKUP(IF(ISERROR(SEARCH(")",F377,1)),LEFT(F377,LEN(F377)),LEFT(F377,LEN(F377)-1)),$A$2:$C$36,3,0)))</f>
        <v/>
      </c>
    </row>
    <row r="378" customFormat="false" ht="13.2" hidden="false" customHeight="false" outlineLevel="0" collapsed="false">
      <c r="E378" s="0" t="s">
        <v>745</v>
      </c>
      <c r="I378" s="0" t="s">
        <v>2384</v>
      </c>
      <c r="J378" s="0" t="n">
        <f aca="false">IF(ISNUMBER(RIGHT(E378,LEN(E378)-SEARCH("(",E378,1))*1),RIGHT(E378,LEN(E378)-SEARCH("(",E378,1))*1,VLOOKUP(MID(E378,SEARCH("(",E378,1)+1,IF(ISERROR(FIND("NBMX",E378,1)),3,4)),$A$2:$C$36,3,0))</f>
        <v>1000</v>
      </c>
      <c r="K378" s="0" t="str">
        <f aca="false">IF(ISBLANK(F378),"",IF(ISNUMBER(F378),F378,VLOOKUP(IF(ISERROR(SEARCH(")",F378,1)),LEFT(F378,LEN(F378)),LEFT(F378,LEN(F378)-1)),$A$2:$C$36,3,0)))</f>
        <v/>
      </c>
    </row>
    <row r="379" customFormat="false" ht="13.2" hidden="false" customHeight="false" outlineLevel="0" collapsed="false">
      <c r="E379" s="0" t="s">
        <v>1782</v>
      </c>
      <c r="F379" s="0" t="s">
        <v>1599</v>
      </c>
      <c r="I379" s="0" t="s">
        <v>2385</v>
      </c>
      <c r="J379" s="0" t="n">
        <f aca="false">IF(ISNUMBER(RIGHT(E379,LEN(E379)-SEARCH("(",E379,1))*1),RIGHT(E379,LEN(E379)-SEARCH("(",E379,1))*1,VLOOKUP(MID(E379,SEARCH("(",E379,1)+1,IF(ISERROR(FIND("NBMX",E379,1)),3,4)),$A$2:$C$36,3,0))</f>
        <v>45</v>
      </c>
      <c r="K379" s="0" t="n">
        <f aca="false">IF(ISBLANK(F379),"",IF(ISNUMBER(F379),F379,VLOOKUP(IF(ISERROR(SEARCH(")",F379,1)),LEFT(F379,LEN(F379)),LEFT(F379,LEN(F379)-1)),$A$2:$C$36,3,0)))</f>
        <v>1000</v>
      </c>
    </row>
    <row r="380" customFormat="false" ht="13.2" hidden="false" customHeight="false" outlineLevel="0" collapsed="false">
      <c r="E380" s="0" t="s">
        <v>659</v>
      </c>
      <c r="I380" s="0" t="s">
        <v>2386</v>
      </c>
      <c r="J380" s="0" t="n">
        <f aca="false">IF(ISNUMBER(RIGHT(E380,LEN(E380)-SEARCH("(",E380,1))*1),RIGHT(E380,LEN(E380)-SEARCH("(",E380,1))*1,VLOOKUP(MID(E380,SEARCH("(",E380,1)+1,IF(ISERROR(FIND("NBMX",E380,1)),3,4)),$A$2:$C$36,3,0))</f>
        <v>4000</v>
      </c>
      <c r="K380" s="0" t="str">
        <f aca="false">IF(ISBLANK(F380),"",IF(ISNUMBER(F380),F380,VLOOKUP(IF(ISERROR(SEARCH(")",F380,1)),LEFT(F380,LEN(F380)),LEFT(F380,LEN(F380)-1)),$A$2:$C$36,3,0)))</f>
        <v/>
      </c>
    </row>
    <row r="381" customFormat="false" ht="13.2" hidden="false" customHeight="false" outlineLevel="0" collapsed="false">
      <c r="E381" s="0" t="s">
        <v>746</v>
      </c>
      <c r="I381" s="0" t="s">
        <v>2387</v>
      </c>
      <c r="J381" s="0" t="n">
        <f aca="false">IF(ISNUMBER(RIGHT(E381,LEN(E381)-SEARCH("(",E381,1))*1),RIGHT(E381,LEN(E381)-SEARCH("(",E381,1))*1,VLOOKUP(MID(E381,SEARCH("(",E381,1)+1,IF(ISERROR(FIND("NBMX",E381,1)),3,4)),$A$2:$C$36,3,0))</f>
        <v>1000</v>
      </c>
      <c r="K381" s="0" t="str">
        <f aca="false">IF(ISBLANK(F381),"",IF(ISNUMBER(F381),F381,VLOOKUP(IF(ISERROR(SEARCH(")",F381,1)),LEFT(F381,LEN(F381)),LEFT(F381,LEN(F381)-1)),$A$2:$C$36,3,0)))</f>
        <v/>
      </c>
    </row>
    <row r="382" customFormat="false" ht="13.2" hidden="false" customHeight="false" outlineLevel="0" collapsed="false">
      <c r="E382" s="0" t="s">
        <v>675</v>
      </c>
      <c r="I382" s="0" t="s">
        <v>2388</v>
      </c>
      <c r="J382" s="0" t="n">
        <f aca="false">IF(ISNUMBER(RIGHT(E382,LEN(E382)-SEARCH("(",E382,1))*1),RIGHT(E382,LEN(E382)-SEARCH("(",E382,1))*1,VLOOKUP(MID(E382,SEARCH("(",E382,1)+1,IF(ISERROR(FIND("NBMX",E382,1)),3,4)),$A$2:$C$36,3,0))</f>
        <v>1000</v>
      </c>
      <c r="K382" s="0" t="str">
        <f aca="false">IF(ISBLANK(F382),"",IF(ISNUMBER(F382),F382,VLOOKUP(IF(ISERROR(SEARCH(")",F382,1)),LEFT(F382,LEN(F382)),LEFT(F382,LEN(F382)-1)),$A$2:$C$36,3,0)))</f>
        <v/>
      </c>
    </row>
    <row r="383" customFormat="false" ht="13.2" hidden="false" customHeight="false" outlineLevel="0" collapsed="false">
      <c r="E383" s="0" t="s">
        <v>676</v>
      </c>
      <c r="I383" s="0" t="s">
        <v>2389</v>
      </c>
      <c r="J383" s="0" t="e">
        <f aca="false">IF(ISNUMBER(RIGHT(E383,LEN(E383)-SEARCH("(",E383,1))*1),RIGHT(E383,LEN(E383)-SEARCH("(",E383,1))*1,VLOOKUP(MID(E383,SEARCH("(",E383,1)+1,IF(ISERROR(FIND("NBMX",E383,1)),3,4)),$A$2:$C$36,3,0))</f>
        <v>#N/A</v>
      </c>
      <c r="K383" s="0" t="str">
        <f aca="false">IF(ISBLANK(F383),"",IF(ISNUMBER(F383),F383,VLOOKUP(IF(ISERROR(SEARCH(")",F383,1)),LEFT(F383,LEN(F383)),LEFT(F383,LEN(F383)-1)),$A$2:$C$36,3,0)))</f>
        <v/>
      </c>
    </row>
    <row r="384" customFormat="false" ht="13.2" hidden="false" customHeight="false" outlineLevel="0" collapsed="false">
      <c r="E384" s="0" t="s">
        <v>677</v>
      </c>
      <c r="I384" s="0" t="s">
        <v>2390</v>
      </c>
      <c r="J384" s="0" t="e">
        <f aca="false">IF(ISNUMBER(RIGHT(E384,LEN(E384)-SEARCH("(",E384,1))*1),RIGHT(E384,LEN(E384)-SEARCH("(",E384,1))*1,VLOOKUP(MID(E384,SEARCH("(",E384,1)+1,IF(ISERROR(FIND("NBMX",E384,1)),3,4)),$A$2:$C$36,3,0))</f>
        <v>#N/A</v>
      </c>
      <c r="K384" s="0" t="str">
        <f aca="false">IF(ISBLANK(F384),"",IF(ISNUMBER(F384),F384,VLOOKUP(IF(ISERROR(SEARCH(")",F384,1)),LEFT(F384,LEN(F384)),LEFT(F384,LEN(F384)-1)),$A$2:$C$36,3,0)))</f>
        <v/>
      </c>
    </row>
    <row r="385" customFormat="false" ht="13.2" hidden="false" customHeight="false" outlineLevel="0" collapsed="false">
      <c r="E385" s="0" t="s">
        <v>1783</v>
      </c>
      <c r="F385" s="0" t="s">
        <v>1599</v>
      </c>
      <c r="I385" s="0" t="s">
        <v>2391</v>
      </c>
      <c r="J385" s="0" t="n">
        <f aca="false">IF(ISNUMBER(RIGHT(E385,LEN(E385)-SEARCH("(",E385,1))*1),RIGHT(E385,LEN(E385)-SEARCH("(",E385,1))*1,VLOOKUP(MID(E385,SEARCH("(",E385,1)+1,IF(ISERROR(FIND("NBMX",E385,1)),3,4)),$A$2:$C$36,3,0))</f>
        <v>45</v>
      </c>
      <c r="K385" s="0" t="n">
        <f aca="false">IF(ISBLANK(F385),"",IF(ISNUMBER(F385),F385,VLOOKUP(IF(ISERROR(SEARCH(")",F385,1)),LEFT(F385,LEN(F385)),LEFT(F385,LEN(F385)-1)),$A$2:$C$36,3,0)))</f>
        <v>1000</v>
      </c>
    </row>
    <row r="386" customFormat="false" ht="13.2" hidden="false" customHeight="false" outlineLevel="0" collapsed="false">
      <c r="E386" s="0" t="s">
        <v>668</v>
      </c>
      <c r="I386" s="0" t="s">
        <v>2392</v>
      </c>
      <c r="J386" s="0" t="n">
        <f aca="false">IF(ISNUMBER(RIGHT(E386,LEN(E386)-SEARCH("(",E386,1))*1),RIGHT(E386,LEN(E386)-SEARCH("(",E386,1))*1,VLOOKUP(MID(E386,SEARCH("(",E386,1)+1,IF(ISERROR(FIND("NBMX",E386,1)),3,4)),$A$2:$C$36,3,0))</f>
        <v>200</v>
      </c>
      <c r="K386" s="0" t="str">
        <f aca="false">IF(ISBLANK(F386),"",IF(ISNUMBER(F386),F386,VLOOKUP(IF(ISERROR(SEARCH(")",F386,1)),LEFT(F386,LEN(F386)),LEFT(F386,LEN(F386)-1)),$A$2:$C$36,3,0)))</f>
        <v/>
      </c>
    </row>
    <row r="387" customFormat="false" ht="13.2" hidden="false" customHeight="false" outlineLevel="0" collapsed="false">
      <c r="E387" s="0" t="s">
        <v>660</v>
      </c>
      <c r="I387" s="0" t="s">
        <v>2393</v>
      </c>
      <c r="J387" s="0" t="n">
        <f aca="false">IF(ISNUMBER(RIGHT(E387,LEN(E387)-SEARCH("(",E387,1))*1),RIGHT(E387,LEN(E387)-SEARCH("(",E387,1))*1,VLOOKUP(MID(E387,SEARCH("(",E387,1)+1,IF(ISERROR(FIND("NBMX",E387,1)),3,4)),$A$2:$C$36,3,0))</f>
        <v>4000</v>
      </c>
      <c r="K387" s="0" t="str">
        <f aca="false">IF(ISBLANK(F387),"",IF(ISNUMBER(F387),F387,VLOOKUP(IF(ISERROR(SEARCH(")",F387,1)),LEFT(F387,LEN(F387)),LEFT(F387,LEN(F387)-1)),$A$2:$C$36,3,0)))</f>
        <v/>
      </c>
    </row>
    <row r="388" customFormat="false" ht="13.2" hidden="false" customHeight="false" outlineLevel="0" collapsed="false">
      <c r="E388" s="0" t="s">
        <v>747</v>
      </c>
      <c r="I388" s="0" t="s">
        <v>2394</v>
      </c>
      <c r="J388" s="0" t="n">
        <f aca="false">IF(ISNUMBER(RIGHT(E388,LEN(E388)-SEARCH("(",E388,1))*1),RIGHT(E388,LEN(E388)-SEARCH("(",E388,1))*1,VLOOKUP(MID(E388,SEARCH("(",E388,1)+1,IF(ISERROR(FIND("NBMX",E388,1)),3,4)),$A$2:$C$36,3,0))</f>
        <v>1000</v>
      </c>
      <c r="K388" s="0" t="str">
        <f aca="false">IF(ISBLANK(F388),"",IF(ISNUMBER(F388),F388,VLOOKUP(IF(ISERROR(SEARCH(")",F388,1)),LEFT(F388,LEN(F388)),LEFT(F388,LEN(F388)-1)),$A$2:$C$36,3,0)))</f>
        <v/>
      </c>
    </row>
    <row r="389" customFormat="false" ht="13.2" hidden="false" customHeight="false" outlineLevel="0" collapsed="false">
      <c r="E389" s="0" t="s">
        <v>748</v>
      </c>
      <c r="I389" s="0" t="s">
        <v>2395</v>
      </c>
      <c r="J389" s="0" t="n">
        <f aca="false">IF(ISNUMBER(RIGHT(E389,LEN(E389)-SEARCH("(",E389,1))*1),RIGHT(E389,LEN(E389)-SEARCH("(",E389,1))*1,VLOOKUP(MID(E389,SEARCH("(",E389,1)+1,IF(ISERROR(FIND("NBMX",E389,1)),3,4)),$A$2:$C$36,3,0))</f>
        <v>1000</v>
      </c>
      <c r="K389" s="0" t="str">
        <f aca="false">IF(ISBLANK(F389),"",IF(ISNUMBER(F389),F389,VLOOKUP(IF(ISERROR(SEARCH(")",F389,1)),LEFT(F389,LEN(F389)),LEFT(F389,LEN(F389)-1)),$A$2:$C$36,3,0)))</f>
        <v/>
      </c>
    </row>
    <row r="390" customFormat="false" ht="13.2" hidden="false" customHeight="false" outlineLevel="0" collapsed="false">
      <c r="E390" s="0" t="s">
        <v>1784</v>
      </c>
      <c r="F390" s="0" t="s">
        <v>1702</v>
      </c>
      <c r="I390" s="0" t="s">
        <v>2396</v>
      </c>
      <c r="J390" s="0" t="n">
        <f aca="false">IF(ISNUMBER(RIGHT(E390,LEN(E390)-SEARCH("(",E390,1))*1),RIGHT(E390,LEN(E390)-SEARCH("(",E390,1))*1,VLOOKUP(MID(E390,SEARCH("(",E390,1)+1,IF(ISERROR(FIND("NBMX",E390,1)),3,4)),$A$2:$C$36,3,0))</f>
        <v>10</v>
      </c>
      <c r="K390" s="0" t="e">
        <f aca="false">IF(ISBLANK(F390),"",IF(ISNUMBER(F390),F390,VLOOKUP(IF(ISERROR(SEARCH(")",F390,1)),LEFT(F390,LEN(F390)),LEFT(F390,LEN(F390)-1)),$A$2:$C$36,3,0)))</f>
        <v>#N/A</v>
      </c>
    </row>
    <row r="391" customFormat="false" ht="13.2" hidden="false" customHeight="false" outlineLevel="0" collapsed="false">
      <c r="E391" s="0" t="s">
        <v>1785</v>
      </c>
      <c r="F391" s="0" t="s">
        <v>1599</v>
      </c>
      <c r="I391" s="0" t="s">
        <v>2397</v>
      </c>
      <c r="J391" s="0" t="n">
        <f aca="false">IF(ISNUMBER(RIGHT(E391,LEN(E391)-SEARCH("(",E391,1))*1),RIGHT(E391,LEN(E391)-SEARCH("(",E391,1))*1,VLOOKUP(MID(E391,SEARCH("(",E391,1)+1,IF(ISERROR(FIND("NBMX",E391,1)),3,4)),$A$2:$C$36,3,0))</f>
        <v>200</v>
      </c>
      <c r="K391" s="0" t="n">
        <f aca="false">IF(ISBLANK(F391),"",IF(ISNUMBER(F391),F391,VLOOKUP(IF(ISERROR(SEARCH(")",F391,1)),LEFT(F391,LEN(F391)),LEFT(F391,LEN(F391)-1)),$A$2:$C$36,3,0)))</f>
        <v>1000</v>
      </c>
    </row>
    <row r="392" customFormat="false" ht="13.2" hidden="false" customHeight="false" outlineLevel="0" collapsed="false">
      <c r="E392" s="0" t="s">
        <v>988</v>
      </c>
      <c r="I392" s="0" t="s">
        <v>2398</v>
      </c>
      <c r="J392" s="0" t="n">
        <f aca="false">IF(ISNUMBER(RIGHT(E392,LEN(E392)-SEARCH("(",E392,1))*1),RIGHT(E392,LEN(E392)-SEARCH("(",E392,1))*1,VLOOKUP(MID(E392,SEARCH("(",E392,1)+1,IF(ISERROR(FIND("NBMX",E392,1)),3,4)),$A$2:$C$36,3,0))</f>
        <v>1000</v>
      </c>
      <c r="K392" s="0" t="str">
        <f aca="false">IF(ISBLANK(F392),"",IF(ISNUMBER(F392),F392,VLOOKUP(IF(ISERROR(SEARCH(")",F392,1)),LEFT(F392,LEN(F392)),LEFT(F392,LEN(F392)-1)),$A$2:$C$36,3,0)))</f>
        <v/>
      </c>
    </row>
    <row r="393" customFormat="false" ht="13.2" hidden="false" customHeight="false" outlineLevel="0" collapsed="false">
      <c r="E393" s="0" t="s">
        <v>989</v>
      </c>
      <c r="I393" s="0" t="s">
        <v>2399</v>
      </c>
      <c r="J393" s="0" t="n">
        <f aca="false">IF(ISNUMBER(RIGHT(E393,LEN(E393)-SEARCH("(",E393,1))*1),RIGHT(E393,LEN(E393)-SEARCH("(",E393,1))*1,VLOOKUP(MID(E393,SEARCH("(",E393,1)+1,IF(ISERROR(FIND("NBMX",E393,1)),3,4)),$A$2:$C$36,3,0))</f>
        <v>1000</v>
      </c>
      <c r="K393" s="0" t="str">
        <f aca="false">IF(ISBLANK(F393),"",IF(ISNUMBER(F393),F393,VLOOKUP(IF(ISERROR(SEARCH(")",F393,1)),LEFT(F393,LEN(F393)),LEFT(F393,LEN(F393)-1)),$A$2:$C$36,3,0)))</f>
        <v/>
      </c>
    </row>
    <row r="394" customFormat="false" ht="13.2" hidden="false" customHeight="false" outlineLevel="0" collapsed="false">
      <c r="E394" s="0" t="s">
        <v>841</v>
      </c>
      <c r="I394" s="0" t="s">
        <v>2400</v>
      </c>
      <c r="J394" s="0" t="n">
        <f aca="false">IF(ISNUMBER(RIGHT(E394,LEN(E394)-SEARCH("(",E394,1))*1),RIGHT(E394,LEN(E394)-SEARCH("(",E394,1))*1,VLOOKUP(MID(E394,SEARCH("(",E394,1)+1,IF(ISERROR(FIND("NBMX",E394,1)),3,4)),$A$2:$C$36,3,0))</f>
        <v>300</v>
      </c>
      <c r="K394" s="0" t="str">
        <f aca="false">IF(ISBLANK(F394),"",IF(ISNUMBER(F394),F394,VLOOKUP(IF(ISERROR(SEARCH(")",F394,1)),LEFT(F394,LEN(F394)),LEFT(F394,LEN(F394)-1)),$A$2:$C$36,3,0)))</f>
        <v/>
      </c>
    </row>
    <row r="395" customFormat="false" ht="13.2" hidden="false" customHeight="false" outlineLevel="0" collapsed="false">
      <c r="E395" s="0" t="s">
        <v>990</v>
      </c>
      <c r="I395" s="0" t="s">
        <v>2401</v>
      </c>
      <c r="J395" s="0" t="n">
        <f aca="false">IF(ISNUMBER(RIGHT(E395,LEN(E395)-SEARCH("(",E395,1))*1),RIGHT(E395,LEN(E395)-SEARCH("(",E395,1))*1,VLOOKUP(MID(E395,SEARCH("(",E395,1)+1,IF(ISERROR(FIND("NBMX",E395,1)),3,4)),$A$2:$C$36,3,0))</f>
        <v>1000</v>
      </c>
      <c r="K395" s="0" t="str">
        <f aca="false">IF(ISBLANK(F395),"",IF(ISNUMBER(F395),F395,VLOOKUP(IF(ISERROR(SEARCH(")",F395,1)),LEFT(F395,LEN(F395)),LEFT(F395,LEN(F395)-1)),$A$2:$C$36,3,0)))</f>
        <v/>
      </c>
    </row>
    <row r="396" customFormat="false" ht="13.2" hidden="false" customHeight="false" outlineLevel="0" collapsed="false">
      <c r="E396" s="0" t="s">
        <v>805</v>
      </c>
      <c r="I396" s="0" t="s">
        <v>2402</v>
      </c>
      <c r="J396" s="0" t="e">
        <f aca="false">IF(ISNUMBER(RIGHT(E396,LEN(E396)-SEARCH("(",E396,1))*1),RIGHT(E396,LEN(E396)-SEARCH("(",E396,1))*1,VLOOKUP(MID(E396,SEARCH("(",E396,1)+1,IF(ISERROR(FIND("NBMX",E396,1)),3,4)),$A$2:$C$36,3,0))</f>
        <v>#N/A</v>
      </c>
      <c r="K396" s="0" t="str">
        <f aca="false">IF(ISBLANK(F396),"",IF(ISNUMBER(F396),F396,VLOOKUP(IF(ISERROR(SEARCH(")",F396,1)),LEFT(F396,LEN(F396)),LEFT(F396,LEN(F396)-1)),$A$2:$C$36,3,0)))</f>
        <v/>
      </c>
    </row>
    <row r="397" customFormat="false" ht="13.2" hidden="false" customHeight="false" outlineLevel="0" collapsed="false">
      <c r="E397" s="0" t="s">
        <v>806</v>
      </c>
      <c r="I397" s="0" t="s">
        <v>2403</v>
      </c>
      <c r="J397" s="0" t="e">
        <f aca="false">IF(ISNUMBER(RIGHT(E397,LEN(E397)-SEARCH("(",E397,1))*1),RIGHT(E397,LEN(E397)-SEARCH("(",E397,1))*1,VLOOKUP(MID(E397,SEARCH("(",E397,1)+1,IF(ISERROR(FIND("NBMX",E397,1)),3,4)),$A$2:$C$36,3,0))</f>
        <v>#N/A</v>
      </c>
      <c r="K397" s="0" t="str">
        <f aca="false">IF(ISBLANK(F397),"",IF(ISNUMBER(F397),F397,VLOOKUP(IF(ISERROR(SEARCH(")",F397,1)),LEFT(F397,LEN(F397)),LEFT(F397,LEN(F397)-1)),$A$2:$C$36,3,0)))</f>
        <v/>
      </c>
    </row>
    <row r="398" customFormat="false" ht="13.2" hidden="false" customHeight="false" outlineLevel="0" collapsed="false">
      <c r="E398" s="0" t="s">
        <v>991</v>
      </c>
      <c r="I398" s="0" t="s">
        <v>2404</v>
      </c>
      <c r="J398" s="0" t="n">
        <f aca="false">IF(ISNUMBER(RIGHT(E398,LEN(E398)-SEARCH("(",E398,1))*1),RIGHT(E398,LEN(E398)-SEARCH("(",E398,1))*1,VLOOKUP(MID(E398,SEARCH("(",E398,1)+1,IF(ISERROR(FIND("NBMX",E398,1)),3,4)),$A$2:$C$36,3,0))</f>
        <v>1000</v>
      </c>
      <c r="K398" s="0" t="str">
        <f aca="false">IF(ISBLANK(F398),"",IF(ISNUMBER(F398),F398,VLOOKUP(IF(ISERROR(SEARCH(")",F398,1)),LEFT(F398,LEN(F398)),LEFT(F398,LEN(F398)-1)),$A$2:$C$36,3,0)))</f>
        <v/>
      </c>
    </row>
    <row r="399" customFormat="false" ht="13.2" hidden="false" customHeight="false" outlineLevel="0" collapsed="false">
      <c r="E399" s="0" t="s">
        <v>992</v>
      </c>
      <c r="I399" s="0" t="s">
        <v>2405</v>
      </c>
      <c r="J399" s="0" t="n">
        <f aca="false">IF(ISNUMBER(RIGHT(E399,LEN(E399)-SEARCH("(",E399,1))*1),RIGHT(E399,LEN(E399)-SEARCH("(",E399,1))*1,VLOOKUP(MID(E399,SEARCH("(",E399,1)+1,IF(ISERROR(FIND("NBMX",E399,1)),3,4)),$A$2:$C$36,3,0))</f>
        <v>1000</v>
      </c>
      <c r="K399" s="0" t="str">
        <f aca="false">IF(ISBLANK(F399),"",IF(ISNUMBER(F399),F399,VLOOKUP(IF(ISERROR(SEARCH(")",F399,1)),LEFT(F399,LEN(F399)),LEFT(F399,LEN(F399)-1)),$A$2:$C$36,3,0)))</f>
        <v/>
      </c>
    </row>
    <row r="400" customFormat="false" ht="13.2" hidden="false" customHeight="false" outlineLevel="0" collapsed="false">
      <c r="E400" s="0" t="s">
        <v>822</v>
      </c>
      <c r="I400" s="0" t="s">
        <v>2406</v>
      </c>
      <c r="J400" s="0" t="n">
        <f aca="false">IF(ISNUMBER(RIGHT(E400,LEN(E400)-SEARCH("(",E400,1))*1),RIGHT(E400,LEN(E400)-SEARCH("(",E400,1))*1,VLOOKUP(MID(E400,SEARCH("(",E400,1)+1,IF(ISERROR(FIND("NBMX",E400,1)),3,4)),$A$2:$C$36,3,0))</f>
        <v>60</v>
      </c>
      <c r="K400" s="0" t="str">
        <f aca="false">IF(ISBLANK(F400),"",IF(ISNUMBER(F400),F400,VLOOKUP(IF(ISERROR(SEARCH(")",F400,1)),LEFT(F400,LEN(F400)),LEFT(F400,LEN(F400)-1)),$A$2:$C$36,3,0)))</f>
        <v/>
      </c>
    </row>
    <row r="401" customFormat="false" ht="13.2" hidden="false" customHeight="false" outlineLevel="0" collapsed="false">
      <c r="E401" s="0" t="s">
        <v>1786</v>
      </c>
      <c r="F401" s="0" t="s">
        <v>1681</v>
      </c>
      <c r="I401" s="0" t="s">
        <v>2407</v>
      </c>
      <c r="J401" s="0" t="n">
        <f aca="false">IF(ISNUMBER(RIGHT(E401,LEN(E401)-SEARCH("(",E401,1))*1),RIGHT(E401,LEN(E401)-SEARCH("(",E401,1))*1,VLOOKUP(MID(E401,SEARCH("(",E401,1)+1,IF(ISERROR(FIND("NBMX",E401,1)),3,4)),$A$2:$C$36,3,0))</f>
        <v>5</v>
      </c>
      <c r="K401" s="0" t="n">
        <f aca="false">IF(ISBLANK(F401),"",IF(ISNUMBER(F401),F401,VLOOKUP(IF(ISERROR(SEARCH(")",F401,1)),LEFT(F401,LEN(F401)),LEFT(F401,LEN(F401)-1)),$A$2:$C$36,3,0)))</f>
        <v>4000</v>
      </c>
    </row>
    <row r="402" customFormat="false" ht="13.2" hidden="false" customHeight="false" outlineLevel="0" collapsed="false">
      <c r="E402" s="0" t="s">
        <v>1787</v>
      </c>
      <c r="F402" s="0" t="s">
        <v>1681</v>
      </c>
      <c r="I402" s="0" t="s">
        <v>2408</v>
      </c>
      <c r="J402" s="0" t="n">
        <f aca="false">IF(ISNUMBER(RIGHT(E402,LEN(E402)-SEARCH("(",E402,1))*1),RIGHT(E402,LEN(E402)-SEARCH("(",E402,1))*1,VLOOKUP(MID(E402,SEARCH("(",E402,1)+1,IF(ISERROR(FIND("NBMX",E402,1)),3,4)),$A$2:$C$36,3,0))</f>
        <v>5</v>
      </c>
      <c r="K402" s="0" t="n">
        <f aca="false">IF(ISBLANK(F402),"",IF(ISNUMBER(F402),F402,VLOOKUP(IF(ISERROR(SEARCH(")",F402,1)),LEFT(F402,LEN(F402)),LEFT(F402,LEN(F402)-1)),$A$2:$C$36,3,0)))</f>
        <v>4000</v>
      </c>
    </row>
    <row r="403" customFormat="false" ht="13.2" hidden="false" customHeight="false" outlineLevel="0" collapsed="false">
      <c r="E403" s="0" t="s">
        <v>993</v>
      </c>
      <c r="I403" s="0" t="s">
        <v>2409</v>
      </c>
      <c r="J403" s="0" t="n">
        <f aca="false">IF(ISNUMBER(RIGHT(E403,LEN(E403)-SEARCH("(",E403,1))*1),RIGHT(E403,LEN(E403)-SEARCH("(",E403,1))*1,VLOOKUP(MID(E403,SEARCH("(",E403,1)+1,IF(ISERROR(FIND("NBMX",E403,1)),3,4)),$A$2:$C$36,3,0))</f>
        <v>1000</v>
      </c>
      <c r="K403" s="0" t="str">
        <f aca="false">IF(ISBLANK(F403),"",IF(ISNUMBER(F403),F403,VLOOKUP(IF(ISERROR(SEARCH(")",F403,1)),LEFT(F403,LEN(F403)),LEFT(F403,LEN(F403)-1)),$A$2:$C$36,3,0)))</f>
        <v/>
      </c>
    </row>
    <row r="404" customFormat="false" ht="13.2" hidden="false" customHeight="false" outlineLevel="0" collapsed="false">
      <c r="E404" s="0" t="s">
        <v>994</v>
      </c>
      <c r="I404" s="0" t="s">
        <v>2410</v>
      </c>
      <c r="J404" s="0" t="n">
        <f aca="false">IF(ISNUMBER(RIGHT(E404,LEN(E404)-SEARCH("(",E404,1))*1),RIGHT(E404,LEN(E404)-SEARCH("(",E404,1))*1,VLOOKUP(MID(E404,SEARCH("(",E404,1)+1,IF(ISERROR(FIND("NBMX",E404,1)),3,4)),$A$2:$C$36,3,0))</f>
        <v>1000</v>
      </c>
      <c r="K404" s="0" t="str">
        <f aca="false">IF(ISBLANK(F404),"",IF(ISNUMBER(F404),F404,VLOOKUP(IF(ISERROR(SEARCH(")",F404,1)),LEFT(F404,LEN(F404)),LEFT(F404,LEN(F404)-1)),$A$2:$C$36,3,0)))</f>
        <v/>
      </c>
    </row>
    <row r="405" customFormat="false" ht="13.2" hidden="false" customHeight="false" outlineLevel="0" collapsed="false">
      <c r="E405" s="0" t="s">
        <v>995</v>
      </c>
      <c r="I405" s="0" t="s">
        <v>2411</v>
      </c>
      <c r="J405" s="0" t="n">
        <f aca="false">IF(ISNUMBER(RIGHT(E405,LEN(E405)-SEARCH("(",E405,1))*1),RIGHT(E405,LEN(E405)-SEARCH("(",E405,1))*1,VLOOKUP(MID(E405,SEARCH("(",E405,1)+1,IF(ISERROR(FIND("NBMX",E405,1)),3,4)),$A$2:$C$36,3,0))</f>
        <v>1000</v>
      </c>
      <c r="K405" s="0" t="str">
        <f aca="false">IF(ISBLANK(F405),"",IF(ISNUMBER(F405),F405,VLOOKUP(IF(ISERROR(SEARCH(")",F405,1)),LEFT(F405,LEN(F405)),LEFT(F405,LEN(F405)-1)),$A$2:$C$36,3,0)))</f>
        <v/>
      </c>
    </row>
    <row r="406" customFormat="false" ht="13.2" hidden="false" customHeight="false" outlineLevel="0" collapsed="false">
      <c r="E406" s="0" t="s">
        <v>996</v>
      </c>
      <c r="I406" s="0" t="s">
        <v>2412</v>
      </c>
      <c r="J406" s="0" t="n">
        <f aca="false">IF(ISNUMBER(RIGHT(E406,LEN(E406)-SEARCH("(",E406,1))*1),RIGHT(E406,LEN(E406)-SEARCH("(",E406,1))*1,VLOOKUP(MID(E406,SEARCH("(",E406,1)+1,IF(ISERROR(FIND("NBMX",E406,1)),3,4)),$A$2:$C$36,3,0))</f>
        <v>1000</v>
      </c>
      <c r="K406" s="0" t="str">
        <f aca="false">IF(ISBLANK(F406),"",IF(ISNUMBER(F406),F406,VLOOKUP(IF(ISERROR(SEARCH(")",F406,1)),LEFT(F406,LEN(F406)),LEFT(F406,LEN(F406)-1)),$A$2:$C$36,3,0)))</f>
        <v/>
      </c>
    </row>
    <row r="407" customFormat="false" ht="13.2" hidden="false" customHeight="false" outlineLevel="0" collapsed="false">
      <c r="E407" s="0" t="s">
        <v>997</v>
      </c>
      <c r="I407" s="0" t="s">
        <v>2413</v>
      </c>
      <c r="J407" s="0" t="n">
        <f aca="false">IF(ISNUMBER(RIGHT(E407,LEN(E407)-SEARCH("(",E407,1))*1),RIGHT(E407,LEN(E407)-SEARCH("(",E407,1))*1,VLOOKUP(MID(E407,SEARCH("(",E407,1)+1,IF(ISERROR(FIND("NBMX",E407,1)),3,4)),$A$2:$C$36,3,0))</f>
        <v>1000</v>
      </c>
      <c r="K407" s="0" t="str">
        <f aca="false">IF(ISBLANK(F407),"",IF(ISNUMBER(F407),F407,VLOOKUP(IF(ISERROR(SEARCH(")",F407,1)),LEFT(F407,LEN(F407)),LEFT(F407,LEN(F407)-1)),$A$2:$C$36,3,0)))</f>
        <v/>
      </c>
    </row>
    <row r="408" customFormat="false" ht="13.2" hidden="false" customHeight="false" outlineLevel="0" collapsed="false">
      <c r="E408" s="0" t="s">
        <v>998</v>
      </c>
      <c r="I408" s="0" t="s">
        <v>2414</v>
      </c>
      <c r="J408" s="0" t="n">
        <f aca="false">IF(ISNUMBER(RIGHT(E408,LEN(E408)-SEARCH("(",E408,1))*1),RIGHT(E408,LEN(E408)-SEARCH("(",E408,1))*1,VLOOKUP(MID(E408,SEARCH("(",E408,1)+1,IF(ISERROR(FIND("NBMX",E408,1)),3,4)),$A$2:$C$36,3,0))</f>
        <v>1000</v>
      </c>
      <c r="K408" s="0" t="str">
        <f aca="false">IF(ISBLANK(F408),"",IF(ISNUMBER(F408),F408,VLOOKUP(IF(ISERROR(SEARCH(")",F408,1)),LEFT(F408,LEN(F408)),LEFT(F408,LEN(F408)-1)),$A$2:$C$36,3,0)))</f>
        <v/>
      </c>
    </row>
    <row r="409" customFormat="false" ht="13.2" hidden="false" customHeight="false" outlineLevel="0" collapsed="false">
      <c r="E409" s="0" t="s">
        <v>999</v>
      </c>
      <c r="I409" s="0" t="s">
        <v>2415</v>
      </c>
      <c r="J409" s="0" t="n">
        <f aca="false">IF(ISNUMBER(RIGHT(E409,LEN(E409)-SEARCH("(",E409,1))*1),RIGHT(E409,LEN(E409)-SEARCH("(",E409,1))*1,VLOOKUP(MID(E409,SEARCH("(",E409,1)+1,IF(ISERROR(FIND("NBMX",E409,1)),3,4)),$A$2:$C$36,3,0))</f>
        <v>1000</v>
      </c>
      <c r="K409" s="0" t="str">
        <f aca="false">IF(ISBLANK(F409),"",IF(ISNUMBER(F409),F409,VLOOKUP(IF(ISERROR(SEARCH(")",F409,1)),LEFT(F409,LEN(F409)),LEFT(F409,LEN(F409)-1)),$A$2:$C$36,3,0)))</f>
        <v/>
      </c>
    </row>
    <row r="410" customFormat="false" ht="13.2" hidden="false" customHeight="false" outlineLevel="0" collapsed="false">
      <c r="E410" s="0" t="s">
        <v>1000</v>
      </c>
      <c r="I410" s="0" t="s">
        <v>2416</v>
      </c>
      <c r="J410" s="0" t="n">
        <f aca="false">IF(ISNUMBER(RIGHT(E410,LEN(E410)-SEARCH("(",E410,1))*1),RIGHT(E410,LEN(E410)-SEARCH("(",E410,1))*1,VLOOKUP(MID(E410,SEARCH("(",E410,1)+1,IF(ISERROR(FIND("NBMX",E410,1)),3,4)),$A$2:$C$36,3,0))</f>
        <v>1000</v>
      </c>
      <c r="K410" s="0" t="str">
        <f aca="false">IF(ISBLANK(F410),"",IF(ISNUMBER(F410),F410,VLOOKUP(IF(ISERROR(SEARCH(")",F410,1)),LEFT(F410,LEN(F410)),LEFT(F410,LEN(F410)-1)),$A$2:$C$36,3,0)))</f>
        <v/>
      </c>
    </row>
    <row r="411" customFormat="false" ht="13.2" hidden="false" customHeight="false" outlineLevel="0" collapsed="false">
      <c r="E411" s="0" t="s">
        <v>1788</v>
      </c>
      <c r="F411" s="0" t="s">
        <v>1599</v>
      </c>
      <c r="I411" s="0" t="s">
        <v>2417</v>
      </c>
      <c r="J411" s="0" t="n">
        <f aca="false">IF(ISNUMBER(RIGHT(E411,LEN(E411)-SEARCH("(",E411,1))*1),RIGHT(E411,LEN(E411)-SEARCH("(",E411,1))*1,VLOOKUP(MID(E411,SEARCH("(",E411,1)+1,IF(ISERROR(FIND("NBMX",E411,1)),3,4)),$A$2:$C$36,3,0))</f>
        <v>60</v>
      </c>
      <c r="K411" s="0" t="n">
        <f aca="false">IF(ISBLANK(F411),"",IF(ISNUMBER(F411),F411,VLOOKUP(IF(ISERROR(SEARCH(")",F411,1)),LEFT(F411,LEN(F411)),LEFT(F411,LEN(F411)-1)),$A$2:$C$36,3,0)))</f>
        <v>1000</v>
      </c>
    </row>
    <row r="412" customFormat="false" ht="13.2" hidden="false" customHeight="false" outlineLevel="0" collapsed="false">
      <c r="E412" s="0" t="s">
        <v>1789</v>
      </c>
      <c r="F412" s="0" t="s">
        <v>1599</v>
      </c>
      <c r="I412" s="0" t="s">
        <v>2418</v>
      </c>
      <c r="J412" s="0" t="n">
        <f aca="false">IF(ISNUMBER(RIGHT(E412,LEN(E412)-SEARCH("(",E412,1))*1),RIGHT(E412,LEN(E412)-SEARCH("(",E412,1))*1,VLOOKUP(MID(E412,SEARCH("(",E412,1)+1,IF(ISERROR(FIND("NBMX",E412,1)),3,4)),$A$2:$C$36,3,0))</f>
        <v>12</v>
      </c>
      <c r="K412" s="0" t="n">
        <f aca="false">IF(ISBLANK(F412),"",IF(ISNUMBER(F412),F412,VLOOKUP(IF(ISERROR(SEARCH(")",F412,1)),LEFT(F412,LEN(F412)),LEFT(F412,LEN(F412)-1)),$A$2:$C$36,3,0)))</f>
        <v>1000</v>
      </c>
    </row>
    <row r="413" customFormat="false" ht="13.2" hidden="false" customHeight="false" outlineLevel="0" collapsed="false">
      <c r="E413" s="0" t="s">
        <v>823</v>
      </c>
      <c r="I413" s="0" t="s">
        <v>2419</v>
      </c>
      <c r="J413" s="0" t="n">
        <f aca="false">IF(ISNUMBER(RIGHT(E413,LEN(E413)-SEARCH("(",E413,1))*1),RIGHT(E413,LEN(E413)-SEARCH("(",E413,1))*1,VLOOKUP(MID(E413,SEARCH("(",E413,1)+1,IF(ISERROR(FIND("NBMX",E413,1)),3,4)),$A$2:$C$36,3,0))</f>
        <v>60</v>
      </c>
      <c r="K413" s="0" t="str">
        <f aca="false">IF(ISBLANK(F413),"",IF(ISNUMBER(F413),F413,VLOOKUP(IF(ISERROR(SEARCH(")",F413,1)),LEFT(F413,LEN(F413)),LEFT(F413,LEN(F413)-1)),$A$2:$C$36,3,0)))</f>
        <v/>
      </c>
    </row>
    <row r="414" customFormat="false" ht="13.2" hidden="false" customHeight="false" outlineLevel="0" collapsed="false">
      <c r="E414" s="0" t="s">
        <v>824</v>
      </c>
      <c r="I414" s="0" t="s">
        <v>2420</v>
      </c>
      <c r="J414" s="0" t="n">
        <f aca="false">IF(ISNUMBER(RIGHT(E414,LEN(E414)-SEARCH("(",E414,1))*1),RIGHT(E414,LEN(E414)-SEARCH("(",E414,1))*1,VLOOKUP(MID(E414,SEARCH("(",E414,1)+1,IF(ISERROR(FIND("NBMX",E414,1)),3,4)),$A$2:$C$36,3,0))</f>
        <v>60</v>
      </c>
      <c r="K414" s="0" t="str">
        <f aca="false">IF(ISBLANK(F414),"",IF(ISNUMBER(F414),F414,VLOOKUP(IF(ISERROR(SEARCH(")",F414,1)),LEFT(F414,LEN(F414)),LEFT(F414,LEN(F414)-1)),$A$2:$C$36,3,0)))</f>
        <v/>
      </c>
    </row>
    <row r="415" customFormat="false" ht="13.2" hidden="false" customHeight="false" outlineLevel="0" collapsed="false">
      <c r="E415" s="0" t="s">
        <v>1790</v>
      </c>
      <c r="F415" s="0" t="s">
        <v>222</v>
      </c>
      <c r="G415" s="0" t="s">
        <v>1599</v>
      </c>
      <c r="I415" s="0" t="s">
        <v>2421</v>
      </c>
      <c r="J415" s="0" t="n">
        <f aca="false">IF(ISNUMBER(RIGHT(E415,LEN(E415)-SEARCH("(",E415,1))*1),RIGHT(E415,LEN(E415)-SEARCH("(",E415,1))*1,VLOOKUP(MID(E415,SEARCH("(",E415,1)+1,IF(ISERROR(FIND("NBMX",E415,1)),3,4)),$A$2:$C$36,3,0))</f>
        <v>200</v>
      </c>
      <c r="K415" s="0" t="n">
        <f aca="false">IF(ISBLANK(F415),"",IF(ISNUMBER(F415),F415,VLOOKUP(IF(ISERROR(SEARCH(")",F415,1)),LEFT(F415,LEN(F415)),LEFT(F415,LEN(F415)-1)),$A$2:$C$36,3,0)))</f>
        <v>45</v>
      </c>
    </row>
    <row r="416" customFormat="false" ht="13.2" hidden="false" customHeight="false" outlineLevel="0" collapsed="false">
      <c r="E416" s="0" t="s">
        <v>868</v>
      </c>
      <c r="I416" s="0" t="s">
        <v>2422</v>
      </c>
      <c r="J416" s="0" t="n">
        <f aca="false">IF(ISNUMBER(RIGHT(E416,LEN(E416)-SEARCH("(",E416,1))*1),RIGHT(E416,LEN(E416)-SEARCH("(",E416,1))*1,VLOOKUP(MID(E416,SEARCH("(",E416,1)+1,IF(ISERROR(FIND("NBMX",E416,1)),3,4)),$A$2:$C$36,3,0))</f>
        <v>200</v>
      </c>
      <c r="K416" s="0" t="str">
        <f aca="false">IF(ISBLANK(F416),"",IF(ISNUMBER(F416),F416,VLOOKUP(IF(ISERROR(SEARCH(")",F416,1)),LEFT(F416,LEN(F416)),LEFT(F416,LEN(F416)-1)),$A$2:$C$36,3,0)))</f>
        <v/>
      </c>
    </row>
    <row r="417" customFormat="false" ht="13.2" hidden="false" customHeight="false" outlineLevel="0" collapsed="false">
      <c r="E417" s="0" t="s">
        <v>825</v>
      </c>
      <c r="I417" s="0" t="s">
        <v>2423</v>
      </c>
      <c r="J417" s="0" t="n">
        <f aca="false">IF(ISNUMBER(RIGHT(E417,LEN(E417)-SEARCH("(",E417,1))*1),RIGHT(E417,LEN(E417)-SEARCH("(",E417,1))*1,VLOOKUP(MID(E417,SEARCH("(",E417,1)+1,IF(ISERROR(FIND("NBMX",E417,1)),3,4)),$A$2:$C$36,3,0))</f>
        <v>60</v>
      </c>
      <c r="K417" s="0" t="str">
        <f aca="false">IF(ISBLANK(F417),"",IF(ISNUMBER(F417),F417,VLOOKUP(IF(ISERROR(SEARCH(")",F417,1)),LEFT(F417,LEN(F417)),LEFT(F417,LEN(F417)-1)),$A$2:$C$36,3,0)))</f>
        <v/>
      </c>
    </row>
    <row r="418" customFormat="false" ht="13.2" hidden="false" customHeight="false" outlineLevel="0" collapsed="false">
      <c r="E418" s="0" t="s">
        <v>807</v>
      </c>
      <c r="I418" s="0" t="s">
        <v>2424</v>
      </c>
      <c r="J418" s="0" t="n">
        <f aca="false">IF(ISNUMBER(RIGHT(E418,LEN(E418)-SEARCH("(",E418,1))*1),RIGHT(E418,LEN(E418)-SEARCH("(",E418,1))*1,VLOOKUP(MID(E418,SEARCH("(",E418,1)+1,IF(ISERROR(FIND("NBMX",E418,1)),3,4)),$A$2:$C$36,3,0))</f>
        <v>12</v>
      </c>
      <c r="K418" s="0" t="str">
        <f aca="false">IF(ISBLANK(F418),"",IF(ISNUMBER(F418),F418,VLOOKUP(IF(ISERROR(SEARCH(")",F418,1)),LEFT(F418,LEN(F418)),LEFT(F418,LEN(F418)-1)),$A$2:$C$36,3,0)))</f>
        <v/>
      </c>
    </row>
    <row r="419" customFormat="false" ht="13.2" hidden="false" customHeight="false" outlineLevel="0" collapsed="false">
      <c r="E419" s="0" t="s">
        <v>869</v>
      </c>
      <c r="I419" s="0" t="s">
        <v>2425</v>
      </c>
      <c r="J419" s="0" t="n">
        <f aca="false">IF(ISNUMBER(RIGHT(E419,LEN(E419)-SEARCH("(",E419,1))*1),RIGHT(E419,LEN(E419)-SEARCH("(",E419,1))*1,VLOOKUP(MID(E419,SEARCH("(",E419,1)+1,IF(ISERROR(FIND("NBMX",E419,1)),3,4)),$A$2:$C$36,3,0))</f>
        <v>200</v>
      </c>
      <c r="K419" s="0" t="str">
        <f aca="false">IF(ISBLANK(F419),"",IF(ISNUMBER(F419),F419,VLOOKUP(IF(ISERROR(SEARCH(")",F419,1)),LEFT(F419,LEN(F419)),LEFT(F419,LEN(F419)-1)),$A$2:$C$36,3,0)))</f>
        <v/>
      </c>
    </row>
    <row r="420" customFormat="false" ht="13.2" hidden="false" customHeight="false" outlineLevel="0" collapsed="false">
      <c r="E420" s="0" t="s">
        <v>826</v>
      </c>
      <c r="I420" s="0" t="s">
        <v>2426</v>
      </c>
      <c r="J420" s="0" t="n">
        <f aca="false">IF(ISNUMBER(RIGHT(E420,LEN(E420)-SEARCH("(",E420,1))*1),RIGHT(E420,LEN(E420)-SEARCH("(",E420,1))*1,VLOOKUP(MID(E420,SEARCH("(",E420,1)+1,IF(ISERROR(FIND("NBMX",E420,1)),3,4)),$A$2:$C$36,3,0))</f>
        <v>60</v>
      </c>
      <c r="K420" s="0" t="str">
        <f aca="false">IF(ISBLANK(F420),"",IF(ISNUMBER(F420),F420,VLOOKUP(IF(ISERROR(SEARCH(")",F420,1)),LEFT(F420,LEN(F420)),LEFT(F420,LEN(F420)-1)),$A$2:$C$36,3,0)))</f>
        <v/>
      </c>
    </row>
    <row r="421" customFormat="false" ht="13.2" hidden="false" customHeight="false" outlineLevel="0" collapsed="false">
      <c r="E421" s="0" t="s">
        <v>1002</v>
      </c>
      <c r="I421" s="0" t="s">
        <v>2427</v>
      </c>
      <c r="J421" s="0" t="n">
        <f aca="false">IF(ISNUMBER(RIGHT(E421,LEN(E421)-SEARCH("(",E421,1))*1),RIGHT(E421,LEN(E421)-SEARCH("(",E421,1))*1,VLOOKUP(MID(E421,SEARCH("(",E421,1)+1,IF(ISERROR(FIND("NBMX",E421,1)),3,4)),$A$2:$C$36,3,0))</f>
        <v>1000</v>
      </c>
      <c r="K421" s="0" t="str">
        <f aca="false">IF(ISBLANK(F421),"",IF(ISNUMBER(F421),F421,VLOOKUP(IF(ISERROR(SEARCH(")",F421,1)),LEFT(F421,LEN(F421)),LEFT(F421,LEN(F421)-1)),$A$2:$C$36,3,0)))</f>
        <v/>
      </c>
    </row>
    <row r="422" customFormat="false" ht="13.2" hidden="false" customHeight="false" outlineLevel="0" collapsed="false">
      <c r="E422" s="0" t="s">
        <v>1001</v>
      </c>
      <c r="I422" s="0" t="s">
        <v>2428</v>
      </c>
      <c r="J422" s="0" t="n">
        <f aca="false">IF(ISNUMBER(RIGHT(E422,LEN(E422)-SEARCH("(",E422,1))*1),RIGHT(E422,LEN(E422)-SEARCH("(",E422,1))*1,VLOOKUP(MID(E422,SEARCH("(",E422,1)+1,IF(ISERROR(FIND("NBMX",E422,1)),3,4)),$A$2:$C$36,3,0))</f>
        <v>1000</v>
      </c>
      <c r="K422" s="0" t="str">
        <f aca="false">IF(ISBLANK(F422),"",IF(ISNUMBER(F422),F422,VLOOKUP(IF(ISERROR(SEARCH(")",F422,1)),LEFT(F422,LEN(F422)),LEFT(F422,LEN(F422)-1)),$A$2:$C$36,3,0)))</f>
        <v/>
      </c>
    </row>
    <row r="423" customFormat="false" ht="13.2" hidden="false" customHeight="false" outlineLevel="0" collapsed="false">
      <c r="E423" s="0" t="s">
        <v>1791</v>
      </c>
      <c r="F423" s="0" t="s">
        <v>1599</v>
      </c>
      <c r="I423" s="0" t="s">
        <v>2429</v>
      </c>
      <c r="J423" s="0" t="n">
        <f aca="false">IF(ISNUMBER(RIGHT(E423,LEN(E423)-SEARCH("(",E423,1))*1),RIGHT(E423,LEN(E423)-SEARCH("(",E423,1))*1,VLOOKUP(MID(E423,SEARCH("(",E423,1)+1,IF(ISERROR(FIND("NBMX",E423,1)),3,4)),$A$2:$C$36,3,0))</f>
        <v>12</v>
      </c>
      <c r="K423" s="0" t="n">
        <f aca="false">IF(ISBLANK(F423),"",IF(ISNUMBER(F423),F423,VLOOKUP(IF(ISERROR(SEARCH(")",F423,1)),LEFT(F423,LEN(F423)),LEFT(F423,LEN(F423)-1)),$A$2:$C$36,3,0)))</f>
        <v>1000</v>
      </c>
    </row>
    <row r="424" customFormat="false" ht="13.2" hidden="false" customHeight="false" outlineLevel="0" collapsed="false">
      <c r="E424" s="0" t="s">
        <v>1792</v>
      </c>
      <c r="F424" s="0" t="s">
        <v>222</v>
      </c>
      <c r="G424" s="0" t="s">
        <v>1599</v>
      </c>
      <c r="I424" s="0" t="s">
        <v>2430</v>
      </c>
      <c r="J424" s="0" t="n">
        <f aca="false">IF(ISNUMBER(RIGHT(E424,LEN(E424)-SEARCH("(",E424,1))*1),RIGHT(E424,LEN(E424)-SEARCH("(",E424,1))*1,VLOOKUP(MID(E424,SEARCH("(",E424,1)+1,IF(ISERROR(FIND("NBMX",E424,1)),3,4)),$A$2:$C$36,3,0))</f>
        <v>200</v>
      </c>
      <c r="K424" s="0" t="n">
        <f aca="false">IF(ISBLANK(F424),"",IF(ISNUMBER(F424),F424,VLOOKUP(IF(ISERROR(SEARCH(")",F424,1)),LEFT(F424,LEN(F424)),LEFT(F424,LEN(F424)-1)),$A$2:$C$36,3,0)))</f>
        <v>45</v>
      </c>
    </row>
    <row r="425" customFormat="false" ht="13.2" hidden="false" customHeight="false" outlineLevel="0" collapsed="false">
      <c r="E425" s="0" t="s">
        <v>870</v>
      </c>
      <c r="I425" s="0" t="s">
        <v>2431</v>
      </c>
      <c r="J425" s="0" t="n">
        <f aca="false">IF(ISNUMBER(RIGHT(E425,LEN(E425)-SEARCH("(",E425,1))*1),RIGHT(E425,LEN(E425)-SEARCH("(",E425,1))*1,VLOOKUP(MID(E425,SEARCH("(",E425,1)+1,IF(ISERROR(FIND("NBMX",E425,1)),3,4)),$A$2:$C$36,3,0))</f>
        <v>200</v>
      </c>
      <c r="K425" s="0" t="str">
        <f aca="false">IF(ISBLANK(F425),"",IF(ISNUMBER(F425),F425,VLOOKUP(IF(ISERROR(SEARCH(")",F425,1)),LEFT(F425,LEN(F425)),LEFT(F425,LEN(F425)-1)),$A$2:$C$36,3,0)))</f>
        <v/>
      </c>
    </row>
    <row r="426" customFormat="false" ht="13.2" hidden="false" customHeight="false" outlineLevel="0" collapsed="false">
      <c r="E426" s="0" t="s">
        <v>1793</v>
      </c>
      <c r="F426" s="0" t="s">
        <v>1652</v>
      </c>
      <c r="I426" s="0" t="s">
        <v>2432</v>
      </c>
      <c r="J426" s="0" t="n">
        <f aca="false">IF(ISNUMBER(RIGHT(E426,LEN(E426)-SEARCH("(",E426,1))*1),RIGHT(E426,LEN(E426)-SEARCH("(",E426,1))*1,VLOOKUP(MID(E426,SEARCH("(",E426,1)+1,IF(ISERROR(FIND("NBMX",E426,1)),3,4)),$A$2:$C$36,3,0))</f>
        <v>2</v>
      </c>
      <c r="K426" s="0" t="n">
        <f aca="false">IF(ISBLANK(F426),"",IF(ISNUMBER(F426),F426,VLOOKUP(IF(ISERROR(SEARCH(")",F426,1)),LEFT(F426,LEN(F426)),LEFT(F426,LEN(F426)-1)),$A$2:$C$36,3,0)))</f>
        <v>200</v>
      </c>
    </row>
    <row r="427" customFormat="false" ht="13.2" hidden="false" customHeight="false" outlineLevel="0" collapsed="false">
      <c r="E427" s="0" t="s">
        <v>1794</v>
      </c>
      <c r="F427" s="0" t="s">
        <v>1599</v>
      </c>
      <c r="I427" s="0" t="s">
        <v>2433</v>
      </c>
      <c r="J427" s="0" t="n">
        <f aca="false">IF(ISNUMBER(RIGHT(E427,LEN(E427)-SEARCH("(",E427,1))*1),RIGHT(E427,LEN(E427)-SEARCH("(",E427,1))*1,VLOOKUP(MID(E427,SEARCH("(",E427,1)+1,IF(ISERROR(FIND("NBMX",E427,1)),3,4)),$A$2:$C$36,3,0))</f>
        <v>200</v>
      </c>
      <c r="K427" s="0" t="n">
        <f aca="false">IF(ISBLANK(F427),"",IF(ISNUMBER(F427),F427,VLOOKUP(IF(ISERROR(SEARCH(")",F427,1)),LEFT(F427,LEN(F427)),LEFT(F427,LEN(F427)-1)),$A$2:$C$36,3,0)))</f>
        <v>1000</v>
      </c>
    </row>
    <row r="428" customFormat="false" ht="13.2" hidden="false" customHeight="false" outlineLevel="0" collapsed="false">
      <c r="E428" s="0" t="s">
        <v>1795</v>
      </c>
      <c r="F428" s="0" t="s">
        <v>222</v>
      </c>
      <c r="G428" s="0" t="s">
        <v>1599</v>
      </c>
      <c r="I428" s="0" t="s">
        <v>2434</v>
      </c>
      <c r="J428" s="0" t="n">
        <f aca="false">IF(ISNUMBER(RIGHT(E428,LEN(E428)-SEARCH("(",E428,1))*1),RIGHT(E428,LEN(E428)-SEARCH("(",E428,1))*1,VLOOKUP(MID(E428,SEARCH("(",E428,1)+1,IF(ISERROR(FIND("NBMX",E428,1)),3,4)),$A$2:$C$36,3,0))</f>
        <v>200</v>
      </c>
      <c r="K428" s="0" t="n">
        <f aca="false">IF(ISBLANK(F428),"",IF(ISNUMBER(F428),F428,VLOOKUP(IF(ISERROR(SEARCH(")",F428,1)),LEFT(F428,LEN(F428)),LEFT(F428,LEN(F428)-1)),$A$2:$C$36,3,0)))</f>
        <v>45</v>
      </c>
    </row>
    <row r="429" customFormat="false" ht="13.2" hidden="false" customHeight="false" outlineLevel="0" collapsed="false">
      <c r="E429" s="0" t="s">
        <v>1796</v>
      </c>
      <c r="F429" s="0" t="s">
        <v>1652</v>
      </c>
      <c r="I429" s="0" t="s">
        <v>2435</v>
      </c>
      <c r="J429" s="0" t="n">
        <f aca="false">IF(ISNUMBER(RIGHT(E429,LEN(E429)-SEARCH("(",E429,1))*1),RIGHT(E429,LEN(E429)-SEARCH("(",E429,1))*1,VLOOKUP(MID(E429,SEARCH("(",E429,1)+1,IF(ISERROR(FIND("NBMX",E429,1)),3,4)),$A$2:$C$36,3,0))</f>
        <v>2</v>
      </c>
      <c r="K429" s="0" t="n">
        <f aca="false">IF(ISBLANK(F429),"",IF(ISNUMBER(F429),F429,VLOOKUP(IF(ISERROR(SEARCH(")",F429,1)),LEFT(F429,LEN(F429)),LEFT(F429,LEN(F429)-1)),$A$2:$C$36,3,0)))</f>
        <v>200</v>
      </c>
    </row>
    <row r="430" customFormat="false" ht="13.2" hidden="false" customHeight="false" outlineLevel="0" collapsed="false">
      <c r="E430" s="0" t="s">
        <v>1797</v>
      </c>
      <c r="F430" s="0" t="s">
        <v>1599</v>
      </c>
      <c r="I430" s="0" t="s">
        <v>2436</v>
      </c>
      <c r="J430" s="0" t="n">
        <f aca="false">IF(ISNUMBER(RIGHT(E430,LEN(E430)-SEARCH("(",E430,1))*1),RIGHT(E430,LEN(E430)-SEARCH("(",E430,1))*1,VLOOKUP(MID(E430,SEARCH("(",E430,1)+1,IF(ISERROR(FIND("NBMX",E430,1)),3,4)),$A$2:$C$36,3,0))</f>
        <v>13</v>
      </c>
      <c r="K430" s="0" t="n">
        <f aca="false">IF(ISBLANK(F430),"",IF(ISNUMBER(F430),F430,VLOOKUP(IF(ISERROR(SEARCH(")",F430,1)),LEFT(F430,LEN(F430)),LEFT(F430,LEN(F430)-1)),$A$2:$C$36,3,0)))</f>
        <v>1000</v>
      </c>
    </row>
    <row r="431" customFormat="false" ht="13.2" hidden="false" customHeight="false" outlineLevel="0" collapsed="false">
      <c r="E431" s="0" t="s">
        <v>1282</v>
      </c>
      <c r="I431" s="0" t="s">
        <v>2437</v>
      </c>
      <c r="J431" s="0" t="n">
        <f aca="false">IF(ISNUMBER(RIGHT(E431,LEN(E431)-SEARCH("(",E431,1))*1),RIGHT(E431,LEN(E431)-SEARCH("(",E431,1))*1,VLOOKUP(MID(E431,SEARCH("(",E431,1)+1,IF(ISERROR(FIND("NBMX",E431,1)),3,4)),$A$2:$C$36,3,0))</f>
        <v>5</v>
      </c>
      <c r="K431" s="0" t="str">
        <f aca="false">IF(ISBLANK(F431),"",IF(ISNUMBER(F431),F431,VLOOKUP(IF(ISERROR(SEARCH(")",F431,1)),LEFT(F431,LEN(F431)),LEFT(F431,LEN(F431)-1)),$A$2:$C$36,3,0)))</f>
        <v/>
      </c>
    </row>
    <row r="432" customFormat="false" ht="13.2" hidden="false" customHeight="false" outlineLevel="0" collapsed="false">
      <c r="E432" s="0" t="s">
        <v>1232</v>
      </c>
      <c r="I432" s="0" t="s">
        <v>2438</v>
      </c>
      <c r="J432" s="0" t="n">
        <f aca="false">IF(ISNUMBER(RIGHT(E432,LEN(E432)-SEARCH("(",E432,1))*1),RIGHT(E432,LEN(E432)-SEARCH("(",E432,1))*1,VLOOKUP(MID(E432,SEARCH("(",E432,1)+1,IF(ISERROR(FIND("NBMX",E432,1)),3,4)),$A$2:$C$36,3,0))</f>
        <v>4000</v>
      </c>
      <c r="K432" s="0" t="str">
        <f aca="false">IF(ISBLANK(F432),"",IF(ISNUMBER(F432),F432,VLOOKUP(IF(ISERROR(SEARCH(")",F432,1)),LEFT(F432,LEN(F432)),LEFT(F432,LEN(F432)-1)),$A$2:$C$36,3,0)))</f>
        <v/>
      </c>
    </row>
    <row r="433" customFormat="false" ht="13.2" hidden="false" customHeight="false" outlineLevel="0" collapsed="false">
      <c r="E433" s="0" t="s">
        <v>1233</v>
      </c>
      <c r="I433" s="0" t="s">
        <v>2439</v>
      </c>
      <c r="J433" s="0" t="n">
        <f aca="false">IF(ISNUMBER(RIGHT(E433,LEN(E433)-SEARCH("(",E433,1))*1),RIGHT(E433,LEN(E433)-SEARCH("(",E433,1))*1,VLOOKUP(MID(E433,SEARCH("(",E433,1)+1,IF(ISERROR(FIND("NBMX",E433,1)),3,4)),$A$2:$C$36,3,0))</f>
        <v>4000</v>
      </c>
      <c r="K433" s="0" t="str">
        <f aca="false">IF(ISBLANK(F433),"",IF(ISNUMBER(F433),F433,VLOOKUP(IF(ISERROR(SEARCH(")",F433,1)),LEFT(F433,LEN(F433)),LEFT(F433,LEN(F433)-1)),$A$2:$C$36,3,0)))</f>
        <v/>
      </c>
    </row>
    <row r="434" customFormat="false" ht="13.2" hidden="false" customHeight="false" outlineLevel="0" collapsed="false">
      <c r="E434" s="0" t="s">
        <v>1003</v>
      </c>
      <c r="I434" s="0" t="s">
        <v>2440</v>
      </c>
      <c r="J434" s="0" t="n">
        <f aca="false">IF(ISNUMBER(RIGHT(E434,LEN(E434)-SEARCH("(",E434,1))*1),RIGHT(E434,LEN(E434)-SEARCH("(",E434,1))*1,VLOOKUP(MID(E434,SEARCH("(",E434,1)+1,IF(ISERROR(FIND("NBMX",E434,1)),3,4)),$A$2:$C$36,3,0))</f>
        <v>1000</v>
      </c>
      <c r="K434" s="0" t="str">
        <f aca="false">IF(ISBLANK(F434),"",IF(ISNUMBER(F434),F434,VLOOKUP(IF(ISERROR(SEARCH(")",F434,1)),LEFT(F434,LEN(F434)),LEFT(F434,LEN(F434)-1)),$A$2:$C$36,3,0)))</f>
        <v/>
      </c>
    </row>
    <row r="435" customFormat="false" ht="13.2" hidden="false" customHeight="false" outlineLevel="0" collapsed="false">
      <c r="E435" s="0" t="s">
        <v>871</v>
      </c>
      <c r="I435" s="0" t="s">
        <v>2441</v>
      </c>
      <c r="J435" s="0" t="n">
        <f aca="false">IF(ISNUMBER(RIGHT(E435,LEN(E435)-SEARCH("(",E435,1))*1),RIGHT(E435,LEN(E435)-SEARCH("(",E435,1))*1,VLOOKUP(MID(E435,SEARCH("(",E435,1)+1,IF(ISERROR(FIND("NBMX",E435,1)),3,4)),$A$2:$C$36,3,0))</f>
        <v>200</v>
      </c>
      <c r="K435" s="0" t="str">
        <f aca="false">IF(ISBLANK(F435),"",IF(ISNUMBER(F435),F435,VLOOKUP(IF(ISERROR(SEARCH(")",F435,1)),LEFT(F435,LEN(F435)),LEFT(F435,LEN(F435)-1)),$A$2:$C$36,3,0)))</f>
        <v/>
      </c>
    </row>
    <row r="436" customFormat="false" ht="13.2" hidden="false" customHeight="false" outlineLevel="0" collapsed="false">
      <c r="E436" s="0" t="s">
        <v>872</v>
      </c>
      <c r="I436" s="0" t="s">
        <v>2442</v>
      </c>
      <c r="J436" s="0" t="n">
        <f aca="false">IF(ISNUMBER(RIGHT(E436,LEN(E436)-SEARCH("(",E436,1))*1),RIGHT(E436,LEN(E436)-SEARCH("(",E436,1))*1,VLOOKUP(MID(E436,SEARCH("(",E436,1)+1,IF(ISERROR(FIND("NBMX",E436,1)),3,4)),$A$2:$C$36,3,0))</f>
        <v>200</v>
      </c>
      <c r="K436" s="0" t="str">
        <f aca="false">IF(ISBLANK(F436),"",IF(ISNUMBER(F436),F436,VLOOKUP(IF(ISERROR(SEARCH(")",F436,1)),LEFT(F436,LEN(F436)),LEFT(F436,LEN(F436)-1)),$A$2:$C$36,3,0)))</f>
        <v/>
      </c>
    </row>
    <row r="437" customFormat="false" ht="13.2" hidden="false" customHeight="false" outlineLevel="0" collapsed="false">
      <c r="E437" s="0" t="s">
        <v>1277</v>
      </c>
      <c r="I437" s="0" t="s">
        <v>2443</v>
      </c>
      <c r="J437" s="0" t="n">
        <f aca="false">IF(ISNUMBER(RIGHT(E437,LEN(E437)-SEARCH("(",E437,1))*1),RIGHT(E437,LEN(E437)-SEARCH("(",E437,1))*1,VLOOKUP(MID(E437,SEARCH("(",E437,1)+1,IF(ISERROR(FIND("NBMX",E437,1)),3,4)),$A$2:$C$36,3,0))</f>
        <v>5</v>
      </c>
      <c r="K437" s="0" t="str">
        <f aca="false">IF(ISBLANK(F437),"",IF(ISNUMBER(F437),F437,VLOOKUP(IF(ISERROR(SEARCH(")",F437,1)),LEFT(F437,LEN(F437)),LEFT(F437,LEN(F437)-1)),$A$2:$C$36,3,0)))</f>
        <v/>
      </c>
    </row>
    <row r="438" customFormat="false" ht="13.2" hidden="false" customHeight="false" outlineLevel="0" collapsed="false">
      <c r="E438" s="0" t="s">
        <v>827</v>
      </c>
      <c r="I438" s="0" t="s">
        <v>2444</v>
      </c>
      <c r="J438" s="0" t="n">
        <f aca="false">IF(ISNUMBER(RIGHT(E438,LEN(E438)-SEARCH("(",E438,1))*1),RIGHT(E438,LEN(E438)-SEARCH("(",E438,1))*1,VLOOKUP(MID(E438,SEARCH("(",E438,1)+1,IF(ISERROR(FIND("NBMX",E438,1)),3,4)),$A$2:$C$36,3,0))</f>
        <v>60</v>
      </c>
      <c r="K438" s="0" t="str">
        <f aca="false">IF(ISBLANK(F438),"",IF(ISNUMBER(F438),F438,VLOOKUP(IF(ISERROR(SEARCH(")",F438,1)),LEFT(F438,LEN(F438)),LEFT(F438,LEN(F438)-1)),$A$2:$C$36,3,0)))</f>
        <v/>
      </c>
    </row>
    <row r="439" customFormat="false" ht="13.2" hidden="false" customHeight="false" outlineLevel="0" collapsed="false">
      <c r="E439" s="0" t="s">
        <v>1278</v>
      </c>
      <c r="I439" s="0" t="s">
        <v>2445</v>
      </c>
      <c r="J439" s="0" t="n">
        <f aca="false">IF(ISNUMBER(RIGHT(E439,LEN(E439)-SEARCH("(",E439,1))*1),RIGHT(E439,LEN(E439)-SEARCH("(",E439,1))*1,VLOOKUP(MID(E439,SEARCH("(",E439,1)+1,IF(ISERROR(FIND("NBMX",E439,1)),3,4)),$A$2:$C$36,3,0))</f>
        <v>5</v>
      </c>
      <c r="K439" s="0" t="str">
        <f aca="false">IF(ISBLANK(F439),"",IF(ISNUMBER(F439),F439,VLOOKUP(IF(ISERROR(SEARCH(")",F439,1)),LEFT(F439,LEN(F439)),LEFT(F439,LEN(F439)-1)),$A$2:$C$36,3,0)))</f>
        <v/>
      </c>
    </row>
    <row r="440" customFormat="false" ht="13.2" hidden="false" customHeight="false" outlineLevel="0" collapsed="false">
      <c r="E440" s="0" t="s">
        <v>1279</v>
      </c>
      <c r="I440" s="0" t="s">
        <v>2446</v>
      </c>
      <c r="J440" s="0" t="n">
        <f aca="false">IF(ISNUMBER(RIGHT(E440,LEN(E440)-SEARCH("(",E440,1))*1),RIGHT(E440,LEN(E440)-SEARCH("(",E440,1))*1,VLOOKUP(MID(E440,SEARCH("(",E440,1)+1,IF(ISERROR(FIND("NBMX",E440,1)),3,4)),$A$2:$C$36,3,0))</f>
        <v>5</v>
      </c>
      <c r="K440" s="0" t="str">
        <f aca="false">IF(ISBLANK(F440),"",IF(ISNUMBER(F440),F440,VLOOKUP(IF(ISERROR(SEARCH(")",F440,1)),LEFT(F440,LEN(F440)),LEFT(F440,LEN(F440)-1)),$A$2:$C$36,3,0)))</f>
        <v/>
      </c>
    </row>
    <row r="441" customFormat="false" ht="13.2" hidden="false" customHeight="false" outlineLevel="0" collapsed="false">
      <c r="E441" s="0" t="s">
        <v>1280</v>
      </c>
      <c r="I441" s="0" t="s">
        <v>2447</v>
      </c>
      <c r="J441" s="0" t="n">
        <f aca="false">IF(ISNUMBER(RIGHT(E441,LEN(E441)-SEARCH("(",E441,1))*1),RIGHT(E441,LEN(E441)-SEARCH("(",E441,1))*1,VLOOKUP(MID(E441,SEARCH("(",E441,1)+1,IF(ISERROR(FIND("NBMX",E441,1)),3,4)),$A$2:$C$36,3,0))</f>
        <v>5</v>
      </c>
      <c r="K441" s="0" t="str">
        <f aca="false">IF(ISBLANK(F441),"",IF(ISNUMBER(F441),F441,VLOOKUP(IF(ISERROR(SEARCH(")",F441,1)),LEFT(F441,LEN(F441)),LEFT(F441,LEN(F441)-1)),$A$2:$C$36,3,0)))</f>
        <v/>
      </c>
    </row>
    <row r="442" customFormat="false" ht="13.2" hidden="false" customHeight="false" outlineLevel="0" collapsed="false">
      <c r="E442" s="0" t="s">
        <v>1281</v>
      </c>
      <c r="I442" s="0" t="s">
        <v>2448</v>
      </c>
      <c r="J442" s="0" t="n">
        <f aca="false">IF(ISNUMBER(RIGHT(E442,LEN(E442)-SEARCH("(",E442,1))*1),RIGHT(E442,LEN(E442)-SEARCH("(",E442,1))*1,VLOOKUP(MID(E442,SEARCH("(",E442,1)+1,IF(ISERROR(FIND("NBMX",E442,1)),3,4)),$A$2:$C$36,3,0))</f>
        <v>5</v>
      </c>
      <c r="K442" s="0" t="str">
        <f aca="false">IF(ISBLANK(F442),"",IF(ISNUMBER(F442),F442,VLOOKUP(IF(ISERROR(SEARCH(")",F442,1)),LEFT(F442,LEN(F442)),LEFT(F442,LEN(F442)-1)),$A$2:$C$36,3,0)))</f>
        <v/>
      </c>
    </row>
    <row r="443" customFormat="false" ht="13.2" hidden="false" customHeight="false" outlineLevel="0" collapsed="false">
      <c r="E443" s="0" t="s">
        <v>1798</v>
      </c>
      <c r="F443" s="0" t="s">
        <v>1599</v>
      </c>
      <c r="I443" s="0" t="s">
        <v>2449</v>
      </c>
      <c r="J443" s="0" t="n">
        <f aca="false">IF(ISNUMBER(RIGHT(E443,LEN(E443)-SEARCH("(",E443,1))*1),RIGHT(E443,LEN(E443)-SEARCH("(",E443,1))*1,VLOOKUP(MID(E443,SEARCH("(",E443,1)+1,IF(ISERROR(FIND("NBMX",E443,1)),3,4)),$A$2:$C$36,3,0))</f>
        <v>12</v>
      </c>
      <c r="K443" s="0" t="n">
        <f aca="false">IF(ISBLANK(F443),"",IF(ISNUMBER(F443),F443,VLOOKUP(IF(ISERROR(SEARCH(")",F443,1)),LEFT(F443,LEN(F443)),LEFT(F443,LEN(F443)-1)),$A$2:$C$36,3,0)))</f>
        <v>1000</v>
      </c>
    </row>
    <row r="444" customFormat="false" ht="13.2" hidden="false" customHeight="false" outlineLevel="0" collapsed="false">
      <c r="E444" s="0" t="s">
        <v>1799</v>
      </c>
      <c r="F444" s="0" t="s">
        <v>1604</v>
      </c>
      <c r="G444" s="0" t="s">
        <v>1599</v>
      </c>
      <c r="I444" s="0" t="s">
        <v>2450</v>
      </c>
      <c r="J444" s="0" t="n">
        <f aca="false">IF(ISNUMBER(RIGHT(E444,LEN(E444)-SEARCH("(",E444,1))*1),RIGHT(E444,LEN(E444)-SEARCH("(",E444,1))*1,VLOOKUP(MID(E444,SEARCH("(",E444,1)+1,IF(ISERROR(FIND("NBMX",E444,1)),3,4)),$A$2:$C$36,3,0))</f>
        <v>60</v>
      </c>
      <c r="K444" s="0" t="n">
        <f aca="false">IF(ISBLANK(F444),"",IF(ISNUMBER(F444),F444,VLOOKUP(IF(ISERROR(SEARCH(")",F444,1)),LEFT(F444,LEN(F444)),LEFT(F444,LEN(F444)-1)),$A$2:$C$36,3,0)))</f>
        <v>12</v>
      </c>
    </row>
    <row r="445" customFormat="false" ht="13.2" hidden="false" customHeight="false" outlineLevel="0" collapsed="false">
      <c r="E445" s="0" t="s">
        <v>1283</v>
      </c>
      <c r="I445" s="0" t="s">
        <v>2451</v>
      </c>
      <c r="J445" s="0" t="n">
        <f aca="false">IF(ISNUMBER(RIGHT(E445,LEN(E445)-SEARCH("(",E445,1))*1),RIGHT(E445,LEN(E445)-SEARCH("(",E445,1))*1,VLOOKUP(MID(E445,SEARCH("(",E445,1)+1,IF(ISERROR(FIND("NBMX",E445,1)),3,4)),$A$2:$C$36,3,0))</f>
        <v>5</v>
      </c>
      <c r="K445" s="0" t="str">
        <f aca="false">IF(ISBLANK(F445),"",IF(ISNUMBER(F445),F445,VLOOKUP(IF(ISERROR(SEARCH(")",F445,1)),LEFT(F445,LEN(F445)),LEFT(F445,LEN(F445)-1)),$A$2:$C$36,3,0)))</f>
        <v/>
      </c>
    </row>
    <row r="446" customFormat="false" ht="13.2" hidden="false" customHeight="false" outlineLevel="0" collapsed="false">
      <c r="E446" s="0" t="s">
        <v>873</v>
      </c>
      <c r="I446" s="0" t="s">
        <v>2452</v>
      </c>
      <c r="J446" s="0" t="n">
        <f aca="false">IF(ISNUMBER(RIGHT(E446,LEN(E446)-SEARCH("(",E446,1))*1),RIGHT(E446,LEN(E446)-SEARCH("(",E446,1))*1,VLOOKUP(MID(E446,SEARCH("(",E446,1)+1,IF(ISERROR(FIND("NBMX",E446,1)),3,4)),$A$2:$C$36,3,0))</f>
        <v>200</v>
      </c>
      <c r="K446" s="0" t="str">
        <f aca="false">IF(ISBLANK(F446),"",IF(ISNUMBER(F446),F446,VLOOKUP(IF(ISERROR(SEARCH(")",F446,1)),LEFT(F446,LEN(F446)),LEFT(F446,LEN(F446)-1)),$A$2:$C$36,3,0)))</f>
        <v/>
      </c>
    </row>
    <row r="447" customFormat="false" ht="13.2" hidden="false" customHeight="false" outlineLevel="0" collapsed="false">
      <c r="E447" s="0" t="s">
        <v>1800</v>
      </c>
      <c r="F447" s="0" t="s">
        <v>220</v>
      </c>
      <c r="G447" s="0" t="s">
        <v>1599</v>
      </c>
      <c r="I447" s="0" t="s">
        <v>2453</v>
      </c>
      <c r="J447" s="0" t="n">
        <f aca="false">IF(ISNUMBER(RIGHT(E447,LEN(E447)-SEARCH("(",E447,1))*1),RIGHT(E447,LEN(E447)-SEARCH("(",E447,1))*1,VLOOKUP(MID(E447,SEARCH("(",E447,1)+1,IF(ISERROR(FIND("NBMX",E447,1)),3,4)),$A$2:$C$36,3,0))</f>
        <v>45</v>
      </c>
      <c r="K447" s="0" t="n">
        <f aca="false">IF(ISBLANK(F447),"",IF(ISNUMBER(F447),F447,VLOOKUP(IF(ISERROR(SEARCH(")",F447,1)),LEFT(F447,LEN(F447)),LEFT(F447,LEN(F447)-1)),$A$2:$C$36,3,0)))</f>
        <v>60</v>
      </c>
    </row>
    <row r="448" customFormat="false" ht="13.2" hidden="false" customHeight="false" outlineLevel="0" collapsed="false">
      <c r="E448" s="0" t="s">
        <v>1004</v>
      </c>
      <c r="I448" s="0" t="s">
        <v>2454</v>
      </c>
      <c r="J448" s="0" t="n">
        <f aca="false">IF(ISNUMBER(RIGHT(E448,LEN(E448)-SEARCH("(",E448,1))*1),RIGHT(E448,LEN(E448)-SEARCH("(",E448,1))*1,VLOOKUP(MID(E448,SEARCH("(",E448,1)+1,IF(ISERROR(FIND("NBMX",E448,1)),3,4)),$A$2:$C$36,3,0))</f>
        <v>1000</v>
      </c>
      <c r="K448" s="0" t="str">
        <f aca="false">IF(ISBLANK(F448),"",IF(ISNUMBER(F448),F448,VLOOKUP(IF(ISERROR(SEARCH(")",F448,1)),LEFT(F448,LEN(F448)),LEFT(F448,LEN(F448)-1)),$A$2:$C$36,3,0)))</f>
        <v/>
      </c>
    </row>
    <row r="449" customFormat="false" ht="13.2" hidden="false" customHeight="false" outlineLevel="0" collapsed="false">
      <c r="E449" s="0" t="s">
        <v>1005</v>
      </c>
      <c r="I449" s="0" t="s">
        <v>2455</v>
      </c>
      <c r="J449" s="0" t="n">
        <f aca="false">IF(ISNUMBER(RIGHT(E449,LEN(E449)-SEARCH("(",E449,1))*1),RIGHT(E449,LEN(E449)-SEARCH("(",E449,1))*1,VLOOKUP(MID(E449,SEARCH("(",E449,1)+1,IF(ISERROR(FIND("NBMX",E449,1)),3,4)),$A$2:$C$36,3,0))</f>
        <v>1000</v>
      </c>
      <c r="K449" s="0" t="str">
        <f aca="false">IF(ISBLANK(F449),"",IF(ISNUMBER(F449),F449,VLOOKUP(IF(ISERROR(SEARCH(")",F449,1)),LEFT(F449,LEN(F449)),LEFT(F449,LEN(F449)-1)),$A$2:$C$36,3,0)))</f>
        <v/>
      </c>
    </row>
    <row r="450" customFormat="false" ht="13.2" hidden="false" customHeight="false" outlineLevel="0" collapsed="false">
      <c r="E450" s="0" t="s">
        <v>646</v>
      </c>
      <c r="I450" s="0" t="s">
        <v>2456</v>
      </c>
      <c r="J450" s="0" t="n">
        <f aca="false">IF(ISNUMBER(RIGHT(E450,LEN(E450)-SEARCH("(",E450,1))*1),RIGHT(E450,LEN(E450)-SEARCH("(",E450,1))*1,VLOOKUP(MID(E450,SEARCH("(",E450,1)+1,IF(ISERROR(FIND("NBMX",E450,1)),3,4)),$A$2:$C$36,3,0))</f>
        <v>60</v>
      </c>
      <c r="K450" s="0" t="str">
        <f aca="false">IF(ISBLANK(F450),"",IF(ISNUMBER(F450),F450,VLOOKUP(IF(ISERROR(SEARCH(")",F450,1)),LEFT(F450,LEN(F450)),LEFT(F450,LEN(F450)-1)),$A$2:$C$36,3,0)))</f>
        <v/>
      </c>
    </row>
    <row r="451" customFormat="false" ht="13.2" hidden="false" customHeight="false" outlineLevel="0" collapsed="false">
      <c r="E451" s="0" t="s">
        <v>1801</v>
      </c>
      <c r="F451" s="0" t="s">
        <v>220</v>
      </c>
      <c r="G451" s="0" t="s">
        <v>1599</v>
      </c>
      <c r="I451" s="0" t="s">
        <v>2457</v>
      </c>
      <c r="J451" s="0" t="n">
        <f aca="false">IF(ISNUMBER(RIGHT(E451,LEN(E451)-SEARCH("(",E451,1))*1),RIGHT(E451,LEN(E451)-SEARCH("(",E451,1))*1,VLOOKUP(MID(E451,SEARCH("(",E451,1)+1,IF(ISERROR(FIND("NBMX",E451,1)),3,4)),$A$2:$C$36,3,0))</f>
        <v>45</v>
      </c>
      <c r="K451" s="0" t="n">
        <f aca="false">IF(ISBLANK(F451),"",IF(ISNUMBER(F451),F451,VLOOKUP(IF(ISERROR(SEARCH(")",F451,1)),LEFT(F451,LEN(F451)),LEFT(F451,LEN(F451)-1)),$A$2:$C$36,3,0)))</f>
        <v>60</v>
      </c>
    </row>
    <row r="452" customFormat="false" ht="13.2" hidden="false" customHeight="false" outlineLevel="0" collapsed="false">
      <c r="E452" s="0" t="s">
        <v>1006</v>
      </c>
      <c r="I452" s="0" t="s">
        <v>2458</v>
      </c>
      <c r="J452" s="0" t="n">
        <f aca="false">IF(ISNUMBER(RIGHT(E452,LEN(E452)-SEARCH("(",E452,1))*1),RIGHT(E452,LEN(E452)-SEARCH("(",E452,1))*1,VLOOKUP(MID(E452,SEARCH("(",E452,1)+1,IF(ISERROR(FIND("NBMX",E452,1)),3,4)),$A$2:$C$36,3,0))</f>
        <v>1000</v>
      </c>
      <c r="K452" s="0" t="str">
        <f aca="false">IF(ISBLANK(F452),"",IF(ISNUMBER(F452),F452,VLOOKUP(IF(ISERROR(SEARCH(")",F452,1)),LEFT(F452,LEN(F452)),LEFT(F452,LEN(F452)-1)),$A$2:$C$36,3,0)))</f>
        <v/>
      </c>
    </row>
    <row r="453" customFormat="false" ht="13.2" hidden="false" customHeight="false" outlineLevel="0" collapsed="false">
      <c r="E453" s="0" t="s">
        <v>1802</v>
      </c>
      <c r="F453" s="0" t="s">
        <v>1604</v>
      </c>
      <c r="G453" s="0" t="s">
        <v>1599</v>
      </c>
      <c r="I453" s="0" t="s">
        <v>2459</v>
      </c>
      <c r="J453" s="0" t="n">
        <f aca="false">IF(ISNUMBER(RIGHT(E453,LEN(E453)-SEARCH("(",E453,1))*1),RIGHT(E453,LEN(E453)-SEARCH("(",E453,1))*1,VLOOKUP(MID(E453,SEARCH("(",E453,1)+1,IF(ISERROR(FIND("NBMX",E453,1)),3,4)),$A$2:$C$36,3,0))</f>
        <v>60</v>
      </c>
      <c r="K453" s="0" t="n">
        <f aca="false">IF(ISBLANK(F453),"",IF(ISNUMBER(F453),F453,VLOOKUP(IF(ISERROR(SEARCH(")",F453,1)),LEFT(F453,LEN(F453)),LEFT(F453,LEN(F453)-1)),$A$2:$C$36,3,0)))</f>
        <v>12</v>
      </c>
    </row>
    <row r="454" customFormat="false" ht="13.2" hidden="false" customHeight="false" outlineLevel="0" collapsed="false">
      <c r="E454" s="0" t="s">
        <v>1234</v>
      </c>
      <c r="I454" s="0" t="s">
        <v>2460</v>
      </c>
      <c r="J454" s="0" t="n">
        <f aca="false">IF(ISNUMBER(RIGHT(E454,LEN(E454)-SEARCH("(",E454,1))*1),RIGHT(E454,LEN(E454)-SEARCH("(",E454,1))*1,VLOOKUP(MID(E454,SEARCH("(",E454,1)+1,IF(ISERROR(FIND("NBMX",E454,1)),3,4)),$A$2:$C$36,3,0))</f>
        <v>4000</v>
      </c>
      <c r="K454" s="0" t="str">
        <f aca="false">IF(ISBLANK(F454),"",IF(ISNUMBER(F454),F454,VLOOKUP(IF(ISERROR(SEARCH(")",F454,1)),LEFT(F454,LEN(F454)),LEFT(F454,LEN(F454)-1)),$A$2:$C$36,3,0)))</f>
        <v/>
      </c>
    </row>
    <row r="455" customFormat="false" ht="13.2" hidden="false" customHeight="false" outlineLevel="0" collapsed="false">
      <c r="E455" s="0" t="s">
        <v>1803</v>
      </c>
      <c r="F455" s="0" t="n">
        <v>90</v>
      </c>
      <c r="G455" s="0" t="s">
        <v>1681</v>
      </c>
      <c r="I455" s="0" t="s">
        <v>2461</v>
      </c>
      <c r="J455" s="0" t="n">
        <f aca="false">IF(ISNUMBER(RIGHT(E455,LEN(E455)-SEARCH("(",E455,1))*1),RIGHT(E455,LEN(E455)-SEARCH("(",E455,1))*1,VLOOKUP(MID(E455,SEARCH("(",E455,1)+1,IF(ISERROR(FIND("NBMX",E455,1)),3,4)),$A$2:$C$36,3,0))</f>
        <v>60</v>
      </c>
      <c r="K455" s="0" t="n">
        <f aca="false">IF(ISBLANK(F455),"",IF(ISNUMBER(F455),F455,VLOOKUP(IF(ISERROR(SEARCH(")",F455,1)),LEFT(F455,LEN(F455)),LEFT(F455,LEN(F455)-1)),$A$2:$C$36,3,0)))</f>
        <v>90</v>
      </c>
      <c r="L455" s="0" t="n">
        <v>1</v>
      </c>
    </row>
    <row r="456" customFormat="false" ht="13.2" hidden="false" customHeight="false" outlineLevel="0" collapsed="false">
      <c r="E456" s="0" t="s">
        <v>1804</v>
      </c>
      <c r="F456" s="0" t="n">
        <v>90</v>
      </c>
      <c r="G456" s="0" t="s">
        <v>1681</v>
      </c>
      <c r="I456" s="0" t="s">
        <v>2462</v>
      </c>
      <c r="J456" s="0" t="n">
        <f aca="false">IF(ISNUMBER(RIGHT(E456,LEN(E456)-SEARCH("(",E456,1))*1),RIGHT(E456,LEN(E456)-SEARCH("(",E456,1))*1,VLOOKUP(MID(E456,SEARCH("(",E456,1)+1,IF(ISERROR(FIND("NBMX",E456,1)),3,4)),$A$2:$C$36,3,0))</f>
        <v>60</v>
      </c>
      <c r="K456" s="0" t="n">
        <f aca="false">IF(ISBLANK(F456),"",IF(ISNUMBER(F456),F456,VLOOKUP(IF(ISERROR(SEARCH(")",F456,1)),LEFT(F456,LEN(F456)),LEFT(F456,LEN(F456)-1)),$A$2:$C$36,3,0)))</f>
        <v>90</v>
      </c>
      <c r="L456" s="0" t="n">
        <v>1</v>
      </c>
    </row>
    <row r="457" customFormat="false" ht="13.2" hidden="false" customHeight="false" outlineLevel="0" collapsed="false">
      <c r="E457" s="0" t="s">
        <v>828</v>
      </c>
      <c r="I457" s="0" t="s">
        <v>2463</v>
      </c>
      <c r="J457" s="0" t="n">
        <f aca="false">IF(ISNUMBER(RIGHT(E457,LEN(E457)-SEARCH("(",E457,1))*1),RIGHT(E457,LEN(E457)-SEARCH("(",E457,1))*1,VLOOKUP(MID(E457,SEARCH("(",E457,1)+1,IF(ISERROR(FIND("NBMX",E457,1)),3,4)),$A$2:$C$36,3,0))</f>
        <v>60</v>
      </c>
      <c r="K457" s="0" t="str">
        <f aca="false">IF(ISBLANK(F457),"",IF(ISNUMBER(F457),F457,VLOOKUP(IF(ISERROR(SEARCH(")",F457,1)),LEFT(F457,LEN(F457)),LEFT(F457,LEN(F457)-1)),$A$2:$C$36,3,0)))</f>
        <v/>
      </c>
    </row>
    <row r="458" customFormat="false" ht="13.2" hidden="false" customHeight="false" outlineLevel="0" collapsed="false">
      <c r="E458" s="0" t="s">
        <v>1284</v>
      </c>
      <c r="I458" s="0" t="s">
        <v>2464</v>
      </c>
      <c r="J458" s="0" t="n">
        <f aca="false">IF(ISNUMBER(RIGHT(E458,LEN(E458)-SEARCH("(",E458,1))*1),RIGHT(E458,LEN(E458)-SEARCH("(",E458,1))*1,VLOOKUP(MID(E458,SEARCH("(",E458,1)+1,IF(ISERROR(FIND("NBMX",E458,1)),3,4)),$A$2:$C$36,3,0))</f>
        <v>5</v>
      </c>
      <c r="K458" s="0" t="str">
        <f aca="false">IF(ISBLANK(F458),"",IF(ISNUMBER(F458),F458,VLOOKUP(IF(ISERROR(SEARCH(")",F458,1)),LEFT(F458,LEN(F458)),LEFT(F458,LEN(F458)-1)),$A$2:$C$36,3,0)))</f>
        <v/>
      </c>
    </row>
    <row r="459" customFormat="false" ht="13.2" hidden="false" customHeight="false" outlineLevel="0" collapsed="false">
      <c r="E459" s="0" t="s">
        <v>1235</v>
      </c>
      <c r="I459" s="0" t="s">
        <v>2465</v>
      </c>
      <c r="J459" s="0" t="n">
        <f aca="false">IF(ISNUMBER(RIGHT(E459,LEN(E459)-SEARCH("(",E459,1))*1),RIGHT(E459,LEN(E459)-SEARCH("(",E459,1))*1,VLOOKUP(MID(E459,SEARCH("(",E459,1)+1,IF(ISERROR(FIND("NBMX",E459,1)),3,4)),$A$2:$C$36,3,0))</f>
        <v>4000</v>
      </c>
      <c r="K459" s="0" t="str">
        <f aca="false">IF(ISBLANK(F459),"",IF(ISNUMBER(F459),F459,VLOOKUP(IF(ISERROR(SEARCH(")",F459,1)),LEFT(F459,LEN(F459)),LEFT(F459,LEN(F459)-1)),$A$2:$C$36,3,0)))</f>
        <v/>
      </c>
    </row>
    <row r="460" customFormat="false" ht="13.2" hidden="false" customHeight="false" outlineLevel="0" collapsed="false">
      <c r="E460" s="0" t="s">
        <v>1007</v>
      </c>
      <c r="I460" s="0" t="s">
        <v>2466</v>
      </c>
      <c r="J460" s="0" t="n">
        <f aca="false">IF(ISNUMBER(RIGHT(E460,LEN(E460)-SEARCH("(",E460,1))*1),RIGHT(E460,LEN(E460)-SEARCH("(",E460,1))*1,VLOOKUP(MID(E460,SEARCH("(",E460,1)+1,IF(ISERROR(FIND("NBMX",E460,1)),3,4)),$A$2:$C$36,3,0))</f>
        <v>1000</v>
      </c>
      <c r="K460" s="0" t="str">
        <f aca="false">IF(ISBLANK(F460),"",IF(ISNUMBER(F460),F460,VLOOKUP(IF(ISERROR(SEARCH(")",F460,1)),LEFT(F460,LEN(F460)),LEFT(F460,LEN(F460)-1)),$A$2:$C$36,3,0)))</f>
        <v/>
      </c>
    </row>
    <row r="461" customFormat="false" ht="13.2" hidden="false" customHeight="false" outlineLevel="0" collapsed="false">
      <c r="E461" s="0" t="s">
        <v>1236</v>
      </c>
      <c r="I461" s="0" t="s">
        <v>2467</v>
      </c>
      <c r="J461" s="0" t="n">
        <f aca="false">IF(ISNUMBER(RIGHT(E461,LEN(E461)-SEARCH("(",E461,1))*1),RIGHT(E461,LEN(E461)-SEARCH("(",E461,1))*1,VLOOKUP(MID(E461,SEARCH("(",E461,1)+1,IF(ISERROR(FIND("NBMX",E461,1)),3,4)),$A$2:$C$36,3,0))</f>
        <v>4000</v>
      </c>
      <c r="K461" s="0" t="str">
        <f aca="false">IF(ISBLANK(F461),"",IF(ISNUMBER(F461),F461,VLOOKUP(IF(ISERROR(SEARCH(")",F461,1)),LEFT(F461,LEN(F461)),LEFT(F461,LEN(F461)-1)),$A$2:$C$36,3,0)))</f>
        <v/>
      </c>
    </row>
    <row r="462" customFormat="false" ht="13.2" hidden="false" customHeight="false" outlineLevel="0" collapsed="false">
      <c r="E462" s="0" t="s">
        <v>1237</v>
      </c>
      <c r="I462" s="0" t="s">
        <v>2468</v>
      </c>
      <c r="J462" s="0" t="n">
        <f aca="false">IF(ISNUMBER(RIGHT(E462,LEN(E462)-SEARCH("(",E462,1))*1),RIGHT(E462,LEN(E462)-SEARCH("(",E462,1))*1,VLOOKUP(MID(E462,SEARCH("(",E462,1)+1,IF(ISERROR(FIND("NBMX",E462,1)),3,4)),$A$2:$C$36,3,0))</f>
        <v>4000</v>
      </c>
      <c r="K462" s="0" t="str">
        <f aca="false">IF(ISBLANK(F462),"",IF(ISNUMBER(F462),F462,VLOOKUP(IF(ISERROR(SEARCH(")",F462,1)),LEFT(F462,LEN(F462)),LEFT(F462,LEN(F462)-1)),$A$2:$C$36,3,0)))</f>
        <v/>
      </c>
    </row>
    <row r="463" customFormat="false" ht="13.2" hidden="false" customHeight="false" outlineLevel="0" collapsed="false">
      <c r="E463" s="0" t="s">
        <v>1238</v>
      </c>
      <c r="I463" s="0" t="s">
        <v>2469</v>
      </c>
      <c r="J463" s="0" t="n">
        <f aca="false">IF(ISNUMBER(RIGHT(E463,LEN(E463)-SEARCH("(",E463,1))*1),RIGHT(E463,LEN(E463)-SEARCH("(",E463,1))*1,VLOOKUP(MID(E463,SEARCH("(",E463,1)+1,IF(ISERROR(FIND("NBMX",E463,1)),3,4)),$A$2:$C$36,3,0))</f>
        <v>4000</v>
      </c>
      <c r="K463" s="0" t="str">
        <f aca="false">IF(ISBLANK(F463),"",IF(ISNUMBER(F463),F463,VLOOKUP(IF(ISERROR(SEARCH(")",F463,1)),LEFT(F463,LEN(F463)),LEFT(F463,LEN(F463)-1)),$A$2:$C$36,3,0)))</f>
        <v/>
      </c>
    </row>
    <row r="464" customFormat="false" ht="13.2" hidden="false" customHeight="false" outlineLevel="0" collapsed="false">
      <c r="E464" s="0" t="s">
        <v>1285</v>
      </c>
      <c r="I464" s="0" t="s">
        <v>2470</v>
      </c>
      <c r="J464" s="0" t="n">
        <f aca="false">IF(ISNUMBER(RIGHT(E464,LEN(E464)-SEARCH("(",E464,1))*1),RIGHT(E464,LEN(E464)-SEARCH("(",E464,1))*1,VLOOKUP(MID(E464,SEARCH("(",E464,1)+1,IF(ISERROR(FIND("NBMX",E464,1)),3,4)),$A$2:$C$36,3,0))</f>
        <v>720</v>
      </c>
      <c r="K464" s="0" t="str">
        <f aca="false">IF(ISBLANK(F464),"",IF(ISNUMBER(F464),F464,VLOOKUP(IF(ISERROR(SEARCH(")",F464,1)),LEFT(F464,LEN(F464)),LEFT(F464,LEN(F464)-1)),$A$2:$C$36,3,0)))</f>
        <v/>
      </c>
    </row>
    <row r="465" customFormat="false" ht="13.2" hidden="false" customHeight="false" outlineLevel="0" collapsed="false">
      <c r="E465" s="0" t="s">
        <v>1805</v>
      </c>
      <c r="F465" s="0" t="s">
        <v>1614</v>
      </c>
      <c r="G465" s="0" t="s">
        <v>1806</v>
      </c>
      <c r="I465" s="0" t="s">
        <v>2471</v>
      </c>
      <c r="J465" s="0" t="e">
        <f aca="false">IF(ISNUMBER(RIGHT(E465,LEN(E465)-SEARCH("(",E465,1))*1),RIGHT(E465,LEN(E465)-SEARCH("(",E465,1))*1,VLOOKUP(MID(E465,SEARCH("(",E465,1)+1,IF(ISERROR(FIND("NBMX",E465,1)),3,4)),$A$2:$C$36,3,0))</f>
        <v>#N/A</v>
      </c>
      <c r="K465" s="0" t="n">
        <f aca="false">IF(ISBLANK(F465),"",IF(ISNUMBER(F465),F465,VLOOKUP(IF(ISERROR(SEARCH(")",F465,1)),LEFT(F465,LEN(F465)),LEFT(F465,LEN(F465)-1)),$A$2:$C$36,3,0)))</f>
        <v>4000</v>
      </c>
    </row>
    <row r="466" customFormat="false" ht="13.2" hidden="false" customHeight="false" outlineLevel="0" collapsed="false">
      <c r="E466" s="0" t="s">
        <v>1807</v>
      </c>
      <c r="F466" s="0" t="s">
        <v>1599</v>
      </c>
      <c r="I466" s="0" t="s">
        <v>2472</v>
      </c>
      <c r="J466" s="0" t="n">
        <f aca="false">IF(ISNUMBER(RIGHT(E466,LEN(E466)-SEARCH("(",E466,1))*1),RIGHT(E466,LEN(E466)-SEARCH("(",E466,1))*1,VLOOKUP(MID(E466,SEARCH("(",E466,1)+1,IF(ISERROR(FIND("NBMX",E466,1)),3,4)),$A$2:$C$36,3,0))</f>
        <v>12</v>
      </c>
      <c r="K466" s="0" t="n">
        <f aca="false">IF(ISBLANK(F466),"",IF(ISNUMBER(F466),F466,VLOOKUP(IF(ISERROR(SEARCH(")",F466,1)),LEFT(F466,LEN(F466)),LEFT(F466,LEN(F466)-1)),$A$2:$C$36,3,0)))</f>
        <v>1000</v>
      </c>
    </row>
    <row r="467" customFormat="false" ht="13.2" hidden="false" customHeight="false" outlineLevel="0" collapsed="false">
      <c r="E467" s="0" t="s">
        <v>1808</v>
      </c>
      <c r="F467" s="0" t="s">
        <v>224</v>
      </c>
      <c r="G467" s="0" t="s">
        <v>1599</v>
      </c>
      <c r="I467" s="0" t="s">
        <v>2473</v>
      </c>
      <c r="J467" s="0" t="n">
        <f aca="false">IF(ISNUMBER(RIGHT(E467,LEN(E467)-SEARCH("(",E467,1))*1),RIGHT(E467,LEN(E467)-SEARCH("(",E467,1))*1,VLOOKUP(MID(E467,SEARCH("(",E467,1)+1,IF(ISERROR(FIND("NBMX",E467,1)),3,4)),$A$2:$C$36,3,0))</f>
        <v>45</v>
      </c>
      <c r="K467" s="0" t="n">
        <f aca="false">IF(ISBLANK(F467),"",IF(ISNUMBER(F467),F467,VLOOKUP(IF(ISERROR(SEARCH(")",F467,1)),LEFT(F467,LEN(F467)),LEFT(F467,LEN(F467)-1)),$A$2:$C$36,3,0)))</f>
        <v>300</v>
      </c>
    </row>
    <row r="468" customFormat="false" ht="13.2" hidden="false" customHeight="false" outlineLevel="0" collapsed="false">
      <c r="E468" s="0" t="s">
        <v>1239</v>
      </c>
      <c r="I468" s="0" t="s">
        <v>2474</v>
      </c>
      <c r="J468" s="0" t="n">
        <f aca="false">IF(ISNUMBER(RIGHT(E468,LEN(E468)-SEARCH("(",E468,1))*1),RIGHT(E468,LEN(E468)-SEARCH("(",E468,1))*1,VLOOKUP(MID(E468,SEARCH("(",E468,1)+1,IF(ISERROR(FIND("NBMX",E468,1)),3,4)),$A$2:$C$36,3,0))</f>
        <v>4000</v>
      </c>
      <c r="K468" s="0" t="str">
        <f aca="false">IF(ISBLANK(F468),"",IF(ISNUMBER(F468),F468,VLOOKUP(IF(ISERROR(SEARCH(")",F468,1)),LEFT(F468,LEN(F468)),LEFT(F468,LEN(F468)-1)),$A$2:$C$36,3,0)))</f>
        <v/>
      </c>
    </row>
    <row r="469" customFormat="false" ht="13.2" hidden="false" customHeight="false" outlineLevel="0" collapsed="false">
      <c r="E469" s="0" t="s">
        <v>1240</v>
      </c>
      <c r="I469" s="0" t="s">
        <v>2475</v>
      </c>
      <c r="J469" s="0" t="n">
        <f aca="false">IF(ISNUMBER(RIGHT(E469,LEN(E469)-SEARCH("(",E469,1))*1),RIGHT(E469,LEN(E469)-SEARCH("(",E469,1))*1,VLOOKUP(MID(E469,SEARCH("(",E469,1)+1,IF(ISERROR(FIND("NBMX",E469,1)),3,4)),$A$2:$C$36,3,0))</f>
        <v>4000</v>
      </c>
      <c r="K469" s="0" t="str">
        <f aca="false">IF(ISBLANK(F469),"",IF(ISNUMBER(F469),F469,VLOOKUP(IF(ISERROR(SEARCH(")",F469,1)),LEFT(F469,LEN(F469)),LEFT(F469,LEN(F469)-1)),$A$2:$C$36,3,0)))</f>
        <v/>
      </c>
    </row>
    <row r="470" customFormat="false" ht="13.2" hidden="false" customHeight="false" outlineLevel="0" collapsed="false">
      <c r="E470" s="0" t="s">
        <v>1241</v>
      </c>
      <c r="I470" s="0" t="s">
        <v>2476</v>
      </c>
      <c r="J470" s="0" t="n">
        <f aca="false">IF(ISNUMBER(RIGHT(E470,LEN(E470)-SEARCH("(",E470,1))*1),RIGHT(E470,LEN(E470)-SEARCH("(",E470,1))*1,VLOOKUP(MID(E470,SEARCH("(",E470,1)+1,IF(ISERROR(FIND("NBMX",E470,1)),3,4)),$A$2:$C$36,3,0))</f>
        <v>4000</v>
      </c>
      <c r="K470" s="0" t="str">
        <f aca="false">IF(ISBLANK(F470),"",IF(ISNUMBER(F470),F470,VLOOKUP(IF(ISERROR(SEARCH(")",F470,1)),LEFT(F470,LEN(F470)),LEFT(F470,LEN(F470)-1)),$A$2:$C$36,3,0)))</f>
        <v/>
      </c>
    </row>
    <row r="471" customFormat="false" ht="13.2" hidden="false" customHeight="false" outlineLevel="0" collapsed="false">
      <c r="E471" s="0" t="s">
        <v>1809</v>
      </c>
      <c r="F471" s="0" t="s">
        <v>1681</v>
      </c>
      <c r="I471" s="0" t="s">
        <v>2477</v>
      </c>
      <c r="J471" s="0" t="n">
        <f aca="false">IF(ISNUMBER(RIGHT(E471,LEN(E471)-SEARCH("(",E471,1))*1),RIGHT(E471,LEN(E471)-SEARCH("(",E471,1))*1,VLOOKUP(MID(E471,SEARCH("(",E471,1)+1,IF(ISERROR(FIND("NBMX",E471,1)),3,4)),$A$2:$C$36,3,0))</f>
        <v>60</v>
      </c>
      <c r="K471" s="0" t="n">
        <f aca="false">IF(ISBLANK(F471),"",IF(ISNUMBER(F471),F471,VLOOKUP(IF(ISERROR(SEARCH(")",F471,1)),LEFT(F471,LEN(F471)),LEFT(F471,LEN(F471)-1)),$A$2:$C$36,3,0)))</f>
        <v>4000</v>
      </c>
    </row>
    <row r="472" customFormat="false" ht="13.2" hidden="false" customHeight="false" outlineLevel="0" collapsed="false">
      <c r="E472" s="0" t="s">
        <v>1242</v>
      </c>
      <c r="I472" s="0" t="s">
        <v>2478</v>
      </c>
      <c r="J472" s="0" t="n">
        <f aca="false">IF(ISNUMBER(RIGHT(E472,LEN(E472)-SEARCH("(",E472,1))*1),RIGHT(E472,LEN(E472)-SEARCH("(",E472,1))*1,VLOOKUP(MID(E472,SEARCH("(",E472,1)+1,IF(ISERROR(FIND("NBMX",E472,1)),3,4)),$A$2:$C$36,3,0))</f>
        <v>4000</v>
      </c>
      <c r="K472" s="0" t="str">
        <f aca="false">IF(ISBLANK(F472),"",IF(ISNUMBER(F472),F472,VLOOKUP(IF(ISERROR(SEARCH(")",F472,1)),LEFT(F472,LEN(F472)),LEFT(F472,LEN(F472)-1)),$A$2:$C$36,3,0)))</f>
        <v/>
      </c>
    </row>
    <row r="473" customFormat="false" ht="13.2" hidden="false" customHeight="false" outlineLevel="0" collapsed="false">
      <c r="E473" s="0" t="s">
        <v>1008</v>
      </c>
      <c r="I473" s="0" t="s">
        <v>2479</v>
      </c>
      <c r="J473" s="0" t="n">
        <f aca="false">IF(ISNUMBER(RIGHT(E473,LEN(E473)-SEARCH("(",E473,1))*1),RIGHT(E473,LEN(E473)-SEARCH("(",E473,1))*1,VLOOKUP(MID(E473,SEARCH("(",E473,1)+1,IF(ISERROR(FIND("NBMX",E473,1)),3,4)),$A$2:$C$36,3,0))</f>
        <v>1000</v>
      </c>
      <c r="K473" s="0" t="str">
        <f aca="false">IF(ISBLANK(F473),"",IF(ISNUMBER(F473),F473,VLOOKUP(IF(ISERROR(SEARCH(")",F473,1)),LEFT(F473,LEN(F473)),LEFT(F473,LEN(F473)-1)),$A$2:$C$36,3,0)))</f>
        <v/>
      </c>
    </row>
    <row r="474" customFormat="false" ht="13.2" hidden="false" customHeight="false" outlineLevel="0" collapsed="false">
      <c r="E474" s="0" t="s">
        <v>1243</v>
      </c>
      <c r="I474" s="0" t="s">
        <v>2480</v>
      </c>
      <c r="J474" s="0" t="n">
        <f aca="false">IF(ISNUMBER(RIGHT(E474,LEN(E474)-SEARCH("(",E474,1))*1),RIGHT(E474,LEN(E474)-SEARCH("(",E474,1))*1,VLOOKUP(MID(E474,SEARCH("(",E474,1)+1,IF(ISERROR(FIND("NBMX",E474,1)),3,4)),$A$2:$C$36,3,0))</f>
        <v>4000</v>
      </c>
      <c r="K474" s="0" t="str">
        <f aca="false">IF(ISBLANK(F474),"",IF(ISNUMBER(F474),F474,VLOOKUP(IF(ISERROR(SEARCH(")",F474,1)),LEFT(F474,LEN(F474)),LEFT(F474,LEN(F474)-1)),$A$2:$C$36,3,0)))</f>
        <v/>
      </c>
    </row>
    <row r="475" customFormat="false" ht="13.2" hidden="false" customHeight="false" outlineLevel="0" collapsed="false">
      <c r="E475" s="0" t="s">
        <v>1244</v>
      </c>
      <c r="I475" s="0" t="s">
        <v>2481</v>
      </c>
      <c r="J475" s="0" t="n">
        <f aca="false">IF(ISNUMBER(RIGHT(E475,LEN(E475)-SEARCH("(",E475,1))*1),RIGHT(E475,LEN(E475)-SEARCH("(",E475,1))*1,VLOOKUP(MID(E475,SEARCH("(",E475,1)+1,IF(ISERROR(FIND("NBMX",E475,1)),3,4)),$A$2:$C$36,3,0))</f>
        <v>4000</v>
      </c>
      <c r="K475" s="0" t="str">
        <f aca="false">IF(ISBLANK(F475),"",IF(ISNUMBER(F475),F475,VLOOKUP(IF(ISERROR(SEARCH(")",F475,1)),LEFT(F475,LEN(F475)),LEFT(F475,LEN(F475)-1)),$A$2:$C$36,3,0)))</f>
        <v/>
      </c>
    </row>
    <row r="476" customFormat="false" ht="13.2" hidden="false" customHeight="false" outlineLevel="0" collapsed="false">
      <c r="E476" s="0" t="s">
        <v>1245</v>
      </c>
      <c r="I476" s="0" t="s">
        <v>2482</v>
      </c>
      <c r="J476" s="0" t="n">
        <f aca="false">IF(ISNUMBER(RIGHT(E476,LEN(E476)-SEARCH("(",E476,1))*1),RIGHT(E476,LEN(E476)-SEARCH("(",E476,1))*1,VLOOKUP(MID(E476,SEARCH("(",E476,1)+1,IF(ISERROR(FIND("NBMX",E476,1)),3,4)),$A$2:$C$36,3,0))</f>
        <v>4000</v>
      </c>
      <c r="K476" s="0" t="str">
        <f aca="false">IF(ISBLANK(F476),"",IF(ISNUMBER(F476),F476,VLOOKUP(IF(ISERROR(SEARCH(")",F476,1)),LEFT(F476,LEN(F476)),LEFT(F476,LEN(F476)-1)),$A$2:$C$36,3,0)))</f>
        <v/>
      </c>
    </row>
    <row r="477" customFormat="false" ht="13.2" hidden="false" customHeight="false" outlineLevel="0" collapsed="false">
      <c r="E477" s="0" t="s">
        <v>1246</v>
      </c>
      <c r="I477" s="0" t="s">
        <v>2483</v>
      </c>
      <c r="J477" s="0" t="n">
        <f aca="false">IF(ISNUMBER(RIGHT(E477,LEN(E477)-SEARCH("(",E477,1))*1),RIGHT(E477,LEN(E477)-SEARCH("(",E477,1))*1,VLOOKUP(MID(E477,SEARCH("(",E477,1)+1,IF(ISERROR(FIND("NBMX",E477,1)),3,4)),$A$2:$C$36,3,0))</f>
        <v>4000</v>
      </c>
      <c r="K477" s="0" t="str">
        <f aca="false">IF(ISBLANK(F477),"",IF(ISNUMBER(F477),F477,VLOOKUP(IF(ISERROR(SEARCH(")",F477,1)),LEFT(F477,LEN(F477)),LEFT(F477,LEN(F477)-1)),$A$2:$C$36,3,0)))</f>
        <v/>
      </c>
    </row>
    <row r="478" customFormat="false" ht="13.2" hidden="false" customHeight="false" outlineLevel="0" collapsed="false">
      <c r="E478" s="0" t="s">
        <v>1009</v>
      </c>
      <c r="I478" s="0" t="s">
        <v>2484</v>
      </c>
      <c r="J478" s="0" t="n">
        <f aca="false">IF(ISNUMBER(RIGHT(E478,LEN(E478)-SEARCH("(",E478,1))*1),RIGHT(E478,LEN(E478)-SEARCH("(",E478,1))*1,VLOOKUP(MID(E478,SEARCH("(",E478,1)+1,IF(ISERROR(FIND("NBMX",E478,1)),3,4)),$A$2:$C$36,3,0))</f>
        <v>1000</v>
      </c>
      <c r="K478" s="0" t="str">
        <f aca="false">IF(ISBLANK(F478),"",IF(ISNUMBER(F478),F478,VLOOKUP(IF(ISERROR(SEARCH(")",F478,1)),LEFT(F478,LEN(F478)),LEFT(F478,LEN(F478)-1)),$A$2:$C$36,3,0)))</f>
        <v/>
      </c>
    </row>
    <row r="479" customFormat="false" ht="13.2" hidden="false" customHeight="false" outlineLevel="0" collapsed="false">
      <c r="E479" s="0" t="s">
        <v>1810</v>
      </c>
      <c r="F479" s="0" t="s">
        <v>1681</v>
      </c>
      <c r="I479" s="0" t="s">
        <v>2485</v>
      </c>
      <c r="J479" s="0" t="n">
        <f aca="false">IF(ISNUMBER(RIGHT(E479,LEN(E479)-SEARCH("(",E479,1))*1),RIGHT(E479,LEN(E479)-SEARCH("(",E479,1))*1,VLOOKUP(MID(E479,SEARCH("(",E479,1)+1,IF(ISERROR(FIND("NBMX",E479,1)),3,4)),$A$2:$C$36,3,0))</f>
        <v>12</v>
      </c>
      <c r="K479" s="0" t="n">
        <f aca="false">IF(ISBLANK(F479),"",IF(ISNUMBER(F479),F479,VLOOKUP(IF(ISERROR(SEARCH(")",F479,1)),LEFT(F479,LEN(F479)),LEFT(F479,LEN(F479)-1)),$A$2:$C$36,3,0)))</f>
        <v>4000</v>
      </c>
    </row>
    <row r="480" customFormat="false" ht="13.2" hidden="false" customHeight="false" outlineLevel="0" collapsed="false">
      <c r="E480" s="0" t="s">
        <v>1247</v>
      </c>
      <c r="I480" s="0" t="s">
        <v>2486</v>
      </c>
      <c r="J480" s="0" t="n">
        <f aca="false">IF(ISNUMBER(RIGHT(E480,LEN(E480)-SEARCH("(",E480,1))*1),RIGHT(E480,LEN(E480)-SEARCH("(",E480,1))*1,VLOOKUP(MID(E480,SEARCH("(",E480,1)+1,IF(ISERROR(FIND("NBMX",E480,1)),3,4)),$A$2:$C$36,3,0))</f>
        <v>4000</v>
      </c>
      <c r="K480" s="0" t="str">
        <f aca="false">IF(ISBLANK(F480),"",IF(ISNUMBER(F480),F480,VLOOKUP(IF(ISERROR(SEARCH(")",F480,1)),LEFT(F480,LEN(F480)),LEFT(F480,LEN(F480)-1)),$A$2:$C$36,3,0)))</f>
        <v/>
      </c>
    </row>
    <row r="481" customFormat="false" ht="13.2" hidden="false" customHeight="false" outlineLevel="0" collapsed="false">
      <c r="E481" s="0" t="s">
        <v>1248</v>
      </c>
      <c r="I481" s="0" t="s">
        <v>2487</v>
      </c>
      <c r="J481" s="0" t="n">
        <f aca="false">IF(ISNUMBER(RIGHT(E481,LEN(E481)-SEARCH("(",E481,1))*1),RIGHT(E481,LEN(E481)-SEARCH("(",E481,1))*1,VLOOKUP(MID(E481,SEARCH("(",E481,1)+1,IF(ISERROR(FIND("NBMX",E481,1)),3,4)),$A$2:$C$36,3,0))</f>
        <v>4000</v>
      </c>
      <c r="K481" s="0" t="str">
        <f aca="false">IF(ISBLANK(F481),"",IF(ISNUMBER(F481),F481,VLOOKUP(IF(ISERROR(SEARCH(")",F481,1)),LEFT(F481,LEN(F481)),LEFT(F481,LEN(F481)-1)),$A$2:$C$36,3,0)))</f>
        <v/>
      </c>
    </row>
    <row r="482" customFormat="false" ht="13.2" hidden="false" customHeight="false" outlineLevel="0" collapsed="false">
      <c r="E482" s="0" t="s">
        <v>874</v>
      </c>
      <c r="I482" s="0" t="s">
        <v>2488</v>
      </c>
      <c r="J482" s="0" t="n">
        <f aca="false">IF(ISNUMBER(RIGHT(E482,LEN(E482)-SEARCH("(",E482,1))*1),RIGHT(E482,LEN(E482)-SEARCH("(",E482,1))*1,VLOOKUP(MID(E482,SEARCH("(",E482,1)+1,IF(ISERROR(FIND("NBMX",E482,1)),3,4)),$A$2:$C$36,3,0))</f>
        <v>200</v>
      </c>
      <c r="K482" s="0" t="str">
        <f aca="false">IF(ISBLANK(F482),"",IF(ISNUMBER(F482),F482,VLOOKUP(IF(ISERROR(SEARCH(")",F482,1)),LEFT(F482,LEN(F482)),LEFT(F482,LEN(F482)-1)),$A$2:$C$36,3,0)))</f>
        <v/>
      </c>
    </row>
    <row r="483" customFormat="false" ht="13.2" hidden="false" customHeight="false" outlineLevel="0" collapsed="false">
      <c r="E483" s="0" t="s">
        <v>1010</v>
      </c>
      <c r="I483" s="0" t="s">
        <v>2489</v>
      </c>
      <c r="J483" s="0" t="n">
        <f aca="false">IF(ISNUMBER(RIGHT(E483,LEN(E483)-SEARCH("(",E483,1))*1),RIGHT(E483,LEN(E483)-SEARCH("(",E483,1))*1,VLOOKUP(MID(E483,SEARCH("(",E483,1)+1,IF(ISERROR(FIND("NBMX",E483,1)),3,4)),$A$2:$C$36,3,0))</f>
        <v>1000</v>
      </c>
      <c r="K483" s="0" t="str">
        <f aca="false">IF(ISBLANK(F483),"",IF(ISNUMBER(F483),F483,VLOOKUP(IF(ISERROR(SEARCH(")",F483,1)),LEFT(F483,LEN(F483)),LEFT(F483,LEN(F483)-1)),$A$2:$C$36,3,0)))</f>
        <v/>
      </c>
    </row>
    <row r="484" customFormat="false" ht="13.2" hidden="false" customHeight="false" outlineLevel="0" collapsed="false">
      <c r="E484" s="0" t="s">
        <v>1011</v>
      </c>
      <c r="I484" s="0" t="s">
        <v>2490</v>
      </c>
      <c r="J484" s="0" t="n">
        <f aca="false">IF(ISNUMBER(RIGHT(E484,LEN(E484)-SEARCH("(",E484,1))*1),RIGHT(E484,LEN(E484)-SEARCH("(",E484,1))*1,VLOOKUP(MID(E484,SEARCH("(",E484,1)+1,IF(ISERROR(FIND("NBMX",E484,1)),3,4)),$A$2:$C$36,3,0))</f>
        <v>1000</v>
      </c>
      <c r="K484" s="0" t="str">
        <f aca="false">IF(ISBLANK(F484),"",IF(ISNUMBER(F484),F484,VLOOKUP(IF(ISERROR(SEARCH(")",F484,1)),LEFT(F484,LEN(F484)),LEFT(F484,LEN(F484)-1)),$A$2:$C$36,3,0)))</f>
        <v/>
      </c>
    </row>
    <row r="485" customFormat="false" ht="13.2" hidden="false" customHeight="false" outlineLevel="0" collapsed="false">
      <c r="E485" s="0" t="s">
        <v>1012</v>
      </c>
      <c r="I485" s="0" t="s">
        <v>2491</v>
      </c>
      <c r="J485" s="0" t="n">
        <f aca="false">IF(ISNUMBER(RIGHT(E485,LEN(E485)-SEARCH("(",E485,1))*1),RIGHT(E485,LEN(E485)-SEARCH("(",E485,1))*1,VLOOKUP(MID(E485,SEARCH("(",E485,1)+1,IF(ISERROR(FIND("NBMX",E485,1)),3,4)),$A$2:$C$36,3,0))</f>
        <v>1000</v>
      </c>
      <c r="K485" s="0" t="str">
        <f aca="false">IF(ISBLANK(F485),"",IF(ISNUMBER(F485),F485,VLOOKUP(IF(ISERROR(SEARCH(")",F485,1)),LEFT(F485,LEN(F485)),LEFT(F485,LEN(F485)-1)),$A$2:$C$36,3,0)))</f>
        <v/>
      </c>
    </row>
    <row r="486" customFormat="false" ht="13.2" hidden="false" customHeight="false" outlineLevel="0" collapsed="false">
      <c r="E486" s="0" t="s">
        <v>1013</v>
      </c>
      <c r="I486" s="0" t="s">
        <v>2492</v>
      </c>
      <c r="J486" s="0" t="n">
        <f aca="false">IF(ISNUMBER(RIGHT(E486,LEN(E486)-SEARCH("(",E486,1))*1),RIGHT(E486,LEN(E486)-SEARCH("(",E486,1))*1,VLOOKUP(MID(E486,SEARCH("(",E486,1)+1,IF(ISERROR(FIND("NBMX",E486,1)),3,4)),$A$2:$C$36,3,0))</f>
        <v>1000</v>
      </c>
      <c r="K486" s="0" t="str">
        <f aca="false">IF(ISBLANK(F486),"",IF(ISNUMBER(F486),F486,VLOOKUP(IF(ISERROR(SEARCH(")",F486,1)),LEFT(F486,LEN(F486)),LEFT(F486,LEN(F486)-1)),$A$2:$C$36,3,0)))</f>
        <v/>
      </c>
    </row>
    <row r="487" customFormat="false" ht="13.2" hidden="false" customHeight="false" outlineLevel="0" collapsed="false">
      <c r="E487" s="0" t="s">
        <v>1014</v>
      </c>
      <c r="I487" s="0" t="s">
        <v>2493</v>
      </c>
      <c r="J487" s="0" t="n">
        <f aca="false">IF(ISNUMBER(RIGHT(E487,LEN(E487)-SEARCH("(",E487,1))*1),RIGHT(E487,LEN(E487)-SEARCH("(",E487,1))*1,VLOOKUP(MID(E487,SEARCH("(",E487,1)+1,IF(ISERROR(FIND("NBMX",E487,1)),3,4)),$A$2:$C$36,3,0))</f>
        <v>1000</v>
      </c>
      <c r="K487" s="0" t="str">
        <f aca="false">IF(ISBLANK(F487),"",IF(ISNUMBER(F487),F487,VLOOKUP(IF(ISERROR(SEARCH(")",F487,1)),LEFT(F487,LEN(F487)),LEFT(F487,LEN(F487)-1)),$A$2:$C$36,3,0)))</f>
        <v/>
      </c>
    </row>
    <row r="488" customFormat="false" ht="13.2" hidden="false" customHeight="false" outlineLevel="0" collapsed="false">
      <c r="E488" s="0" t="s">
        <v>1015</v>
      </c>
      <c r="I488" s="0" t="s">
        <v>2494</v>
      </c>
      <c r="J488" s="0" t="n">
        <f aca="false">IF(ISNUMBER(RIGHT(E488,LEN(E488)-SEARCH("(",E488,1))*1),RIGHT(E488,LEN(E488)-SEARCH("(",E488,1))*1,VLOOKUP(MID(E488,SEARCH("(",E488,1)+1,IF(ISERROR(FIND("NBMX",E488,1)),3,4)),$A$2:$C$36,3,0))</f>
        <v>1000</v>
      </c>
      <c r="K488" s="0" t="str">
        <f aca="false">IF(ISBLANK(F488),"",IF(ISNUMBER(F488),F488,VLOOKUP(IF(ISERROR(SEARCH(")",F488,1)),LEFT(F488,LEN(F488)),LEFT(F488,LEN(F488)-1)),$A$2:$C$36,3,0)))</f>
        <v/>
      </c>
    </row>
    <row r="489" customFormat="false" ht="13.2" hidden="false" customHeight="false" outlineLevel="0" collapsed="false">
      <c r="E489" s="0" t="s">
        <v>1016</v>
      </c>
      <c r="I489" s="0" t="s">
        <v>2495</v>
      </c>
      <c r="J489" s="0" t="n">
        <f aca="false">IF(ISNUMBER(RIGHT(E489,LEN(E489)-SEARCH("(",E489,1))*1),RIGHT(E489,LEN(E489)-SEARCH("(",E489,1))*1,VLOOKUP(MID(E489,SEARCH("(",E489,1)+1,IF(ISERROR(FIND("NBMX",E489,1)),3,4)),$A$2:$C$36,3,0))</f>
        <v>1000</v>
      </c>
      <c r="K489" s="0" t="str">
        <f aca="false">IF(ISBLANK(F489),"",IF(ISNUMBER(F489),F489,VLOOKUP(IF(ISERROR(SEARCH(")",F489,1)),LEFT(F489,LEN(F489)),LEFT(F489,LEN(F489)-1)),$A$2:$C$36,3,0)))</f>
        <v/>
      </c>
    </row>
    <row r="490" customFormat="false" ht="13.2" hidden="false" customHeight="false" outlineLevel="0" collapsed="false">
      <c r="E490" s="0" t="s">
        <v>1017</v>
      </c>
      <c r="I490" s="0" t="s">
        <v>2496</v>
      </c>
      <c r="J490" s="0" t="n">
        <f aca="false">IF(ISNUMBER(RIGHT(E490,LEN(E490)-SEARCH("(",E490,1))*1),RIGHT(E490,LEN(E490)-SEARCH("(",E490,1))*1,VLOOKUP(MID(E490,SEARCH("(",E490,1)+1,IF(ISERROR(FIND("NBMX",E490,1)),3,4)),$A$2:$C$36,3,0))</f>
        <v>1000</v>
      </c>
      <c r="K490" s="0" t="str">
        <f aca="false">IF(ISBLANK(F490),"",IF(ISNUMBER(F490),F490,VLOOKUP(IF(ISERROR(SEARCH(")",F490,1)),LEFT(F490,LEN(F490)),LEFT(F490,LEN(F490)-1)),$A$2:$C$36,3,0)))</f>
        <v/>
      </c>
    </row>
    <row r="491" customFormat="false" ht="13.2" hidden="false" customHeight="false" outlineLevel="0" collapsed="false">
      <c r="E491" s="0" t="s">
        <v>1018</v>
      </c>
      <c r="I491" s="0" t="s">
        <v>2497</v>
      </c>
      <c r="J491" s="0" t="n">
        <f aca="false">IF(ISNUMBER(RIGHT(E491,LEN(E491)-SEARCH("(",E491,1))*1),RIGHT(E491,LEN(E491)-SEARCH("(",E491,1))*1,VLOOKUP(MID(E491,SEARCH("(",E491,1)+1,IF(ISERROR(FIND("NBMX",E491,1)),3,4)),$A$2:$C$36,3,0))</f>
        <v>1000</v>
      </c>
      <c r="K491" s="0" t="str">
        <f aca="false">IF(ISBLANK(F491),"",IF(ISNUMBER(F491),F491,VLOOKUP(IF(ISERROR(SEARCH(")",F491,1)),LEFT(F491,LEN(F491)),LEFT(F491,LEN(F491)-1)),$A$2:$C$36,3,0)))</f>
        <v/>
      </c>
    </row>
    <row r="492" customFormat="false" ht="13.2" hidden="false" customHeight="false" outlineLevel="0" collapsed="false">
      <c r="E492" s="0" t="s">
        <v>1019</v>
      </c>
      <c r="I492" s="0" t="s">
        <v>2498</v>
      </c>
      <c r="J492" s="0" t="n">
        <f aca="false">IF(ISNUMBER(RIGHT(E492,LEN(E492)-SEARCH("(",E492,1))*1),RIGHT(E492,LEN(E492)-SEARCH("(",E492,1))*1,VLOOKUP(MID(E492,SEARCH("(",E492,1)+1,IF(ISERROR(FIND("NBMX",E492,1)),3,4)),$A$2:$C$36,3,0))</f>
        <v>1000</v>
      </c>
      <c r="K492" s="0" t="str">
        <f aca="false">IF(ISBLANK(F492),"",IF(ISNUMBER(F492),F492,VLOOKUP(IF(ISERROR(SEARCH(")",F492,1)),LEFT(F492,LEN(F492)),LEFT(F492,LEN(F492)-1)),$A$2:$C$36,3,0)))</f>
        <v/>
      </c>
    </row>
    <row r="493" customFormat="false" ht="13.2" hidden="false" customHeight="false" outlineLevel="0" collapsed="false">
      <c r="E493" s="0" t="s">
        <v>1231</v>
      </c>
      <c r="I493" s="0" t="s">
        <v>2499</v>
      </c>
      <c r="J493" s="0" t="n">
        <f aca="false">IF(ISNUMBER(RIGHT(E493,LEN(E493)-SEARCH("(",E493,1))*1),RIGHT(E493,LEN(E493)-SEARCH("(",E493,1))*1,VLOOKUP(MID(E493,SEARCH("(",E493,1)+1,IF(ISERROR(FIND("NBMX",E493,1)),3,4)),$A$2:$C$36,3,0))</f>
        <v>4000</v>
      </c>
      <c r="K493" s="0" t="str">
        <f aca="false">IF(ISBLANK(F493),"",IF(ISNUMBER(F493),F493,VLOOKUP(IF(ISERROR(SEARCH(")",F493,1)),LEFT(F493,LEN(F493)),LEFT(F493,LEN(F493)-1)),$A$2:$C$36,3,0)))</f>
        <v/>
      </c>
    </row>
    <row r="494" customFormat="false" ht="13.2" hidden="false" customHeight="false" outlineLevel="0" collapsed="false">
      <c r="E494" s="0" t="s">
        <v>1020</v>
      </c>
      <c r="I494" s="0" t="s">
        <v>2500</v>
      </c>
      <c r="J494" s="0" t="n">
        <f aca="false">IF(ISNUMBER(RIGHT(E494,LEN(E494)-SEARCH("(",E494,1))*1),RIGHT(E494,LEN(E494)-SEARCH("(",E494,1))*1,VLOOKUP(MID(E494,SEARCH("(",E494,1)+1,IF(ISERROR(FIND("NBMX",E494,1)),3,4)),$A$2:$C$36,3,0))</f>
        <v>1000</v>
      </c>
      <c r="K494" s="0" t="str">
        <f aca="false">IF(ISBLANK(F494),"",IF(ISNUMBER(F494),F494,VLOOKUP(IF(ISERROR(SEARCH(")",F494,1)),LEFT(F494,LEN(F494)),LEFT(F494,LEN(F494)-1)),$A$2:$C$36,3,0)))</f>
        <v/>
      </c>
    </row>
    <row r="495" customFormat="false" ht="13.2" hidden="false" customHeight="false" outlineLevel="0" collapsed="false">
      <c r="E495" s="0" t="s">
        <v>1811</v>
      </c>
      <c r="F495" s="0" t="s">
        <v>1599</v>
      </c>
      <c r="I495" s="0" t="s">
        <v>2501</v>
      </c>
      <c r="J495" s="0" t="n">
        <f aca="false">IF(ISNUMBER(RIGHT(E495,LEN(E495)-SEARCH("(",E495,1))*1),RIGHT(E495,LEN(E495)-SEARCH("(",E495,1))*1,VLOOKUP(MID(E495,SEARCH("(",E495,1)+1,IF(ISERROR(FIND("NBMX",E495,1)),3,4)),$A$2:$C$36,3,0))</f>
        <v>200</v>
      </c>
      <c r="K495" s="0" t="n">
        <f aca="false">IF(ISBLANK(F495),"",IF(ISNUMBER(F495),F495,VLOOKUP(IF(ISERROR(SEARCH(")",F495,1)),LEFT(F495,LEN(F495)),LEFT(F495,LEN(F495)-1)),$A$2:$C$36,3,0)))</f>
        <v>1000</v>
      </c>
    </row>
    <row r="496" customFormat="false" ht="13.2" hidden="false" customHeight="false" outlineLevel="0" collapsed="false">
      <c r="E496" s="0" t="s">
        <v>1812</v>
      </c>
      <c r="F496" s="0" t="s">
        <v>1599</v>
      </c>
      <c r="I496" s="0" t="s">
        <v>2502</v>
      </c>
      <c r="J496" s="0" t="n">
        <f aca="false">IF(ISNUMBER(RIGHT(E496,LEN(E496)-SEARCH("(",E496,1))*1),RIGHT(E496,LEN(E496)-SEARCH("(",E496,1))*1,VLOOKUP(MID(E496,SEARCH("(",E496,1)+1,IF(ISERROR(FIND("NBMX",E496,1)),3,4)),$A$2:$C$36,3,0))</f>
        <v>200</v>
      </c>
      <c r="K496" s="0" t="n">
        <f aca="false">IF(ISBLANK(F496),"",IF(ISNUMBER(F496),F496,VLOOKUP(IF(ISERROR(SEARCH(")",F496,1)),LEFT(F496,LEN(F496)),LEFT(F496,LEN(F496)-1)),$A$2:$C$36,3,0)))</f>
        <v>1000</v>
      </c>
    </row>
    <row r="497" customFormat="false" ht="13.2" hidden="false" customHeight="false" outlineLevel="0" collapsed="false">
      <c r="E497" s="0" t="s">
        <v>875</v>
      </c>
      <c r="I497" s="0" t="s">
        <v>2503</v>
      </c>
      <c r="J497" s="0" t="n">
        <f aca="false">IF(ISNUMBER(RIGHT(E497,LEN(E497)-SEARCH("(",E497,1))*1),RIGHT(E497,LEN(E497)-SEARCH("(",E497,1))*1,VLOOKUP(MID(E497,SEARCH("(",E497,1)+1,IF(ISERROR(FIND("NBMX",E497,1)),3,4)),$A$2:$C$36,3,0))</f>
        <v>200</v>
      </c>
      <c r="K497" s="0" t="str">
        <f aca="false">IF(ISBLANK(F497),"",IF(ISNUMBER(F497),F497,VLOOKUP(IF(ISERROR(SEARCH(")",F497,1)),LEFT(F497,LEN(F497)),LEFT(F497,LEN(F497)-1)),$A$2:$C$36,3,0)))</f>
        <v/>
      </c>
    </row>
    <row r="498" customFormat="false" ht="13.2" hidden="false" customHeight="false" outlineLevel="0" collapsed="false">
      <c r="E498" s="0" t="s">
        <v>1813</v>
      </c>
      <c r="F498" s="0" t="s">
        <v>1599</v>
      </c>
      <c r="I498" s="0" t="s">
        <v>2504</v>
      </c>
      <c r="J498" s="0" t="n">
        <f aca="false">IF(ISNUMBER(RIGHT(E498,LEN(E498)-SEARCH("(",E498,1))*1),RIGHT(E498,LEN(E498)-SEARCH("(",E498,1))*1,VLOOKUP(MID(E498,SEARCH("(",E498,1)+1,IF(ISERROR(FIND("NBMX",E498,1)),3,4)),$A$2:$C$36,3,0))</f>
        <v>200</v>
      </c>
      <c r="K498" s="0" t="n">
        <f aca="false">IF(ISBLANK(F498),"",IF(ISNUMBER(F498),F498,VLOOKUP(IF(ISERROR(SEARCH(")",F498,1)),LEFT(F498,LEN(F498)),LEFT(F498,LEN(F498)-1)),$A$2:$C$36,3,0)))</f>
        <v>1000</v>
      </c>
    </row>
    <row r="499" customFormat="false" ht="13.2" hidden="false" customHeight="false" outlineLevel="0" collapsed="false">
      <c r="E499" s="0" t="s">
        <v>1021</v>
      </c>
      <c r="I499" s="0" t="s">
        <v>2505</v>
      </c>
      <c r="J499" s="0" t="n">
        <f aca="false">IF(ISNUMBER(RIGHT(E499,LEN(E499)-SEARCH("(",E499,1))*1),RIGHT(E499,LEN(E499)-SEARCH("(",E499,1))*1,VLOOKUP(MID(E499,SEARCH("(",E499,1)+1,IF(ISERROR(FIND("NBMX",E499,1)),3,4)),$A$2:$C$36,3,0))</f>
        <v>1000</v>
      </c>
      <c r="K499" s="0" t="str">
        <f aca="false">IF(ISBLANK(F499),"",IF(ISNUMBER(F499),F499,VLOOKUP(IF(ISERROR(SEARCH(")",F499,1)),LEFT(F499,LEN(F499)),LEFT(F499,LEN(F499)-1)),$A$2:$C$36,3,0)))</f>
        <v/>
      </c>
    </row>
    <row r="500" customFormat="false" ht="13.2" hidden="false" customHeight="false" outlineLevel="0" collapsed="false">
      <c r="E500" s="0" t="s">
        <v>1814</v>
      </c>
      <c r="F500" s="0" t="s">
        <v>1599</v>
      </c>
      <c r="I500" s="0" t="s">
        <v>2506</v>
      </c>
      <c r="J500" s="0" t="n">
        <f aca="false">IF(ISNUMBER(RIGHT(E500,LEN(E500)-SEARCH("(",E500,1))*1),RIGHT(E500,LEN(E500)-SEARCH("(",E500,1))*1,VLOOKUP(MID(E500,SEARCH("(",E500,1)+1,IF(ISERROR(FIND("NBMX",E500,1)),3,4)),$A$2:$C$36,3,0))</f>
        <v>30</v>
      </c>
      <c r="K500" s="0" t="n">
        <f aca="false">IF(ISBLANK(F500),"",IF(ISNUMBER(F500),F500,VLOOKUP(IF(ISERROR(SEARCH(")",F500,1)),LEFT(F500,LEN(F500)),LEFT(F500,LEN(F500)-1)),$A$2:$C$36,3,0)))</f>
        <v>1000</v>
      </c>
    </row>
    <row r="501" customFormat="false" ht="13.2" hidden="false" customHeight="false" outlineLevel="0" collapsed="false">
      <c r="E501" s="0" t="s">
        <v>1286</v>
      </c>
      <c r="I501" s="0" t="s">
        <v>2507</v>
      </c>
      <c r="J501" s="0" t="n">
        <f aca="false">IF(ISNUMBER(RIGHT(E501,LEN(E501)-SEARCH("(",E501,1))*1),RIGHT(E501,LEN(E501)-SEARCH("(",E501,1))*1,VLOOKUP(MID(E501,SEARCH("(",E501,1)+1,IF(ISERROR(FIND("NBMX",E501,1)),3,4)),$A$2:$C$36,3,0))</f>
        <v>720</v>
      </c>
      <c r="K501" s="0" t="str">
        <f aca="false">IF(ISBLANK(F501),"",IF(ISNUMBER(F501),F501,VLOOKUP(IF(ISERROR(SEARCH(")",F501,1)),LEFT(F501,LEN(F501)),LEFT(F501,LEN(F501)-1)),$A$2:$C$36,3,0)))</f>
        <v/>
      </c>
    </row>
    <row r="502" customFormat="false" ht="13.2" hidden="false" customHeight="false" outlineLevel="0" collapsed="false">
      <c r="E502" s="0" t="s">
        <v>1022</v>
      </c>
      <c r="I502" s="0" t="s">
        <v>2508</v>
      </c>
      <c r="J502" s="0" t="n">
        <f aca="false">IF(ISNUMBER(RIGHT(E502,LEN(E502)-SEARCH("(",E502,1))*1),RIGHT(E502,LEN(E502)-SEARCH("(",E502,1))*1,VLOOKUP(MID(E502,SEARCH("(",E502,1)+1,IF(ISERROR(FIND("NBMX",E502,1)),3,4)),$A$2:$C$36,3,0))</f>
        <v>1000</v>
      </c>
      <c r="K502" s="0" t="str">
        <f aca="false">IF(ISBLANK(F502),"",IF(ISNUMBER(F502),F502,VLOOKUP(IF(ISERROR(SEARCH(")",F502,1)),LEFT(F502,LEN(F502)),LEFT(F502,LEN(F502)-1)),$A$2:$C$36,3,0)))</f>
        <v/>
      </c>
    </row>
    <row r="503" customFormat="false" ht="13.2" hidden="false" customHeight="false" outlineLevel="0" collapsed="false">
      <c r="E503" s="0" t="s">
        <v>1023</v>
      </c>
      <c r="I503" s="0" t="s">
        <v>2509</v>
      </c>
      <c r="J503" s="0" t="n">
        <f aca="false">IF(ISNUMBER(RIGHT(E503,LEN(E503)-SEARCH("(",E503,1))*1),RIGHT(E503,LEN(E503)-SEARCH("(",E503,1))*1,VLOOKUP(MID(E503,SEARCH("(",E503,1)+1,IF(ISERROR(FIND("NBMX",E503,1)),3,4)),$A$2:$C$36,3,0))</f>
        <v>1000</v>
      </c>
      <c r="K503" s="0" t="str">
        <f aca="false">IF(ISBLANK(F503),"",IF(ISNUMBER(F503),F503,VLOOKUP(IF(ISERROR(SEARCH(")",F503,1)),LEFT(F503,LEN(F503)),LEFT(F503,LEN(F503)-1)),$A$2:$C$36,3,0)))</f>
        <v/>
      </c>
    </row>
    <row r="504" customFormat="false" ht="13.2" hidden="false" customHeight="false" outlineLevel="0" collapsed="false">
      <c r="E504" s="0" t="s">
        <v>1024</v>
      </c>
      <c r="I504" s="0" t="s">
        <v>2510</v>
      </c>
      <c r="J504" s="0" t="n">
        <f aca="false">IF(ISNUMBER(RIGHT(E504,LEN(E504)-SEARCH("(",E504,1))*1),RIGHT(E504,LEN(E504)-SEARCH("(",E504,1))*1,VLOOKUP(MID(E504,SEARCH("(",E504,1)+1,IF(ISERROR(FIND("NBMX",E504,1)),3,4)),$A$2:$C$36,3,0))</f>
        <v>1000</v>
      </c>
      <c r="K504" s="0" t="str">
        <f aca="false">IF(ISBLANK(F504),"",IF(ISNUMBER(F504),F504,VLOOKUP(IF(ISERROR(SEARCH(")",F504,1)),LEFT(F504,LEN(F504)),LEFT(F504,LEN(F504)-1)),$A$2:$C$36,3,0)))</f>
        <v/>
      </c>
    </row>
    <row r="505" customFormat="false" ht="13.2" hidden="false" customHeight="false" outlineLevel="0" collapsed="false">
      <c r="E505" s="0" t="s">
        <v>1025</v>
      </c>
      <c r="I505" s="0" t="s">
        <v>2511</v>
      </c>
      <c r="J505" s="0" t="n">
        <f aca="false">IF(ISNUMBER(RIGHT(E505,LEN(E505)-SEARCH("(",E505,1))*1),RIGHT(E505,LEN(E505)-SEARCH("(",E505,1))*1,VLOOKUP(MID(E505,SEARCH("(",E505,1)+1,IF(ISERROR(FIND("NBMX",E505,1)),3,4)),$A$2:$C$36,3,0))</f>
        <v>1000</v>
      </c>
      <c r="K505" s="0" t="str">
        <f aca="false">IF(ISBLANK(F505),"",IF(ISNUMBER(F505),F505,VLOOKUP(IF(ISERROR(SEARCH(")",F505,1)),LEFT(F505,LEN(F505)),LEFT(F505,LEN(F505)-1)),$A$2:$C$36,3,0)))</f>
        <v/>
      </c>
    </row>
    <row r="506" customFormat="false" ht="13.2" hidden="false" customHeight="false" outlineLevel="0" collapsed="false">
      <c r="E506" s="0" t="s">
        <v>1026</v>
      </c>
      <c r="I506" s="0" t="s">
        <v>2512</v>
      </c>
      <c r="J506" s="0" t="n">
        <f aca="false">IF(ISNUMBER(RIGHT(E506,LEN(E506)-SEARCH("(",E506,1))*1),RIGHT(E506,LEN(E506)-SEARCH("(",E506,1))*1,VLOOKUP(MID(E506,SEARCH("(",E506,1)+1,IF(ISERROR(FIND("NBMX",E506,1)),3,4)),$A$2:$C$36,3,0))</f>
        <v>1000</v>
      </c>
      <c r="K506" s="0" t="str">
        <f aca="false">IF(ISBLANK(F506),"",IF(ISNUMBER(F506),F506,VLOOKUP(IF(ISERROR(SEARCH(")",F506,1)),LEFT(F506,LEN(F506)),LEFT(F506,LEN(F506)-1)),$A$2:$C$36,3,0)))</f>
        <v/>
      </c>
    </row>
    <row r="507" customFormat="false" ht="13.2" hidden="false" customHeight="false" outlineLevel="0" collapsed="false">
      <c r="E507" s="0" t="s">
        <v>1027</v>
      </c>
      <c r="I507" s="0" t="s">
        <v>2513</v>
      </c>
      <c r="J507" s="0" t="n">
        <f aca="false">IF(ISNUMBER(RIGHT(E507,LEN(E507)-SEARCH("(",E507,1))*1),RIGHT(E507,LEN(E507)-SEARCH("(",E507,1))*1,VLOOKUP(MID(E507,SEARCH("(",E507,1)+1,IF(ISERROR(FIND("NBMX",E507,1)),3,4)),$A$2:$C$36,3,0))</f>
        <v>1000</v>
      </c>
      <c r="K507" s="0" t="str">
        <f aca="false">IF(ISBLANK(F507),"",IF(ISNUMBER(F507),F507,VLOOKUP(IF(ISERROR(SEARCH(")",F507,1)),LEFT(F507,LEN(F507)),LEFT(F507,LEN(F507)-1)),$A$2:$C$36,3,0)))</f>
        <v/>
      </c>
    </row>
    <row r="508" customFormat="false" ht="13.2" hidden="false" customHeight="false" outlineLevel="0" collapsed="false">
      <c r="E508" s="0" t="s">
        <v>1028</v>
      </c>
      <c r="I508" s="0" t="s">
        <v>2514</v>
      </c>
      <c r="J508" s="0" t="n">
        <f aca="false">IF(ISNUMBER(RIGHT(E508,LEN(E508)-SEARCH("(",E508,1))*1),RIGHT(E508,LEN(E508)-SEARCH("(",E508,1))*1,VLOOKUP(MID(E508,SEARCH("(",E508,1)+1,IF(ISERROR(FIND("NBMX",E508,1)),3,4)),$A$2:$C$36,3,0))</f>
        <v>1000</v>
      </c>
      <c r="K508" s="0" t="str">
        <f aca="false">IF(ISBLANK(F508),"",IF(ISNUMBER(F508),F508,VLOOKUP(IF(ISERROR(SEARCH(")",F508,1)),LEFT(F508,LEN(F508)),LEFT(F508,LEN(F508)-1)),$A$2:$C$36,3,0)))</f>
        <v/>
      </c>
    </row>
    <row r="509" customFormat="false" ht="13.2" hidden="false" customHeight="false" outlineLevel="0" collapsed="false">
      <c r="E509" s="0" t="s">
        <v>1029</v>
      </c>
      <c r="I509" s="0" t="s">
        <v>2515</v>
      </c>
      <c r="J509" s="0" t="n">
        <f aca="false">IF(ISNUMBER(RIGHT(E509,LEN(E509)-SEARCH("(",E509,1))*1),RIGHT(E509,LEN(E509)-SEARCH("(",E509,1))*1,VLOOKUP(MID(E509,SEARCH("(",E509,1)+1,IF(ISERROR(FIND("NBMX",E509,1)),3,4)),$A$2:$C$36,3,0))</f>
        <v>1000</v>
      </c>
      <c r="K509" s="0" t="str">
        <f aca="false">IF(ISBLANK(F509),"",IF(ISNUMBER(F509),F509,VLOOKUP(IF(ISERROR(SEARCH(")",F509,1)),LEFT(F509,LEN(F509)),LEFT(F509,LEN(F509)-1)),$A$2:$C$36,3,0)))</f>
        <v/>
      </c>
    </row>
    <row r="510" customFormat="false" ht="13.2" hidden="false" customHeight="false" outlineLevel="0" collapsed="false">
      <c r="E510" s="0" t="s">
        <v>1030</v>
      </c>
      <c r="I510" s="0" t="s">
        <v>2516</v>
      </c>
      <c r="J510" s="0" t="n">
        <f aca="false">IF(ISNUMBER(RIGHT(E510,LEN(E510)-SEARCH("(",E510,1))*1),RIGHT(E510,LEN(E510)-SEARCH("(",E510,1))*1,VLOOKUP(MID(E510,SEARCH("(",E510,1)+1,IF(ISERROR(FIND("NBMX",E510,1)),3,4)),$A$2:$C$36,3,0))</f>
        <v>1000</v>
      </c>
      <c r="K510" s="0" t="str">
        <f aca="false">IF(ISBLANK(F510),"",IF(ISNUMBER(F510),F510,VLOOKUP(IF(ISERROR(SEARCH(")",F510,1)),LEFT(F510,LEN(F510)),LEFT(F510,LEN(F510)-1)),$A$2:$C$36,3,0)))</f>
        <v/>
      </c>
    </row>
    <row r="511" customFormat="false" ht="13.2" hidden="false" customHeight="false" outlineLevel="0" collapsed="false">
      <c r="E511" s="0" t="s">
        <v>842</v>
      </c>
      <c r="I511" s="0" t="s">
        <v>2517</v>
      </c>
      <c r="J511" s="0" t="n">
        <f aca="false">IF(ISNUMBER(RIGHT(E511,LEN(E511)-SEARCH("(",E511,1))*1),RIGHT(E511,LEN(E511)-SEARCH("(",E511,1))*1,VLOOKUP(MID(E511,SEARCH("(",E511,1)+1,IF(ISERROR(FIND("NBMX",E511,1)),3,4)),$A$2:$C$36,3,0))</f>
        <v>300</v>
      </c>
      <c r="K511" s="0" t="str">
        <f aca="false">IF(ISBLANK(F511),"",IF(ISNUMBER(F511),F511,VLOOKUP(IF(ISERROR(SEARCH(")",F511,1)),LEFT(F511,LEN(F511)),LEFT(F511,LEN(F511)-1)),$A$2:$C$36,3,0)))</f>
        <v/>
      </c>
    </row>
    <row r="512" customFormat="false" ht="13.2" hidden="false" customHeight="false" outlineLevel="0" collapsed="false">
      <c r="E512" s="0" t="s">
        <v>1031</v>
      </c>
      <c r="I512" s="0" t="s">
        <v>2518</v>
      </c>
      <c r="J512" s="0" t="n">
        <f aca="false">IF(ISNUMBER(RIGHT(E512,LEN(E512)-SEARCH("(",E512,1))*1),RIGHT(E512,LEN(E512)-SEARCH("(",E512,1))*1,VLOOKUP(MID(E512,SEARCH("(",E512,1)+1,IF(ISERROR(FIND("NBMX",E512,1)),3,4)),$A$2:$C$36,3,0))</f>
        <v>1000</v>
      </c>
      <c r="K512" s="0" t="str">
        <f aca="false">IF(ISBLANK(F512),"",IF(ISNUMBER(F512),F512,VLOOKUP(IF(ISERROR(SEARCH(")",F512,1)),LEFT(F512,LEN(F512)),LEFT(F512,LEN(F512)-1)),$A$2:$C$36,3,0)))</f>
        <v/>
      </c>
    </row>
    <row r="513" customFormat="false" ht="13.2" hidden="false" customHeight="false" outlineLevel="0" collapsed="false">
      <c r="E513" s="0" t="s">
        <v>843</v>
      </c>
      <c r="I513" s="0" t="s">
        <v>2519</v>
      </c>
      <c r="J513" s="0" t="n">
        <f aca="false">IF(ISNUMBER(RIGHT(E513,LEN(E513)-SEARCH("(",E513,1))*1),RIGHT(E513,LEN(E513)-SEARCH("(",E513,1))*1,VLOOKUP(MID(E513,SEARCH("(",E513,1)+1,IF(ISERROR(FIND("NBMX",E513,1)),3,4)),$A$2:$C$36,3,0))</f>
        <v>300</v>
      </c>
      <c r="K513" s="0" t="str">
        <f aca="false">IF(ISBLANK(F513),"",IF(ISNUMBER(F513),F513,VLOOKUP(IF(ISERROR(SEARCH(")",F513,1)),LEFT(F513,LEN(F513)),LEFT(F513,LEN(F513)-1)),$A$2:$C$36,3,0)))</f>
        <v/>
      </c>
    </row>
    <row r="514" customFormat="false" ht="13.2" hidden="false" customHeight="false" outlineLevel="0" collapsed="false">
      <c r="E514" s="0" t="s">
        <v>1032</v>
      </c>
      <c r="I514" s="0" t="s">
        <v>2520</v>
      </c>
      <c r="J514" s="0" t="n">
        <f aca="false">IF(ISNUMBER(RIGHT(E514,LEN(E514)-SEARCH("(",E514,1))*1),RIGHT(E514,LEN(E514)-SEARCH("(",E514,1))*1,VLOOKUP(MID(E514,SEARCH("(",E514,1)+1,IF(ISERROR(FIND("NBMX",E514,1)),3,4)),$A$2:$C$36,3,0))</f>
        <v>1000</v>
      </c>
      <c r="K514" s="0" t="str">
        <f aca="false">IF(ISBLANK(F514),"",IF(ISNUMBER(F514),F514,VLOOKUP(IF(ISERROR(SEARCH(")",F514,1)),LEFT(F514,LEN(F514)),LEFT(F514,LEN(F514)-1)),$A$2:$C$36,3,0)))</f>
        <v/>
      </c>
    </row>
    <row r="515" customFormat="false" ht="13.2" hidden="false" customHeight="false" outlineLevel="0" collapsed="false">
      <c r="E515" s="0" t="s">
        <v>876</v>
      </c>
      <c r="I515" s="0" t="s">
        <v>2521</v>
      </c>
      <c r="J515" s="0" t="n">
        <f aca="false">IF(ISNUMBER(RIGHT(E515,LEN(E515)-SEARCH("(",E515,1))*1),RIGHT(E515,LEN(E515)-SEARCH("(",E515,1))*1,VLOOKUP(MID(E515,SEARCH("(",E515,1)+1,IF(ISERROR(FIND("NBMX",E515,1)),3,4)),$A$2:$C$36,3,0))</f>
        <v>200</v>
      </c>
      <c r="K515" s="0" t="str">
        <f aca="false">IF(ISBLANK(F515),"",IF(ISNUMBER(F515),F515,VLOOKUP(IF(ISERROR(SEARCH(")",F515,1)),LEFT(F515,LEN(F515)),LEFT(F515,LEN(F515)-1)),$A$2:$C$36,3,0)))</f>
        <v/>
      </c>
    </row>
    <row r="516" customFormat="false" ht="13.2" hidden="false" customHeight="false" outlineLevel="0" collapsed="false">
      <c r="E516" s="0" t="s">
        <v>1033</v>
      </c>
      <c r="I516" s="0" t="s">
        <v>2522</v>
      </c>
      <c r="J516" s="0" t="n">
        <f aca="false">IF(ISNUMBER(RIGHT(E516,LEN(E516)-SEARCH("(",E516,1))*1),RIGHT(E516,LEN(E516)-SEARCH("(",E516,1))*1,VLOOKUP(MID(E516,SEARCH("(",E516,1)+1,IF(ISERROR(FIND("NBMX",E516,1)),3,4)),$A$2:$C$36,3,0))</f>
        <v>1000</v>
      </c>
      <c r="K516" s="0" t="str">
        <f aca="false">IF(ISBLANK(F516),"",IF(ISNUMBER(F516),F516,VLOOKUP(IF(ISERROR(SEARCH(")",F516,1)),LEFT(F516,LEN(F516)),LEFT(F516,LEN(F516)-1)),$A$2:$C$36,3,0)))</f>
        <v/>
      </c>
    </row>
    <row r="517" customFormat="false" ht="13.2" hidden="false" customHeight="false" outlineLevel="0" collapsed="false">
      <c r="E517" s="0" t="s">
        <v>1034</v>
      </c>
      <c r="I517" s="0" t="s">
        <v>2523</v>
      </c>
      <c r="J517" s="0" t="n">
        <f aca="false">IF(ISNUMBER(RIGHT(E517,LEN(E517)-SEARCH("(",E517,1))*1),RIGHT(E517,LEN(E517)-SEARCH("(",E517,1))*1,VLOOKUP(MID(E517,SEARCH("(",E517,1)+1,IF(ISERROR(FIND("NBMX",E517,1)),3,4)),$A$2:$C$36,3,0))</f>
        <v>1000</v>
      </c>
      <c r="K517" s="0" t="str">
        <f aca="false">IF(ISBLANK(F517),"",IF(ISNUMBER(F517),F517,VLOOKUP(IF(ISERROR(SEARCH(")",F517,1)),LEFT(F517,LEN(F517)),LEFT(F517,LEN(F517)-1)),$A$2:$C$36,3,0)))</f>
        <v/>
      </c>
    </row>
    <row r="518" customFormat="false" ht="13.2" hidden="false" customHeight="false" outlineLevel="0" collapsed="false">
      <c r="E518" s="0" t="s">
        <v>1815</v>
      </c>
      <c r="F518" s="0" t="s">
        <v>1599</v>
      </c>
      <c r="I518" s="0" t="s">
        <v>2524</v>
      </c>
      <c r="J518" s="0" t="n">
        <f aca="false">IF(ISNUMBER(RIGHT(E518,LEN(E518)-SEARCH("(",E518,1))*1),RIGHT(E518,LEN(E518)-SEARCH("(",E518,1))*1,VLOOKUP(MID(E518,SEARCH("(",E518,1)+1,IF(ISERROR(FIND("NBMX",E518,1)),3,4)),$A$2:$C$36,3,0))</f>
        <v>12</v>
      </c>
      <c r="K518" s="0" t="n">
        <f aca="false">IF(ISBLANK(F518),"",IF(ISNUMBER(F518),F518,VLOOKUP(IF(ISERROR(SEARCH(")",F518,1)),LEFT(F518,LEN(F518)),LEFT(F518,LEN(F518)-1)),$A$2:$C$36,3,0)))</f>
        <v>1000</v>
      </c>
    </row>
    <row r="519" customFormat="false" ht="13.2" hidden="false" customHeight="false" outlineLevel="0" collapsed="false">
      <c r="E519" s="0" t="s">
        <v>1816</v>
      </c>
      <c r="F519" s="0" t="s">
        <v>1599</v>
      </c>
      <c r="I519" s="0" t="s">
        <v>2525</v>
      </c>
      <c r="J519" s="0" t="n">
        <f aca="false">IF(ISNUMBER(RIGHT(E519,LEN(E519)-SEARCH("(",E519,1))*1),RIGHT(E519,LEN(E519)-SEARCH("(",E519,1))*1,VLOOKUP(MID(E519,SEARCH("(",E519,1)+1,IF(ISERROR(FIND("NBMX",E519,1)),3,4)),$A$2:$C$36,3,0))</f>
        <v>12</v>
      </c>
      <c r="K519" s="0" t="n">
        <f aca="false">IF(ISBLANK(F519),"",IF(ISNUMBER(F519),F519,VLOOKUP(IF(ISERROR(SEARCH(")",F519,1)),LEFT(F519,LEN(F519)),LEFT(F519,LEN(F519)-1)),$A$2:$C$36,3,0)))</f>
        <v>1000</v>
      </c>
    </row>
    <row r="520" customFormat="false" ht="13.2" hidden="false" customHeight="false" outlineLevel="0" collapsed="false">
      <c r="E520" s="0" t="s">
        <v>1035</v>
      </c>
      <c r="I520" s="0" t="s">
        <v>2526</v>
      </c>
      <c r="J520" s="0" t="n">
        <f aca="false">IF(ISNUMBER(RIGHT(E520,LEN(E520)-SEARCH("(",E520,1))*1),RIGHT(E520,LEN(E520)-SEARCH("(",E520,1))*1,VLOOKUP(MID(E520,SEARCH("(",E520,1)+1,IF(ISERROR(FIND("NBMX",E520,1)),3,4)),$A$2:$C$36,3,0))</f>
        <v>1000</v>
      </c>
      <c r="K520" s="0" t="str">
        <f aca="false">IF(ISBLANK(F520),"",IF(ISNUMBER(F520),F520,VLOOKUP(IF(ISERROR(SEARCH(")",F520,1)),LEFT(F520,LEN(F520)),LEFT(F520,LEN(F520)-1)),$A$2:$C$36,3,0)))</f>
        <v/>
      </c>
    </row>
    <row r="521" customFormat="false" ht="13.2" hidden="false" customHeight="false" outlineLevel="0" collapsed="false">
      <c r="E521" s="0" t="s">
        <v>1249</v>
      </c>
      <c r="I521" s="0" t="s">
        <v>2527</v>
      </c>
      <c r="J521" s="0" t="n">
        <f aca="false">IF(ISNUMBER(RIGHT(E521,LEN(E521)-SEARCH("(",E521,1))*1),RIGHT(E521,LEN(E521)-SEARCH("(",E521,1))*1,VLOOKUP(MID(E521,SEARCH("(",E521,1)+1,IF(ISERROR(FIND("NBMX",E521,1)),3,4)),$A$2:$C$36,3,0))</f>
        <v>4000</v>
      </c>
      <c r="K521" s="0" t="str">
        <f aca="false">IF(ISBLANK(F521),"",IF(ISNUMBER(F521),F521,VLOOKUP(IF(ISERROR(SEARCH(")",F521,1)),LEFT(F521,LEN(F521)),LEFT(F521,LEN(F521)-1)),$A$2:$C$36,3,0)))</f>
        <v/>
      </c>
    </row>
    <row r="522" customFormat="false" ht="13.2" hidden="false" customHeight="false" outlineLevel="0" collapsed="false">
      <c r="E522" s="0" t="s">
        <v>844</v>
      </c>
      <c r="I522" s="0" t="s">
        <v>2528</v>
      </c>
      <c r="J522" s="0" t="n">
        <f aca="false">IF(ISNUMBER(RIGHT(E522,LEN(E522)-SEARCH("(",E522,1))*1),RIGHT(E522,LEN(E522)-SEARCH("(",E522,1))*1,VLOOKUP(MID(E522,SEARCH("(",E522,1)+1,IF(ISERROR(FIND("NBMX",E522,1)),3,4)),$A$2:$C$36,3,0))</f>
        <v>300</v>
      </c>
      <c r="K522" s="0" t="str">
        <f aca="false">IF(ISBLANK(F522),"",IF(ISNUMBER(F522),F522,VLOOKUP(IF(ISERROR(SEARCH(")",F522,1)),LEFT(F522,LEN(F522)),LEFT(F522,LEN(F522)-1)),$A$2:$C$36,3,0)))</f>
        <v/>
      </c>
    </row>
    <row r="523" customFormat="false" ht="13.2" hidden="false" customHeight="false" outlineLevel="0" collapsed="false">
      <c r="E523" s="0" t="s">
        <v>1036</v>
      </c>
      <c r="I523" s="0" t="s">
        <v>2529</v>
      </c>
      <c r="J523" s="0" t="n">
        <f aca="false">IF(ISNUMBER(RIGHT(E523,LEN(E523)-SEARCH("(",E523,1))*1),RIGHT(E523,LEN(E523)-SEARCH("(",E523,1))*1,VLOOKUP(MID(E523,SEARCH("(",E523,1)+1,IF(ISERROR(FIND("NBMX",E523,1)),3,4)),$A$2:$C$36,3,0))</f>
        <v>1000</v>
      </c>
      <c r="K523" s="0" t="str">
        <f aca="false">IF(ISBLANK(F523),"",IF(ISNUMBER(F523),F523,VLOOKUP(IF(ISERROR(SEARCH(")",F523,1)),LEFT(F523,LEN(F523)),LEFT(F523,LEN(F523)-1)),$A$2:$C$36,3,0)))</f>
        <v/>
      </c>
    </row>
    <row r="524" customFormat="false" ht="13.2" hidden="false" customHeight="false" outlineLevel="0" collapsed="false">
      <c r="E524" s="0" t="s">
        <v>1037</v>
      </c>
      <c r="I524" s="0" t="s">
        <v>2530</v>
      </c>
      <c r="J524" s="0" t="n">
        <f aca="false">IF(ISNUMBER(RIGHT(E524,LEN(E524)-SEARCH("(",E524,1))*1),RIGHT(E524,LEN(E524)-SEARCH("(",E524,1))*1,VLOOKUP(MID(E524,SEARCH("(",E524,1)+1,IF(ISERROR(FIND("NBMX",E524,1)),3,4)),$A$2:$C$36,3,0))</f>
        <v>1000</v>
      </c>
      <c r="K524" s="0" t="str">
        <f aca="false">IF(ISBLANK(F524),"",IF(ISNUMBER(F524),F524,VLOOKUP(IF(ISERROR(SEARCH(")",F524,1)),LEFT(F524,LEN(F524)),LEFT(F524,LEN(F524)-1)),$A$2:$C$36,3,0)))</f>
        <v/>
      </c>
    </row>
    <row r="525" customFormat="false" ht="13.2" hidden="false" customHeight="false" outlineLevel="0" collapsed="false">
      <c r="E525" s="0" t="s">
        <v>1038</v>
      </c>
      <c r="I525" s="0" t="s">
        <v>2531</v>
      </c>
      <c r="J525" s="0" t="n">
        <f aca="false">IF(ISNUMBER(RIGHT(E525,LEN(E525)-SEARCH("(",E525,1))*1),RIGHT(E525,LEN(E525)-SEARCH("(",E525,1))*1,VLOOKUP(MID(E525,SEARCH("(",E525,1)+1,IF(ISERROR(FIND("NBMX",E525,1)),3,4)),$A$2:$C$36,3,0))</f>
        <v>1000</v>
      </c>
      <c r="K525" s="0" t="str">
        <f aca="false">IF(ISBLANK(F525),"",IF(ISNUMBER(F525),F525,VLOOKUP(IF(ISERROR(SEARCH(")",F525,1)),LEFT(F525,LEN(F525)),LEFT(F525,LEN(F525)-1)),$A$2:$C$36,3,0)))</f>
        <v/>
      </c>
    </row>
    <row r="526" customFormat="false" ht="13.2" hidden="false" customHeight="false" outlineLevel="0" collapsed="false">
      <c r="E526" s="0" t="s">
        <v>1039</v>
      </c>
      <c r="I526" s="0" t="s">
        <v>2532</v>
      </c>
      <c r="J526" s="0" t="n">
        <f aca="false">IF(ISNUMBER(RIGHT(E526,LEN(E526)-SEARCH("(",E526,1))*1),RIGHT(E526,LEN(E526)-SEARCH("(",E526,1))*1,VLOOKUP(MID(E526,SEARCH("(",E526,1)+1,IF(ISERROR(FIND("NBMX",E526,1)),3,4)),$A$2:$C$36,3,0))</f>
        <v>1000</v>
      </c>
      <c r="K526" s="0" t="str">
        <f aca="false">IF(ISBLANK(F526),"",IF(ISNUMBER(F526),F526,VLOOKUP(IF(ISERROR(SEARCH(")",F526,1)),LEFT(F526,LEN(F526)),LEFT(F526,LEN(F526)-1)),$A$2:$C$36,3,0)))</f>
        <v/>
      </c>
    </row>
    <row r="527" customFormat="false" ht="13.2" hidden="false" customHeight="false" outlineLevel="0" collapsed="false">
      <c r="E527" s="0" t="s">
        <v>1817</v>
      </c>
      <c r="F527" s="0" t="s">
        <v>1599</v>
      </c>
      <c r="I527" s="0" t="s">
        <v>2533</v>
      </c>
      <c r="J527" s="0" t="n">
        <f aca="false">IF(ISNUMBER(RIGHT(E527,LEN(E527)-SEARCH("(",E527,1))*1),RIGHT(E527,LEN(E527)-SEARCH("(",E527,1))*1,VLOOKUP(MID(E527,SEARCH("(",E527,1)+1,IF(ISERROR(FIND("NBMX",E527,1)),3,4)),$A$2:$C$36,3,0))</f>
        <v>12</v>
      </c>
      <c r="K527" s="0" t="n">
        <f aca="false">IF(ISBLANK(F527),"",IF(ISNUMBER(F527),F527,VLOOKUP(IF(ISERROR(SEARCH(")",F527,1)),LEFT(F527,LEN(F527)),LEFT(F527,LEN(F527)-1)),$A$2:$C$36,3,0)))</f>
        <v>1000</v>
      </c>
    </row>
    <row r="528" customFormat="false" ht="13.2" hidden="false" customHeight="false" outlineLevel="0" collapsed="false">
      <c r="E528" s="0" t="s">
        <v>1818</v>
      </c>
      <c r="F528" s="0" t="s">
        <v>1599</v>
      </c>
      <c r="I528" s="0" t="s">
        <v>2534</v>
      </c>
      <c r="J528" s="0" t="n">
        <f aca="false">IF(ISNUMBER(RIGHT(E528,LEN(E528)-SEARCH("(",E528,1))*1),RIGHT(E528,LEN(E528)-SEARCH("(",E528,1))*1,VLOOKUP(MID(E528,SEARCH("(",E528,1)+1,IF(ISERROR(FIND("NBMX",E528,1)),3,4)),$A$2:$C$36,3,0))</f>
        <v>12</v>
      </c>
      <c r="K528" s="0" t="n">
        <f aca="false">IF(ISBLANK(F528),"",IF(ISNUMBER(F528),F528,VLOOKUP(IF(ISERROR(SEARCH(")",F528,1)),LEFT(F528,LEN(F528)),LEFT(F528,LEN(F528)-1)),$A$2:$C$36,3,0)))</f>
        <v>1000</v>
      </c>
    </row>
    <row r="529" customFormat="false" ht="13.2" hidden="false" customHeight="false" outlineLevel="0" collapsed="false">
      <c r="E529" s="0" t="s">
        <v>1040</v>
      </c>
      <c r="I529" s="0" t="s">
        <v>2535</v>
      </c>
      <c r="J529" s="0" t="n">
        <f aca="false">IF(ISNUMBER(RIGHT(E529,LEN(E529)-SEARCH("(",E529,1))*1),RIGHT(E529,LEN(E529)-SEARCH("(",E529,1))*1,VLOOKUP(MID(E529,SEARCH("(",E529,1)+1,IF(ISERROR(FIND("NBMX",E529,1)),3,4)),$A$2:$C$36,3,0))</f>
        <v>1000</v>
      </c>
      <c r="K529" s="0" t="str">
        <f aca="false">IF(ISBLANK(F529),"",IF(ISNUMBER(F529),F529,VLOOKUP(IF(ISERROR(SEARCH(")",F529,1)),LEFT(F529,LEN(F529)),LEFT(F529,LEN(F529)-1)),$A$2:$C$36,3,0)))</f>
        <v/>
      </c>
    </row>
    <row r="530" customFormat="false" ht="13.2" hidden="false" customHeight="false" outlineLevel="0" collapsed="false">
      <c r="E530" s="0" t="s">
        <v>1041</v>
      </c>
      <c r="I530" s="0" t="s">
        <v>2536</v>
      </c>
      <c r="J530" s="0" t="n">
        <f aca="false">IF(ISNUMBER(RIGHT(E530,LEN(E530)-SEARCH("(",E530,1))*1),RIGHT(E530,LEN(E530)-SEARCH("(",E530,1))*1,VLOOKUP(MID(E530,SEARCH("(",E530,1)+1,IF(ISERROR(FIND("NBMX",E530,1)),3,4)),$A$2:$C$36,3,0))</f>
        <v>1000</v>
      </c>
      <c r="K530" s="0" t="str">
        <f aca="false">IF(ISBLANK(F530),"",IF(ISNUMBER(F530),F530,VLOOKUP(IF(ISERROR(SEARCH(")",F530,1)),LEFT(F530,LEN(F530)),LEFT(F530,LEN(F530)-1)),$A$2:$C$36,3,0)))</f>
        <v/>
      </c>
    </row>
    <row r="531" customFormat="false" ht="13.2" hidden="false" customHeight="false" outlineLevel="0" collapsed="false">
      <c r="E531" s="0" t="s">
        <v>1042</v>
      </c>
      <c r="I531" s="0" t="s">
        <v>2537</v>
      </c>
      <c r="J531" s="0" t="n">
        <f aca="false">IF(ISNUMBER(RIGHT(E531,LEN(E531)-SEARCH("(",E531,1))*1),RIGHT(E531,LEN(E531)-SEARCH("(",E531,1))*1,VLOOKUP(MID(E531,SEARCH("(",E531,1)+1,IF(ISERROR(FIND("NBMX",E531,1)),3,4)),$A$2:$C$36,3,0))</f>
        <v>1000</v>
      </c>
      <c r="K531" s="0" t="str">
        <f aca="false">IF(ISBLANK(F531),"",IF(ISNUMBER(F531),F531,VLOOKUP(IF(ISERROR(SEARCH(")",F531,1)),LEFT(F531,LEN(F531)),LEFT(F531,LEN(F531)-1)),$A$2:$C$36,3,0)))</f>
        <v/>
      </c>
    </row>
    <row r="532" customFormat="false" ht="13.2" hidden="false" customHeight="false" outlineLevel="0" collapsed="false">
      <c r="E532" s="0" t="s">
        <v>1043</v>
      </c>
      <c r="I532" s="0" t="s">
        <v>2538</v>
      </c>
      <c r="J532" s="0" t="n">
        <f aca="false">IF(ISNUMBER(RIGHT(E532,LEN(E532)-SEARCH("(",E532,1))*1),RIGHT(E532,LEN(E532)-SEARCH("(",E532,1))*1,VLOOKUP(MID(E532,SEARCH("(",E532,1)+1,IF(ISERROR(FIND("NBMX",E532,1)),3,4)),$A$2:$C$36,3,0))</f>
        <v>1000</v>
      </c>
      <c r="K532" s="0" t="str">
        <f aca="false">IF(ISBLANK(F532),"",IF(ISNUMBER(F532),F532,VLOOKUP(IF(ISERROR(SEARCH(")",F532,1)),LEFT(F532,LEN(F532)),LEFT(F532,LEN(F532)-1)),$A$2:$C$36,3,0)))</f>
        <v/>
      </c>
    </row>
    <row r="533" customFormat="false" ht="13.2" hidden="false" customHeight="false" outlineLevel="0" collapsed="false">
      <c r="E533" s="0" t="s">
        <v>1250</v>
      </c>
      <c r="I533" s="0" t="s">
        <v>2539</v>
      </c>
      <c r="J533" s="0" t="n">
        <f aca="false">IF(ISNUMBER(RIGHT(E533,LEN(E533)-SEARCH("(",E533,1))*1),RIGHT(E533,LEN(E533)-SEARCH("(",E533,1))*1,VLOOKUP(MID(E533,SEARCH("(",E533,1)+1,IF(ISERROR(FIND("NBMX",E533,1)),3,4)),$A$2:$C$36,3,0))</f>
        <v>4000</v>
      </c>
      <c r="K533" s="0" t="str">
        <f aca="false">IF(ISBLANK(F533),"",IF(ISNUMBER(F533),F533,VLOOKUP(IF(ISERROR(SEARCH(")",F533,1)),LEFT(F533,LEN(F533)),LEFT(F533,LEN(F533)-1)),$A$2:$C$36,3,0)))</f>
        <v/>
      </c>
    </row>
    <row r="534" customFormat="false" ht="13.2" hidden="false" customHeight="false" outlineLevel="0" collapsed="false">
      <c r="E534" s="0" t="s">
        <v>1044</v>
      </c>
      <c r="I534" s="0" t="s">
        <v>2540</v>
      </c>
      <c r="J534" s="0" t="n">
        <f aca="false">IF(ISNUMBER(RIGHT(E534,LEN(E534)-SEARCH("(",E534,1))*1),RIGHT(E534,LEN(E534)-SEARCH("(",E534,1))*1,VLOOKUP(MID(E534,SEARCH("(",E534,1)+1,IF(ISERROR(FIND("NBMX",E534,1)),3,4)),$A$2:$C$36,3,0))</f>
        <v>1000</v>
      </c>
      <c r="K534" s="0" t="str">
        <f aca="false">IF(ISBLANK(F534),"",IF(ISNUMBER(F534),F534,VLOOKUP(IF(ISERROR(SEARCH(")",F534,1)),LEFT(F534,LEN(F534)),LEFT(F534,LEN(F534)-1)),$A$2:$C$36,3,0)))</f>
        <v/>
      </c>
    </row>
    <row r="535" customFormat="false" ht="13.2" hidden="false" customHeight="false" outlineLevel="0" collapsed="false">
      <c r="E535" s="0" t="s">
        <v>1045</v>
      </c>
      <c r="I535" s="0" t="s">
        <v>2541</v>
      </c>
      <c r="J535" s="0" t="n">
        <f aca="false">IF(ISNUMBER(RIGHT(E535,LEN(E535)-SEARCH("(",E535,1))*1),RIGHT(E535,LEN(E535)-SEARCH("(",E535,1))*1,VLOOKUP(MID(E535,SEARCH("(",E535,1)+1,IF(ISERROR(FIND("NBMX",E535,1)),3,4)),$A$2:$C$36,3,0))</f>
        <v>1000</v>
      </c>
      <c r="K535" s="0" t="str">
        <f aca="false">IF(ISBLANK(F535),"",IF(ISNUMBER(F535),F535,VLOOKUP(IF(ISERROR(SEARCH(")",F535,1)),LEFT(F535,LEN(F535)),LEFT(F535,LEN(F535)-1)),$A$2:$C$36,3,0)))</f>
        <v/>
      </c>
    </row>
    <row r="536" customFormat="false" ht="13.2" hidden="false" customHeight="false" outlineLevel="0" collapsed="false">
      <c r="E536" s="0" t="s">
        <v>1046</v>
      </c>
      <c r="I536" s="0" t="s">
        <v>2542</v>
      </c>
      <c r="J536" s="0" t="n">
        <f aca="false">IF(ISNUMBER(RIGHT(E536,LEN(E536)-SEARCH("(",E536,1))*1),RIGHT(E536,LEN(E536)-SEARCH("(",E536,1))*1,VLOOKUP(MID(E536,SEARCH("(",E536,1)+1,IF(ISERROR(FIND("NBMX",E536,1)),3,4)),$A$2:$C$36,3,0))</f>
        <v>1000</v>
      </c>
      <c r="K536" s="0" t="str">
        <f aca="false">IF(ISBLANK(F536),"",IF(ISNUMBER(F536),F536,VLOOKUP(IF(ISERROR(SEARCH(")",F536,1)),LEFT(F536,LEN(F536)),LEFT(F536,LEN(F536)-1)),$A$2:$C$36,3,0)))</f>
        <v/>
      </c>
    </row>
    <row r="537" customFormat="false" ht="13.2" hidden="false" customHeight="false" outlineLevel="0" collapsed="false">
      <c r="E537" s="0" t="s">
        <v>1050</v>
      </c>
      <c r="I537" s="0" t="s">
        <v>2543</v>
      </c>
      <c r="J537" s="0" t="n">
        <f aca="false">IF(ISNUMBER(RIGHT(E537,LEN(E537)-SEARCH("(",E537,1))*1),RIGHT(E537,LEN(E537)-SEARCH("(",E537,1))*1,VLOOKUP(MID(E537,SEARCH("(",E537,1)+1,IF(ISERROR(FIND("NBMX",E537,1)),3,4)),$A$2:$C$36,3,0))</f>
        <v>1000</v>
      </c>
      <c r="K537" s="0" t="str">
        <f aca="false">IF(ISBLANK(F537),"",IF(ISNUMBER(F537),F537,VLOOKUP(IF(ISERROR(SEARCH(")",F537,1)),LEFT(F537,LEN(F537)),LEFT(F537,LEN(F537)-1)),$A$2:$C$36,3,0)))</f>
        <v/>
      </c>
    </row>
    <row r="538" customFormat="false" ht="13.2" hidden="false" customHeight="false" outlineLevel="0" collapsed="false">
      <c r="E538" s="0" t="s">
        <v>1047</v>
      </c>
      <c r="I538" s="0" t="s">
        <v>2544</v>
      </c>
      <c r="J538" s="0" t="n">
        <f aca="false">IF(ISNUMBER(RIGHT(E538,LEN(E538)-SEARCH("(",E538,1))*1),RIGHT(E538,LEN(E538)-SEARCH("(",E538,1))*1,VLOOKUP(MID(E538,SEARCH("(",E538,1)+1,IF(ISERROR(FIND("NBMX",E538,1)),3,4)),$A$2:$C$36,3,0))</f>
        <v>1000</v>
      </c>
      <c r="K538" s="0" t="str">
        <f aca="false">IF(ISBLANK(F538),"",IF(ISNUMBER(F538),F538,VLOOKUP(IF(ISERROR(SEARCH(")",F538,1)),LEFT(F538,LEN(F538)),LEFT(F538,LEN(F538)-1)),$A$2:$C$36,3,0)))</f>
        <v/>
      </c>
    </row>
    <row r="539" customFormat="false" ht="13.2" hidden="false" customHeight="false" outlineLevel="0" collapsed="false">
      <c r="E539" s="0" t="s">
        <v>1048</v>
      </c>
      <c r="I539" s="0" t="s">
        <v>2545</v>
      </c>
      <c r="J539" s="0" t="n">
        <f aca="false">IF(ISNUMBER(RIGHT(E539,LEN(E539)-SEARCH("(",E539,1))*1),RIGHT(E539,LEN(E539)-SEARCH("(",E539,1))*1,VLOOKUP(MID(E539,SEARCH("(",E539,1)+1,IF(ISERROR(FIND("NBMX",E539,1)),3,4)),$A$2:$C$36,3,0))</f>
        <v>1000</v>
      </c>
      <c r="K539" s="0" t="str">
        <f aca="false">IF(ISBLANK(F539),"",IF(ISNUMBER(F539),F539,VLOOKUP(IF(ISERROR(SEARCH(")",F539,1)),LEFT(F539,LEN(F539)),LEFT(F539,LEN(F539)-1)),$A$2:$C$36,3,0)))</f>
        <v/>
      </c>
    </row>
    <row r="540" customFormat="false" ht="13.2" hidden="false" customHeight="false" outlineLevel="0" collapsed="false">
      <c r="E540" s="0" t="s">
        <v>1049</v>
      </c>
      <c r="I540" s="0" t="s">
        <v>2546</v>
      </c>
      <c r="J540" s="0" t="n">
        <f aca="false">IF(ISNUMBER(RIGHT(E540,LEN(E540)-SEARCH("(",E540,1))*1),RIGHT(E540,LEN(E540)-SEARCH("(",E540,1))*1,VLOOKUP(MID(E540,SEARCH("(",E540,1)+1,IF(ISERROR(FIND("NBMX",E540,1)),3,4)),$A$2:$C$36,3,0))</f>
        <v>1000</v>
      </c>
      <c r="K540" s="0" t="str">
        <f aca="false">IF(ISBLANK(F540),"",IF(ISNUMBER(F540),F540,VLOOKUP(IF(ISERROR(SEARCH(")",F540,1)),LEFT(F540,LEN(F540)),LEFT(F540,LEN(F540)-1)),$A$2:$C$36,3,0)))</f>
        <v/>
      </c>
    </row>
    <row r="541" customFormat="false" ht="13.2" hidden="false" customHeight="false" outlineLevel="0" collapsed="false">
      <c r="E541" s="0" t="s">
        <v>1060</v>
      </c>
      <c r="I541" s="0" t="s">
        <v>2547</v>
      </c>
      <c r="J541" s="0" t="n">
        <f aca="false">IF(ISNUMBER(RIGHT(E541,LEN(E541)-SEARCH("(",E541,1))*1),RIGHT(E541,LEN(E541)-SEARCH("(",E541,1))*1,VLOOKUP(MID(E541,SEARCH("(",E541,1)+1,IF(ISERROR(FIND("NBMX",E541,1)),3,4)),$A$2:$C$36,3,0))</f>
        <v>1000</v>
      </c>
      <c r="K541" s="0" t="str">
        <f aca="false">IF(ISBLANK(F541),"",IF(ISNUMBER(F541),F541,VLOOKUP(IF(ISERROR(SEARCH(")",F541,1)),LEFT(F541,LEN(F541)),LEFT(F541,LEN(F541)-1)),$A$2:$C$36,3,0)))</f>
        <v/>
      </c>
    </row>
    <row r="542" customFormat="false" ht="13.2" hidden="false" customHeight="false" outlineLevel="0" collapsed="false">
      <c r="E542" s="0" t="s">
        <v>1819</v>
      </c>
      <c r="F542" s="0" t="s">
        <v>1681</v>
      </c>
      <c r="I542" s="0" t="s">
        <v>2548</v>
      </c>
      <c r="J542" s="0" t="n">
        <f aca="false">IF(ISNUMBER(RIGHT(E542,LEN(E542)-SEARCH("(",E542,1))*1),RIGHT(E542,LEN(E542)-SEARCH("(",E542,1))*1,VLOOKUP(MID(E542,SEARCH("(",E542,1)+1,IF(ISERROR(FIND("NBMX",E542,1)),3,4)),$A$2:$C$36,3,0))</f>
        <v>60</v>
      </c>
      <c r="K542" s="0" t="n">
        <f aca="false">IF(ISBLANK(F542),"",IF(ISNUMBER(F542),F542,VLOOKUP(IF(ISERROR(SEARCH(")",F542,1)),LEFT(F542,LEN(F542)),LEFT(F542,LEN(F542)-1)),$A$2:$C$36,3,0)))</f>
        <v>4000</v>
      </c>
    </row>
    <row r="543" customFormat="false" ht="13.2" hidden="false" customHeight="false" outlineLevel="0" collapsed="false">
      <c r="E543" s="0" t="s">
        <v>1051</v>
      </c>
      <c r="I543" s="0" t="s">
        <v>2549</v>
      </c>
      <c r="J543" s="0" t="n">
        <f aca="false">IF(ISNUMBER(RIGHT(E543,LEN(E543)-SEARCH("(",E543,1))*1),RIGHT(E543,LEN(E543)-SEARCH("(",E543,1))*1,VLOOKUP(MID(E543,SEARCH("(",E543,1)+1,IF(ISERROR(FIND("NBMX",E543,1)),3,4)),$A$2:$C$36,3,0))</f>
        <v>1000</v>
      </c>
      <c r="K543" s="0" t="str">
        <f aca="false">IF(ISBLANK(F543),"",IF(ISNUMBER(F543),F543,VLOOKUP(IF(ISERROR(SEARCH(")",F543,1)),LEFT(F543,LEN(F543)),LEFT(F543,LEN(F543)-1)),$A$2:$C$36,3,0)))</f>
        <v/>
      </c>
    </row>
    <row r="544" customFormat="false" ht="13.2" hidden="false" customHeight="false" outlineLevel="0" collapsed="false">
      <c r="E544" s="0" t="s">
        <v>1052</v>
      </c>
      <c r="I544" s="0" t="s">
        <v>2550</v>
      </c>
      <c r="J544" s="0" t="n">
        <f aca="false">IF(ISNUMBER(RIGHT(E544,LEN(E544)-SEARCH("(",E544,1))*1),RIGHT(E544,LEN(E544)-SEARCH("(",E544,1))*1,VLOOKUP(MID(E544,SEARCH("(",E544,1)+1,IF(ISERROR(FIND("NBMX",E544,1)),3,4)),$A$2:$C$36,3,0))</f>
        <v>1000</v>
      </c>
      <c r="K544" s="0" t="str">
        <f aca="false">IF(ISBLANK(F544),"",IF(ISNUMBER(F544),F544,VLOOKUP(IF(ISERROR(SEARCH(")",F544,1)),LEFT(F544,LEN(F544)),LEFT(F544,LEN(F544)-1)),$A$2:$C$36,3,0)))</f>
        <v/>
      </c>
    </row>
    <row r="545" customFormat="false" ht="13.2" hidden="false" customHeight="false" outlineLevel="0" collapsed="false">
      <c r="E545" s="0" t="s">
        <v>1251</v>
      </c>
      <c r="I545" s="0" t="s">
        <v>2551</v>
      </c>
      <c r="J545" s="0" t="n">
        <f aca="false">IF(ISNUMBER(RIGHT(E545,LEN(E545)-SEARCH("(",E545,1))*1),RIGHT(E545,LEN(E545)-SEARCH("(",E545,1))*1,VLOOKUP(MID(E545,SEARCH("(",E545,1)+1,IF(ISERROR(FIND("NBMX",E545,1)),3,4)),$A$2:$C$36,3,0))</f>
        <v>4000</v>
      </c>
      <c r="K545" s="0" t="str">
        <f aca="false">IF(ISBLANK(F545),"",IF(ISNUMBER(F545),F545,VLOOKUP(IF(ISERROR(SEARCH(")",F545,1)),LEFT(F545,LEN(F545)),LEFT(F545,LEN(F545)-1)),$A$2:$C$36,3,0)))</f>
        <v/>
      </c>
    </row>
    <row r="546" customFormat="false" ht="13.2" hidden="false" customHeight="false" outlineLevel="0" collapsed="false">
      <c r="E546" s="0" t="s">
        <v>1053</v>
      </c>
      <c r="I546" s="0" t="s">
        <v>2552</v>
      </c>
      <c r="J546" s="0" t="n">
        <f aca="false">IF(ISNUMBER(RIGHT(E546,LEN(E546)-SEARCH("(",E546,1))*1),RIGHT(E546,LEN(E546)-SEARCH("(",E546,1))*1,VLOOKUP(MID(E546,SEARCH("(",E546,1)+1,IF(ISERROR(FIND("NBMX",E546,1)),3,4)),$A$2:$C$36,3,0))</f>
        <v>1000</v>
      </c>
      <c r="K546" s="0" t="str">
        <f aca="false">IF(ISBLANK(F546),"",IF(ISNUMBER(F546),F546,VLOOKUP(IF(ISERROR(SEARCH(")",F546,1)),LEFT(F546,LEN(F546)),LEFT(F546,LEN(F546)-1)),$A$2:$C$36,3,0)))</f>
        <v/>
      </c>
    </row>
    <row r="547" customFormat="false" ht="13.2" hidden="false" customHeight="false" outlineLevel="0" collapsed="false">
      <c r="E547" s="0" t="s">
        <v>1054</v>
      </c>
      <c r="I547" s="0" t="s">
        <v>2553</v>
      </c>
      <c r="J547" s="0" t="n">
        <f aca="false">IF(ISNUMBER(RIGHT(E547,LEN(E547)-SEARCH("(",E547,1))*1),RIGHT(E547,LEN(E547)-SEARCH("(",E547,1))*1,VLOOKUP(MID(E547,SEARCH("(",E547,1)+1,IF(ISERROR(FIND("NBMX",E547,1)),3,4)),$A$2:$C$36,3,0))</f>
        <v>1000</v>
      </c>
      <c r="K547" s="0" t="str">
        <f aca="false">IF(ISBLANK(F547),"",IF(ISNUMBER(F547),F547,VLOOKUP(IF(ISERROR(SEARCH(")",F547,1)),LEFT(F547,LEN(F547)),LEFT(F547,LEN(F547)-1)),$A$2:$C$36,3,0)))</f>
        <v/>
      </c>
    </row>
    <row r="548" customFormat="false" ht="13.2" hidden="false" customHeight="false" outlineLevel="0" collapsed="false">
      <c r="E548" s="0" t="s">
        <v>1820</v>
      </c>
      <c r="F548" s="0" t="s">
        <v>224</v>
      </c>
      <c r="G548" s="0" t="s">
        <v>1599</v>
      </c>
      <c r="I548" s="0" t="s">
        <v>2554</v>
      </c>
      <c r="J548" s="0" t="n">
        <f aca="false">IF(ISNUMBER(RIGHT(E548,LEN(E548)-SEARCH("(",E548,1))*1),RIGHT(E548,LEN(E548)-SEARCH("(",E548,1))*1,VLOOKUP(MID(E548,SEARCH("(",E548,1)+1,IF(ISERROR(FIND("NBMX",E548,1)),3,4)),$A$2:$C$36,3,0))</f>
        <v>45</v>
      </c>
      <c r="K548" s="0" t="n">
        <f aca="false">IF(ISBLANK(F548),"",IF(ISNUMBER(F548),F548,VLOOKUP(IF(ISERROR(SEARCH(")",F548,1)),LEFT(F548,LEN(F548)),LEFT(F548,LEN(F548)-1)),$A$2:$C$36,3,0)))</f>
        <v>300</v>
      </c>
    </row>
    <row r="549" customFormat="false" ht="13.2" hidden="false" customHeight="false" outlineLevel="0" collapsed="false">
      <c r="E549" s="0" t="s">
        <v>1055</v>
      </c>
      <c r="I549" s="0" t="s">
        <v>2555</v>
      </c>
      <c r="J549" s="0" t="n">
        <f aca="false">IF(ISNUMBER(RIGHT(E549,LEN(E549)-SEARCH("(",E549,1))*1),RIGHT(E549,LEN(E549)-SEARCH("(",E549,1))*1,VLOOKUP(MID(E549,SEARCH("(",E549,1)+1,IF(ISERROR(FIND("NBMX",E549,1)),3,4)),$A$2:$C$36,3,0))</f>
        <v>1000</v>
      </c>
      <c r="K549" s="0" t="str">
        <f aca="false">IF(ISBLANK(F549),"",IF(ISNUMBER(F549),F549,VLOOKUP(IF(ISERROR(SEARCH(")",F549,1)),LEFT(F549,LEN(F549)),LEFT(F549,LEN(F549)-1)),$A$2:$C$36,3,0)))</f>
        <v/>
      </c>
    </row>
    <row r="550" customFormat="false" ht="13.2" hidden="false" customHeight="false" outlineLevel="0" collapsed="false">
      <c r="E550" s="0" t="s">
        <v>1056</v>
      </c>
      <c r="I550" s="0" t="s">
        <v>2556</v>
      </c>
      <c r="J550" s="0" t="n">
        <f aca="false">IF(ISNUMBER(RIGHT(E550,LEN(E550)-SEARCH("(",E550,1))*1),RIGHT(E550,LEN(E550)-SEARCH("(",E550,1))*1,VLOOKUP(MID(E550,SEARCH("(",E550,1)+1,IF(ISERROR(FIND("NBMX",E550,1)),3,4)),$A$2:$C$36,3,0))</f>
        <v>1000</v>
      </c>
      <c r="K550" s="0" t="str">
        <f aca="false">IF(ISBLANK(F550),"",IF(ISNUMBER(F550),F550,VLOOKUP(IF(ISERROR(SEARCH(")",F550,1)),LEFT(F550,LEN(F550)),LEFT(F550,LEN(F550)-1)),$A$2:$C$36,3,0)))</f>
        <v/>
      </c>
    </row>
    <row r="551" customFormat="false" ht="13.2" hidden="false" customHeight="false" outlineLevel="0" collapsed="false">
      <c r="E551" s="0" t="s">
        <v>1057</v>
      </c>
      <c r="I551" s="0" t="s">
        <v>2557</v>
      </c>
      <c r="J551" s="0" t="n">
        <f aca="false">IF(ISNUMBER(RIGHT(E551,LEN(E551)-SEARCH("(",E551,1))*1),RIGHT(E551,LEN(E551)-SEARCH("(",E551,1))*1,VLOOKUP(MID(E551,SEARCH("(",E551,1)+1,IF(ISERROR(FIND("NBMX",E551,1)),3,4)),$A$2:$C$36,3,0))</f>
        <v>1000</v>
      </c>
      <c r="K551" s="0" t="str">
        <f aca="false">IF(ISBLANK(F551),"",IF(ISNUMBER(F551),F551,VLOOKUP(IF(ISERROR(SEARCH(")",F551,1)),LEFT(F551,LEN(F551)),LEFT(F551,LEN(F551)-1)),$A$2:$C$36,3,0)))</f>
        <v/>
      </c>
    </row>
    <row r="552" customFormat="false" ht="13.2" hidden="false" customHeight="false" outlineLevel="0" collapsed="false">
      <c r="E552" s="0" t="s">
        <v>1058</v>
      </c>
      <c r="I552" s="0" t="s">
        <v>2558</v>
      </c>
      <c r="J552" s="0" t="n">
        <f aca="false">IF(ISNUMBER(RIGHT(E552,LEN(E552)-SEARCH("(",E552,1))*1),RIGHT(E552,LEN(E552)-SEARCH("(",E552,1))*1,VLOOKUP(MID(E552,SEARCH("(",E552,1)+1,IF(ISERROR(FIND("NBMX",E552,1)),3,4)),$A$2:$C$36,3,0))</f>
        <v>1000</v>
      </c>
      <c r="K552" s="0" t="str">
        <f aca="false">IF(ISBLANK(F552),"",IF(ISNUMBER(F552),F552,VLOOKUP(IF(ISERROR(SEARCH(")",F552,1)),LEFT(F552,LEN(F552)),LEFT(F552,LEN(F552)-1)),$A$2:$C$36,3,0)))</f>
        <v/>
      </c>
    </row>
    <row r="553" customFormat="false" ht="13.2" hidden="false" customHeight="false" outlineLevel="0" collapsed="false">
      <c r="E553" s="0" t="s">
        <v>1059</v>
      </c>
      <c r="I553" s="0" t="s">
        <v>2559</v>
      </c>
      <c r="J553" s="0" t="n">
        <f aca="false">IF(ISNUMBER(RIGHT(E553,LEN(E553)-SEARCH("(",E553,1))*1),RIGHT(E553,LEN(E553)-SEARCH("(",E553,1))*1,VLOOKUP(MID(E553,SEARCH("(",E553,1)+1,IF(ISERROR(FIND("NBMX",E553,1)),3,4)),$A$2:$C$36,3,0))</f>
        <v>1000</v>
      </c>
      <c r="K553" s="0" t="str">
        <f aca="false">IF(ISBLANK(F553),"",IF(ISNUMBER(F553),F553,VLOOKUP(IF(ISERROR(SEARCH(")",F553,1)),LEFT(F553,LEN(F553)),LEFT(F553,LEN(F553)-1)),$A$2:$C$36,3,0)))</f>
        <v/>
      </c>
    </row>
    <row r="554" customFormat="false" ht="13.2" hidden="false" customHeight="false" outlineLevel="0" collapsed="false">
      <c r="E554" s="0" t="s">
        <v>1061</v>
      </c>
      <c r="I554" s="0" t="s">
        <v>2560</v>
      </c>
      <c r="J554" s="0" t="n">
        <f aca="false">IF(ISNUMBER(RIGHT(E554,LEN(E554)-SEARCH("(",E554,1))*1),RIGHT(E554,LEN(E554)-SEARCH("(",E554,1))*1,VLOOKUP(MID(E554,SEARCH("(",E554,1)+1,IF(ISERROR(FIND("NBMX",E554,1)),3,4)),$A$2:$C$36,3,0))</f>
        <v>1000</v>
      </c>
      <c r="K554" s="0" t="str">
        <f aca="false">IF(ISBLANK(F554),"",IF(ISNUMBER(F554),F554,VLOOKUP(IF(ISERROR(SEARCH(")",F554,1)),LEFT(F554,LEN(F554)),LEFT(F554,LEN(F554)-1)),$A$2:$C$36,3,0)))</f>
        <v/>
      </c>
    </row>
    <row r="555" customFormat="false" ht="13.2" hidden="false" customHeight="false" outlineLevel="0" collapsed="false">
      <c r="E555" s="0" t="s">
        <v>1062</v>
      </c>
      <c r="I555" s="0" t="s">
        <v>2561</v>
      </c>
      <c r="J555" s="0" t="n">
        <f aca="false">IF(ISNUMBER(RIGHT(E555,LEN(E555)-SEARCH("(",E555,1))*1),RIGHT(E555,LEN(E555)-SEARCH("(",E555,1))*1,VLOOKUP(MID(E555,SEARCH("(",E555,1)+1,IF(ISERROR(FIND("NBMX",E555,1)),3,4)),$A$2:$C$36,3,0))</f>
        <v>1000</v>
      </c>
      <c r="K555" s="0" t="str">
        <f aca="false">IF(ISBLANK(F555),"",IF(ISNUMBER(F555),F555,VLOOKUP(IF(ISERROR(SEARCH(")",F555,1)),LEFT(F555,LEN(F555)),LEFT(F555,LEN(F555)-1)),$A$2:$C$36,3,0)))</f>
        <v/>
      </c>
    </row>
    <row r="556" customFormat="false" ht="13.2" hidden="false" customHeight="false" outlineLevel="0" collapsed="false">
      <c r="E556" s="0" t="s">
        <v>1063</v>
      </c>
      <c r="I556" s="0" t="s">
        <v>2562</v>
      </c>
      <c r="J556" s="0" t="n">
        <f aca="false">IF(ISNUMBER(RIGHT(E556,LEN(E556)-SEARCH("(",E556,1))*1),RIGHT(E556,LEN(E556)-SEARCH("(",E556,1))*1,VLOOKUP(MID(E556,SEARCH("(",E556,1)+1,IF(ISERROR(FIND("NBMX",E556,1)),3,4)),$A$2:$C$36,3,0))</f>
        <v>1000</v>
      </c>
      <c r="K556" s="0" t="str">
        <f aca="false">IF(ISBLANK(F556),"",IF(ISNUMBER(F556),F556,VLOOKUP(IF(ISERROR(SEARCH(")",F556,1)),LEFT(F556,LEN(F556)),LEFT(F556,LEN(F556)-1)),$A$2:$C$36,3,0)))</f>
        <v/>
      </c>
    </row>
    <row r="557" customFormat="false" ht="13.2" hidden="false" customHeight="false" outlineLevel="0" collapsed="false">
      <c r="E557" s="0" t="s">
        <v>1064</v>
      </c>
      <c r="I557" s="0" t="s">
        <v>2563</v>
      </c>
      <c r="J557" s="0" t="n">
        <f aca="false">IF(ISNUMBER(RIGHT(E557,LEN(E557)-SEARCH("(",E557,1))*1),RIGHT(E557,LEN(E557)-SEARCH("(",E557,1))*1,VLOOKUP(MID(E557,SEARCH("(",E557,1)+1,IF(ISERROR(FIND("NBMX",E557,1)),3,4)),$A$2:$C$36,3,0))</f>
        <v>1000</v>
      </c>
      <c r="K557" s="0" t="str">
        <f aca="false">IF(ISBLANK(F557),"",IF(ISNUMBER(F557),F557,VLOOKUP(IF(ISERROR(SEARCH(")",F557,1)),LEFT(F557,LEN(F557)),LEFT(F557,LEN(F557)-1)),$A$2:$C$36,3,0)))</f>
        <v/>
      </c>
    </row>
    <row r="558" customFormat="false" ht="13.2" hidden="false" customHeight="false" outlineLevel="0" collapsed="false">
      <c r="E558" s="0" t="s">
        <v>1065</v>
      </c>
      <c r="I558" s="0" t="s">
        <v>2564</v>
      </c>
      <c r="J558" s="0" t="n">
        <f aca="false">IF(ISNUMBER(RIGHT(E558,LEN(E558)-SEARCH("(",E558,1))*1),RIGHT(E558,LEN(E558)-SEARCH("(",E558,1))*1,VLOOKUP(MID(E558,SEARCH("(",E558,1)+1,IF(ISERROR(FIND("NBMX",E558,1)),3,4)),$A$2:$C$36,3,0))</f>
        <v>1000</v>
      </c>
      <c r="K558" s="0" t="str">
        <f aca="false">IF(ISBLANK(F558),"",IF(ISNUMBER(F558),F558,VLOOKUP(IF(ISERROR(SEARCH(")",F558,1)),LEFT(F558,LEN(F558)),LEFT(F558,LEN(F558)-1)),$A$2:$C$36,3,0)))</f>
        <v/>
      </c>
    </row>
    <row r="559" customFormat="false" ht="13.2" hidden="false" customHeight="false" outlineLevel="0" collapsed="false">
      <c r="E559" s="0" t="s">
        <v>1066</v>
      </c>
      <c r="I559" s="0" t="s">
        <v>2565</v>
      </c>
      <c r="J559" s="0" t="n">
        <f aca="false">IF(ISNUMBER(RIGHT(E559,LEN(E559)-SEARCH("(",E559,1))*1),RIGHT(E559,LEN(E559)-SEARCH("(",E559,1))*1,VLOOKUP(MID(E559,SEARCH("(",E559,1)+1,IF(ISERROR(FIND("NBMX",E559,1)),3,4)),$A$2:$C$36,3,0))</f>
        <v>1000</v>
      </c>
      <c r="K559" s="0" t="str">
        <f aca="false">IF(ISBLANK(F559),"",IF(ISNUMBER(F559),F559,VLOOKUP(IF(ISERROR(SEARCH(")",F559,1)),LEFT(F559,LEN(F559)),LEFT(F559,LEN(F559)-1)),$A$2:$C$36,3,0)))</f>
        <v/>
      </c>
    </row>
    <row r="560" customFormat="false" ht="13.2" hidden="false" customHeight="false" outlineLevel="0" collapsed="false">
      <c r="E560" s="0" t="s">
        <v>1821</v>
      </c>
      <c r="F560" s="0" t="s">
        <v>1599</v>
      </c>
      <c r="I560" s="0" t="s">
        <v>2566</v>
      </c>
      <c r="J560" s="0" t="n">
        <f aca="false">IF(ISNUMBER(RIGHT(E560,LEN(E560)-SEARCH("(",E560,1))*1),RIGHT(E560,LEN(E560)-SEARCH("(",E560,1))*1,VLOOKUP(MID(E560,SEARCH("(",E560,1)+1,IF(ISERROR(FIND("NBMX",E560,1)),3,4)),$A$2:$C$36,3,0))</f>
        <v>200</v>
      </c>
      <c r="K560" s="0" t="n">
        <f aca="false">IF(ISBLANK(F560),"",IF(ISNUMBER(F560),F560,VLOOKUP(IF(ISERROR(SEARCH(")",F560,1)),LEFT(F560,LEN(F560)),LEFT(F560,LEN(F560)-1)),$A$2:$C$36,3,0)))</f>
        <v>1000</v>
      </c>
    </row>
    <row r="561" customFormat="false" ht="13.2" hidden="false" customHeight="false" outlineLevel="0" collapsed="false">
      <c r="E561" s="0" t="s">
        <v>1822</v>
      </c>
      <c r="F561" s="0" t="s">
        <v>1652</v>
      </c>
      <c r="I561" s="0" t="s">
        <v>2567</v>
      </c>
      <c r="J561" s="0" t="n">
        <f aca="false">IF(ISNUMBER(RIGHT(E561,LEN(E561)-SEARCH("(",E561,1))*1),RIGHT(E561,LEN(E561)-SEARCH("(",E561,1))*1,VLOOKUP(MID(E561,SEARCH("(",E561,1)+1,IF(ISERROR(FIND("NBMX",E561,1)),3,4)),$A$2:$C$36,3,0))</f>
        <v>2</v>
      </c>
      <c r="K561" s="0" t="n">
        <f aca="false">IF(ISBLANK(F561),"",IF(ISNUMBER(F561),F561,VLOOKUP(IF(ISERROR(SEARCH(")",F561,1)),LEFT(F561,LEN(F561)),LEFT(F561,LEN(F561)-1)),$A$2:$C$36,3,0)))</f>
        <v>200</v>
      </c>
    </row>
    <row r="562" customFormat="false" ht="13.2" hidden="false" customHeight="false" outlineLevel="0" collapsed="false">
      <c r="E562" s="0" t="s">
        <v>1252</v>
      </c>
      <c r="I562" s="0" t="s">
        <v>2568</v>
      </c>
      <c r="J562" s="0" t="n">
        <f aca="false">IF(ISNUMBER(RIGHT(E562,LEN(E562)-SEARCH("(",E562,1))*1),RIGHT(E562,LEN(E562)-SEARCH("(",E562,1))*1,VLOOKUP(MID(E562,SEARCH("(",E562,1)+1,IF(ISERROR(FIND("NBMX",E562,1)),3,4)),$A$2:$C$36,3,0))</f>
        <v>4000</v>
      </c>
      <c r="K562" s="0" t="str">
        <f aca="false">IF(ISBLANK(F562),"",IF(ISNUMBER(F562),F562,VLOOKUP(IF(ISERROR(SEARCH(")",F562,1)),LEFT(F562,LEN(F562)),LEFT(F562,LEN(F562)-1)),$A$2:$C$36,3,0)))</f>
        <v/>
      </c>
    </row>
    <row r="563" customFormat="false" ht="13.2" hidden="false" customHeight="false" outlineLevel="0" collapsed="false">
      <c r="E563" s="0" t="s">
        <v>1823</v>
      </c>
      <c r="F563" s="0" t="s">
        <v>226</v>
      </c>
      <c r="G563" s="0" t="s">
        <v>1599</v>
      </c>
      <c r="I563" s="0" t="s">
        <v>2569</v>
      </c>
      <c r="J563" s="0" t="n">
        <f aca="false">IF(ISNUMBER(RIGHT(E563,LEN(E563)-SEARCH("(",E563,1))*1),RIGHT(E563,LEN(E563)-SEARCH("(",E563,1))*1,VLOOKUP(MID(E563,SEARCH("(",E563,1)+1,IF(ISERROR(FIND("NBMX",E563,1)),3,4)),$A$2:$C$36,3,0))</f>
        <v>12</v>
      </c>
      <c r="K563" s="0" t="n">
        <f aca="false">IF(ISBLANK(F563),"",IF(ISNUMBER(F563),F563,VLOOKUP(IF(ISERROR(SEARCH(")",F563,1)),LEFT(F563,LEN(F563)),LEFT(F563,LEN(F563)-1)),$A$2:$C$36,3,0)))</f>
        <v>200</v>
      </c>
    </row>
    <row r="564" customFormat="false" ht="13.2" hidden="false" customHeight="false" outlineLevel="0" collapsed="false">
      <c r="E564" s="0" t="s">
        <v>1824</v>
      </c>
      <c r="F564" s="0" t="s">
        <v>1599</v>
      </c>
      <c r="I564" s="0" t="s">
        <v>2570</v>
      </c>
      <c r="J564" s="0" t="n">
        <f aca="false">IF(ISNUMBER(RIGHT(E564,LEN(E564)-SEARCH("(",E564,1))*1),RIGHT(E564,LEN(E564)-SEARCH("(",E564,1))*1,VLOOKUP(MID(E564,SEARCH("(",E564,1)+1,IF(ISERROR(FIND("NBMX",E564,1)),3,4)),$A$2:$C$36,3,0))</f>
        <v>31</v>
      </c>
      <c r="K564" s="0" t="n">
        <f aca="false">IF(ISBLANK(F564),"",IF(ISNUMBER(F564),F564,VLOOKUP(IF(ISERROR(SEARCH(")",F564,1)),LEFT(F564,LEN(F564)),LEFT(F564,LEN(F564)-1)),$A$2:$C$36,3,0)))</f>
        <v>1000</v>
      </c>
    </row>
    <row r="565" customFormat="false" ht="13.2" hidden="false" customHeight="false" outlineLevel="0" collapsed="false">
      <c r="E565" s="0" t="s">
        <v>1067</v>
      </c>
      <c r="I565" s="0" t="s">
        <v>2571</v>
      </c>
      <c r="J565" s="0" t="n">
        <f aca="false">IF(ISNUMBER(RIGHT(E565,LEN(E565)-SEARCH("(",E565,1))*1),RIGHT(E565,LEN(E565)-SEARCH("(",E565,1))*1,VLOOKUP(MID(E565,SEARCH("(",E565,1)+1,IF(ISERROR(FIND("NBMX",E565,1)),3,4)),$A$2:$C$36,3,0))</f>
        <v>1000</v>
      </c>
      <c r="K565" s="0" t="str">
        <f aca="false">IF(ISBLANK(F565),"",IF(ISNUMBER(F565),F565,VLOOKUP(IF(ISERROR(SEARCH(")",F565,1)),LEFT(F565,LEN(F565)),LEFT(F565,LEN(F565)-1)),$A$2:$C$36,3,0)))</f>
        <v/>
      </c>
    </row>
    <row r="566" customFormat="false" ht="13.2" hidden="false" customHeight="false" outlineLevel="0" collapsed="false">
      <c r="E566" s="0" t="s">
        <v>1068</v>
      </c>
      <c r="I566" s="0" t="s">
        <v>2572</v>
      </c>
      <c r="J566" s="0" t="n">
        <f aca="false">IF(ISNUMBER(RIGHT(E566,LEN(E566)-SEARCH("(",E566,1))*1),RIGHT(E566,LEN(E566)-SEARCH("(",E566,1))*1,VLOOKUP(MID(E566,SEARCH("(",E566,1)+1,IF(ISERROR(FIND("NBMX",E566,1)),3,4)),$A$2:$C$36,3,0))</f>
        <v>1000</v>
      </c>
      <c r="K566" s="0" t="str">
        <f aca="false">IF(ISBLANK(F566),"",IF(ISNUMBER(F566),F566,VLOOKUP(IF(ISERROR(SEARCH(")",F566,1)),LEFT(F566,LEN(F566)),LEFT(F566,LEN(F566)-1)),$A$2:$C$36,3,0)))</f>
        <v/>
      </c>
    </row>
    <row r="567" customFormat="false" ht="13.2" hidden="false" customHeight="false" outlineLevel="0" collapsed="false">
      <c r="E567" s="0" t="s">
        <v>1825</v>
      </c>
      <c r="F567" s="0" t="s">
        <v>1599</v>
      </c>
      <c r="I567" s="0" t="s">
        <v>2573</v>
      </c>
      <c r="J567" s="0" t="n">
        <f aca="false">IF(ISNUMBER(RIGHT(E567,LEN(E567)-SEARCH("(",E567,1))*1),RIGHT(E567,LEN(E567)-SEARCH("(",E567,1))*1,VLOOKUP(MID(E567,SEARCH("(",E567,1)+1,IF(ISERROR(FIND("NBMX",E567,1)),3,4)),$A$2:$C$36,3,0))</f>
        <v>31</v>
      </c>
      <c r="K567" s="0" t="n">
        <f aca="false">IF(ISBLANK(F567),"",IF(ISNUMBER(F567),F567,VLOOKUP(IF(ISERROR(SEARCH(")",F567,1)),LEFT(F567,LEN(F567)),LEFT(F567,LEN(F567)-1)),$A$2:$C$36,3,0)))</f>
        <v>1000</v>
      </c>
    </row>
    <row r="568" customFormat="false" ht="13.2" hidden="false" customHeight="false" outlineLevel="0" collapsed="false">
      <c r="E568" s="0" t="s">
        <v>1121</v>
      </c>
      <c r="I568" s="0" t="s">
        <v>2574</v>
      </c>
      <c r="J568" s="0" t="n">
        <f aca="false">IF(ISNUMBER(RIGHT(E568,LEN(E568)-SEARCH("(",E568,1))*1),RIGHT(E568,LEN(E568)-SEARCH("(",E568,1))*1,VLOOKUP(MID(E568,SEARCH("(",E568,1)+1,IF(ISERROR(FIND("NBMX",E568,1)),3,4)),$A$2:$C$36,3,0))</f>
        <v>1000</v>
      </c>
      <c r="K568" s="0" t="str">
        <f aca="false">IF(ISBLANK(F568),"",IF(ISNUMBER(F568),F568,VLOOKUP(IF(ISERROR(SEARCH(")",F568,1)),LEFT(F568,LEN(F568)),LEFT(F568,LEN(F568)-1)),$A$2:$C$36,3,0)))</f>
        <v/>
      </c>
    </row>
    <row r="569" customFormat="false" ht="13.2" hidden="false" customHeight="false" outlineLevel="0" collapsed="false">
      <c r="E569" s="0" t="s">
        <v>1069</v>
      </c>
      <c r="I569" s="0" t="s">
        <v>2575</v>
      </c>
      <c r="J569" s="0" t="n">
        <f aca="false">IF(ISNUMBER(RIGHT(E569,LEN(E569)-SEARCH("(",E569,1))*1),RIGHT(E569,LEN(E569)-SEARCH("(",E569,1))*1,VLOOKUP(MID(E569,SEARCH("(",E569,1)+1,IF(ISERROR(FIND("NBMX",E569,1)),3,4)),$A$2:$C$36,3,0))</f>
        <v>1000</v>
      </c>
      <c r="K569" s="0" t="str">
        <f aca="false">IF(ISBLANK(F569),"",IF(ISNUMBER(F569),F569,VLOOKUP(IF(ISERROR(SEARCH(")",F569,1)),LEFT(F569,LEN(F569)),LEFT(F569,LEN(F569)-1)),$A$2:$C$36,3,0)))</f>
        <v/>
      </c>
    </row>
    <row r="570" customFormat="false" ht="13.2" hidden="false" customHeight="false" outlineLevel="0" collapsed="false">
      <c r="E570" s="0" t="s">
        <v>1070</v>
      </c>
      <c r="I570" s="0" t="s">
        <v>2576</v>
      </c>
      <c r="J570" s="0" t="n">
        <f aca="false">IF(ISNUMBER(RIGHT(E570,LEN(E570)-SEARCH("(",E570,1))*1),RIGHT(E570,LEN(E570)-SEARCH("(",E570,1))*1,VLOOKUP(MID(E570,SEARCH("(",E570,1)+1,IF(ISERROR(FIND("NBMX",E570,1)),3,4)),$A$2:$C$36,3,0))</f>
        <v>1000</v>
      </c>
      <c r="K570" s="0" t="str">
        <f aca="false">IF(ISBLANK(F570),"",IF(ISNUMBER(F570),F570,VLOOKUP(IF(ISERROR(SEARCH(")",F570,1)),LEFT(F570,LEN(F570)),LEFT(F570,LEN(F570)-1)),$A$2:$C$36,3,0)))</f>
        <v/>
      </c>
    </row>
    <row r="571" customFormat="false" ht="13.2" hidden="false" customHeight="false" outlineLevel="0" collapsed="false">
      <c r="E571" s="0" t="s">
        <v>1071</v>
      </c>
      <c r="I571" s="0" t="s">
        <v>2577</v>
      </c>
      <c r="J571" s="0" t="n">
        <f aca="false">IF(ISNUMBER(RIGHT(E571,LEN(E571)-SEARCH("(",E571,1))*1),RIGHT(E571,LEN(E571)-SEARCH("(",E571,1))*1,VLOOKUP(MID(E571,SEARCH("(",E571,1)+1,IF(ISERROR(FIND("NBMX",E571,1)),3,4)),$A$2:$C$36,3,0))</f>
        <v>1000</v>
      </c>
      <c r="K571" s="0" t="str">
        <f aca="false">IF(ISBLANK(F571),"",IF(ISNUMBER(F571),F571,VLOOKUP(IF(ISERROR(SEARCH(")",F571,1)),LEFT(F571,LEN(F571)),LEFT(F571,LEN(F571)-1)),$A$2:$C$36,3,0)))</f>
        <v/>
      </c>
    </row>
    <row r="572" customFormat="false" ht="13.2" hidden="false" customHeight="false" outlineLevel="0" collapsed="false">
      <c r="E572" s="0" t="s">
        <v>1826</v>
      </c>
      <c r="F572" s="0" t="s">
        <v>1599</v>
      </c>
      <c r="I572" s="0" t="s">
        <v>2578</v>
      </c>
      <c r="J572" s="0" t="n">
        <f aca="false">IF(ISNUMBER(RIGHT(E572,LEN(E572)-SEARCH("(",E572,1))*1),RIGHT(E572,LEN(E572)-SEARCH("(",E572,1))*1,VLOOKUP(MID(E572,SEARCH("(",E572,1)+1,IF(ISERROR(FIND("NBMX",E572,1)),3,4)),$A$2:$C$36,3,0))</f>
        <v>12</v>
      </c>
      <c r="K572" s="0" t="n">
        <f aca="false">IF(ISBLANK(F572),"",IF(ISNUMBER(F572),F572,VLOOKUP(IF(ISERROR(SEARCH(")",F572,1)),LEFT(F572,LEN(F572)),LEFT(F572,LEN(F572)-1)),$A$2:$C$36,3,0)))</f>
        <v>1000</v>
      </c>
    </row>
    <row r="573" customFormat="false" ht="13.2" hidden="false" customHeight="false" outlineLevel="0" collapsed="false">
      <c r="E573" s="0" t="s">
        <v>1827</v>
      </c>
      <c r="F573" s="0" t="s">
        <v>1599</v>
      </c>
      <c r="I573" s="0" t="s">
        <v>2579</v>
      </c>
      <c r="J573" s="0" t="n">
        <f aca="false">IF(ISNUMBER(RIGHT(E573,LEN(E573)-SEARCH("(",E573,1))*1),RIGHT(E573,LEN(E573)-SEARCH("(",E573,1))*1,VLOOKUP(MID(E573,SEARCH("(",E573,1)+1,IF(ISERROR(FIND("NBMX",E573,1)),3,4)),$A$2:$C$36,3,0))</f>
        <v>12</v>
      </c>
      <c r="K573" s="0" t="n">
        <f aca="false">IF(ISBLANK(F573),"",IF(ISNUMBER(F573),F573,VLOOKUP(IF(ISERROR(SEARCH(")",F573,1)),LEFT(F573,LEN(F573)),LEFT(F573,LEN(F573)-1)),$A$2:$C$36,3,0)))</f>
        <v>1000</v>
      </c>
    </row>
    <row r="574" customFormat="false" ht="13.2" hidden="false" customHeight="false" outlineLevel="0" collapsed="false">
      <c r="E574" s="0" t="s">
        <v>1072</v>
      </c>
      <c r="I574" s="0" t="s">
        <v>2580</v>
      </c>
      <c r="J574" s="0" t="n">
        <f aca="false">IF(ISNUMBER(RIGHT(E574,LEN(E574)-SEARCH("(",E574,1))*1),RIGHT(E574,LEN(E574)-SEARCH("(",E574,1))*1,VLOOKUP(MID(E574,SEARCH("(",E574,1)+1,IF(ISERROR(FIND("NBMX",E574,1)),3,4)),$A$2:$C$36,3,0))</f>
        <v>1000</v>
      </c>
      <c r="K574" s="0" t="str">
        <f aca="false">IF(ISBLANK(F574),"",IF(ISNUMBER(F574),F574,VLOOKUP(IF(ISERROR(SEARCH(")",F574,1)),LEFT(F574,LEN(F574)),LEFT(F574,LEN(F574)-1)),$A$2:$C$36,3,0)))</f>
        <v/>
      </c>
    </row>
    <row r="575" customFormat="false" ht="13.2" hidden="false" customHeight="false" outlineLevel="0" collapsed="false">
      <c r="E575" s="0" t="s">
        <v>1828</v>
      </c>
      <c r="F575" s="0" t="s">
        <v>1599</v>
      </c>
      <c r="I575" s="0" t="s">
        <v>2581</v>
      </c>
      <c r="J575" s="0" t="n">
        <f aca="false">IF(ISNUMBER(RIGHT(E575,LEN(E575)-SEARCH("(",E575,1))*1),RIGHT(E575,LEN(E575)-SEARCH("(",E575,1))*1,VLOOKUP(MID(E575,SEARCH("(",E575,1)+1,IF(ISERROR(FIND("NBMX",E575,1)),3,4)),$A$2:$C$36,3,0))</f>
        <v>30</v>
      </c>
      <c r="K575" s="0" t="n">
        <f aca="false">IF(ISBLANK(F575),"",IF(ISNUMBER(F575),F575,VLOOKUP(IF(ISERROR(SEARCH(")",F575,1)),LEFT(F575,LEN(F575)),LEFT(F575,LEN(F575)-1)),$A$2:$C$36,3,0)))</f>
        <v>1000</v>
      </c>
    </row>
    <row r="576" customFormat="false" ht="13.2" hidden="false" customHeight="false" outlineLevel="0" collapsed="false">
      <c r="E576" s="0" t="s">
        <v>1073</v>
      </c>
      <c r="I576" s="0" t="s">
        <v>2582</v>
      </c>
      <c r="J576" s="0" t="n">
        <f aca="false">IF(ISNUMBER(RIGHT(E576,LEN(E576)-SEARCH("(",E576,1))*1),RIGHT(E576,LEN(E576)-SEARCH("(",E576,1))*1,VLOOKUP(MID(E576,SEARCH("(",E576,1)+1,IF(ISERROR(FIND("NBMX",E576,1)),3,4)),$A$2:$C$36,3,0))</f>
        <v>1000</v>
      </c>
      <c r="K576" s="0" t="str">
        <f aca="false">IF(ISBLANK(F576),"",IF(ISNUMBER(F576),F576,VLOOKUP(IF(ISERROR(SEARCH(")",F576,1)),LEFT(F576,LEN(F576)),LEFT(F576,LEN(F576)-1)),$A$2:$C$36,3,0)))</f>
        <v/>
      </c>
    </row>
    <row r="577" customFormat="false" ht="13.2" hidden="false" customHeight="false" outlineLevel="0" collapsed="false">
      <c r="E577" s="0" t="s">
        <v>1074</v>
      </c>
      <c r="I577" s="0" t="s">
        <v>2583</v>
      </c>
      <c r="J577" s="0" t="n">
        <f aca="false">IF(ISNUMBER(RIGHT(E577,LEN(E577)-SEARCH("(",E577,1))*1),RIGHT(E577,LEN(E577)-SEARCH("(",E577,1))*1,VLOOKUP(MID(E577,SEARCH("(",E577,1)+1,IF(ISERROR(FIND("NBMX",E577,1)),3,4)),$A$2:$C$36,3,0))</f>
        <v>1000</v>
      </c>
      <c r="K577" s="0" t="str">
        <f aca="false">IF(ISBLANK(F577),"",IF(ISNUMBER(F577),F577,VLOOKUP(IF(ISERROR(SEARCH(")",F577,1)),LEFT(F577,LEN(F577)),LEFT(F577,LEN(F577)-1)),$A$2:$C$36,3,0)))</f>
        <v/>
      </c>
    </row>
    <row r="578" customFormat="false" ht="13.2" hidden="false" customHeight="false" outlineLevel="0" collapsed="false">
      <c r="E578" s="0" t="s">
        <v>1075</v>
      </c>
      <c r="I578" s="0" t="s">
        <v>2584</v>
      </c>
      <c r="J578" s="0" t="n">
        <f aca="false">IF(ISNUMBER(RIGHT(E578,LEN(E578)-SEARCH("(",E578,1))*1),RIGHT(E578,LEN(E578)-SEARCH("(",E578,1))*1,VLOOKUP(MID(E578,SEARCH("(",E578,1)+1,IF(ISERROR(FIND("NBMX",E578,1)),3,4)),$A$2:$C$36,3,0))</f>
        <v>1000</v>
      </c>
      <c r="K578" s="0" t="str">
        <f aca="false">IF(ISBLANK(F578),"",IF(ISNUMBER(F578),F578,VLOOKUP(IF(ISERROR(SEARCH(")",F578,1)),LEFT(F578,LEN(F578)),LEFT(F578,LEN(F578)-1)),$A$2:$C$36,3,0)))</f>
        <v/>
      </c>
    </row>
    <row r="579" customFormat="false" ht="13.2" hidden="false" customHeight="false" outlineLevel="0" collapsed="false">
      <c r="E579" s="0" t="s">
        <v>877</v>
      </c>
      <c r="I579" s="0" t="s">
        <v>2585</v>
      </c>
      <c r="J579" s="0" t="n">
        <f aca="false">IF(ISNUMBER(RIGHT(E579,LEN(E579)-SEARCH("(",E579,1))*1),RIGHT(E579,LEN(E579)-SEARCH("(",E579,1))*1,VLOOKUP(MID(E579,SEARCH("(",E579,1)+1,IF(ISERROR(FIND("NBMX",E579,1)),3,4)),$A$2:$C$36,3,0))</f>
        <v>200</v>
      </c>
      <c r="K579" s="0" t="str">
        <f aca="false">IF(ISBLANK(F579),"",IF(ISNUMBER(F579),F579,VLOOKUP(IF(ISERROR(SEARCH(")",F579,1)),LEFT(F579,LEN(F579)),LEFT(F579,LEN(F579)-1)),$A$2:$C$36,3,0)))</f>
        <v/>
      </c>
    </row>
    <row r="580" customFormat="false" ht="13.2" hidden="false" customHeight="false" outlineLevel="0" collapsed="false">
      <c r="E580" s="0" t="s">
        <v>1829</v>
      </c>
      <c r="F580" s="0" t="s">
        <v>1599</v>
      </c>
      <c r="I580" s="0" t="s">
        <v>2586</v>
      </c>
      <c r="J580" s="0" t="n">
        <f aca="false">IF(ISNUMBER(RIGHT(E580,LEN(E580)-SEARCH("(",E580,1))*1),RIGHT(E580,LEN(E580)-SEARCH("(",E580,1))*1,VLOOKUP(MID(E580,SEARCH("(",E580,1)+1,IF(ISERROR(FIND("NBMX",E580,1)),3,4)),$A$2:$C$36,3,0))</f>
        <v>12</v>
      </c>
      <c r="K580" s="0" t="n">
        <f aca="false">IF(ISBLANK(F580),"",IF(ISNUMBER(F580),F580,VLOOKUP(IF(ISERROR(SEARCH(")",F580,1)),LEFT(F580,LEN(F580)),LEFT(F580,LEN(F580)-1)),$A$2:$C$36,3,0)))</f>
        <v>1000</v>
      </c>
    </row>
    <row r="581" customFormat="false" ht="13.2" hidden="false" customHeight="false" outlineLevel="0" collapsed="false">
      <c r="E581" s="0" t="s">
        <v>1830</v>
      </c>
      <c r="F581" s="0" t="s">
        <v>1599</v>
      </c>
      <c r="I581" s="0" t="s">
        <v>2587</v>
      </c>
      <c r="J581" s="0" t="n">
        <f aca="false">IF(ISNUMBER(RIGHT(E581,LEN(E581)-SEARCH("(",E581,1))*1),RIGHT(E581,LEN(E581)-SEARCH("(",E581,1))*1,VLOOKUP(MID(E581,SEARCH("(",E581,1)+1,IF(ISERROR(FIND("NBMX",E581,1)),3,4)),$A$2:$C$36,3,0))</f>
        <v>12</v>
      </c>
      <c r="K581" s="0" t="n">
        <f aca="false">IF(ISBLANK(F581),"",IF(ISNUMBER(F581),F581,VLOOKUP(IF(ISERROR(SEARCH(")",F581,1)),LEFT(F581,LEN(F581)),LEFT(F581,LEN(F581)-1)),$A$2:$C$36,3,0)))</f>
        <v>1000</v>
      </c>
    </row>
    <row r="582" customFormat="false" ht="13.2" hidden="false" customHeight="false" outlineLevel="0" collapsed="false">
      <c r="E582" s="0" t="s">
        <v>1831</v>
      </c>
      <c r="F582" s="0" t="s">
        <v>226</v>
      </c>
      <c r="G582" s="0" t="s">
        <v>1599</v>
      </c>
      <c r="I582" s="0" t="s">
        <v>2588</v>
      </c>
      <c r="J582" s="0" t="n">
        <f aca="false">IF(ISNUMBER(RIGHT(E582,LEN(E582)-SEARCH("(",E582,1))*1),RIGHT(E582,LEN(E582)-SEARCH("(",E582,1))*1,VLOOKUP(MID(E582,SEARCH("(",E582,1)+1,IF(ISERROR(FIND("NBMX",E582,1)),3,4)),$A$2:$C$36,3,0))</f>
        <v>7</v>
      </c>
      <c r="K582" s="0" t="n">
        <f aca="false">IF(ISBLANK(F582),"",IF(ISNUMBER(F582),F582,VLOOKUP(IF(ISERROR(SEARCH(")",F582,1)),LEFT(F582,LEN(F582)),LEFT(F582,LEN(F582)-1)),$A$2:$C$36,3,0)))</f>
        <v>200</v>
      </c>
    </row>
    <row r="583" customFormat="false" ht="13.2" hidden="false" customHeight="false" outlineLevel="0" collapsed="false">
      <c r="E583" s="0" t="s">
        <v>1832</v>
      </c>
      <c r="F583" s="0" t="s">
        <v>226</v>
      </c>
      <c r="G583" s="0" t="s">
        <v>1599</v>
      </c>
      <c r="I583" s="0" t="s">
        <v>2589</v>
      </c>
      <c r="J583" s="0" t="n">
        <f aca="false">IF(ISNUMBER(RIGHT(E583,LEN(E583)-SEARCH("(",E583,1))*1),RIGHT(E583,LEN(E583)-SEARCH("(",E583,1))*1,VLOOKUP(MID(E583,SEARCH("(",E583,1)+1,IF(ISERROR(FIND("NBMX",E583,1)),3,4)),$A$2:$C$36,3,0))</f>
        <v>7</v>
      </c>
      <c r="K583" s="0" t="n">
        <f aca="false">IF(ISBLANK(F583),"",IF(ISNUMBER(F583),F583,VLOOKUP(IF(ISERROR(SEARCH(")",F583,1)),LEFT(F583,LEN(F583)),LEFT(F583,LEN(F583)-1)),$A$2:$C$36,3,0)))</f>
        <v>200</v>
      </c>
    </row>
    <row r="584" customFormat="false" ht="13.2" hidden="false" customHeight="false" outlineLevel="0" collapsed="false">
      <c r="E584" s="0" t="s">
        <v>1253</v>
      </c>
      <c r="I584" s="0" t="s">
        <v>2590</v>
      </c>
      <c r="J584" s="0" t="n">
        <f aca="false">IF(ISNUMBER(RIGHT(E584,LEN(E584)-SEARCH("(",E584,1))*1),RIGHT(E584,LEN(E584)-SEARCH("(",E584,1))*1,VLOOKUP(MID(E584,SEARCH("(",E584,1)+1,IF(ISERROR(FIND("NBMX",E584,1)),3,4)),$A$2:$C$36,3,0))</f>
        <v>4000</v>
      </c>
      <c r="K584" s="0" t="str">
        <f aca="false">IF(ISBLANK(F584),"",IF(ISNUMBER(F584),F584,VLOOKUP(IF(ISERROR(SEARCH(")",F584,1)),LEFT(F584,LEN(F584)),LEFT(F584,LEN(F584)-1)),$A$2:$C$36,3,0)))</f>
        <v/>
      </c>
    </row>
    <row r="585" customFormat="false" ht="13.2" hidden="false" customHeight="false" outlineLevel="0" collapsed="false">
      <c r="E585" s="0" t="s">
        <v>1833</v>
      </c>
      <c r="F585" s="0" t="s">
        <v>1599</v>
      </c>
      <c r="I585" s="0" t="s">
        <v>2591</v>
      </c>
      <c r="J585" s="0" t="n">
        <f aca="false">IF(ISNUMBER(RIGHT(E585,LEN(E585)-SEARCH("(",E585,1))*1),RIGHT(E585,LEN(E585)-SEARCH("(",E585,1))*1,VLOOKUP(MID(E585,SEARCH("(",E585,1)+1,IF(ISERROR(FIND("NBMX",E585,1)),3,4)),$A$2:$C$36,3,0))</f>
        <v>12</v>
      </c>
      <c r="K585" s="0" t="n">
        <f aca="false">IF(ISBLANK(F585),"",IF(ISNUMBER(F585),F585,VLOOKUP(IF(ISERROR(SEARCH(")",F585,1)),LEFT(F585,LEN(F585)),LEFT(F585,LEN(F585)-1)),$A$2:$C$36,3,0)))</f>
        <v>1000</v>
      </c>
    </row>
    <row r="586" customFormat="false" ht="13.2" hidden="false" customHeight="false" outlineLevel="0" collapsed="false">
      <c r="E586" s="0" t="s">
        <v>1834</v>
      </c>
      <c r="F586" s="0" t="s">
        <v>1599</v>
      </c>
      <c r="I586" s="0" t="s">
        <v>2592</v>
      </c>
      <c r="J586" s="0" t="n">
        <f aca="false">IF(ISNUMBER(RIGHT(E586,LEN(E586)-SEARCH("(",E586,1))*1),RIGHT(E586,LEN(E586)-SEARCH("(",E586,1))*1,VLOOKUP(MID(E586,SEARCH("(",E586,1)+1,IF(ISERROR(FIND("NBMX",E586,1)),3,4)),$A$2:$C$36,3,0))</f>
        <v>200</v>
      </c>
      <c r="K586" s="0" t="n">
        <f aca="false">IF(ISBLANK(F586),"",IF(ISNUMBER(F586),F586,VLOOKUP(IF(ISERROR(SEARCH(")",F586,1)),LEFT(F586,LEN(F586)),LEFT(F586,LEN(F586)-1)),$A$2:$C$36,3,0)))</f>
        <v>1000</v>
      </c>
    </row>
    <row r="587" customFormat="false" ht="13.2" hidden="false" customHeight="false" outlineLevel="0" collapsed="false">
      <c r="E587" s="0" t="s">
        <v>1835</v>
      </c>
      <c r="F587" s="0" t="s">
        <v>1599</v>
      </c>
      <c r="I587" s="0" t="s">
        <v>2593</v>
      </c>
      <c r="J587" s="0" t="n">
        <f aca="false">IF(ISNUMBER(RIGHT(E587,LEN(E587)-SEARCH("(",E587,1))*1),RIGHT(E587,LEN(E587)-SEARCH("(",E587,1))*1,VLOOKUP(MID(E587,SEARCH("(",E587,1)+1,IF(ISERROR(FIND("NBMX",E587,1)),3,4)),$A$2:$C$36,3,0))</f>
        <v>200</v>
      </c>
      <c r="K587" s="0" t="n">
        <f aca="false">IF(ISBLANK(F587),"",IF(ISNUMBER(F587),F587,VLOOKUP(IF(ISERROR(SEARCH(")",F587,1)),LEFT(F587,LEN(F587)),LEFT(F587,LEN(F587)-1)),$A$2:$C$36,3,0)))</f>
        <v>1000</v>
      </c>
    </row>
    <row r="588" customFormat="false" ht="13.2" hidden="false" customHeight="false" outlineLevel="0" collapsed="false">
      <c r="E588" s="0" t="s">
        <v>1076</v>
      </c>
      <c r="I588" s="0" t="s">
        <v>2594</v>
      </c>
      <c r="J588" s="0" t="n">
        <f aca="false">IF(ISNUMBER(RIGHT(E588,LEN(E588)-SEARCH("(",E588,1))*1),RIGHT(E588,LEN(E588)-SEARCH("(",E588,1))*1,VLOOKUP(MID(E588,SEARCH("(",E588,1)+1,IF(ISERROR(FIND("NBMX",E588,1)),3,4)),$A$2:$C$36,3,0))</f>
        <v>1000</v>
      </c>
      <c r="K588" s="0" t="str">
        <f aca="false">IF(ISBLANK(F588),"",IF(ISNUMBER(F588),F588,VLOOKUP(IF(ISERROR(SEARCH(")",F588,1)),LEFT(F588,LEN(F588)),LEFT(F588,LEN(F588)-1)),$A$2:$C$36,3,0)))</f>
        <v/>
      </c>
    </row>
    <row r="589" customFormat="false" ht="13.2" hidden="false" customHeight="false" outlineLevel="0" collapsed="false">
      <c r="E589" s="0" t="s">
        <v>1077</v>
      </c>
      <c r="I589" s="0" t="s">
        <v>2595</v>
      </c>
      <c r="J589" s="0" t="n">
        <f aca="false">IF(ISNUMBER(RIGHT(E589,LEN(E589)-SEARCH("(",E589,1))*1),RIGHT(E589,LEN(E589)-SEARCH("(",E589,1))*1,VLOOKUP(MID(E589,SEARCH("(",E589,1)+1,IF(ISERROR(FIND("NBMX",E589,1)),3,4)),$A$2:$C$36,3,0))</f>
        <v>1000</v>
      </c>
      <c r="K589" s="0" t="str">
        <f aca="false">IF(ISBLANK(F589),"",IF(ISNUMBER(F589),F589,VLOOKUP(IF(ISERROR(SEARCH(")",F589,1)),LEFT(F589,LEN(F589)),LEFT(F589,LEN(F589)-1)),$A$2:$C$36,3,0)))</f>
        <v/>
      </c>
    </row>
    <row r="590" customFormat="false" ht="13.2" hidden="false" customHeight="false" outlineLevel="0" collapsed="false">
      <c r="E590" s="0" t="s">
        <v>1078</v>
      </c>
      <c r="I590" s="0" t="s">
        <v>2596</v>
      </c>
      <c r="J590" s="0" t="n">
        <f aca="false">IF(ISNUMBER(RIGHT(E590,LEN(E590)-SEARCH("(",E590,1))*1),RIGHT(E590,LEN(E590)-SEARCH("(",E590,1))*1,VLOOKUP(MID(E590,SEARCH("(",E590,1)+1,IF(ISERROR(FIND("NBMX",E590,1)),3,4)),$A$2:$C$36,3,0))</f>
        <v>1000</v>
      </c>
      <c r="K590" s="0" t="str">
        <f aca="false">IF(ISBLANK(F590),"",IF(ISNUMBER(F590),F590,VLOOKUP(IF(ISERROR(SEARCH(")",F590,1)),LEFT(F590,LEN(F590)),LEFT(F590,LEN(F590)-1)),$A$2:$C$36,3,0)))</f>
        <v/>
      </c>
    </row>
    <row r="591" customFormat="false" ht="13.2" hidden="false" customHeight="false" outlineLevel="0" collapsed="false">
      <c r="E591" s="0" t="s">
        <v>1836</v>
      </c>
      <c r="F591" s="0" t="s">
        <v>1599</v>
      </c>
      <c r="I591" s="0" t="s">
        <v>2597</v>
      </c>
      <c r="J591" s="0" t="n">
        <f aca="false">IF(ISNUMBER(RIGHT(E591,LEN(E591)-SEARCH("(",E591,1))*1),RIGHT(E591,LEN(E591)-SEARCH("(",E591,1))*1,VLOOKUP(MID(E591,SEARCH("(",E591,1)+1,IF(ISERROR(FIND("NBMX",E591,1)),3,4)),$A$2:$C$36,3,0))</f>
        <v>155</v>
      </c>
      <c r="K591" s="0" t="n">
        <f aca="false">IF(ISBLANK(F591),"",IF(ISNUMBER(F591),F591,VLOOKUP(IF(ISERROR(SEARCH(")",F591,1)),LEFT(F591,LEN(F591)),LEFT(F591,LEN(F591)-1)),$A$2:$C$36,3,0)))</f>
        <v>1000</v>
      </c>
    </row>
    <row r="592" customFormat="false" ht="13.2" hidden="false" customHeight="false" outlineLevel="0" collapsed="false">
      <c r="E592" s="0" t="s">
        <v>1837</v>
      </c>
      <c r="F592" s="0" t="s">
        <v>220</v>
      </c>
      <c r="G592" s="0" t="s">
        <v>1681</v>
      </c>
      <c r="I592" s="0" t="s">
        <v>2598</v>
      </c>
      <c r="J592" s="0" t="n">
        <f aca="false">IF(ISNUMBER(RIGHT(E592,LEN(E592)-SEARCH("(",E592,1))*1),RIGHT(E592,LEN(E592)-SEARCH("(",E592,1))*1,VLOOKUP(MID(E592,SEARCH("(",E592,1)+1,IF(ISERROR(FIND("NBMX",E592,1)),3,4)),$A$2:$C$36,3,0))</f>
        <v>13</v>
      </c>
      <c r="K592" s="0" t="n">
        <f aca="false">IF(ISBLANK(F592),"",IF(ISNUMBER(F592),F592,VLOOKUP(IF(ISERROR(SEARCH(")",F592,1)),LEFT(F592,LEN(F592)),LEFT(F592,LEN(F592)-1)),$A$2:$C$36,3,0)))</f>
        <v>60</v>
      </c>
    </row>
    <row r="593" customFormat="false" ht="13.2" hidden="false" customHeight="false" outlineLevel="0" collapsed="false">
      <c r="E593" s="0" t="s">
        <v>1079</v>
      </c>
      <c r="I593" s="0" t="s">
        <v>2599</v>
      </c>
      <c r="J593" s="0" t="n">
        <f aca="false">IF(ISNUMBER(RIGHT(E593,LEN(E593)-SEARCH("(",E593,1))*1),RIGHT(E593,LEN(E593)-SEARCH("(",E593,1))*1,VLOOKUP(MID(E593,SEARCH("(",E593,1)+1,IF(ISERROR(FIND("NBMX",E593,1)),3,4)),$A$2:$C$36,3,0))</f>
        <v>1000</v>
      </c>
      <c r="K593" s="0" t="str">
        <f aca="false">IF(ISBLANK(F593),"",IF(ISNUMBER(F593),F593,VLOOKUP(IF(ISERROR(SEARCH(")",F593,1)),LEFT(F593,LEN(F593)),LEFT(F593,LEN(F593)-1)),$A$2:$C$36,3,0)))</f>
        <v/>
      </c>
    </row>
    <row r="594" customFormat="false" ht="13.2" hidden="false" customHeight="false" outlineLevel="0" collapsed="false">
      <c r="E594" s="0" t="s">
        <v>1838</v>
      </c>
      <c r="F594" s="0" t="s">
        <v>1599</v>
      </c>
      <c r="I594" s="0" t="s">
        <v>2600</v>
      </c>
      <c r="J594" s="0" t="n">
        <f aca="false">IF(ISNUMBER(RIGHT(E594,LEN(E594)-SEARCH("(",E594,1))*1),RIGHT(E594,LEN(E594)-SEARCH("(",E594,1))*1,VLOOKUP(MID(E594,SEARCH("(",E594,1)+1,IF(ISERROR(FIND("NBMX",E594,1)),3,4)),$A$2:$C$36,3,0))</f>
        <v>12</v>
      </c>
      <c r="K594" s="0" t="n">
        <f aca="false">IF(ISBLANK(F594),"",IF(ISNUMBER(F594),F594,VLOOKUP(IF(ISERROR(SEARCH(")",F594,1)),LEFT(F594,LEN(F594)),LEFT(F594,LEN(F594)-1)),$A$2:$C$36,3,0)))</f>
        <v>1000</v>
      </c>
    </row>
    <row r="595" customFormat="false" ht="13.2" hidden="false" customHeight="false" outlineLevel="0" collapsed="false">
      <c r="E595" s="0" t="s">
        <v>1839</v>
      </c>
      <c r="F595" s="0" t="s">
        <v>1599</v>
      </c>
      <c r="I595" s="0" t="s">
        <v>2601</v>
      </c>
      <c r="J595" s="0" t="n">
        <f aca="false">IF(ISNUMBER(RIGHT(E595,LEN(E595)-SEARCH("(",E595,1))*1),RIGHT(E595,LEN(E595)-SEARCH("(",E595,1))*1,VLOOKUP(MID(E595,SEARCH("(",E595,1)+1,IF(ISERROR(FIND("NBMX",E595,1)),3,4)),$A$2:$C$36,3,0))</f>
        <v>31</v>
      </c>
      <c r="K595" s="0" t="n">
        <f aca="false">IF(ISBLANK(F595),"",IF(ISNUMBER(F595),F595,VLOOKUP(IF(ISERROR(SEARCH(")",F595,1)),LEFT(F595,LEN(F595)),LEFT(F595,LEN(F595)-1)),$A$2:$C$36,3,0)))</f>
        <v>1000</v>
      </c>
    </row>
    <row r="596" customFormat="false" ht="13.2" hidden="false" customHeight="false" outlineLevel="0" collapsed="false">
      <c r="E596" s="0" t="s">
        <v>1080</v>
      </c>
      <c r="I596" s="0" t="s">
        <v>2602</v>
      </c>
      <c r="J596" s="0" t="n">
        <f aca="false">IF(ISNUMBER(RIGHT(E596,LEN(E596)-SEARCH("(",E596,1))*1),RIGHT(E596,LEN(E596)-SEARCH("(",E596,1))*1,VLOOKUP(MID(E596,SEARCH("(",E596,1)+1,IF(ISERROR(FIND("NBMX",E596,1)),3,4)),$A$2:$C$36,3,0))</f>
        <v>1000</v>
      </c>
      <c r="K596" s="0" t="str">
        <f aca="false">IF(ISBLANK(F596),"",IF(ISNUMBER(F596),F596,VLOOKUP(IF(ISERROR(SEARCH(")",F596,1)),LEFT(F596,LEN(F596)),LEFT(F596,LEN(F596)-1)),$A$2:$C$36,3,0)))</f>
        <v/>
      </c>
    </row>
    <row r="597" customFormat="false" ht="13.2" hidden="false" customHeight="false" outlineLevel="0" collapsed="false">
      <c r="E597" s="0" t="s">
        <v>1840</v>
      </c>
      <c r="F597" s="0" t="s">
        <v>1599</v>
      </c>
      <c r="I597" s="0" t="s">
        <v>2603</v>
      </c>
      <c r="J597" s="0" t="n">
        <f aca="false">IF(ISNUMBER(RIGHT(E597,LEN(E597)-SEARCH("(",E597,1))*1),RIGHT(E597,LEN(E597)-SEARCH("(",E597,1))*1,VLOOKUP(MID(E597,SEARCH("(",E597,1)+1,IF(ISERROR(FIND("NBMX",E597,1)),3,4)),$A$2:$C$36,3,0))</f>
        <v>31</v>
      </c>
      <c r="K597" s="0" t="n">
        <f aca="false">IF(ISBLANK(F597),"",IF(ISNUMBER(F597),F597,VLOOKUP(IF(ISERROR(SEARCH(")",F597,1)),LEFT(F597,LEN(F597)),LEFT(F597,LEN(F597)-1)),$A$2:$C$36,3,0)))</f>
        <v>1000</v>
      </c>
    </row>
    <row r="598" customFormat="false" ht="13.2" hidden="false" customHeight="false" outlineLevel="0" collapsed="false">
      <c r="E598" s="0" t="s">
        <v>1081</v>
      </c>
      <c r="I598" s="0" t="s">
        <v>2604</v>
      </c>
      <c r="J598" s="0" t="n">
        <f aca="false">IF(ISNUMBER(RIGHT(E598,LEN(E598)-SEARCH("(",E598,1))*1),RIGHT(E598,LEN(E598)-SEARCH("(",E598,1))*1,VLOOKUP(MID(E598,SEARCH("(",E598,1)+1,IF(ISERROR(FIND("NBMX",E598,1)),3,4)),$A$2:$C$36,3,0))</f>
        <v>1000</v>
      </c>
      <c r="K598" s="0" t="str">
        <f aca="false">IF(ISBLANK(F598),"",IF(ISNUMBER(F598),F598,VLOOKUP(IF(ISERROR(SEARCH(")",F598,1)),LEFT(F598,LEN(F598)),LEFT(F598,LEN(F598)-1)),$A$2:$C$36,3,0)))</f>
        <v/>
      </c>
    </row>
    <row r="599" customFormat="false" ht="13.2" hidden="false" customHeight="false" outlineLevel="0" collapsed="false">
      <c r="E599" s="0" t="s">
        <v>1082</v>
      </c>
      <c r="I599" s="0" t="s">
        <v>2605</v>
      </c>
      <c r="J599" s="0" t="n">
        <f aca="false">IF(ISNUMBER(RIGHT(E599,LEN(E599)-SEARCH("(",E599,1))*1),RIGHT(E599,LEN(E599)-SEARCH("(",E599,1))*1,VLOOKUP(MID(E599,SEARCH("(",E599,1)+1,IF(ISERROR(FIND("NBMX",E599,1)),3,4)),$A$2:$C$36,3,0))</f>
        <v>1000</v>
      </c>
      <c r="K599" s="0" t="str">
        <f aca="false">IF(ISBLANK(F599),"",IF(ISNUMBER(F599),F599,VLOOKUP(IF(ISERROR(SEARCH(")",F599,1)),LEFT(F599,LEN(F599)),LEFT(F599,LEN(F599)-1)),$A$2:$C$36,3,0)))</f>
        <v/>
      </c>
    </row>
    <row r="600" customFormat="false" ht="13.2" hidden="false" customHeight="false" outlineLevel="0" collapsed="false">
      <c r="E600" s="0" t="s">
        <v>1841</v>
      </c>
      <c r="F600" s="0" t="s">
        <v>1681</v>
      </c>
      <c r="I600" s="0" t="s">
        <v>2606</v>
      </c>
      <c r="J600" s="0" t="n">
        <f aca="false">IF(ISNUMBER(RIGHT(E600,LEN(E600)-SEARCH("(",E600,1))*1),RIGHT(E600,LEN(E600)-SEARCH("(",E600,1))*1,VLOOKUP(MID(E600,SEARCH("(",E600,1)+1,IF(ISERROR(FIND("NBMX",E600,1)),3,4)),$A$2:$C$36,3,0))</f>
        <v>35</v>
      </c>
      <c r="K600" s="0" t="n">
        <f aca="false">IF(ISBLANK(F600),"",IF(ISNUMBER(F600),F600,VLOOKUP(IF(ISERROR(SEARCH(")",F600,1)),LEFT(F600,LEN(F600)),LEFT(F600,LEN(F600)-1)),$A$2:$C$36,3,0)))</f>
        <v>4000</v>
      </c>
    </row>
    <row r="601" customFormat="false" ht="13.2" hidden="false" customHeight="false" outlineLevel="0" collapsed="false">
      <c r="E601" s="0" t="s">
        <v>1254</v>
      </c>
      <c r="I601" s="0" t="s">
        <v>2607</v>
      </c>
      <c r="J601" s="0" t="n">
        <f aca="false">IF(ISNUMBER(RIGHT(E601,LEN(E601)-SEARCH("(",E601,1))*1),RIGHT(E601,LEN(E601)-SEARCH("(",E601,1))*1,VLOOKUP(MID(E601,SEARCH("(",E601,1)+1,IF(ISERROR(FIND("NBMX",E601,1)),3,4)),$A$2:$C$36,3,0))</f>
        <v>4000</v>
      </c>
      <c r="K601" s="0" t="str">
        <f aca="false">IF(ISBLANK(F601),"",IF(ISNUMBER(F601),F601,VLOOKUP(IF(ISERROR(SEARCH(")",F601,1)),LEFT(F601,LEN(F601)),LEFT(F601,LEN(F601)-1)),$A$2:$C$36,3,0)))</f>
        <v/>
      </c>
    </row>
    <row r="602" customFormat="false" ht="13.2" hidden="false" customHeight="false" outlineLevel="0" collapsed="false">
      <c r="E602" s="0" t="s">
        <v>1083</v>
      </c>
      <c r="I602" s="0" t="s">
        <v>2608</v>
      </c>
      <c r="J602" s="0" t="n">
        <f aca="false">IF(ISNUMBER(RIGHT(E602,LEN(E602)-SEARCH("(",E602,1))*1),RIGHT(E602,LEN(E602)-SEARCH("(",E602,1))*1,VLOOKUP(MID(E602,SEARCH("(",E602,1)+1,IF(ISERROR(FIND("NBMX",E602,1)),3,4)),$A$2:$C$36,3,0))</f>
        <v>1000</v>
      </c>
      <c r="K602" s="0" t="str">
        <f aca="false">IF(ISBLANK(F602),"",IF(ISNUMBER(F602),F602,VLOOKUP(IF(ISERROR(SEARCH(")",F602,1)),LEFT(F602,LEN(F602)),LEFT(F602,LEN(F602)-1)),$A$2:$C$36,3,0)))</f>
        <v/>
      </c>
    </row>
    <row r="603" customFormat="false" ht="13.2" hidden="false" customHeight="false" outlineLevel="0" collapsed="false">
      <c r="E603" s="0" t="s">
        <v>1084</v>
      </c>
      <c r="I603" s="0" t="s">
        <v>2609</v>
      </c>
      <c r="J603" s="0" t="n">
        <f aca="false">IF(ISNUMBER(RIGHT(E603,LEN(E603)-SEARCH("(",E603,1))*1),RIGHT(E603,LEN(E603)-SEARCH("(",E603,1))*1,VLOOKUP(MID(E603,SEARCH("(",E603,1)+1,IF(ISERROR(FIND("NBMX",E603,1)),3,4)),$A$2:$C$36,3,0))</f>
        <v>1000</v>
      </c>
      <c r="K603" s="0" t="str">
        <f aca="false">IF(ISBLANK(F603),"",IF(ISNUMBER(F603),F603,VLOOKUP(IF(ISERROR(SEARCH(")",F603,1)),LEFT(F603,LEN(F603)),LEFT(F603,LEN(F603)-1)),$A$2:$C$36,3,0)))</f>
        <v/>
      </c>
    </row>
    <row r="604" customFormat="false" ht="13.2" hidden="false" customHeight="false" outlineLevel="0" collapsed="false">
      <c r="E604" s="0" t="s">
        <v>1842</v>
      </c>
      <c r="F604" s="0" t="n">
        <v>12</v>
      </c>
      <c r="G604" s="0" t="s">
        <v>1599</v>
      </c>
      <c r="I604" s="0" t="s">
        <v>2610</v>
      </c>
      <c r="J604" s="0" t="n">
        <f aca="false">IF(ISNUMBER(RIGHT(E604,LEN(E604)-SEARCH("(",E604,1))*1),RIGHT(E604,LEN(E604)-SEARCH("(",E604,1))*1,VLOOKUP(MID(E604,SEARCH("(",E604,1)+1,IF(ISERROR(FIND("NBMX",E604,1)),3,4)),$A$2:$C$36,3,0))</f>
        <v>155</v>
      </c>
      <c r="K604" s="0" t="n">
        <f aca="false">IF(ISBLANK(F604),"",IF(ISNUMBER(F604),F604,VLOOKUP(IF(ISERROR(SEARCH(")",F604,1)),LEFT(F604,LEN(F604)),LEFT(F604,LEN(F604)-1)),$A$2:$C$36,3,0)))</f>
        <v>12</v>
      </c>
      <c r="L604" s="0" t="n">
        <v>1</v>
      </c>
    </row>
    <row r="605" customFormat="false" ht="13.2" hidden="false" customHeight="false" outlineLevel="0" collapsed="false">
      <c r="E605" s="0" t="s">
        <v>1843</v>
      </c>
      <c r="F605" s="0" t="s">
        <v>226</v>
      </c>
      <c r="G605" s="0" t="n">
        <v>12</v>
      </c>
      <c r="H605" s="0" t="s">
        <v>1599</v>
      </c>
      <c r="I605" s="0" t="s">
        <v>2611</v>
      </c>
      <c r="J605" s="0" t="n">
        <f aca="false">IF(ISNUMBER(RIGHT(E605,LEN(E605)-SEARCH("(",E605,1))*1),RIGHT(E605,LEN(E605)-SEARCH("(",E605,1))*1,VLOOKUP(MID(E605,SEARCH("(",E605,1)+1,IF(ISERROR(FIND("NBMX",E605,1)),3,4)),$A$2:$C$36,3,0))</f>
        <v>17</v>
      </c>
      <c r="K605" s="0" t="n">
        <f aca="false">IF(ISBLANK(F605),"",IF(ISNUMBER(F605),F605,VLOOKUP(IF(ISERROR(SEARCH(")",F605,1)),LEFT(F605,LEN(F605)),LEFT(F605,LEN(F605)-1)),$A$2:$C$36,3,0)))</f>
        <v>200</v>
      </c>
    </row>
    <row r="606" customFormat="false" ht="13.2" hidden="false" customHeight="false" outlineLevel="0" collapsed="false">
      <c r="E606" s="0" t="s">
        <v>1844</v>
      </c>
      <c r="F606" s="0" t="n">
        <v>12</v>
      </c>
      <c r="G606" s="0" t="s">
        <v>1681</v>
      </c>
      <c r="I606" s="0" t="s">
        <v>2612</v>
      </c>
      <c r="J606" s="0" t="n">
        <f aca="false">IF(ISNUMBER(RIGHT(E606,LEN(E606)-SEARCH("(",E606,1))*1),RIGHT(E606,LEN(E606)-SEARCH("(",E606,1))*1,VLOOKUP(MID(E606,SEARCH("(",E606,1)+1,IF(ISERROR(FIND("NBMX",E606,1)),3,4)),$A$2:$C$36,3,0))</f>
        <v>35</v>
      </c>
      <c r="K606" s="0" t="n">
        <f aca="false">IF(ISBLANK(F606),"",IF(ISNUMBER(F606),F606,VLOOKUP(IF(ISERROR(SEARCH(")",F606,1)),LEFT(F606,LEN(F606)),LEFT(F606,LEN(F606)-1)),$A$2:$C$36,3,0)))</f>
        <v>12</v>
      </c>
      <c r="L606" s="0" t="n">
        <v>1</v>
      </c>
    </row>
    <row r="607" customFormat="false" ht="13.2" hidden="false" customHeight="false" outlineLevel="0" collapsed="false">
      <c r="E607" s="0" t="s">
        <v>1845</v>
      </c>
      <c r="F607" s="0" t="s">
        <v>220</v>
      </c>
      <c r="G607" s="0" t="n">
        <v>13</v>
      </c>
      <c r="H607" s="0" t="s">
        <v>1681</v>
      </c>
      <c r="I607" s="0" t="s">
        <v>2613</v>
      </c>
      <c r="J607" s="0" t="n">
        <f aca="false">IF(ISNUMBER(RIGHT(E607,LEN(E607)-SEARCH("(",E607,1))*1),RIGHT(E607,LEN(E607)-SEARCH("(",E607,1))*1,VLOOKUP(MID(E607,SEARCH("(",E607,1)+1,IF(ISERROR(FIND("NBMX",E607,1)),3,4)),$A$2:$C$36,3,0))</f>
        <v>20</v>
      </c>
      <c r="K607" s="0" t="n">
        <f aca="false">IF(ISBLANK(F607),"",IF(ISNUMBER(F607),F607,VLOOKUP(IF(ISERROR(SEARCH(")",F607,1)),LEFT(F607,LEN(F607)),LEFT(F607,LEN(F607)-1)),$A$2:$C$36,3,0)))</f>
        <v>60</v>
      </c>
    </row>
    <row r="608" customFormat="false" ht="13.2" hidden="false" customHeight="false" outlineLevel="0" collapsed="false">
      <c r="E608" s="0" t="s">
        <v>1846</v>
      </c>
      <c r="F608" s="0" t="s">
        <v>220</v>
      </c>
      <c r="G608" s="0" t="s">
        <v>1847</v>
      </c>
      <c r="I608" s="0" t="s">
        <v>2614</v>
      </c>
      <c r="J608" s="0" t="n">
        <f aca="false">IF(ISNUMBER(RIGHT(E608,LEN(E608)-SEARCH("(",E608,1))*1),RIGHT(E608,LEN(E608)-SEARCH("(",E608,1))*1,VLOOKUP(MID(E608,SEARCH("(",E608,1)+1,IF(ISERROR(FIND("NBMX",E608,1)),3,4)),$A$2:$C$36,3,0))</f>
        <v>5</v>
      </c>
      <c r="K608" s="0" t="n">
        <f aca="false">IF(ISBLANK(F608),"",IF(ISNUMBER(F608),F608,VLOOKUP(IF(ISERROR(SEARCH(")",F608,1)),LEFT(F608,LEN(F608)),LEFT(F608,LEN(F608)-1)),$A$2:$C$36,3,0)))</f>
        <v>60</v>
      </c>
    </row>
    <row r="609" customFormat="false" ht="13.2" hidden="false" customHeight="false" outlineLevel="0" collapsed="false">
      <c r="E609" s="0" t="s">
        <v>1085</v>
      </c>
      <c r="I609" s="0" t="s">
        <v>2615</v>
      </c>
      <c r="J609" s="0" t="n">
        <f aca="false">IF(ISNUMBER(RIGHT(E609,LEN(E609)-SEARCH("(",E609,1))*1),RIGHT(E609,LEN(E609)-SEARCH("(",E609,1))*1,VLOOKUP(MID(E609,SEARCH("(",E609,1)+1,IF(ISERROR(FIND("NBMX",E609,1)),3,4)),$A$2:$C$36,3,0))</f>
        <v>1000</v>
      </c>
      <c r="K609" s="0" t="str">
        <f aca="false">IF(ISBLANK(F609),"",IF(ISNUMBER(F609),F609,VLOOKUP(IF(ISERROR(SEARCH(")",F609,1)),LEFT(F609,LEN(F609)),LEFT(F609,LEN(F609)-1)),$A$2:$C$36,3,0)))</f>
        <v/>
      </c>
    </row>
    <row r="610" customFormat="false" ht="13.2" hidden="false" customHeight="false" outlineLevel="0" collapsed="false">
      <c r="E610" s="0" t="s">
        <v>1086</v>
      </c>
      <c r="I610" s="0" t="s">
        <v>2616</v>
      </c>
      <c r="J610" s="0" t="n">
        <f aca="false">IF(ISNUMBER(RIGHT(E610,LEN(E610)-SEARCH("(",E610,1))*1),RIGHT(E610,LEN(E610)-SEARCH("(",E610,1))*1,VLOOKUP(MID(E610,SEARCH("(",E610,1)+1,IF(ISERROR(FIND("NBMX",E610,1)),3,4)),$A$2:$C$36,3,0))</f>
        <v>1000</v>
      </c>
      <c r="K610" s="0" t="str">
        <f aca="false">IF(ISBLANK(F610),"",IF(ISNUMBER(F610),F610,VLOOKUP(IF(ISERROR(SEARCH(")",F610,1)),LEFT(F610,LEN(F610)),LEFT(F610,LEN(F610)-1)),$A$2:$C$36,3,0)))</f>
        <v/>
      </c>
    </row>
    <row r="611" customFormat="false" ht="13.2" hidden="false" customHeight="false" outlineLevel="0" collapsed="false">
      <c r="E611" s="0" t="s">
        <v>1087</v>
      </c>
      <c r="I611" s="0" t="s">
        <v>2617</v>
      </c>
      <c r="J611" s="0" t="n">
        <f aca="false">IF(ISNUMBER(RIGHT(E611,LEN(E611)-SEARCH("(",E611,1))*1),RIGHT(E611,LEN(E611)-SEARCH("(",E611,1))*1,VLOOKUP(MID(E611,SEARCH("(",E611,1)+1,IF(ISERROR(FIND("NBMX",E611,1)),3,4)),$A$2:$C$36,3,0))</f>
        <v>1000</v>
      </c>
      <c r="K611" s="0" t="str">
        <f aca="false">IF(ISBLANK(F611),"",IF(ISNUMBER(F611),F611,VLOOKUP(IF(ISERROR(SEARCH(")",F611,1)),LEFT(F611,LEN(F611)),LEFT(F611,LEN(F611)-1)),$A$2:$C$36,3,0)))</f>
        <v/>
      </c>
    </row>
    <row r="612" customFormat="false" ht="13.2" hidden="false" customHeight="false" outlineLevel="0" collapsed="false">
      <c r="E612" s="0" t="s">
        <v>1088</v>
      </c>
      <c r="I612" s="0" t="s">
        <v>2618</v>
      </c>
      <c r="J612" s="0" t="n">
        <f aca="false">IF(ISNUMBER(RIGHT(E612,LEN(E612)-SEARCH("(",E612,1))*1),RIGHT(E612,LEN(E612)-SEARCH("(",E612,1))*1,VLOOKUP(MID(E612,SEARCH("(",E612,1)+1,IF(ISERROR(FIND("NBMX",E612,1)),3,4)),$A$2:$C$36,3,0))</f>
        <v>1000</v>
      </c>
      <c r="K612" s="0" t="str">
        <f aca="false">IF(ISBLANK(F612),"",IF(ISNUMBER(F612),F612,VLOOKUP(IF(ISERROR(SEARCH(")",F612,1)),LEFT(F612,LEN(F612)),LEFT(F612,LEN(F612)-1)),$A$2:$C$36,3,0)))</f>
        <v/>
      </c>
    </row>
    <row r="613" customFormat="false" ht="13.2" hidden="false" customHeight="false" outlineLevel="0" collapsed="false">
      <c r="E613" s="0" t="s">
        <v>1089</v>
      </c>
      <c r="I613" s="0" t="s">
        <v>2619</v>
      </c>
      <c r="J613" s="0" t="n">
        <f aca="false">IF(ISNUMBER(RIGHT(E613,LEN(E613)-SEARCH("(",E613,1))*1),RIGHT(E613,LEN(E613)-SEARCH("(",E613,1))*1,VLOOKUP(MID(E613,SEARCH("(",E613,1)+1,IF(ISERROR(FIND("NBMX",E613,1)),3,4)),$A$2:$C$36,3,0))</f>
        <v>1000</v>
      </c>
      <c r="K613" s="0" t="str">
        <f aca="false">IF(ISBLANK(F613),"",IF(ISNUMBER(F613),F613,VLOOKUP(IF(ISERROR(SEARCH(")",F613,1)),LEFT(F613,LEN(F613)),LEFT(F613,LEN(F613)-1)),$A$2:$C$36,3,0)))</f>
        <v/>
      </c>
    </row>
    <row r="614" customFormat="false" ht="13.2" hidden="false" customHeight="false" outlineLevel="0" collapsed="false">
      <c r="E614" s="0" t="s">
        <v>1090</v>
      </c>
      <c r="I614" s="0" t="s">
        <v>2620</v>
      </c>
      <c r="J614" s="0" t="n">
        <f aca="false">IF(ISNUMBER(RIGHT(E614,LEN(E614)-SEARCH("(",E614,1))*1),RIGHT(E614,LEN(E614)-SEARCH("(",E614,1))*1,VLOOKUP(MID(E614,SEARCH("(",E614,1)+1,IF(ISERROR(FIND("NBMX",E614,1)),3,4)),$A$2:$C$36,3,0))</f>
        <v>1000</v>
      </c>
      <c r="K614" s="0" t="str">
        <f aca="false">IF(ISBLANK(F614),"",IF(ISNUMBER(F614),F614,VLOOKUP(IF(ISERROR(SEARCH(")",F614,1)),LEFT(F614,LEN(F614)),LEFT(F614,LEN(F614)-1)),$A$2:$C$36,3,0)))</f>
        <v/>
      </c>
    </row>
    <row r="615" customFormat="false" ht="13.2" hidden="false" customHeight="false" outlineLevel="0" collapsed="false">
      <c r="E615" s="0" t="s">
        <v>1091</v>
      </c>
      <c r="I615" s="0" t="s">
        <v>2621</v>
      </c>
      <c r="J615" s="0" t="n">
        <f aca="false">IF(ISNUMBER(RIGHT(E615,LEN(E615)-SEARCH("(",E615,1))*1),RIGHT(E615,LEN(E615)-SEARCH("(",E615,1))*1,VLOOKUP(MID(E615,SEARCH("(",E615,1)+1,IF(ISERROR(FIND("NBMX",E615,1)),3,4)),$A$2:$C$36,3,0))</f>
        <v>1000</v>
      </c>
      <c r="K615" s="0" t="str">
        <f aca="false">IF(ISBLANK(F615),"",IF(ISNUMBER(F615),F615,VLOOKUP(IF(ISERROR(SEARCH(")",F615,1)),LEFT(F615,LEN(F615)),LEFT(F615,LEN(F615)-1)),$A$2:$C$36,3,0)))</f>
        <v/>
      </c>
    </row>
    <row r="616" customFormat="false" ht="13.2" hidden="false" customHeight="false" outlineLevel="0" collapsed="false">
      <c r="E616" s="0" t="s">
        <v>1092</v>
      </c>
      <c r="I616" s="0" t="s">
        <v>2622</v>
      </c>
      <c r="J616" s="0" t="n">
        <f aca="false">IF(ISNUMBER(RIGHT(E616,LEN(E616)-SEARCH("(",E616,1))*1),RIGHT(E616,LEN(E616)-SEARCH("(",E616,1))*1,VLOOKUP(MID(E616,SEARCH("(",E616,1)+1,IF(ISERROR(FIND("NBMX",E616,1)),3,4)),$A$2:$C$36,3,0))</f>
        <v>1000</v>
      </c>
      <c r="K616" s="0" t="str">
        <f aca="false">IF(ISBLANK(F616),"",IF(ISNUMBER(F616),F616,VLOOKUP(IF(ISERROR(SEARCH(")",F616,1)),LEFT(F616,LEN(F616)),LEFT(F616,LEN(F616)-1)),$A$2:$C$36,3,0)))</f>
        <v/>
      </c>
    </row>
    <row r="617" customFormat="false" ht="13.2" hidden="false" customHeight="false" outlineLevel="0" collapsed="false">
      <c r="E617" s="0" t="s">
        <v>1848</v>
      </c>
      <c r="F617" s="0" t="s">
        <v>220</v>
      </c>
      <c r="G617" s="0" t="s">
        <v>1847</v>
      </c>
      <c r="I617" s="0" t="s">
        <v>2623</v>
      </c>
      <c r="J617" s="0" t="n">
        <f aca="false">IF(ISNUMBER(RIGHT(E617,LEN(E617)-SEARCH("(",E617,1))*1),RIGHT(E617,LEN(E617)-SEARCH("(",E617,1))*1,VLOOKUP(MID(E617,SEARCH("(",E617,1)+1,IF(ISERROR(FIND("NBMX",E617,1)),3,4)),$A$2:$C$36,3,0))</f>
        <v>5</v>
      </c>
      <c r="K617" s="0" t="n">
        <f aca="false">IF(ISBLANK(F617),"",IF(ISNUMBER(F617),F617,VLOOKUP(IF(ISERROR(SEARCH(")",F617,1)),LEFT(F617,LEN(F617)),LEFT(F617,LEN(F617)-1)),$A$2:$C$36,3,0)))</f>
        <v>60</v>
      </c>
    </row>
    <row r="618" customFormat="false" ht="13.2" hidden="false" customHeight="false" outlineLevel="0" collapsed="false">
      <c r="E618" s="0" t="s">
        <v>1849</v>
      </c>
      <c r="F618" s="0" t="s">
        <v>1611</v>
      </c>
      <c r="G618" s="0" t="s">
        <v>1599</v>
      </c>
      <c r="I618" s="0" t="s">
        <v>2624</v>
      </c>
      <c r="J618" s="0" t="n">
        <f aca="false">IF(ISNUMBER(RIGHT(E618,LEN(E618)-SEARCH("(",E618,1))*1),RIGHT(E618,LEN(E618)-SEARCH("(",E618,1))*1,VLOOKUP(MID(E618,SEARCH("(",E618,1)+1,IF(ISERROR(FIND("NBMX",E618,1)),3,4)),$A$2:$C$36,3,0))</f>
        <v>11</v>
      </c>
      <c r="K618" s="0" t="n">
        <f aca="false">IF(ISBLANK(F618),"",IF(ISNUMBER(F618),F618,VLOOKUP(IF(ISERROR(SEARCH(")",F618,1)),LEFT(F618,LEN(F618)),LEFT(F618,LEN(F618)-1)),$A$2:$C$36,3,0)))</f>
        <v>13</v>
      </c>
    </row>
    <row r="619" customFormat="false" ht="13.2" hidden="false" customHeight="false" outlineLevel="0" collapsed="false">
      <c r="E619" s="0" t="s">
        <v>1093</v>
      </c>
      <c r="I619" s="0" t="s">
        <v>2625</v>
      </c>
      <c r="J619" s="0" t="n">
        <f aca="false">IF(ISNUMBER(RIGHT(E619,LEN(E619)-SEARCH("(",E619,1))*1),RIGHT(E619,LEN(E619)-SEARCH("(",E619,1))*1,VLOOKUP(MID(E619,SEARCH("(",E619,1)+1,IF(ISERROR(FIND("NBMX",E619,1)),3,4)),$A$2:$C$36,3,0))</f>
        <v>1000</v>
      </c>
      <c r="K619" s="0" t="str">
        <f aca="false">IF(ISBLANK(F619),"",IF(ISNUMBER(F619),F619,VLOOKUP(IF(ISERROR(SEARCH(")",F619,1)),LEFT(F619,LEN(F619)),LEFT(F619,LEN(F619)-1)),$A$2:$C$36,3,0)))</f>
        <v/>
      </c>
    </row>
    <row r="620" customFormat="false" ht="13.2" hidden="false" customHeight="false" outlineLevel="0" collapsed="false">
      <c r="E620" s="0" t="s">
        <v>1094</v>
      </c>
      <c r="I620" s="0" t="s">
        <v>2626</v>
      </c>
      <c r="J620" s="0" t="n">
        <f aca="false">IF(ISNUMBER(RIGHT(E620,LEN(E620)-SEARCH("(",E620,1))*1),RIGHT(E620,LEN(E620)-SEARCH("(",E620,1))*1,VLOOKUP(MID(E620,SEARCH("(",E620,1)+1,IF(ISERROR(FIND("NBMX",E620,1)),3,4)),$A$2:$C$36,3,0))</f>
        <v>1000</v>
      </c>
      <c r="K620" s="0" t="str">
        <f aca="false">IF(ISBLANK(F620),"",IF(ISNUMBER(F620),F620,VLOOKUP(IF(ISERROR(SEARCH(")",F620,1)),LEFT(F620,LEN(F620)),LEFT(F620,LEN(F620)-1)),$A$2:$C$36,3,0)))</f>
        <v/>
      </c>
    </row>
    <row r="621" customFormat="false" ht="13.2" hidden="false" customHeight="false" outlineLevel="0" collapsed="false">
      <c r="E621" s="0" t="s">
        <v>1095</v>
      </c>
      <c r="I621" s="0" t="s">
        <v>2627</v>
      </c>
      <c r="J621" s="0" t="n">
        <f aca="false">IF(ISNUMBER(RIGHT(E621,LEN(E621)-SEARCH("(",E621,1))*1),RIGHT(E621,LEN(E621)-SEARCH("(",E621,1))*1,VLOOKUP(MID(E621,SEARCH("(",E621,1)+1,IF(ISERROR(FIND("NBMX",E621,1)),3,4)),$A$2:$C$36,3,0))</f>
        <v>1000</v>
      </c>
      <c r="K621" s="0" t="str">
        <f aca="false">IF(ISBLANK(F621),"",IF(ISNUMBER(F621),F621,VLOOKUP(IF(ISERROR(SEARCH(")",F621,1)),LEFT(F621,LEN(F621)),LEFT(F621,LEN(F621)-1)),$A$2:$C$36,3,0)))</f>
        <v/>
      </c>
    </row>
    <row r="622" customFormat="false" ht="13.2" hidden="false" customHeight="false" outlineLevel="0" collapsed="false">
      <c r="E622" s="0" t="s">
        <v>1096</v>
      </c>
      <c r="I622" s="0" t="s">
        <v>2628</v>
      </c>
      <c r="J622" s="0" t="n">
        <f aca="false">IF(ISNUMBER(RIGHT(E622,LEN(E622)-SEARCH("(",E622,1))*1),RIGHT(E622,LEN(E622)-SEARCH("(",E622,1))*1,VLOOKUP(MID(E622,SEARCH("(",E622,1)+1,IF(ISERROR(FIND("NBMX",E622,1)),3,4)),$A$2:$C$36,3,0))</f>
        <v>1000</v>
      </c>
      <c r="K622" s="0" t="str">
        <f aca="false">IF(ISBLANK(F622),"",IF(ISNUMBER(F622),F622,VLOOKUP(IF(ISERROR(SEARCH(")",F622,1)),LEFT(F622,LEN(F622)),LEFT(F622,LEN(F622)-1)),$A$2:$C$36,3,0)))</f>
        <v/>
      </c>
    </row>
    <row r="623" customFormat="false" ht="13.2" hidden="false" customHeight="false" outlineLevel="0" collapsed="false">
      <c r="E623" s="0" t="s">
        <v>1097</v>
      </c>
      <c r="I623" s="0" t="s">
        <v>2629</v>
      </c>
      <c r="J623" s="0" t="n">
        <f aca="false">IF(ISNUMBER(RIGHT(E623,LEN(E623)-SEARCH("(",E623,1))*1),RIGHT(E623,LEN(E623)-SEARCH("(",E623,1))*1,VLOOKUP(MID(E623,SEARCH("(",E623,1)+1,IF(ISERROR(FIND("NBMX",E623,1)),3,4)),$A$2:$C$36,3,0))</f>
        <v>1000</v>
      </c>
      <c r="K623" s="0" t="str">
        <f aca="false">IF(ISBLANK(F623),"",IF(ISNUMBER(F623),F623,VLOOKUP(IF(ISERROR(SEARCH(")",F623,1)),LEFT(F623,LEN(F623)),LEFT(F623,LEN(F623)-1)),$A$2:$C$36,3,0)))</f>
        <v/>
      </c>
    </row>
    <row r="624" customFormat="false" ht="13.2" hidden="false" customHeight="false" outlineLevel="0" collapsed="false">
      <c r="E624" s="0" t="s">
        <v>1850</v>
      </c>
      <c r="F624" s="0" t="s">
        <v>1599</v>
      </c>
      <c r="I624" s="0" t="s">
        <v>2630</v>
      </c>
      <c r="J624" s="0" t="n">
        <f aca="false">IF(ISNUMBER(RIGHT(E624,LEN(E624)-SEARCH("(",E624,1))*1),RIGHT(E624,LEN(E624)-SEARCH("(",E624,1))*1,VLOOKUP(MID(E624,SEARCH("(",E624,1)+1,IF(ISERROR(FIND("NBMX",E624,1)),3,4)),$A$2:$C$36,3,0))</f>
        <v>155</v>
      </c>
      <c r="K624" s="0" t="n">
        <f aca="false">IF(ISBLANK(F624),"",IF(ISNUMBER(F624),F624,VLOOKUP(IF(ISERROR(SEARCH(")",F624,1)),LEFT(F624,LEN(F624)),LEFT(F624,LEN(F624)-1)),$A$2:$C$36,3,0)))</f>
        <v>1000</v>
      </c>
    </row>
    <row r="625" customFormat="false" ht="13.2" hidden="false" customHeight="false" outlineLevel="0" collapsed="false">
      <c r="E625" s="0" t="s">
        <v>1098</v>
      </c>
      <c r="I625" s="0" t="s">
        <v>2631</v>
      </c>
      <c r="J625" s="0" t="n">
        <f aca="false">IF(ISNUMBER(RIGHT(E625,LEN(E625)-SEARCH("(",E625,1))*1),RIGHT(E625,LEN(E625)-SEARCH("(",E625,1))*1,VLOOKUP(MID(E625,SEARCH("(",E625,1)+1,IF(ISERROR(FIND("NBMX",E625,1)),3,4)),$A$2:$C$36,3,0))</f>
        <v>1000</v>
      </c>
      <c r="K625" s="0" t="str">
        <f aca="false">IF(ISBLANK(F625),"",IF(ISNUMBER(F625),F625,VLOOKUP(IF(ISERROR(SEARCH(")",F625,1)),LEFT(F625,LEN(F625)),LEFT(F625,LEN(F625)-1)),$A$2:$C$36,3,0)))</f>
        <v/>
      </c>
    </row>
    <row r="626" customFormat="false" ht="13.2" hidden="false" customHeight="false" outlineLevel="0" collapsed="false">
      <c r="E626" s="0" t="s">
        <v>1099</v>
      </c>
      <c r="I626" s="0" t="s">
        <v>2632</v>
      </c>
      <c r="J626" s="0" t="n">
        <f aca="false">IF(ISNUMBER(RIGHT(E626,LEN(E626)-SEARCH("(",E626,1))*1),RIGHT(E626,LEN(E626)-SEARCH("(",E626,1))*1,VLOOKUP(MID(E626,SEARCH("(",E626,1)+1,IF(ISERROR(FIND("NBMX",E626,1)),3,4)),$A$2:$C$36,3,0))</f>
        <v>1000</v>
      </c>
      <c r="K626" s="0" t="str">
        <f aca="false">IF(ISBLANK(F626),"",IF(ISNUMBER(F626),F626,VLOOKUP(IF(ISERROR(SEARCH(")",F626,1)),LEFT(F626,LEN(F626)),LEFT(F626,LEN(F626)-1)),$A$2:$C$36,3,0)))</f>
        <v/>
      </c>
    </row>
    <row r="627" customFormat="false" ht="13.2" hidden="false" customHeight="false" outlineLevel="0" collapsed="false">
      <c r="E627" s="0" t="s">
        <v>1851</v>
      </c>
      <c r="F627" s="0" t="s">
        <v>1681</v>
      </c>
      <c r="I627" s="0" t="s">
        <v>2633</v>
      </c>
      <c r="J627" s="0" t="n">
        <f aca="false">IF(ISNUMBER(RIGHT(E627,LEN(E627)-SEARCH("(",E627,1))*1),RIGHT(E627,LEN(E627)-SEARCH("(",E627,1))*1,VLOOKUP(MID(E627,SEARCH("(",E627,1)+1,IF(ISERROR(FIND("NBMX",E627,1)),3,4)),$A$2:$C$36,3,0))</f>
        <v>35</v>
      </c>
      <c r="K627" s="0" t="n">
        <f aca="false">IF(ISBLANK(F627),"",IF(ISNUMBER(F627),F627,VLOOKUP(IF(ISERROR(SEARCH(")",F627,1)),LEFT(F627,LEN(F627)),LEFT(F627,LEN(F627)-1)),$A$2:$C$36,3,0)))</f>
        <v>4000</v>
      </c>
    </row>
    <row r="628" customFormat="false" ht="13.2" hidden="false" customHeight="false" outlineLevel="0" collapsed="false">
      <c r="E628" s="0" t="s">
        <v>1852</v>
      </c>
      <c r="F628" s="0" t="s">
        <v>220</v>
      </c>
      <c r="G628" s="0" t="s">
        <v>1681</v>
      </c>
      <c r="I628" s="0" t="s">
        <v>2634</v>
      </c>
      <c r="J628" s="0" t="n">
        <f aca="false">IF(ISNUMBER(RIGHT(E628,LEN(E628)-SEARCH("(",E628,1))*1),RIGHT(E628,LEN(E628)-SEARCH("(",E628,1))*1,VLOOKUP(MID(E628,SEARCH("(",E628,1)+1,IF(ISERROR(FIND("NBMX",E628,1)),3,4)),$A$2:$C$36,3,0))</f>
        <v>13</v>
      </c>
      <c r="K628" s="0" t="n">
        <f aca="false">IF(ISBLANK(F628),"",IF(ISNUMBER(F628),F628,VLOOKUP(IF(ISERROR(SEARCH(")",F628,1)),LEFT(F628,LEN(F628)),LEFT(F628,LEN(F628)-1)),$A$2:$C$36,3,0)))</f>
        <v>60</v>
      </c>
    </row>
    <row r="629" customFormat="false" ht="13.2" hidden="false" customHeight="false" outlineLevel="0" collapsed="false">
      <c r="E629" s="0" t="s">
        <v>1853</v>
      </c>
      <c r="F629" s="0" t="s">
        <v>1854</v>
      </c>
      <c r="I629" s="0" t="s">
        <v>2635</v>
      </c>
      <c r="J629" s="0" t="n">
        <f aca="false">IF(ISNUMBER(RIGHT(E629,LEN(E629)-SEARCH("(",E629,1))*1),RIGHT(E629,LEN(E629)-SEARCH("(",E629,1))*1,VLOOKUP(MID(E629,SEARCH("(",E629,1)+1,IF(ISERROR(FIND("NBMX",E629,1)),3,4)),$A$2:$C$36,3,0))</f>
        <v>5</v>
      </c>
      <c r="K629" s="0" t="n">
        <f aca="false">IF(ISBLANK(F629),"",IF(ISNUMBER(F629),F629,VLOOKUP(IF(ISERROR(SEARCH(")",F629,1)),LEFT(F629,LEN(F629)),LEFT(F629,LEN(F629)-1)),$A$2:$C$36,3,0)))</f>
        <v>60</v>
      </c>
    </row>
    <row r="630" customFormat="false" ht="13.2" hidden="false" customHeight="false" outlineLevel="0" collapsed="false">
      <c r="E630" s="0" t="s">
        <v>1100</v>
      </c>
      <c r="I630" s="0" t="s">
        <v>2636</v>
      </c>
      <c r="J630" s="0" t="n">
        <f aca="false">IF(ISNUMBER(RIGHT(E630,LEN(E630)-SEARCH("(",E630,1))*1),RIGHT(E630,LEN(E630)-SEARCH("(",E630,1))*1,VLOOKUP(MID(E630,SEARCH("(",E630,1)+1,IF(ISERROR(FIND("NBMX",E630,1)),3,4)),$A$2:$C$36,3,0))</f>
        <v>1000</v>
      </c>
      <c r="K630" s="0" t="str">
        <f aca="false">IF(ISBLANK(F630),"",IF(ISNUMBER(F630),F630,VLOOKUP(IF(ISERROR(SEARCH(")",F630,1)),LEFT(F630,LEN(F630)),LEFT(F630,LEN(F630)-1)),$A$2:$C$36,3,0)))</f>
        <v/>
      </c>
    </row>
    <row r="631" customFormat="false" ht="13.2" hidden="false" customHeight="false" outlineLevel="0" collapsed="false">
      <c r="E631" s="0" t="s">
        <v>1855</v>
      </c>
      <c r="F631" s="0" t="s">
        <v>1604</v>
      </c>
      <c r="G631" s="0" t="s">
        <v>1599</v>
      </c>
      <c r="I631" s="0" t="s">
        <v>2637</v>
      </c>
      <c r="J631" s="0" t="n">
        <f aca="false">IF(ISNUMBER(RIGHT(E631,LEN(E631)-SEARCH("(",E631,1))*1),RIGHT(E631,LEN(E631)-SEARCH("(",E631,1))*1,VLOOKUP(MID(E631,SEARCH("(",E631,1)+1,IF(ISERROR(FIND("NBMX",E631,1)),3,4)),$A$2:$C$36,3,0))</f>
        <v>17</v>
      </c>
      <c r="K631" s="0" t="n">
        <f aca="false">IF(ISBLANK(F631),"",IF(ISNUMBER(F631),F631,VLOOKUP(IF(ISERROR(SEARCH(")",F631,1)),LEFT(F631,LEN(F631)),LEFT(F631,LEN(F631)-1)),$A$2:$C$36,3,0)))</f>
        <v>12</v>
      </c>
    </row>
    <row r="632" customFormat="false" ht="13.2" hidden="false" customHeight="false" outlineLevel="0" collapsed="false">
      <c r="E632" s="0" t="s">
        <v>1856</v>
      </c>
      <c r="F632" s="0" t="s">
        <v>1604</v>
      </c>
      <c r="G632" s="0" t="s">
        <v>1599</v>
      </c>
      <c r="I632" s="0" t="s">
        <v>2638</v>
      </c>
      <c r="J632" s="0" t="n">
        <f aca="false">IF(ISNUMBER(RIGHT(E632,LEN(E632)-SEARCH("(",E632,1))*1),RIGHT(E632,LEN(E632)-SEARCH("(",E632,1))*1,VLOOKUP(MID(E632,SEARCH("(",E632,1)+1,IF(ISERROR(FIND("NBMX",E632,1)),3,4)),$A$2:$C$36,3,0))</f>
        <v>23</v>
      </c>
      <c r="K632" s="0" t="n">
        <f aca="false">IF(ISBLANK(F632),"",IF(ISNUMBER(F632),F632,VLOOKUP(IF(ISERROR(SEARCH(")",F632,1)),LEFT(F632,LEN(F632)),LEFT(F632,LEN(F632)-1)),$A$2:$C$36,3,0)))</f>
        <v>12</v>
      </c>
    </row>
    <row r="633" customFormat="false" ht="13.2" hidden="false" customHeight="false" outlineLevel="0" collapsed="false">
      <c r="E633" s="0" t="s">
        <v>1857</v>
      </c>
      <c r="F633" s="0" t="s">
        <v>1599</v>
      </c>
      <c r="I633" s="0" t="s">
        <v>2639</v>
      </c>
      <c r="J633" s="0" t="n">
        <f aca="false">IF(ISNUMBER(RIGHT(E633,LEN(E633)-SEARCH("(",E633,1))*1),RIGHT(E633,LEN(E633)-SEARCH("(",E633,1))*1,VLOOKUP(MID(E633,SEARCH("(",E633,1)+1,IF(ISERROR(FIND("NBMX",E633,1)),3,4)),$A$2:$C$36,3,0))</f>
        <v>31</v>
      </c>
      <c r="K633" s="0" t="n">
        <f aca="false">IF(ISBLANK(F633),"",IF(ISNUMBER(F633),F633,VLOOKUP(IF(ISERROR(SEARCH(")",F633,1)),LEFT(F633,LEN(F633)),LEFT(F633,LEN(F633)-1)),$A$2:$C$36,3,0)))</f>
        <v>1000</v>
      </c>
    </row>
    <row r="634" customFormat="false" ht="13.2" hidden="false" customHeight="false" outlineLevel="0" collapsed="false">
      <c r="E634" s="0" t="s">
        <v>1101</v>
      </c>
      <c r="I634" s="0" t="s">
        <v>2640</v>
      </c>
      <c r="J634" s="0" t="n">
        <f aca="false">IF(ISNUMBER(RIGHT(E634,LEN(E634)-SEARCH("(",E634,1))*1),RIGHT(E634,LEN(E634)-SEARCH("(",E634,1))*1,VLOOKUP(MID(E634,SEARCH("(",E634,1)+1,IF(ISERROR(FIND("NBMX",E634,1)),3,4)),$A$2:$C$36,3,0))</f>
        <v>1000</v>
      </c>
      <c r="K634" s="0" t="str">
        <f aca="false">IF(ISBLANK(F634),"",IF(ISNUMBER(F634),F634,VLOOKUP(IF(ISERROR(SEARCH(")",F634,1)),LEFT(F634,LEN(F634)),LEFT(F634,LEN(F634)-1)),$A$2:$C$36,3,0)))</f>
        <v/>
      </c>
    </row>
    <row r="635" customFormat="false" ht="13.2" hidden="false" customHeight="false" outlineLevel="0" collapsed="false">
      <c r="E635" s="0" t="s">
        <v>1858</v>
      </c>
      <c r="F635" s="0" t="s">
        <v>1599</v>
      </c>
      <c r="I635" s="0" t="s">
        <v>2641</v>
      </c>
      <c r="J635" s="0" t="n">
        <f aca="false">IF(ISNUMBER(RIGHT(E635,LEN(E635)-SEARCH("(",E635,1))*1),RIGHT(E635,LEN(E635)-SEARCH("(",E635,1))*1,VLOOKUP(MID(E635,SEARCH("(",E635,1)+1,IF(ISERROR(FIND("NBMX",E635,1)),3,4)),$A$2:$C$36,3,0))</f>
        <v>31</v>
      </c>
      <c r="K635" s="0" t="n">
        <f aca="false">IF(ISBLANK(F635),"",IF(ISNUMBER(F635),F635,VLOOKUP(IF(ISERROR(SEARCH(")",F635,1)),LEFT(F635,LEN(F635)),LEFT(F635,LEN(F635)-1)),$A$2:$C$36,3,0)))</f>
        <v>1000</v>
      </c>
    </row>
    <row r="636" customFormat="false" ht="13.2" hidden="false" customHeight="false" outlineLevel="0" collapsed="false">
      <c r="E636" s="0" t="s">
        <v>1859</v>
      </c>
      <c r="F636" s="0" t="s">
        <v>1599</v>
      </c>
      <c r="I636" s="0" t="s">
        <v>2642</v>
      </c>
      <c r="J636" s="0" t="n">
        <f aca="false">IF(ISNUMBER(RIGHT(E636,LEN(E636)-SEARCH("(",E636,1))*1),RIGHT(E636,LEN(E636)-SEARCH("(",E636,1))*1,VLOOKUP(MID(E636,SEARCH("(",E636,1)+1,IF(ISERROR(FIND("NBMX",E636,1)),3,4)),$A$2:$C$36,3,0))</f>
        <v>31</v>
      </c>
      <c r="K636" s="0" t="n">
        <f aca="false">IF(ISBLANK(F636),"",IF(ISNUMBER(F636),F636,VLOOKUP(IF(ISERROR(SEARCH(")",F636,1)),LEFT(F636,LEN(F636)),LEFT(F636,LEN(F636)-1)),$A$2:$C$36,3,0)))</f>
        <v>1000</v>
      </c>
    </row>
    <row r="637" customFormat="false" ht="13.2" hidden="false" customHeight="false" outlineLevel="0" collapsed="false">
      <c r="E637" s="0" t="s">
        <v>1102</v>
      </c>
      <c r="I637" s="0" t="s">
        <v>2643</v>
      </c>
      <c r="J637" s="0" t="n">
        <f aca="false">IF(ISNUMBER(RIGHT(E637,LEN(E637)-SEARCH("(",E637,1))*1),RIGHT(E637,LEN(E637)-SEARCH("(",E637,1))*1,VLOOKUP(MID(E637,SEARCH("(",E637,1)+1,IF(ISERROR(FIND("NBMX",E637,1)),3,4)),$A$2:$C$36,3,0))</f>
        <v>1000</v>
      </c>
      <c r="K637" s="0" t="str">
        <f aca="false">IF(ISBLANK(F637),"",IF(ISNUMBER(F637),F637,VLOOKUP(IF(ISERROR(SEARCH(")",F637,1)),LEFT(F637,LEN(F637)),LEFT(F637,LEN(F637)-1)),$A$2:$C$36,3,0)))</f>
        <v/>
      </c>
    </row>
    <row r="638" customFormat="false" ht="13.2" hidden="false" customHeight="false" outlineLevel="0" collapsed="false">
      <c r="E638" s="0" t="s">
        <v>1860</v>
      </c>
      <c r="F638" s="0" t="s">
        <v>1681</v>
      </c>
      <c r="I638" s="0" t="s">
        <v>2644</v>
      </c>
      <c r="J638" s="0" t="n">
        <f aca="false">IF(ISNUMBER(RIGHT(E638,LEN(E638)-SEARCH("(",E638,1))*1),RIGHT(E638,LEN(E638)-SEARCH("(",E638,1))*1,VLOOKUP(MID(E638,SEARCH("(",E638,1)+1,IF(ISERROR(FIND("NBMX",E638,1)),3,4)),$A$2:$C$36,3,0))</f>
        <v>5</v>
      </c>
      <c r="K638" s="0" t="n">
        <f aca="false">IF(ISBLANK(F638),"",IF(ISNUMBER(F638),F638,VLOOKUP(IF(ISERROR(SEARCH(")",F638,1)),LEFT(F638,LEN(F638)),LEFT(F638,LEN(F638)-1)),$A$2:$C$36,3,0)))</f>
        <v>4000</v>
      </c>
    </row>
    <row r="639" customFormat="false" ht="13.2" hidden="false" customHeight="false" outlineLevel="0" collapsed="false">
      <c r="E639" s="0" t="s">
        <v>1255</v>
      </c>
      <c r="I639" s="0" t="s">
        <v>2645</v>
      </c>
      <c r="J639" s="0" t="n">
        <f aca="false">IF(ISNUMBER(RIGHT(E639,LEN(E639)-SEARCH("(",E639,1))*1),RIGHT(E639,LEN(E639)-SEARCH("(",E639,1))*1,VLOOKUP(MID(E639,SEARCH("(",E639,1)+1,IF(ISERROR(FIND("NBMX",E639,1)),3,4)),$A$2:$C$36,3,0))</f>
        <v>4000</v>
      </c>
      <c r="K639" s="0" t="str">
        <f aca="false">IF(ISBLANK(F639),"",IF(ISNUMBER(F639),F639,VLOOKUP(IF(ISERROR(SEARCH(")",F639,1)),LEFT(F639,LEN(F639)),LEFT(F639,LEN(F639)-1)),$A$2:$C$36,3,0)))</f>
        <v/>
      </c>
    </row>
    <row r="640" customFormat="false" ht="13.2" hidden="false" customHeight="false" outlineLevel="0" collapsed="false">
      <c r="E640" s="0" t="s">
        <v>1861</v>
      </c>
      <c r="F640" s="0" t="s">
        <v>1599</v>
      </c>
      <c r="I640" s="0" t="s">
        <v>2646</v>
      </c>
      <c r="J640" s="0" t="n">
        <f aca="false">IF(ISNUMBER(RIGHT(E640,LEN(E640)-SEARCH("(",E640,1))*1),RIGHT(E640,LEN(E640)-SEARCH("(",E640,1))*1,VLOOKUP(MID(E640,SEARCH("(",E640,1)+1,IF(ISERROR(FIND("NBMX",E640,1)),3,4)),$A$2:$C$36,3,0))</f>
        <v>200</v>
      </c>
      <c r="K640" s="0" t="n">
        <f aca="false">IF(ISBLANK(F640),"",IF(ISNUMBER(F640),F640,VLOOKUP(IF(ISERROR(SEARCH(")",F640,1)),LEFT(F640,LEN(F640)),LEFT(F640,LEN(F640)-1)),$A$2:$C$36,3,0)))</f>
        <v>1000</v>
      </c>
    </row>
    <row r="641" customFormat="false" ht="13.2" hidden="false" customHeight="false" outlineLevel="0" collapsed="false">
      <c r="E641" s="0" t="s">
        <v>1103</v>
      </c>
      <c r="I641" s="0" t="s">
        <v>2647</v>
      </c>
      <c r="J641" s="0" t="n">
        <f aca="false">IF(ISNUMBER(RIGHT(E641,LEN(E641)-SEARCH("(",E641,1))*1),RIGHT(E641,LEN(E641)-SEARCH("(",E641,1))*1,VLOOKUP(MID(E641,SEARCH("(",E641,1)+1,IF(ISERROR(FIND("NBMX",E641,1)),3,4)),$A$2:$C$36,3,0))</f>
        <v>1000</v>
      </c>
      <c r="K641" s="0" t="str">
        <f aca="false">IF(ISBLANK(F641),"",IF(ISNUMBER(F641),F641,VLOOKUP(IF(ISERROR(SEARCH(")",F641,1)),LEFT(F641,LEN(F641)),LEFT(F641,LEN(F641)-1)),$A$2:$C$36,3,0)))</f>
        <v/>
      </c>
    </row>
    <row r="642" customFormat="false" ht="13.2" hidden="false" customHeight="false" outlineLevel="0" collapsed="false">
      <c r="E642" s="0" t="s">
        <v>1862</v>
      </c>
      <c r="F642" s="0" t="s">
        <v>1681</v>
      </c>
      <c r="I642" s="0" t="s">
        <v>2648</v>
      </c>
      <c r="J642" s="0" t="n">
        <f aca="false">IF(ISNUMBER(RIGHT(E642,LEN(E642)-SEARCH("(",E642,1))*1),RIGHT(E642,LEN(E642)-SEARCH("(",E642,1))*1,VLOOKUP(MID(E642,SEARCH("(",E642,1)+1,IF(ISERROR(FIND("NBMX",E642,1)),3,4)),$A$2:$C$36,3,0))</f>
        <v>27</v>
      </c>
      <c r="K642" s="0" t="n">
        <f aca="false">IF(ISBLANK(F642),"",IF(ISNUMBER(F642),F642,VLOOKUP(IF(ISERROR(SEARCH(")",F642,1)),LEFT(F642,LEN(F642)),LEFT(F642,LEN(F642)-1)),$A$2:$C$36,3,0)))</f>
        <v>4000</v>
      </c>
    </row>
    <row r="643" customFormat="false" ht="13.2" hidden="false" customHeight="false" outlineLevel="0" collapsed="false">
      <c r="E643" s="0" t="s">
        <v>1863</v>
      </c>
      <c r="F643" s="0" t="s">
        <v>1599</v>
      </c>
      <c r="I643" s="0" t="s">
        <v>2649</v>
      </c>
      <c r="J643" s="0" t="n">
        <f aca="false">IF(ISNUMBER(RIGHT(E643,LEN(E643)-SEARCH("(",E643,1))*1),RIGHT(E643,LEN(E643)-SEARCH("(",E643,1))*1,VLOOKUP(MID(E643,SEARCH("(",E643,1)+1,IF(ISERROR(FIND("NBMX",E643,1)),3,4)),$A$2:$C$36,3,0))</f>
        <v>12</v>
      </c>
      <c r="K643" s="0" t="n">
        <f aca="false">IF(ISBLANK(F643),"",IF(ISNUMBER(F643),F643,VLOOKUP(IF(ISERROR(SEARCH(")",F643,1)),LEFT(F643,LEN(F643)),LEFT(F643,LEN(F643)-1)),$A$2:$C$36,3,0)))</f>
        <v>1000</v>
      </c>
    </row>
    <row r="644" customFormat="false" ht="13.2" hidden="false" customHeight="false" outlineLevel="0" collapsed="false">
      <c r="E644" s="0" t="s">
        <v>1864</v>
      </c>
      <c r="F644" s="0" t="s">
        <v>1599</v>
      </c>
      <c r="I644" s="0" t="s">
        <v>2650</v>
      </c>
      <c r="J644" s="0" t="n">
        <f aca="false">IF(ISNUMBER(RIGHT(E644,LEN(E644)-SEARCH("(",E644,1))*1),RIGHT(E644,LEN(E644)-SEARCH("(",E644,1))*1,VLOOKUP(MID(E644,SEARCH("(",E644,1)+1,IF(ISERROR(FIND("NBMX",E644,1)),3,4)),$A$2:$C$36,3,0))</f>
        <v>12</v>
      </c>
      <c r="K644" s="0" t="n">
        <f aca="false">IF(ISBLANK(F644),"",IF(ISNUMBER(F644),F644,VLOOKUP(IF(ISERROR(SEARCH(")",F644,1)),LEFT(F644,LEN(F644)),LEFT(F644,LEN(F644)-1)),$A$2:$C$36,3,0)))</f>
        <v>1000</v>
      </c>
    </row>
    <row r="645" customFormat="false" ht="13.2" hidden="false" customHeight="false" outlineLevel="0" collapsed="false">
      <c r="E645" s="0" t="s">
        <v>1104</v>
      </c>
      <c r="I645" s="0" t="s">
        <v>2651</v>
      </c>
      <c r="J645" s="0" t="n">
        <f aca="false">IF(ISNUMBER(RIGHT(E645,LEN(E645)-SEARCH("(",E645,1))*1),RIGHT(E645,LEN(E645)-SEARCH("(",E645,1))*1,VLOOKUP(MID(E645,SEARCH("(",E645,1)+1,IF(ISERROR(FIND("NBMX",E645,1)),3,4)),$A$2:$C$36,3,0))</f>
        <v>1000</v>
      </c>
      <c r="K645" s="0" t="str">
        <f aca="false">IF(ISBLANK(F645),"",IF(ISNUMBER(F645),F645,VLOOKUP(IF(ISERROR(SEARCH(")",F645,1)),LEFT(F645,LEN(F645)),LEFT(F645,LEN(F645)-1)),$A$2:$C$36,3,0)))</f>
        <v/>
      </c>
    </row>
    <row r="646" customFormat="false" ht="13.2" hidden="false" customHeight="false" outlineLevel="0" collapsed="false">
      <c r="E646" s="0" t="s">
        <v>1865</v>
      </c>
      <c r="F646" s="0" t="s">
        <v>1681</v>
      </c>
      <c r="I646" s="0" t="s">
        <v>2652</v>
      </c>
      <c r="J646" s="0" t="n">
        <f aca="false">IF(ISNUMBER(RIGHT(E646,LEN(E646)-SEARCH("(",E646,1))*1),RIGHT(E646,LEN(E646)-SEARCH("(",E646,1))*1,VLOOKUP(MID(E646,SEARCH("(",E646,1)+1,IF(ISERROR(FIND("NBMX",E646,1)),3,4)),$A$2:$C$36,3,0))</f>
        <v>12</v>
      </c>
      <c r="K646" s="0" t="n">
        <f aca="false">IF(ISBLANK(F646),"",IF(ISNUMBER(F646),F646,VLOOKUP(IF(ISERROR(SEARCH(")",F646,1)),LEFT(F646,LEN(F646)),LEFT(F646,LEN(F646)-1)),$A$2:$C$36,3,0)))</f>
        <v>4000</v>
      </c>
    </row>
    <row r="647" customFormat="false" ht="13.2" hidden="false" customHeight="false" outlineLevel="0" collapsed="false">
      <c r="E647" s="0" t="s">
        <v>1866</v>
      </c>
      <c r="F647" s="0" t="s">
        <v>1599</v>
      </c>
      <c r="I647" s="0" t="s">
        <v>2653</v>
      </c>
      <c r="J647" s="0" t="n">
        <f aca="false">IF(ISNUMBER(RIGHT(E647,LEN(E647)-SEARCH("(",E647,1))*1),RIGHT(E647,LEN(E647)-SEARCH("(",E647,1))*1,VLOOKUP(MID(E647,SEARCH("(",E647,1)+1,IF(ISERROR(FIND("NBMX",E647,1)),3,4)),$A$2:$C$36,3,0))</f>
        <v>31</v>
      </c>
      <c r="K647" s="0" t="n">
        <f aca="false">IF(ISBLANK(F647),"",IF(ISNUMBER(F647),F647,VLOOKUP(IF(ISERROR(SEARCH(")",F647,1)),LEFT(F647,LEN(F647)),LEFT(F647,LEN(F647)-1)),$A$2:$C$36,3,0)))</f>
        <v>1000</v>
      </c>
    </row>
    <row r="648" customFormat="false" ht="13.2" hidden="false" customHeight="false" outlineLevel="0" collapsed="false">
      <c r="E648" s="0" t="s">
        <v>1105</v>
      </c>
      <c r="I648" s="0" t="s">
        <v>2654</v>
      </c>
      <c r="J648" s="0" t="n">
        <f aca="false">IF(ISNUMBER(RIGHT(E648,LEN(E648)-SEARCH("(",E648,1))*1),RIGHT(E648,LEN(E648)-SEARCH("(",E648,1))*1,VLOOKUP(MID(E648,SEARCH("(",E648,1)+1,IF(ISERROR(FIND("NBMX",E648,1)),3,4)),$A$2:$C$36,3,0))</f>
        <v>1000</v>
      </c>
      <c r="K648" s="0" t="str">
        <f aca="false">IF(ISBLANK(F648),"",IF(ISNUMBER(F648),F648,VLOOKUP(IF(ISERROR(SEARCH(")",F648,1)),LEFT(F648,LEN(F648)),LEFT(F648,LEN(F648)-1)),$A$2:$C$36,3,0)))</f>
        <v/>
      </c>
    </row>
    <row r="649" customFormat="false" ht="13.2" hidden="false" customHeight="false" outlineLevel="0" collapsed="false">
      <c r="E649" s="0" t="s">
        <v>1867</v>
      </c>
      <c r="F649" s="0" t="s">
        <v>1599</v>
      </c>
      <c r="I649" s="0" t="s">
        <v>2655</v>
      </c>
      <c r="J649" s="0" t="n">
        <f aca="false">IF(ISNUMBER(RIGHT(E649,LEN(E649)-SEARCH("(",E649,1))*1),RIGHT(E649,LEN(E649)-SEARCH("(",E649,1))*1,VLOOKUP(MID(E649,SEARCH("(",E649,1)+1,IF(ISERROR(FIND("NBMX",E649,1)),3,4)),$A$2:$C$36,3,0))</f>
        <v>31</v>
      </c>
      <c r="K649" s="0" t="n">
        <f aca="false">IF(ISBLANK(F649),"",IF(ISNUMBER(F649),F649,VLOOKUP(IF(ISERROR(SEARCH(")",F649,1)),LEFT(F649,LEN(F649)),LEFT(F649,LEN(F649)-1)),$A$2:$C$36,3,0)))</f>
        <v>1000</v>
      </c>
    </row>
    <row r="650" customFormat="false" ht="13.2" hidden="false" customHeight="false" outlineLevel="0" collapsed="false">
      <c r="E650" s="0" t="s">
        <v>1868</v>
      </c>
      <c r="F650" s="0" t="s">
        <v>1599</v>
      </c>
      <c r="I650" s="0" t="s">
        <v>2656</v>
      </c>
      <c r="J650" s="0" t="n">
        <f aca="false">IF(ISNUMBER(RIGHT(E650,LEN(E650)-SEARCH("(",E650,1))*1),RIGHT(E650,LEN(E650)-SEARCH("(",E650,1))*1,VLOOKUP(MID(E650,SEARCH("(",E650,1)+1,IF(ISERROR(FIND("NBMX",E650,1)),3,4)),$A$2:$C$36,3,0))</f>
        <v>31</v>
      </c>
      <c r="K650" s="0" t="n">
        <f aca="false">IF(ISBLANK(F650),"",IF(ISNUMBER(F650),F650,VLOOKUP(IF(ISERROR(SEARCH(")",F650,1)),LEFT(F650,LEN(F650)),LEFT(F650,LEN(F650)-1)),$A$2:$C$36,3,0)))</f>
        <v>1000</v>
      </c>
    </row>
    <row r="651" customFormat="false" ht="13.2" hidden="false" customHeight="false" outlineLevel="0" collapsed="false">
      <c r="E651" s="0" t="s">
        <v>1106</v>
      </c>
      <c r="I651" s="0" t="s">
        <v>2657</v>
      </c>
      <c r="J651" s="0" t="n">
        <f aca="false">IF(ISNUMBER(RIGHT(E651,LEN(E651)-SEARCH("(",E651,1))*1),RIGHT(E651,LEN(E651)-SEARCH("(",E651,1))*1,VLOOKUP(MID(E651,SEARCH("(",E651,1)+1,IF(ISERROR(FIND("NBMX",E651,1)),3,4)),$A$2:$C$36,3,0))</f>
        <v>1000</v>
      </c>
      <c r="K651" s="0" t="str">
        <f aca="false">IF(ISBLANK(F651),"",IF(ISNUMBER(F651),F651,VLOOKUP(IF(ISERROR(SEARCH(")",F651,1)),LEFT(F651,LEN(F651)),LEFT(F651,LEN(F651)-1)),$A$2:$C$36,3,0)))</f>
        <v/>
      </c>
    </row>
    <row r="652" customFormat="false" ht="13.2" hidden="false" customHeight="false" outlineLevel="0" collapsed="false">
      <c r="E652" s="0" t="s">
        <v>829</v>
      </c>
      <c r="I652" s="0" t="s">
        <v>2658</v>
      </c>
      <c r="J652" s="0" t="n">
        <f aca="false">IF(ISNUMBER(RIGHT(E652,LEN(E652)-SEARCH("(",E652,1))*1),RIGHT(E652,LEN(E652)-SEARCH("(",E652,1))*1,VLOOKUP(MID(E652,SEARCH("(",E652,1)+1,IF(ISERROR(FIND("NBMX",E652,1)),3,4)),$A$2:$C$36,3,0))</f>
        <v>60</v>
      </c>
      <c r="K652" s="0" t="str">
        <f aca="false">IF(ISBLANK(F652),"",IF(ISNUMBER(F652),F652,VLOOKUP(IF(ISERROR(SEARCH(")",F652,1)),LEFT(F652,LEN(F652)),LEFT(F652,LEN(F652)-1)),$A$2:$C$36,3,0)))</f>
        <v/>
      </c>
    </row>
    <row r="653" customFormat="false" ht="13.2" hidden="false" customHeight="false" outlineLevel="0" collapsed="false">
      <c r="E653" s="0" t="s">
        <v>1256</v>
      </c>
      <c r="I653" s="0" t="s">
        <v>2659</v>
      </c>
      <c r="J653" s="0" t="n">
        <f aca="false">IF(ISNUMBER(RIGHT(E653,LEN(E653)-SEARCH("(",E653,1))*1),RIGHT(E653,LEN(E653)-SEARCH("(",E653,1))*1,VLOOKUP(MID(E653,SEARCH("(",E653,1)+1,IF(ISERROR(FIND("NBMX",E653,1)),3,4)),$A$2:$C$36,3,0))</f>
        <v>4000</v>
      </c>
      <c r="K653" s="0" t="str">
        <f aca="false">IF(ISBLANK(F653),"",IF(ISNUMBER(F653),F653,VLOOKUP(IF(ISERROR(SEARCH(")",F653,1)),LEFT(F653,LEN(F653)),LEFT(F653,LEN(F653)-1)),$A$2:$C$36,3,0)))</f>
        <v/>
      </c>
    </row>
    <row r="654" customFormat="false" ht="13.2" hidden="false" customHeight="false" outlineLevel="0" collapsed="false">
      <c r="E654" s="0" t="s">
        <v>1107</v>
      </c>
      <c r="I654" s="0" t="s">
        <v>2660</v>
      </c>
      <c r="J654" s="0" t="n">
        <f aca="false">IF(ISNUMBER(RIGHT(E654,LEN(E654)-SEARCH("(",E654,1))*1),RIGHT(E654,LEN(E654)-SEARCH("(",E654,1))*1,VLOOKUP(MID(E654,SEARCH("(",E654,1)+1,IF(ISERROR(FIND("NBMX",E654,1)),3,4)),$A$2:$C$36,3,0))</f>
        <v>1000</v>
      </c>
      <c r="K654" s="0" t="str">
        <f aca="false">IF(ISBLANK(F654),"",IF(ISNUMBER(F654),F654,VLOOKUP(IF(ISERROR(SEARCH(")",F654,1)),LEFT(F654,LEN(F654)),LEFT(F654,LEN(F654)-1)),$A$2:$C$36,3,0)))</f>
        <v/>
      </c>
    </row>
    <row r="655" customFormat="false" ht="13.2" hidden="false" customHeight="false" outlineLevel="0" collapsed="false">
      <c r="E655" s="0" t="s">
        <v>1108</v>
      </c>
      <c r="I655" s="0" t="s">
        <v>2661</v>
      </c>
      <c r="J655" s="0" t="n">
        <f aca="false">IF(ISNUMBER(RIGHT(E655,LEN(E655)-SEARCH("(",E655,1))*1),RIGHT(E655,LEN(E655)-SEARCH("(",E655,1))*1,VLOOKUP(MID(E655,SEARCH("(",E655,1)+1,IF(ISERROR(FIND("NBMX",E655,1)),3,4)),$A$2:$C$36,3,0))</f>
        <v>1000</v>
      </c>
      <c r="K655" s="0" t="str">
        <f aca="false">IF(ISBLANK(F655),"",IF(ISNUMBER(F655),F655,VLOOKUP(IF(ISERROR(SEARCH(")",F655,1)),LEFT(F655,LEN(F655)),LEFT(F655,LEN(F655)-1)),$A$2:$C$36,3,0)))</f>
        <v/>
      </c>
    </row>
    <row r="656" customFormat="false" ht="13.2" hidden="false" customHeight="false" outlineLevel="0" collapsed="false">
      <c r="E656" s="0" t="s">
        <v>1869</v>
      </c>
      <c r="F656" s="0" t="s">
        <v>1599</v>
      </c>
      <c r="I656" s="0" t="s">
        <v>2662</v>
      </c>
      <c r="J656" s="0" t="n">
        <f aca="false">IF(ISNUMBER(RIGHT(E656,LEN(E656)-SEARCH("(",E656,1))*1),RIGHT(E656,LEN(E656)-SEARCH("(",E656,1))*1,VLOOKUP(MID(E656,SEARCH("(",E656,1)+1,IF(ISERROR(FIND("NBMX",E656,1)),3,4)),$A$2:$C$36,3,0))</f>
        <v>200</v>
      </c>
      <c r="K656" s="0" t="n">
        <f aca="false">IF(ISBLANK(F656),"",IF(ISNUMBER(F656),F656,VLOOKUP(IF(ISERROR(SEARCH(")",F656,1)),LEFT(F656,LEN(F656)),LEFT(F656,LEN(F656)-1)),$A$2:$C$36,3,0)))</f>
        <v>1000</v>
      </c>
    </row>
    <row r="657" customFormat="false" ht="13.2" hidden="false" customHeight="false" outlineLevel="0" collapsed="false">
      <c r="E657" s="0" t="s">
        <v>1870</v>
      </c>
      <c r="F657" s="0" t="s">
        <v>226</v>
      </c>
      <c r="G657" s="0" t="s">
        <v>1599</v>
      </c>
      <c r="I657" s="0" t="s">
        <v>2663</v>
      </c>
      <c r="J657" s="0" t="n">
        <f aca="false">IF(ISNUMBER(RIGHT(E657,LEN(E657)-SEARCH("(",E657,1))*1),RIGHT(E657,LEN(E657)-SEARCH("(",E657,1))*1,VLOOKUP(MID(E657,SEARCH("(",E657,1)+1,IF(ISERROR(FIND("NBMX",E657,1)),3,4)),$A$2:$C$36,3,0))</f>
        <v>4</v>
      </c>
      <c r="K657" s="0" t="n">
        <f aca="false">IF(ISBLANK(F657),"",IF(ISNUMBER(F657),F657,VLOOKUP(IF(ISERROR(SEARCH(")",F657,1)),LEFT(F657,LEN(F657)),LEFT(F657,LEN(F657)-1)),$A$2:$C$36,3,0)))</f>
        <v>200</v>
      </c>
    </row>
    <row r="658" customFormat="false" ht="13.2" hidden="false" customHeight="false" outlineLevel="0" collapsed="false">
      <c r="E658" s="0" t="s">
        <v>1871</v>
      </c>
      <c r="F658" s="0" t="s">
        <v>1599</v>
      </c>
      <c r="I658" s="0" t="s">
        <v>2664</v>
      </c>
      <c r="J658" s="0" t="n">
        <f aca="false">IF(ISNUMBER(RIGHT(E658,LEN(E658)-SEARCH("(",E658,1))*1),RIGHT(E658,LEN(E658)-SEARCH("(",E658,1))*1,VLOOKUP(MID(E658,SEARCH("(",E658,1)+1,IF(ISERROR(FIND("NBMX",E658,1)),3,4)),$A$2:$C$36,3,0))</f>
        <v>200</v>
      </c>
      <c r="K658" s="0" t="n">
        <f aca="false">IF(ISBLANK(F658),"",IF(ISNUMBER(F658),F658,VLOOKUP(IF(ISERROR(SEARCH(")",F658,1)),LEFT(F658,LEN(F658)),LEFT(F658,LEN(F658)-1)),$A$2:$C$36,3,0)))</f>
        <v>1000</v>
      </c>
    </row>
    <row r="659" customFormat="false" ht="13.2" hidden="false" customHeight="false" outlineLevel="0" collapsed="false">
      <c r="E659" s="0" t="s">
        <v>1872</v>
      </c>
      <c r="F659" s="0" t="s">
        <v>1599</v>
      </c>
      <c r="I659" s="0" t="s">
        <v>2665</v>
      </c>
      <c r="J659" s="0" t="n">
        <f aca="false">IF(ISNUMBER(RIGHT(E659,LEN(E659)-SEARCH("(",E659,1))*1),RIGHT(E659,LEN(E659)-SEARCH("(",E659,1))*1,VLOOKUP(MID(E659,SEARCH("(",E659,1)+1,IF(ISERROR(FIND("NBMX",E659,1)),3,4)),$A$2:$C$36,3,0))</f>
        <v>200</v>
      </c>
      <c r="K659" s="0" t="n">
        <f aca="false">IF(ISBLANK(F659),"",IF(ISNUMBER(F659),F659,VLOOKUP(IF(ISERROR(SEARCH(")",F659,1)),LEFT(F659,LEN(F659)),LEFT(F659,LEN(F659)-1)),$A$2:$C$36,3,0)))</f>
        <v>1000</v>
      </c>
    </row>
    <row r="660" customFormat="false" ht="13.2" hidden="false" customHeight="false" outlineLevel="0" collapsed="false">
      <c r="E660" s="0" t="s">
        <v>1873</v>
      </c>
      <c r="F660" s="0" t="s">
        <v>1599</v>
      </c>
      <c r="I660" s="0" t="s">
        <v>2666</v>
      </c>
      <c r="J660" s="0" t="n">
        <f aca="false">IF(ISNUMBER(RIGHT(E660,LEN(E660)-SEARCH("(",E660,1))*1),RIGHT(E660,LEN(E660)-SEARCH("(",E660,1))*1,VLOOKUP(MID(E660,SEARCH("(",E660,1)+1,IF(ISERROR(FIND("NBMX",E660,1)),3,4)),$A$2:$C$36,3,0))</f>
        <v>200</v>
      </c>
      <c r="K660" s="0" t="n">
        <f aca="false">IF(ISBLANK(F660),"",IF(ISNUMBER(F660),F660,VLOOKUP(IF(ISERROR(SEARCH(")",F660,1)),LEFT(F660,LEN(F660)),LEFT(F660,LEN(F660)-1)),$A$2:$C$36,3,0)))</f>
        <v>1000</v>
      </c>
    </row>
    <row r="661" customFormat="false" ht="13.2" hidden="false" customHeight="false" outlineLevel="0" collapsed="false">
      <c r="E661" s="0" t="s">
        <v>1109</v>
      </c>
      <c r="I661" s="0" t="s">
        <v>2667</v>
      </c>
      <c r="J661" s="0" t="n">
        <f aca="false">IF(ISNUMBER(RIGHT(E661,LEN(E661)-SEARCH("(",E661,1))*1),RIGHT(E661,LEN(E661)-SEARCH("(",E661,1))*1,VLOOKUP(MID(E661,SEARCH("(",E661,1)+1,IF(ISERROR(FIND("NBMX",E661,1)),3,4)),$A$2:$C$36,3,0))</f>
        <v>1000</v>
      </c>
      <c r="K661" s="0" t="str">
        <f aca="false">IF(ISBLANK(F661),"",IF(ISNUMBER(F661),F661,VLOOKUP(IF(ISERROR(SEARCH(")",F661,1)),LEFT(F661,LEN(F661)),LEFT(F661,LEN(F661)-1)),$A$2:$C$36,3,0)))</f>
        <v/>
      </c>
    </row>
    <row r="662" customFormat="false" ht="13.2" hidden="false" customHeight="false" outlineLevel="0" collapsed="false">
      <c r="E662" s="0" t="s">
        <v>1110</v>
      </c>
      <c r="I662" s="0" t="s">
        <v>2668</v>
      </c>
      <c r="J662" s="0" t="n">
        <f aca="false">IF(ISNUMBER(RIGHT(E662,LEN(E662)-SEARCH("(",E662,1))*1),RIGHT(E662,LEN(E662)-SEARCH("(",E662,1))*1,VLOOKUP(MID(E662,SEARCH("(",E662,1)+1,IF(ISERROR(FIND("NBMX",E662,1)),3,4)),$A$2:$C$36,3,0))</f>
        <v>1000</v>
      </c>
      <c r="K662" s="0" t="str">
        <f aca="false">IF(ISBLANK(F662),"",IF(ISNUMBER(F662),F662,VLOOKUP(IF(ISERROR(SEARCH(")",F662,1)),LEFT(F662,LEN(F662)),LEFT(F662,LEN(F662)-1)),$A$2:$C$36,3,0)))</f>
        <v/>
      </c>
    </row>
    <row r="663" customFormat="false" ht="13.2" hidden="false" customHeight="false" outlineLevel="0" collapsed="false">
      <c r="E663" s="0" t="s">
        <v>1111</v>
      </c>
      <c r="I663" s="0" t="s">
        <v>2669</v>
      </c>
      <c r="J663" s="0" t="n">
        <f aca="false">IF(ISNUMBER(RIGHT(E663,LEN(E663)-SEARCH("(",E663,1))*1),RIGHT(E663,LEN(E663)-SEARCH("(",E663,1))*1,VLOOKUP(MID(E663,SEARCH("(",E663,1)+1,IF(ISERROR(FIND("NBMX",E663,1)),3,4)),$A$2:$C$36,3,0))</f>
        <v>1000</v>
      </c>
      <c r="K663" s="0" t="str">
        <f aca="false">IF(ISBLANK(F663),"",IF(ISNUMBER(F663),F663,VLOOKUP(IF(ISERROR(SEARCH(")",F663,1)),LEFT(F663,LEN(F663)),LEFT(F663,LEN(F663)-1)),$A$2:$C$36,3,0)))</f>
        <v/>
      </c>
    </row>
    <row r="664" customFormat="false" ht="13.2" hidden="false" customHeight="false" outlineLevel="0" collapsed="false">
      <c r="E664" s="0" t="s">
        <v>1112</v>
      </c>
      <c r="I664" s="0" t="s">
        <v>2670</v>
      </c>
      <c r="J664" s="0" t="n">
        <f aca="false">IF(ISNUMBER(RIGHT(E664,LEN(E664)-SEARCH("(",E664,1))*1),RIGHT(E664,LEN(E664)-SEARCH("(",E664,1))*1,VLOOKUP(MID(E664,SEARCH("(",E664,1)+1,IF(ISERROR(FIND("NBMX",E664,1)),3,4)),$A$2:$C$36,3,0))</f>
        <v>1000</v>
      </c>
      <c r="K664" s="0" t="str">
        <f aca="false">IF(ISBLANK(F664),"",IF(ISNUMBER(F664),F664,VLOOKUP(IF(ISERROR(SEARCH(")",F664,1)),LEFT(F664,LEN(F664)),LEFT(F664,LEN(F664)-1)),$A$2:$C$36,3,0)))</f>
        <v/>
      </c>
    </row>
    <row r="665" customFormat="false" ht="13.2" hidden="false" customHeight="false" outlineLevel="0" collapsed="false">
      <c r="E665" s="0" t="s">
        <v>1874</v>
      </c>
      <c r="F665" s="0" t="s">
        <v>1599</v>
      </c>
      <c r="I665" s="0" t="s">
        <v>2671</v>
      </c>
      <c r="J665" s="0" t="n">
        <f aca="false">IF(ISNUMBER(RIGHT(E665,LEN(E665)-SEARCH("(",E665,1))*1),RIGHT(E665,LEN(E665)-SEARCH("(",E665,1))*1,VLOOKUP(MID(E665,SEARCH("(",E665,1)+1,IF(ISERROR(FIND("NBMX",E665,1)),3,4)),$A$2:$C$36,3,0))</f>
        <v>200</v>
      </c>
      <c r="K665" s="0" t="n">
        <f aca="false">IF(ISBLANK(F665),"",IF(ISNUMBER(F665),F665,VLOOKUP(IF(ISERROR(SEARCH(")",F665,1)),LEFT(F665,LEN(F665)),LEFT(F665,LEN(F665)-1)),$A$2:$C$36,3,0)))</f>
        <v>1000</v>
      </c>
    </row>
    <row r="666" customFormat="false" ht="13.2" hidden="false" customHeight="false" outlineLevel="0" collapsed="false">
      <c r="E666" s="0" t="s">
        <v>1875</v>
      </c>
      <c r="F666" s="0" t="s">
        <v>1599</v>
      </c>
      <c r="I666" s="0" t="s">
        <v>2672</v>
      </c>
      <c r="J666" s="0" t="n">
        <f aca="false">IF(ISNUMBER(RIGHT(E666,LEN(E666)-SEARCH("(",E666,1))*1),RIGHT(E666,LEN(E666)-SEARCH("(",E666,1))*1,VLOOKUP(MID(E666,SEARCH("(",E666,1)+1,IF(ISERROR(FIND("NBMX",E666,1)),3,4)),$A$2:$C$36,3,0))</f>
        <v>12</v>
      </c>
      <c r="K666" s="0" t="n">
        <f aca="false">IF(ISBLANK(F666),"",IF(ISNUMBER(F666),F666,VLOOKUP(IF(ISERROR(SEARCH(")",F666,1)),LEFT(F666,LEN(F666)),LEFT(F666,LEN(F666)-1)),$A$2:$C$36,3,0)))</f>
        <v>1000</v>
      </c>
    </row>
    <row r="667" customFormat="false" ht="13.2" hidden="false" customHeight="false" outlineLevel="0" collapsed="false">
      <c r="E667" s="0" t="s">
        <v>1876</v>
      </c>
      <c r="I667" s="0" t="s">
        <v>2673</v>
      </c>
      <c r="J667" s="0" t="n">
        <f aca="false">IF(ISNUMBER(RIGHT(E667,LEN(E667)-SEARCH("(",E667,1))*1),RIGHT(E667,LEN(E667)-SEARCH("(",E667,1))*1,VLOOKUP(MID(E667,SEARCH("(",E667,1)+1,IF(ISERROR(FIND("NBMX",E667,1)),3,4)),$A$2:$C$36,3,0))</f>
        <v>300</v>
      </c>
      <c r="K667" s="0" t="str">
        <f aca="false">IF(ISBLANK(F667),"",IF(ISNUMBER(F667),F667,VLOOKUP(IF(ISERROR(SEARCH(")",F667,1)),LEFT(F667,LEN(F667)),LEFT(F667,LEN(F667)-1)),$A$2:$C$36,3,0)))</f>
        <v/>
      </c>
    </row>
    <row r="668" customFormat="false" ht="13.2" hidden="false" customHeight="false" outlineLevel="0" collapsed="false">
      <c r="E668" s="0" t="s">
        <v>1877</v>
      </c>
      <c r="I668" s="0" t="s">
        <v>2674</v>
      </c>
      <c r="J668" s="0" t="n">
        <f aca="false">IF(ISNUMBER(RIGHT(E668,LEN(E668)-SEARCH("(",E668,1))*1),RIGHT(E668,LEN(E668)-SEARCH("(",E668,1))*1,VLOOKUP(MID(E668,SEARCH("(",E668,1)+1,IF(ISERROR(FIND("NBMX",E668,1)),3,4)),$A$2:$C$36,3,0))</f>
        <v>300</v>
      </c>
      <c r="K668" s="0" t="str">
        <f aca="false">IF(ISBLANK(F668),"",IF(ISNUMBER(F668),F668,VLOOKUP(IF(ISERROR(SEARCH(")",F668,1)),LEFT(F668,LEN(F668)),LEFT(F668,LEN(F668)-1)),$A$2:$C$36,3,0)))</f>
        <v/>
      </c>
    </row>
    <row r="669" customFormat="false" ht="13.2" hidden="false" customHeight="false" outlineLevel="0" collapsed="false">
      <c r="E669" s="0" t="s">
        <v>1878</v>
      </c>
      <c r="I669" s="0" t="s">
        <v>2675</v>
      </c>
      <c r="J669" s="0" t="n">
        <f aca="false">IF(ISNUMBER(RIGHT(E669,LEN(E669)-SEARCH("(",E669,1))*1),RIGHT(E669,LEN(E669)-SEARCH("(",E669,1))*1,VLOOKUP(MID(E669,SEARCH("(",E669,1)+1,IF(ISERROR(FIND("NBMX",E669,1)),3,4)),$A$2:$C$36,3,0))</f>
        <v>300</v>
      </c>
      <c r="K669" s="0" t="str">
        <f aca="false">IF(ISBLANK(F669),"",IF(ISNUMBER(F669),F669,VLOOKUP(IF(ISERROR(SEARCH(")",F669,1)),LEFT(F669,LEN(F669)),LEFT(F669,LEN(F669)-1)),$A$2:$C$36,3,0)))</f>
        <v/>
      </c>
    </row>
    <row r="670" customFormat="false" ht="13.2" hidden="false" customHeight="false" outlineLevel="0" collapsed="false">
      <c r="E670" s="0" t="s">
        <v>1113</v>
      </c>
      <c r="I670" s="0" t="s">
        <v>2676</v>
      </c>
      <c r="J670" s="0" t="n">
        <f aca="false">IF(ISNUMBER(RIGHT(E670,LEN(E670)-SEARCH("(",E670,1))*1),RIGHT(E670,LEN(E670)-SEARCH("(",E670,1))*1,VLOOKUP(MID(E670,SEARCH("(",E670,1)+1,IF(ISERROR(FIND("NBMX",E670,1)),3,4)),$A$2:$C$36,3,0))</f>
        <v>1000</v>
      </c>
      <c r="K670" s="0" t="str">
        <f aca="false">IF(ISBLANK(F670),"",IF(ISNUMBER(F670),F670,VLOOKUP(IF(ISERROR(SEARCH(")",F670,1)),LEFT(F670,LEN(F670)),LEFT(F670,LEN(F670)-1)),$A$2:$C$36,3,0)))</f>
        <v/>
      </c>
    </row>
    <row r="671" customFormat="false" ht="13.2" hidden="false" customHeight="false" outlineLevel="0" collapsed="false">
      <c r="E671" s="0" t="s">
        <v>1879</v>
      </c>
      <c r="F671" s="0" t="s">
        <v>1599</v>
      </c>
      <c r="I671" s="0" t="s">
        <v>2677</v>
      </c>
      <c r="J671" s="0" t="n">
        <f aca="false">IF(ISNUMBER(RIGHT(E671,LEN(E671)-SEARCH("(",E671,1))*1),RIGHT(E671,LEN(E671)-SEARCH("(",E671,1))*1,VLOOKUP(MID(E671,SEARCH("(",E671,1)+1,IF(ISERROR(FIND("NBMX",E671,1)),3,4)),$A$2:$C$36,3,0))</f>
        <v>200</v>
      </c>
      <c r="K671" s="0" t="n">
        <f aca="false">IF(ISBLANK(F671),"",IF(ISNUMBER(F671),F671,VLOOKUP(IF(ISERROR(SEARCH(")",F671,1)),LEFT(F671,LEN(F671)),LEFT(F671,LEN(F671)-1)),$A$2:$C$36,3,0)))</f>
        <v>1000</v>
      </c>
    </row>
    <row r="672" customFormat="false" ht="13.2" hidden="false" customHeight="false" outlineLevel="0" collapsed="false">
      <c r="E672" s="0" t="s">
        <v>1114</v>
      </c>
      <c r="I672" s="0" t="s">
        <v>2678</v>
      </c>
      <c r="J672" s="0" t="n">
        <f aca="false">IF(ISNUMBER(RIGHT(E672,LEN(E672)-SEARCH("(",E672,1))*1),RIGHT(E672,LEN(E672)-SEARCH("(",E672,1))*1,VLOOKUP(MID(E672,SEARCH("(",E672,1)+1,IF(ISERROR(FIND("NBMX",E672,1)),3,4)),$A$2:$C$36,3,0))</f>
        <v>1000</v>
      </c>
      <c r="K672" s="0" t="str">
        <f aca="false">IF(ISBLANK(F672),"",IF(ISNUMBER(F672),F672,VLOOKUP(IF(ISERROR(SEARCH(")",F672,1)),LEFT(F672,LEN(F672)),LEFT(F672,LEN(F672)-1)),$A$2:$C$36,3,0)))</f>
        <v/>
      </c>
    </row>
    <row r="673" customFormat="false" ht="13.2" hidden="false" customHeight="false" outlineLevel="0" collapsed="false">
      <c r="E673" s="0" t="s">
        <v>1880</v>
      </c>
      <c r="F673" s="0" t="s">
        <v>1599</v>
      </c>
      <c r="I673" s="0" t="s">
        <v>2679</v>
      </c>
      <c r="J673" s="0" t="n">
        <f aca="false">IF(ISNUMBER(RIGHT(E673,LEN(E673)-SEARCH("(",E673,1))*1),RIGHT(E673,LEN(E673)-SEARCH("(",E673,1))*1,VLOOKUP(MID(E673,SEARCH("(",E673,1)+1,IF(ISERROR(FIND("NBMX",E673,1)),3,4)),$A$2:$C$36,3,0))</f>
        <v>12</v>
      </c>
      <c r="K673" s="0" t="n">
        <f aca="false">IF(ISBLANK(F673),"",IF(ISNUMBER(F673),F673,VLOOKUP(IF(ISERROR(SEARCH(")",F673,1)),LEFT(F673,LEN(F673)),LEFT(F673,LEN(F673)-1)),$A$2:$C$36,3,0)))</f>
        <v>1000</v>
      </c>
    </row>
    <row r="674" customFormat="false" ht="13.2" hidden="false" customHeight="false" outlineLevel="0" collapsed="false">
      <c r="E674" s="0" t="s">
        <v>1115</v>
      </c>
      <c r="I674" s="0" t="s">
        <v>2680</v>
      </c>
      <c r="J674" s="0" t="n">
        <f aca="false">IF(ISNUMBER(RIGHT(E674,LEN(E674)-SEARCH("(",E674,1))*1),RIGHT(E674,LEN(E674)-SEARCH("(",E674,1))*1,VLOOKUP(MID(E674,SEARCH("(",E674,1)+1,IF(ISERROR(FIND("NBMX",E674,1)),3,4)),$A$2:$C$36,3,0))</f>
        <v>1000</v>
      </c>
      <c r="K674" s="0" t="str">
        <f aca="false">IF(ISBLANK(F674),"",IF(ISNUMBER(F674),F674,VLOOKUP(IF(ISERROR(SEARCH(")",F674,1)),LEFT(F674,LEN(F674)),LEFT(F674,LEN(F674)-1)),$A$2:$C$36,3,0)))</f>
        <v/>
      </c>
    </row>
    <row r="675" customFormat="false" ht="13.2" hidden="false" customHeight="false" outlineLevel="0" collapsed="false">
      <c r="E675" s="0" t="s">
        <v>1881</v>
      </c>
      <c r="F675" s="0" t="n">
        <v>12</v>
      </c>
      <c r="G675" s="0" t="s">
        <v>1599</v>
      </c>
      <c r="I675" s="0" t="s">
        <v>2681</v>
      </c>
      <c r="J675" s="0" t="n">
        <f aca="false">IF(ISNUMBER(RIGHT(E675,LEN(E675)-SEARCH("(",E675,1))*1),RIGHT(E675,LEN(E675)-SEARCH("(",E675,1))*1,VLOOKUP(MID(E675,SEARCH("(",E675,1)+1,IF(ISERROR(FIND("NBMX",E675,1)),3,4)),$A$2:$C$36,3,0))</f>
        <v>20</v>
      </c>
      <c r="K675" s="0" t="n">
        <f aca="false">IF(ISBLANK(F675),"",IF(ISNUMBER(F675),F675,VLOOKUP(IF(ISERROR(SEARCH(")",F675,1)),LEFT(F675,LEN(F675)),LEFT(F675,LEN(F675)-1)),$A$2:$C$36,3,0)))</f>
        <v>12</v>
      </c>
      <c r="L675" s="0" t="n">
        <v>1</v>
      </c>
    </row>
    <row r="676" customFormat="false" ht="13.2" hidden="false" customHeight="false" outlineLevel="0" collapsed="false">
      <c r="E676" s="0" t="s">
        <v>1882</v>
      </c>
      <c r="F676" s="0" t="s">
        <v>1652</v>
      </c>
      <c r="I676" s="0" t="s">
        <v>2682</v>
      </c>
      <c r="J676" s="0" t="n">
        <f aca="false">IF(ISNUMBER(RIGHT(E676,LEN(E676)-SEARCH("(",E676,1))*1),RIGHT(E676,LEN(E676)-SEARCH("(",E676,1))*1,VLOOKUP(MID(E676,SEARCH("(",E676,1)+1,IF(ISERROR(FIND("NBMX",E676,1)),3,4)),$A$2:$C$36,3,0))</f>
        <v>2</v>
      </c>
      <c r="K676" s="0" t="n">
        <f aca="false">IF(ISBLANK(F676),"",IF(ISNUMBER(F676),F676,VLOOKUP(IF(ISERROR(SEARCH(")",F676,1)),LEFT(F676,LEN(F676)),LEFT(F676,LEN(F676)-1)),$A$2:$C$36,3,0)))</f>
        <v>200</v>
      </c>
    </row>
    <row r="677" customFormat="false" ht="13.2" hidden="false" customHeight="false" outlineLevel="0" collapsed="false">
      <c r="E677" s="0" t="s">
        <v>1257</v>
      </c>
      <c r="I677" s="0" t="s">
        <v>2683</v>
      </c>
      <c r="J677" s="0" t="n">
        <f aca="false">IF(ISNUMBER(RIGHT(E677,LEN(E677)-SEARCH("(",E677,1))*1),RIGHT(E677,LEN(E677)-SEARCH("(",E677,1))*1,VLOOKUP(MID(E677,SEARCH("(",E677,1)+1,IF(ISERROR(FIND("NBMX",E677,1)),3,4)),$A$2:$C$36,3,0))</f>
        <v>4000</v>
      </c>
      <c r="K677" s="0" t="str">
        <f aca="false">IF(ISBLANK(F677),"",IF(ISNUMBER(F677),F677,VLOOKUP(IF(ISERROR(SEARCH(")",F677,1)),LEFT(F677,LEN(F677)),LEFT(F677,LEN(F677)-1)),$A$2:$C$36,3,0)))</f>
        <v/>
      </c>
    </row>
    <row r="678" customFormat="false" ht="13.2" hidden="false" customHeight="false" outlineLevel="0" collapsed="false">
      <c r="E678" s="0" t="s">
        <v>1883</v>
      </c>
      <c r="F678" s="0" t="s">
        <v>1599</v>
      </c>
      <c r="I678" s="0" t="s">
        <v>2684</v>
      </c>
      <c r="J678" s="0" t="n">
        <f aca="false">IF(ISNUMBER(RIGHT(E678,LEN(E678)-SEARCH("(",E678,1))*1),RIGHT(E678,LEN(E678)-SEARCH("(",E678,1))*1,VLOOKUP(MID(E678,SEARCH("(",E678,1)+1,IF(ISERROR(FIND("NBMX",E678,1)),3,4)),$A$2:$C$36,3,0))</f>
        <v>12</v>
      </c>
      <c r="K678" s="0" t="n">
        <f aca="false">IF(ISBLANK(F678),"",IF(ISNUMBER(F678),F678,VLOOKUP(IF(ISERROR(SEARCH(")",F678,1)),LEFT(F678,LEN(F678)),LEFT(F678,LEN(F678)-1)),$A$2:$C$36,3,0)))</f>
        <v>1000</v>
      </c>
    </row>
    <row r="679" customFormat="false" ht="13.2" hidden="false" customHeight="false" outlineLevel="0" collapsed="false">
      <c r="E679" s="0" t="s">
        <v>1884</v>
      </c>
      <c r="F679" s="0" t="s">
        <v>1599</v>
      </c>
      <c r="I679" s="0" t="s">
        <v>2685</v>
      </c>
      <c r="J679" s="0" t="n">
        <f aca="false">IF(ISNUMBER(RIGHT(E679,LEN(E679)-SEARCH("(",E679,1))*1),RIGHT(E679,LEN(E679)-SEARCH("(",E679,1))*1,VLOOKUP(MID(E679,SEARCH("(",E679,1)+1,IF(ISERROR(FIND("NBMX",E679,1)),3,4)),$A$2:$C$36,3,0))</f>
        <v>12</v>
      </c>
      <c r="K679" s="0" t="n">
        <f aca="false">IF(ISBLANK(F679),"",IF(ISNUMBER(F679),F679,VLOOKUP(IF(ISERROR(SEARCH(")",F679,1)),LEFT(F679,LEN(F679)),LEFT(F679,LEN(F679)-1)),$A$2:$C$36,3,0)))</f>
        <v>1000</v>
      </c>
    </row>
    <row r="680" customFormat="false" ht="13.2" hidden="false" customHeight="false" outlineLevel="0" collapsed="false">
      <c r="E680" s="0" t="s">
        <v>1116</v>
      </c>
      <c r="I680" s="0" t="s">
        <v>2686</v>
      </c>
      <c r="J680" s="0" t="n">
        <f aca="false">IF(ISNUMBER(RIGHT(E680,LEN(E680)-SEARCH("(",E680,1))*1),RIGHT(E680,LEN(E680)-SEARCH("(",E680,1))*1,VLOOKUP(MID(E680,SEARCH("(",E680,1)+1,IF(ISERROR(FIND("NBMX",E680,1)),3,4)),$A$2:$C$36,3,0))</f>
        <v>1000</v>
      </c>
      <c r="K680" s="0" t="str">
        <f aca="false">IF(ISBLANK(F680),"",IF(ISNUMBER(F680),F680,VLOOKUP(IF(ISERROR(SEARCH(")",F680,1)),LEFT(F680,LEN(F680)),LEFT(F680,LEN(F680)-1)),$A$2:$C$36,3,0)))</f>
        <v/>
      </c>
    </row>
    <row r="681" customFormat="false" ht="13.2" hidden="false" customHeight="false" outlineLevel="0" collapsed="false">
      <c r="E681" s="0" t="s">
        <v>1117</v>
      </c>
      <c r="I681" s="0" t="s">
        <v>2687</v>
      </c>
      <c r="J681" s="0" t="n">
        <f aca="false">IF(ISNUMBER(RIGHT(E681,LEN(E681)-SEARCH("(",E681,1))*1),RIGHT(E681,LEN(E681)-SEARCH("(",E681,1))*1,VLOOKUP(MID(E681,SEARCH("(",E681,1)+1,IF(ISERROR(FIND("NBMX",E681,1)),3,4)),$A$2:$C$36,3,0))</f>
        <v>1000</v>
      </c>
      <c r="K681" s="0" t="str">
        <f aca="false">IF(ISBLANK(F681),"",IF(ISNUMBER(F681),F681,VLOOKUP(IF(ISERROR(SEARCH(")",F681,1)),LEFT(F681,LEN(F681)),LEFT(F681,LEN(F681)-1)),$A$2:$C$36,3,0)))</f>
        <v/>
      </c>
    </row>
    <row r="682" customFormat="false" ht="13.2" hidden="false" customHeight="false" outlineLevel="0" collapsed="false">
      <c r="E682" s="0" t="s">
        <v>1118</v>
      </c>
      <c r="I682" s="0" t="s">
        <v>2688</v>
      </c>
      <c r="J682" s="0" t="n">
        <f aca="false">IF(ISNUMBER(RIGHT(E682,LEN(E682)-SEARCH("(",E682,1))*1),RIGHT(E682,LEN(E682)-SEARCH("(",E682,1))*1,VLOOKUP(MID(E682,SEARCH("(",E682,1)+1,IF(ISERROR(FIND("NBMX",E682,1)),3,4)),$A$2:$C$36,3,0))</f>
        <v>1000</v>
      </c>
      <c r="K682" s="0" t="str">
        <f aca="false">IF(ISBLANK(F682),"",IF(ISNUMBER(F682),F682,VLOOKUP(IF(ISERROR(SEARCH(")",F682,1)),LEFT(F682,LEN(F682)),LEFT(F682,LEN(F682)-1)),$A$2:$C$36,3,0)))</f>
        <v/>
      </c>
    </row>
    <row r="683" customFormat="false" ht="13.2" hidden="false" customHeight="false" outlineLevel="0" collapsed="false">
      <c r="E683" s="0" t="s">
        <v>1119</v>
      </c>
      <c r="I683" s="0" t="s">
        <v>2689</v>
      </c>
      <c r="J683" s="0" t="n">
        <f aca="false">IF(ISNUMBER(RIGHT(E683,LEN(E683)-SEARCH("(",E683,1))*1),RIGHT(E683,LEN(E683)-SEARCH("(",E683,1))*1,VLOOKUP(MID(E683,SEARCH("(",E683,1)+1,IF(ISERROR(FIND("NBMX",E683,1)),3,4)),$A$2:$C$36,3,0))</f>
        <v>1000</v>
      </c>
      <c r="K683" s="0" t="str">
        <f aca="false">IF(ISBLANK(F683),"",IF(ISNUMBER(F683),F683,VLOOKUP(IF(ISERROR(SEARCH(")",F683,1)),LEFT(F683,LEN(F683)),LEFT(F683,LEN(F683)-1)),$A$2:$C$36,3,0)))</f>
        <v/>
      </c>
    </row>
    <row r="684" customFormat="false" ht="13.2" hidden="false" customHeight="false" outlineLevel="0" collapsed="false">
      <c r="E684" s="0" t="s">
        <v>1885</v>
      </c>
      <c r="F684" s="0" t="s">
        <v>1599</v>
      </c>
      <c r="I684" s="0" t="s">
        <v>2690</v>
      </c>
      <c r="J684" s="0" t="n">
        <f aca="false">IF(ISNUMBER(RIGHT(E684,LEN(E684)-SEARCH("(",E684,1))*1),RIGHT(E684,LEN(E684)-SEARCH("(",E684,1))*1,VLOOKUP(MID(E684,SEARCH("(",E684,1)+1,IF(ISERROR(FIND("NBMX",E684,1)),3,4)),$A$2:$C$36,3,0))</f>
        <v>200</v>
      </c>
      <c r="K684" s="0" t="n">
        <f aca="false">IF(ISBLANK(F684),"",IF(ISNUMBER(F684),F684,VLOOKUP(IF(ISERROR(SEARCH(")",F684,1)),LEFT(F684,LEN(F684)),LEFT(F684,LEN(F684)-1)),$A$2:$C$36,3,0)))</f>
        <v>1000</v>
      </c>
    </row>
    <row r="685" customFormat="false" ht="13.2" hidden="false" customHeight="false" outlineLevel="0" collapsed="false">
      <c r="E685" s="0" t="s">
        <v>1120</v>
      </c>
      <c r="I685" s="0" t="s">
        <v>2691</v>
      </c>
      <c r="J685" s="0" t="n">
        <f aca="false">IF(ISNUMBER(RIGHT(E685,LEN(E685)-SEARCH("(",E685,1))*1),RIGHT(E685,LEN(E685)-SEARCH("(",E685,1))*1,VLOOKUP(MID(E685,SEARCH("(",E685,1)+1,IF(ISERROR(FIND("NBMX",E685,1)),3,4)),$A$2:$C$36,3,0))</f>
        <v>1000</v>
      </c>
      <c r="K685" s="0" t="str">
        <f aca="false">IF(ISBLANK(F685),"",IF(ISNUMBER(F685),F685,VLOOKUP(IF(ISERROR(SEARCH(")",F685,1)),LEFT(F685,LEN(F685)),LEFT(F685,LEN(F685)-1)),$A$2:$C$36,3,0)))</f>
        <v/>
      </c>
    </row>
    <row r="686" customFormat="false" ht="13.2" hidden="false" customHeight="false" outlineLevel="0" collapsed="false">
      <c r="E686" s="0" t="s">
        <v>1886</v>
      </c>
      <c r="F686" s="0" t="s">
        <v>1599</v>
      </c>
      <c r="I686" s="0" t="s">
        <v>2692</v>
      </c>
      <c r="J686" s="0" t="n">
        <f aca="false">IF(ISNUMBER(RIGHT(E686,LEN(E686)-SEARCH("(",E686,1))*1),RIGHT(E686,LEN(E686)-SEARCH("(",E686,1))*1,VLOOKUP(MID(E686,SEARCH("(",E686,1)+1,IF(ISERROR(FIND("NBMX",E686,1)),3,4)),$A$2:$C$36,3,0))</f>
        <v>200</v>
      </c>
      <c r="K686" s="0" t="n">
        <f aca="false">IF(ISBLANK(F686),"",IF(ISNUMBER(F686),F686,VLOOKUP(IF(ISERROR(SEARCH(")",F686,1)),LEFT(F686,LEN(F686)),LEFT(F686,LEN(F686)-1)),$A$2:$C$36,3,0)))</f>
        <v>1000</v>
      </c>
    </row>
    <row r="687" customFormat="false" ht="13.2" hidden="false" customHeight="false" outlineLevel="0" collapsed="false">
      <c r="E687" s="0" t="s">
        <v>1887</v>
      </c>
      <c r="F687" s="0" t="s">
        <v>1599</v>
      </c>
      <c r="I687" s="0" t="s">
        <v>2693</v>
      </c>
      <c r="J687" s="0" t="n">
        <f aca="false">IF(ISNUMBER(RIGHT(E687,LEN(E687)-SEARCH("(",E687,1))*1),RIGHT(E687,LEN(E687)-SEARCH("(",E687,1))*1,VLOOKUP(MID(E687,SEARCH("(",E687,1)+1,IF(ISERROR(FIND("NBMX",E687,1)),3,4)),$A$2:$C$36,3,0))</f>
        <v>12</v>
      </c>
      <c r="K687" s="0" t="n">
        <f aca="false">IF(ISBLANK(F687),"",IF(ISNUMBER(F687),F687,VLOOKUP(IF(ISERROR(SEARCH(")",F687,1)),LEFT(F687,LEN(F687)),LEFT(F687,LEN(F687)-1)),$A$2:$C$36,3,0)))</f>
        <v>1000</v>
      </c>
    </row>
    <row r="688" customFormat="false" ht="13.2" hidden="false" customHeight="false" outlineLevel="0" collapsed="false">
      <c r="E688" s="0" t="s">
        <v>1888</v>
      </c>
      <c r="F688" s="0" t="s">
        <v>1681</v>
      </c>
      <c r="I688" s="0" t="s">
        <v>2694</v>
      </c>
      <c r="J688" s="0" t="n">
        <f aca="false">IF(ISNUMBER(RIGHT(E688,LEN(E688)-SEARCH("(",E688,1))*1),RIGHT(E688,LEN(E688)-SEARCH("(",E688,1))*1,VLOOKUP(MID(E688,SEARCH("(",E688,1)+1,IF(ISERROR(FIND("NBMX",E688,1)),3,4)),$A$2:$C$36,3,0))</f>
        <v>5</v>
      </c>
      <c r="K688" s="0" t="n">
        <f aca="false">IF(ISBLANK(F688),"",IF(ISNUMBER(F688),F688,VLOOKUP(IF(ISERROR(SEARCH(")",F688,1)),LEFT(F688,LEN(F688)),LEFT(F688,LEN(F688)-1)),$A$2:$C$36,3,0)))</f>
        <v>4000</v>
      </c>
    </row>
    <row r="689" customFormat="false" ht="13.2" hidden="false" customHeight="false" outlineLevel="0" collapsed="false">
      <c r="E689" s="0" t="s">
        <v>1122</v>
      </c>
      <c r="I689" s="0" t="s">
        <v>2695</v>
      </c>
      <c r="J689" s="0" t="n">
        <f aca="false">IF(ISNUMBER(RIGHT(E689,LEN(E689)-SEARCH("(",E689,1))*1),RIGHT(E689,LEN(E689)-SEARCH("(",E689,1))*1,VLOOKUP(MID(E689,SEARCH("(",E689,1)+1,IF(ISERROR(FIND("NBMX",E689,1)),3,4)),$A$2:$C$36,3,0))</f>
        <v>1000</v>
      </c>
      <c r="K689" s="0" t="str">
        <f aca="false">IF(ISBLANK(F689),"",IF(ISNUMBER(F689),F689,VLOOKUP(IF(ISERROR(SEARCH(")",F689,1)),LEFT(F689,LEN(F689)),LEFT(F689,LEN(F689)-1)),$A$2:$C$36,3,0)))</f>
        <v/>
      </c>
    </row>
    <row r="690" customFormat="false" ht="13.2" hidden="false" customHeight="false" outlineLevel="0" collapsed="false">
      <c r="E690" s="0" t="s">
        <v>1889</v>
      </c>
      <c r="F690" s="0" t="s">
        <v>1599</v>
      </c>
      <c r="I690" s="0" t="s">
        <v>2696</v>
      </c>
      <c r="J690" s="0" t="n">
        <f aca="false">IF(ISNUMBER(RIGHT(E690,LEN(E690)-SEARCH("(",E690,1))*1),RIGHT(E690,LEN(E690)-SEARCH("(",E690,1))*1,VLOOKUP(MID(E690,SEARCH("(",E690,1)+1,IF(ISERROR(FIND("NBMX",E690,1)),3,4)),$A$2:$C$36,3,0))</f>
        <v>12</v>
      </c>
      <c r="K690" s="0" t="n">
        <f aca="false">IF(ISBLANK(F690),"",IF(ISNUMBER(F690),F690,VLOOKUP(IF(ISERROR(SEARCH(")",F690,1)),LEFT(F690,LEN(F690)),LEFT(F690,LEN(F690)-1)),$A$2:$C$36,3,0)))</f>
        <v>1000</v>
      </c>
    </row>
    <row r="691" customFormat="false" ht="13.2" hidden="false" customHeight="false" outlineLevel="0" collapsed="false">
      <c r="E691" s="0" t="s">
        <v>878</v>
      </c>
      <c r="I691" s="0" t="s">
        <v>2697</v>
      </c>
      <c r="J691" s="0" t="n">
        <f aca="false">IF(ISNUMBER(RIGHT(E691,LEN(E691)-SEARCH("(",E691,1))*1),RIGHT(E691,LEN(E691)-SEARCH("(",E691,1))*1,VLOOKUP(MID(E691,SEARCH("(",E691,1)+1,IF(ISERROR(FIND("NBMX",E691,1)),3,4)),$A$2:$C$36,3,0))</f>
        <v>200</v>
      </c>
      <c r="K691" s="0" t="str">
        <f aca="false">IF(ISBLANK(F691),"",IF(ISNUMBER(F691),F691,VLOOKUP(IF(ISERROR(SEARCH(")",F691,1)),LEFT(F691,LEN(F691)),LEFT(F691,LEN(F691)-1)),$A$2:$C$36,3,0)))</f>
        <v/>
      </c>
    </row>
    <row r="692" customFormat="false" ht="13.2" hidden="false" customHeight="false" outlineLevel="0" collapsed="false">
      <c r="E692" s="0" t="s">
        <v>1258</v>
      </c>
      <c r="I692" s="0" t="s">
        <v>2698</v>
      </c>
      <c r="J692" s="0" t="n">
        <f aca="false">IF(ISNUMBER(RIGHT(E692,LEN(E692)-SEARCH("(",E692,1))*1),RIGHT(E692,LEN(E692)-SEARCH("(",E692,1))*1,VLOOKUP(MID(E692,SEARCH("(",E692,1)+1,IF(ISERROR(FIND("NBMX",E692,1)),3,4)),$A$2:$C$36,3,0))</f>
        <v>4000</v>
      </c>
      <c r="K692" s="0" t="str">
        <f aca="false">IF(ISBLANK(F692),"",IF(ISNUMBER(F692),F692,VLOOKUP(IF(ISERROR(SEARCH(")",F692,1)),LEFT(F692,LEN(F692)),LEFT(F692,LEN(F692)-1)),$A$2:$C$36,3,0)))</f>
        <v/>
      </c>
    </row>
    <row r="693" customFormat="false" ht="13.2" hidden="false" customHeight="false" outlineLevel="0" collapsed="false">
      <c r="E693" s="0" t="s">
        <v>1259</v>
      </c>
      <c r="I693" s="0" t="s">
        <v>2699</v>
      </c>
      <c r="J693" s="0" t="n">
        <f aca="false">IF(ISNUMBER(RIGHT(E693,LEN(E693)-SEARCH("(",E693,1))*1),RIGHT(E693,LEN(E693)-SEARCH("(",E693,1))*1,VLOOKUP(MID(E693,SEARCH("(",E693,1)+1,IF(ISERROR(FIND("NBMX",E693,1)),3,4)),$A$2:$C$36,3,0))</f>
        <v>4000</v>
      </c>
      <c r="K693" s="0" t="str">
        <f aca="false">IF(ISBLANK(F693),"",IF(ISNUMBER(F693),F693,VLOOKUP(IF(ISERROR(SEARCH(")",F693,1)),LEFT(F693,LEN(F693)),LEFT(F693,LEN(F693)-1)),$A$2:$C$36,3,0)))</f>
        <v/>
      </c>
    </row>
    <row r="694" customFormat="false" ht="13.2" hidden="false" customHeight="false" outlineLevel="0" collapsed="false">
      <c r="E694" s="0" t="s">
        <v>1890</v>
      </c>
      <c r="F694" s="0" t="s">
        <v>1599</v>
      </c>
      <c r="I694" s="0" t="s">
        <v>2700</v>
      </c>
      <c r="J694" s="0" t="n">
        <f aca="false">IF(ISNUMBER(RIGHT(E694,LEN(E694)-SEARCH("(",E694,1))*1),RIGHT(E694,LEN(E694)-SEARCH("(",E694,1))*1,VLOOKUP(MID(E694,SEARCH("(",E694,1)+1,IF(ISERROR(FIND("NBMX",E694,1)),3,4)),$A$2:$C$36,3,0))</f>
        <v>200</v>
      </c>
      <c r="K694" s="0" t="n">
        <f aca="false">IF(ISBLANK(F694),"",IF(ISNUMBER(F694),F694,VLOOKUP(IF(ISERROR(SEARCH(")",F694,1)),LEFT(F694,LEN(F694)),LEFT(F694,LEN(F694)-1)),$A$2:$C$36,3,0)))</f>
        <v>1000</v>
      </c>
    </row>
    <row r="695" customFormat="false" ht="13.2" hidden="false" customHeight="false" outlineLevel="0" collapsed="false">
      <c r="E695" s="0" t="s">
        <v>1123</v>
      </c>
      <c r="I695" s="0" t="s">
        <v>2701</v>
      </c>
      <c r="J695" s="0" t="n">
        <f aca="false">IF(ISNUMBER(RIGHT(E695,LEN(E695)-SEARCH("(",E695,1))*1),RIGHT(E695,LEN(E695)-SEARCH("(",E695,1))*1,VLOOKUP(MID(E695,SEARCH("(",E695,1)+1,IF(ISERROR(FIND("NBMX",E695,1)),3,4)),$A$2:$C$36,3,0))</f>
        <v>1000</v>
      </c>
      <c r="K695" s="0" t="str">
        <f aca="false">IF(ISBLANK(F695),"",IF(ISNUMBER(F695),F695,VLOOKUP(IF(ISERROR(SEARCH(")",F695,1)),LEFT(F695,LEN(F695)),LEFT(F695,LEN(F695)-1)),$A$2:$C$36,3,0)))</f>
        <v/>
      </c>
    </row>
    <row r="696" customFormat="false" ht="13.2" hidden="false" customHeight="false" outlineLevel="0" collapsed="false">
      <c r="E696" s="0" t="s">
        <v>1260</v>
      </c>
      <c r="I696" s="0" t="s">
        <v>2702</v>
      </c>
      <c r="J696" s="0" t="n">
        <f aca="false">IF(ISNUMBER(RIGHT(E696,LEN(E696)-SEARCH("(",E696,1))*1),RIGHT(E696,LEN(E696)-SEARCH("(",E696,1))*1,VLOOKUP(MID(E696,SEARCH("(",E696,1)+1,IF(ISERROR(FIND("NBMX",E696,1)),3,4)),$A$2:$C$36,3,0))</f>
        <v>4000</v>
      </c>
      <c r="K696" s="0" t="str">
        <f aca="false">IF(ISBLANK(F696),"",IF(ISNUMBER(F696),F696,VLOOKUP(IF(ISERROR(SEARCH(")",F696,1)),LEFT(F696,LEN(F696)),LEFT(F696,LEN(F696)-1)),$A$2:$C$36,3,0)))</f>
        <v/>
      </c>
    </row>
    <row r="697" customFormat="false" ht="13.2" hidden="false" customHeight="false" outlineLevel="0" collapsed="false">
      <c r="E697" s="0" t="s">
        <v>1261</v>
      </c>
      <c r="I697" s="0" t="s">
        <v>2703</v>
      </c>
      <c r="J697" s="0" t="n">
        <f aca="false">IF(ISNUMBER(RIGHT(E697,LEN(E697)-SEARCH("(",E697,1))*1),RIGHT(E697,LEN(E697)-SEARCH("(",E697,1))*1,VLOOKUP(MID(E697,SEARCH("(",E697,1)+1,IF(ISERROR(FIND("NBMX",E697,1)),3,4)),$A$2:$C$36,3,0))</f>
        <v>4000</v>
      </c>
      <c r="K697" s="0" t="str">
        <f aca="false">IF(ISBLANK(F697),"",IF(ISNUMBER(F697),F697,VLOOKUP(IF(ISERROR(SEARCH(")",F697,1)),LEFT(F697,LEN(F697)),LEFT(F697,LEN(F697)-1)),$A$2:$C$36,3,0)))</f>
        <v/>
      </c>
    </row>
    <row r="698" customFormat="false" ht="13.2" hidden="false" customHeight="false" outlineLevel="0" collapsed="false">
      <c r="E698" s="0" t="s">
        <v>1891</v>
      </c>
      <c r="F698" s="0" t="s">
        <v>1599</v>
      </c>
      <c r="I698" s="0" t="s">
        <v>2704</v>
      </c>
      <c r="J698" s="0" t="n">
        <f aca="false">IF(ISNUMBER(RIGHT(E698,LEN(E698)-SEARCH("(",E698,1))*1),RIGHT(E698,LEN(E698)-SEARCH("(",E698,1))*1,VLOOKUP(MID(E698,SEARCH("(",E698,1)+1,IF(ISERROR(FIND("NBMX",E698,1)),3,4)),$A$2:$C$36,3,0))</f>
        <v>12</v>
      </c>
      <c r="K698" s="0" t="n">
        <f aca="false">IF(ISBLANK(F698),"",IF(ISNUMBER(F698),F698,VLOOKUP(IF(ISERROR(SEARCH(")",F698,1)),LEFT(F698,LEN(F698)),LEFT(F698,LEN(F698)-1)),$A$2:$C$36,3,0)))</f>
        <v>1000</v>
      </c>
    </row>
    <row r="699" customFormat="false" ht="13.2" hidden="false" customHeight="false" outlineLevel="0" collapsed="false">
      <c r="E699" s="0" t="s">
        <v>879</v>
      </c>
      <c r="I699" s="0" t="s">
        <v>2705</v>
      </c>
      <c r="J699" s="0" t="n">
        <f aca="false">IF(ISNUMBER(RIGHT(E699,LEN(E699)-SEARCH("(",E699,1))*1),RIGHT(E699,LEN(E699)-SEARCH("(",E699,1))*1,VLOOKUP(MID(E699,SEARCH("(",E699,1)+1,IF(ISERROR(FIND("NBMX",E699,1)),3,4)),$A$2:$C$36,3,0))</f>
        <v>200</v>
      </c>
      <c r="K699" s="0" t="str">
        <f aca="false">IF(ISBLANK(F699),"",IF(ISNUMBER(F699),F699,VLOOKUP(IF(ISERROR(SEARCH(")",F699,1)),LEFT(F699,LEN(F699)),LEFT(F699,LEN(F699)-1)),$A$2:$C$36,3,0)))</f>
        <v/>
      </c>
    </row>
    <row r="700" customFormat="false" ht="13.2" hidden="false" customHeight="false" outlineLevel="0" collapsed="false">
      <c r="E700" s="0" t="s">
        <v>880</v>
      </c>
      <c r="I700" s="0" t="s">
        <v>2706</v>
      </c>
      <c r="J700" s="0" t="n">
        <f aca="false">IF(ISNUMBER(RIGHT(E700,LEN(E700)-SEARCH("(",E700,1))*1),RIGHT(E700,LEN(E700)-SEARCH("(",E700,1))*1,VLOOKUP(MID(E700,SEARCH("(",E700,1)+1,IF(ISERROR(FIND("NBMX",E700,1)),3,4)),$A$2:$C$36,3,0))</f>
        <v>200</v>
      </c>
      <c r="K700" s="0" t="str">
        <f aca="false">IF(ISBLANK(F700),"",IF(ISNUMBER(F700),F700,VLOOKUP(IF(ISERROR(SEARCH(")",F700,1)),LEFT(F700,LEN(F700)),LEFT(F700,LEN(F700)-1)),$A$2:$C$36,3,0)))</f>
        <v/>
      </c>
    </row>
    <row r="701" customFormat="false" ht="13.2" hidden="false" customHeight="false" outlineLevel="0" collapsed="false">
      <c r="E701" s="0" t="s">
        <v>1124</v>
      </c>
      <c r="I701" s="0" t="s">
        <v>2707</v>
      </c>
      <c r="J701" s="0" t="n">
        <f aca="false">IF(ISNUMBER(RIGHT(E701,LEN(E701)-SEARCH("(",E701,1))*1),RIGHT(E701,LEN(E701)-SEARCH("(",E701,1))*1,VLOOKUP(MID(E701,SEARCH("(",E701,1)+1,IF(ISERROR(FIND("NBMX",E701,1)),3,4)),$A$2:$C$36,3,0))</f>
        <v>1000</v>
      </c>
      <c r="K701" s="0" t="str">
        <f aca="false">IF(ISBLANK(F701),"",IF(ISNUMBER(F701),F701,VLOOKUP(IF(ISERROR(SEARCH(")",F701,1)),LEFT(F701,LEN(F701)),LEFT(F701,LEN(F701)-1)),$A$2:$C$36,3,0)))</f>
        <v/>
      </c>
    </row>
    <row r="702" customFormat="false" ht="13.2" hidden="false" customHeight="false" outlineLevel="0" collapsed="false">
      <c r="E702" s="0" t="s">
        <v>1892</v>
      </c>
      <c r="F702" s="0" t="s">
        <v>1599</v>
      </c>
      <c r="I702" s="0" t="s">
        <v>2708</v>
      </c>
      <c r="J702" s="0" t="n">
        <f aca="false">IF(ISNUMBER(RIGHT(E702,LEN(E702)-SEARCH("(",E702,1))*1),RIGHT(E702,LEN(E702)-SEARCH("(",E702,1))*1,VLOOKUP(MID(E702,SEARCH("(",E702,1)+1,IF(ISERROR(FIND("NBMX",E702,1)),3,4)),$A$2:$C$36,3,0))</f>
        <v>12</v>
      </c>
      <c r="K702" s="0" t="n">
        <f aca="false">IF(ISBLANK(F702),"",IF(ISNUMBER(F702),F702,VLOOKUP(IF(ISERROR(SEARCH(")",F702,1)),LEFT(F702,LEN(F702)),LEFT(F702,LEN(F702)-1)),$A$2:$C$36,3,0)))</f>
        <v>1000</v>
      </c>
    </row>
    <row r="703" customFormat="false" ht="13.2" hidden="false" customHeight="false" outlineLevel="0" collapsed="false">
      <c r="E703" s="0" t="s">
        <v>1893</v>
      </c>
      <c r="F703" s="0" t="s">
        <v>1599</v>
      </c>
      <c r="I703" s="0" t="s">
        <v>2709</v>
      </c>
      <c r="J703" s="0" t="n">
        <f aca="false">IF(ISNUMBER(RIGHT(E703,LEN(E703)-SEARCH("(",E703,1))*1),RIGHT(E703,LEN(E703)-SEARCH("(",E703,1))*1,VLOOKUP(MID(E703,SEARCH("(",E703,1)+1,IF(ISERROR(FIND("NBMX",E703,1)),3,4)),$A$2:$C$36,3,0))</f>
        <v>200</v>
      </c>
      <c r="K703" s="0" t="n">
        <f aca="false">IF(ISBLANK(F703),"",IF(ISNUMBER(F703),F703,VLOOKUP(IF(ISERROR(SEARCH(")",F703,1)),LEFT(F703,LEN(F703)),LEFT(F703,LEN(F703)-1)),$A$2:$C$36,3,0)))</f>
        <v>1000</v>
      </c>
    </row>
    <row r="704" customFormat="false" ht="13.2" hidden="false" customHeight="false" outlineLevel="0" collapsed="false">
      <c r="E704" s="0" t="s">
        <v>1894</v>
      </c>
      <c r="F704" s="0" t="s">
        <v>1599</v>
      </c>
      <c r="I704" s="0" t="s">
        <v>2710</v>
      </c>
      <c r="J704" s="0" t="n">
        <f aca="false">IF(ISNUMBER(RIGHT(E704,LEN(E704)-SEARCH("(",E704,1))*1),RIGHT(E704,LEN(E704)-SEARCH("(",E704,1))*1,VLOOKUP(MID(E704,SEARCH("(",E704,1)+1,IF(ISERROR(FIND("NBMX",E704,1)),3,4)),$A$2:$C$36,3,0))</f>
        <v>12</v>
      </c>
      <c r="K704" s="0" t="n">
        <f aca="false">IF(ISBLANK(F704),"",IF(ISNUMBER(F704),F704,VLOOKUP(IF(ISERROR(SEARCH(")",F704,1)),LEFT(F704,LEN(F704)),LEFT(F704,LEN(F704)-1)),$A$2:$C$36,3,0)))</f>
        <v>1000</v>
      </c>
    </row>
    <row r="705" customFormat="false" ht="13.2" hidden="false" customHeight="false" outlineLevel="0" collapsed="false">
      <c r="E705" s="0" t="s">
        <v>1895</v>
      </c>
      <c r="F705" s="0" t="s">
        <v>1599</v>
      </c>
      <c r="I705" s="0" t="s">
        <v>2711</v>
      </c>
      <c r="J705" s="0" t="n">
        <f aca="false">IF(ISNUMBER(RIGHT(E705,LEN(E705)-SEARCH("(",E705,1))*1),RIGHT(E705,LEN(E705)-SEARCH("(",E705,1))*1,VLOOKUP(MID(E705,SEARCH("(",E705,1)+1,IF(ISERROR(FIND("NBMX",E705,1)),3,4)),$A$2:$C$36,3,0))</f>
        <v>12</v>
      </c>
      <c r="K705" s="0" t="n">
        <f aca="false">IF(ISBLANK(F705),"",IF(ISNUMBER(F705),F705,VLOOKUP(IF(ISERROR(SEARCH(")",F705,1)),LEFT(F705,LEN(F705)),LEFT(F705,LEN(F705)-1)),$A$2:$C$36,3,0)))</f>
        <v>1000</v>
      </c>
    </row>
    <row r="706" customFormat="false" ht="13.2" hidden="false" customHeight="false" outlineLevel="0" collapsed="false">
      <c r="E706" s="0" t="s">
        <v>1896</v>
      </c>
      <c r="F706" s="0" t="s">
        <v>1599</v>
      </c>
      <c r="I706" s="0" t="s">
        <v>2712</v>
      </c>
      <c r="J706" s="0" t="n">
        <f aca="false">IF(ISNUMBER(RIGHT(E706,LEN(E706)-SEARCH("(",E706,1))*1),RIGHT(E706,LEN(E706)-SEARCH("(",E706,1))*1,VLOOKUP(MID(E706,SEARCH("(",E706,1)+1,IF(ISERROR(FIND("NBMX",E706,1)),3,4)),$A$2:$C$36,3,0))</f>
        <v>200</v>
      </c>
      <c r="K706" s="0" t="n">
        <f aca="false">IF(ISBLANK(F706),"",IF(ISNUMBER(F706),F706,VLOOKUP(IF(ISERROR(SEARCH(")",F706,1)),LEFT(F706,LEN(F706)),LEFT(F706,LEN(F706)-1)),$A$2:$C$36,3,0)))</f>
        <v>1000</v>
      </c>
    </row>
    <row r="707" customFormat="false" ht="13.2" hidden="false" customHeight="false" outlineLevel="0" collapsed="false">
      <c r="E707" s="0" t="s">
        <v>1125</v>
      </c>
      <c r="I707" s="0" t="s">
        <v>2713</v>
      </c>
      <c r="J707" s="0" t="n">
        <f aca="false">IF(ISNUMBER(RIGHT(E707,LEN(E707)-SEARCH("(",E707,1))*1),RIGHT(E707,LEN(E707)-SEARCH("(",E707,1))*1,VLOOKUP(MID(E707,SEARCH("(",E707,1)+1,IF(ISERROR(FIND("NBMX",E707,1)),3,4)),$A$2:$C$36,3,0))</f>
        <v>1000</v>
      </c>
      <c r="K707" s="0" t="str">
        <f aca="false">IF(ISBLANK(F707),"",IF(ISNUMBER(F707),F707,VLOOKUP(IF(ISERROR(SEARCH(")",F707,1)),LEFT(F707,LEN(F707)),LEFT(F707,LEN(F707)-1)),$A$2:$C$36,3,0)))</f>
        <v/>
      </c>
    </row>
    <row r="708" customFormat="false" ht="13.2" hidden="false" customHeight="false" outlineLevel="0" collapsed="false">
      <c r="E708" s="0" t="s">
        <v>1897</v>
      </c>
      <c r="F708" s="0" t="s">
        <v>1599</v>
      </c>
      <c r="I708" s="0" t="s">
        <v>2714</v>
      </c>
      <c r="J708" s="0" t="n">
        <f aca="false">IF(ISNUMBER(RIGHT(E708,LEN(E708)-SEARCH("(",E708,1))*1),RIGHT(E708,LEN(E708)-SEARCH("(",E708,1))*1,VLOOKUP(MID(E708,SEARCH("(",E708,1)+1,IF(ISERROR(FIND("NBMX",E708,1)),3,4)),$A$2:$C$36,3,0))</f>
        <v>200</v>
      </c>
      <c r="K708" s="0" t="n">
        <f aca="false">IF(ISBLANK(F708),"",IF(ISNUMBER(F708),F708,VLOOKUP(IF(ISERROR(SEARCH(")",F708,1)),LEFT(F708,LEN(F708)),LEFT(F708,LEN(F708)-1)),$A$2:$C$36,3,0)))</f>
        <v>1000</v>
      </c>
    </row>
    <row r="709" customFormat="false" ht="13.2" hidden="false" customHeight="false" outlineLevel="0" collapsed="false">
      <c r="E709" s="0" t="s">
        <v>1898</v>
      </c>
      <c r="F709" s="0" t="s">
        <v>1599</v>
      </c>
      <c r="I709" s="0" t="s">
        <v>2715</v>
      </c>
      <c r="J709" s="0" t="n">
        <f aca="false">IF(ISNUMBER(RIGHT(E709,LEN(E709)-SEARCH("(",E709,1))*1),RIGHT(E709,LEN(E709)-SEARCH("(",E709,1))*1,VLOOKUP(MID(E709,SEARCH("(",E709,1)+1,IF(ISERROR(FIND("NBMX",E709,1)),3,4)),$A$2:$C$36,3,0))</f>
        <v>200</v>
      </c>
      <c r="K709" s="0" t="n">
        <f aca="false">IF(ISBLANK(F709),"",IF(ISNUMBER(F709),F709,VLOOKUP(IF(ISERROR(SEARCH(")",F709,1)),LEFT(F709,LEN(F709)),LEFT(F709,LEN(F709)-1)),$A$2:$C$36,3,0)))</f>
        <v>1000</v>
      </c>
    </row>
    <row r="710" customFormat="false" ht="13.2" hidden="false" customHeight="false" outlineLevel="0" collapsed="false">
      <c r="E710" s="0" t="s">
        <v>1899</v>
      </c>
      <c r="F710" s="0" t="s">
        <v>1599</v>
      </c>
      <c r="I710" s="0" t="s">
        <v>2716</v>
      </c>
      <c r="J710" s="0" t="n">
        <f aca="false">IF(ISNUMBER(RIGHT(E710,LEN(E710)-SEARCH("(",E710,1))*1),RIGHT(E710,LEN(E710)-SEARCH("(",E710,1))*1,VLOOKUP(MID(E710,SEARCH("(",E710,1)+1,IF(ISERROR(FIND("NBMX",E710,1)),3,4)),$A$2:$C$36,3,0))</f>
        <v>200</v>
      </c>
      <c r="K710" s="0" t="n">
        <f aca="false">IF(ISBLANK(F710),"",IF(ISNUMBER(F710),F710,VLOOKUP(IF(ISERROR(SEARCH(")",F710,1)),LEFT(F710,LEN(F710)),LEFT(F710,LEN(F710)-1)),$A$2:$C$36,3,0)))</f>
        <v>1000</v>
      </c>
    </row>
    <row r="711" customFormat="false" ht="13.2" hidden="false" customHeight="false" outlineLevel="0" collapsed="false">
      <c r="E711" s="0" t="s">
        <v>1126</v>
      </c>
      <c r="I711" s="0" t="s">
        <v>2717</v>
      </c>
      <c r="J711" s="0" t="n">
        <f aca="false">IF(ISNUMBER(RIGHT(E711,LEN(E711)-SEARCH("(",E711,1))*1),RIGHT(E711,LEN(E711)-SEARCH("(",E711,1))*1,VLOOKUP(MID(E711,SEARCH("(",E711,1)+1,IF(ISERROR(FIND("NBMX",E711,1)),3,4)),$A$2:$C$36,3,0))</f>
        <v>1000</v>
      </c>
      <c r="K711" s="0" t="str">
        <f aca="false">IF(ISBLANK(F711),"",IF(ISNUMBER(F711),F711,VLOOKUP(IF(ISERROR(SEARCH(")",F711,1)),LEFT(F711,LEN(F711)),LEFT(F711,LEN(F711)-1)),$A$2:$C$36,3,0)))</f>
        <v/>
      </c>
    </row>
    <row r="712" customFormat="false" ht="13.2" hidden="false" customHeight="false" outlineLevel="0" collapsed="false">
      <c r="E712" s="0" t="s">
        <v>1900</v>
      </c>
      <c r="F712" s="0" t="s">
        <v>1599</v>
      </c>
      <c r="I712" s="0" t="s">
        <v>2718</v>
      </c>
      <c r="J712" s="0" t="n">
        <f aca="false">IF(ISNUMBER(RIGHT(E712,LEN(E712)-SEARCH("(",E712,1))*1),RIGHT(E712,LEN(E712)-SEARCH("(",E712,1))*1,VLOOKUP(MID(E712,SEARCH("(",E712,1)+1,IF(ISERROR(FIND("NBMX",E712,1)),3,4)),$A$2:$C$36,3,0))</f>
        <v>12</v>
      </c>
      <c r="K712" s="0" t="n">
        <f aca="false">IF(ISBLANK(F712),"",IF(ISNUMBER(F712),F712,VLOOKUP(IF(ISERROR(SEARCH(")",F712,1)),LEFT(F712,LEN(F712)),LEFT(F712,LEN(F712)-1)),$A$2:$C$36,3,0)))</f>
        <v>1000</v>
      </c>
    </row>
    <row r="713" customFormat="false" ht="13.2" hidden="false" customHeight="false" outlineLevel="0" collapsed="false">
      <c r="E713" s="0" t="s">
        <v>1901</v>
      </c>
      <c r="F713" s="0" t="s">
        <v>1599</v>
      </c>
      <c r="I713" s="0" t="s">
        <v>2719</v>
      </c>
      <c r="J713" s="0" t="n">
        <f aca="false">IF(ISNUMBER(RIGHT(E713,LEN(E713)-SEARCH("(",E713,1))*1),RIGHT(E713,LEN(E713)-SEARCH("(",E713,1))*1,VLOOKUP(MID(E713,SEARCH("(",E713,1)+1,IF(ISERROR(FIND("NBMX",E713,1)),3,4)),$A$2:$C$36,3,0))</f>
        <v>200</v>
      </c>
      <c r="K713" s="0" t="n">
        <f aca="false">IF(ISBLANK(F713),"",IF(ISNUMBER(F713),F713,VLOOKUP(IF(ISERROR(SEARCH(")",F713,1)),LEFT(F713,LEN(F713)),LEFT(F713,LEN(F713)-1)),$A$2:$C$36,3,0)))</f>
        <v>1000</v>
      </c>
    </row>
    <row r="714" customFormat="false" ht="13.2" hidden="false" customHeight="false" outlineLevel="0" collapsed="false">
      <c r="E714" s="0" t="s">
        <v>1127</v>
      </c>
      <c r="I714" s="0" t="s">
        <v>2720</v>
      </c>
      <c r="J714" s="0" t="n">
        <f aca="false">IF(ISNUMBER(RIGHT(E714,LEN(E714)-SEARCH("(",E714,1))*1),RIGHT(E714,LEN(E714)-SEARCH("(",E714,1))*1,VLOOKUP(MID(E714,SEARCH("(",E714,1)+1,IF(ISERROR(FIND("NBMX",E714,1)),3,4)),$A$2:$C$36,3,0))</f>
        <v>1000</v>
      </c>
      <c r="K714" s="0" t="str">
        <f aca="false">IF(ISBLANK(F714),"",IF(ISNUMBER(F714),F714,VLOOKUP(IF(ISERROR(SEARCH(")",F714,1)),LEFT(F714,LEN(F714)),LEFT(F714,LEN(F714)-1)),$A$2:$C$36,3,0)))</f>
        <v/>
      </c>
    </row>
    <row r="715" customFormat="false" ht="13.2" hidden="false" customHeight="false" outlineLevel="0" collapsed="false">
      <c r="E715" s="0" t="s">
        <v>1902</v>
      </c>
      <c r="F715" s="0" t="s">
        <v>224</v>
      </c>
      <c r="G715" s="0" t="s">
        <v>1599</v>
      </c>
      <c r="I715" s="0" t="s">
        <v>2721</v>
      </c>
      <c r="J715" s="0" t="n">
        <f aca="false">IF(ISNUMBER(RIGHT(E715,LEN(E715)-SEARCH("(",E715,1))*1),RIGHT(E715,LEN(E715)-SEARCH("(",E715,1))*1,VLOOKUP(MID(E715,SEARCH("(",E715,1)+1,IF(ISERROR(FIND("NBMX",E715,1)),3,4)),$A$2:$C$36,3,0))</f>
        <v>45</v>
      </c>
      <c r="K715" s="0" t="n">
        <f aca="false">IF(ISBLANK(F715),"",IF(ISNUMBER(F715),F715,VLOOKUP(IF(ISERROR(SEARCH(")",F715,1)),LEFT(F715,LEN(F715)),LEFT(F715,LEN(F715)-1)),$A$2:$C$36,3,0)))</f>
        <v>300</v>
      </c>
    </row>
    <row r="716" customFormat="false" ht="13.2" hidden="false" customHeight="false" outlineLevel="0" collapsed="false">
      <c r="E716" s="0" t="s">
        <v>647</v>
      </c>
      <c r="I716" s="0" t="s">
        <v>2722</v>
      </c>
      <c r="J716" s="0" t="n">
        <f aca="false">IF(ISNUMBER(RIGHT(E716,LEN(E716)-SEARCH("(",E716,1))*1),RIGHT(E716,LEN(E716)-SEARCH("(",E716,1))*1,VLOOKUP(MID(E716,SEARCH("(",E716,1)+1,IF(ISERROR(FIND("NBMX",E716,1)),3,4)),$A$2:$C$36,3,0))</f>
        <v>1000</v>
      </c>
      <c r="K716" s="0" t="str">
        <f aca="false">IF(ISBLANK(F716),"",IF(ISNUMBER(F716),F716,VLOOKUP(IF(ISERROR(SEARCH(")",F716,1)),LEFT(F716,LEN(F716)),LEFT(F716,LEN(F716)-1)),$A$2:$C$36,3,0)))</f>
        <v/>
      </c>
    </row>
    <row r="717" customFormat="false" ht="13.2" hidden="false" customHeight="false" outlineLevel="0" collapsed="false">
      <c r="E717" s="0" t="s">
        <v>648</v>
      </c>
      <c r="I717" s="0" t="s">
        <v>2723</v>
      </c>
      <c r="J717" s="0" t="n">
        <f aca="false">IF(ISNUMBER(RIGHT(E717,LEN(E717)-SEARCH("(",E717,1))*1),RIGHT(E717,LEN(E717)-SEARCH("(",E717,1))*1,VLOOKUP(MID(E717,SEARCH("(",E717,1)+1,IF(ISERROR(FIND("NBMX",E717,1)),3,4)),$A$2:$C$36,3,0))</f>
        <v>1000</v>
      </c>
      <c r="K717" s="0" t="str">
        <f aca="false">IF(ISBLANK(F717),"",IF(ISNUMBER(F717),F717,VLOOKUP(IF(ISERROR(SEARCH(")",F717,1)),LEFT(F717,LEN(F717)),LEFT(F717,LEN(F717)-1)),$A$2:$C$36,3,0)))</f>
        <v/>
      </c>
    </row>
    <row r="718" customFormat="false" ht="13.2" hidden="false" customHeight="false" outlineLevel="0" collapsed="false">
      <c r="E718" s="0" t="s">
        <v>1128</v>
      </c>
      <c r="I718" s="0" t="s">
        <v>2724</v>
      </c>
      <c r="J718" s="0" t="n">
        <f aca="false">IF(ISNUMBER(RIGHT(E718,LEN(E718)-SEARCH("(",E718,1))*1),RIGHT(E718,LEN(E718)-SEARCH("(",E718,1))*1,VLOOKUP(MID(E718,SEARCH("(",E718,1)+1,IF(ISERROR(FIND("NBMX",E718,1)),3,4)),$A$2:$C$36,3,0))</f>
        <v>1000</v>
      </c>
      <c r="K718" s="0" t="str">
        <f aca="false">IF(ISBLANK(F718),"",IF(ISNUMBER(F718),F718,VLOOKUP(IF(ISERROR(SEARCH(")",F718,1)),LEFT(F718,LEN(F718)),LEFT(F718,LEN(F718)-1)),$A$2:$C$36,3,0)))</f>
        <v/>
      </c>
    </row>
    <row r="719" customFormat="false" ht="13.2" hidden="false" customHeight="false" outlineLevel="0" collapsed="false">
      <c r="E719" s="0" t="s">
        <v>1129</v>
      </c>
      <c r="I719" s="0" t="s">
        <v>2725</v>
      </c>
      <c r="J719" s="0" t="n">
        <f aca="false">IF(ISNUMBER(RIGHT(E719,LEN(E719)-SEARCH("(",E719,1))*1),RIGHT(E719,LEN(E719)-SEARCH("(",E719,1))*1,VLOOKUP(MID(E719,SEARCH("(",E719,1)+1,IF(ISERROR(FIND("NBMX",E719,1)),3,4)),$A$2:$C$36,3,0))</f>
        <v>1000</v>
      </c>
      <c r="K719" s="0" t="str">
        <f aca="false">IF(ISBLANK(F719),"",IF(ISNUMBER(F719),F719,VLOOKUP(IF(ISERROR(SEARCH(")",F719,1)),LEFT(F719,LEN(F719)),LEFT(F719,LEN(F719)-1)),$A$2:$C$36,3,0)))</f>
        <v/>
      </c>
    </row>
    <row r="720" customFormat="false" ht="13.2" hidden="false" customHeight="false" outlineLevel="0" collapsed="false">
      <c r="E720" s="0" t="s">
        <v>1130</v>
      </c>
      <c r="I720" s="0" t="s">
        <v>2726</v>
      </c>
      <c r="J720" s="0" t="n">
        <f aca="false">IF(ISNUMBER(RIGHT(E720,LEN(E720)-SEARCH("(",E720,1))*1),RIGHT(E720,LEN(E720)-SEARCH("(",E720,1))*1,VLOOKUP(MID(E720,SEARCH("(",E720,1)+1,IF(ISERROR(FIND("NBMX",E720,1)),3,4)),$A$2:$C$36,3,0))</f>
        <v>1000</v>
      </c>
      <c r="K720" s="0" t="str">
        <f aca="false">IF(ISBLANK(F720),"",IF(ISNUMBER(F720),F720,VLOOKUP(IF(ISERROR(SEARCH(")",F720,1)),LEFT(F720,LEN(F720)),LEFT(F720,LEN(F720)-1)),$A$2:$C$36,3,0)))</f>
        <v/>
      </c>
    </row>
    <row r="721" customFormat="false" ht="13.2" hidden="false" customHeight="false" outlineLevel="0" collapsed="false">
      <c r="E721" s="0" t="s">
        <v>1131</v>
      </c>
      <c r="I721" s="0" t="s">
        <v>2727</v>
      </c>
      <c r="J721" s="0" t="n">
        <f aca="false">IF(ISNUMBER(RIGHT(E721,LEN(E721)-SEARCH("(",E721,1))*1),RIGHT(E721,LEN(E721)-SEARCH("(",E721,1))*1,VLOOKUP(MID(E721,SEARCH("(",E721,1)+1,IF(ISERROR(FIND("NBMX",E721,1)),3,4)),$A$2:$C$36,3,0))</f>
        <v>1000</v>
      </c>
      <c r="K721" s="0" t="str">
        <f aca="false">IF(ISBLANK(F721),"",IF(ISNUMBER(F721),F721,VLOOKUP(IF(ISERROR(SEARCH(")",F721,1)),LEFT(F721,LEN(F721)),LEFT(F721,LEN(F721)-1)),$A$2:$C$36,3,0)))</f>
        <v/>
      </c>
    </row>
    <row r="722" customFormat="false" ht="13.2" hidden="false" customHeight="false" outlineLevel="0" collapsed="false">
      <c r="E722" s="0" t="s">
        <v>1132</v>
      </c>
      <c r="I722" s="0" t="s">
        <v>2728</v>
      </c>
      <c r="J722" s="0" t="n">
        <f aca="false">IF(ISNUMBER(RIGHT(E722,LEN(E722)-SEARCH("(",E722,1))*1),RIGHT(E722,LEN(E722)-SEARCH("(",E722,1))*1,VLOOKUP(MID(E722,SEARCH("(",E722,1)+1,IF(ISERROR(FIND("NBMX",E722,1)),3,4)),$A$2:$C$36,3,0))</f>
        <v>1000</v>
      </c>
      <c r="K722" s="0" t="str">
        <f aca="false">IF(ISBLANK(F722),"",IF(ISNUMBER(F722),F722,VLOOKUP(IF(ISERROR(SEARCH(")",F722,1)),LEFT(F722,LEN(F722)),LEFT(F722,LEN(F722)-1)),$A$2:$C$36,3,0)))</f>
        <v/>
      </c>
    </row>
    <row r="723" customFormat="false" ht="13.2" hidden="false" customHeight="false" outlineLevel="0" collapsed="false">
      <c r="E723" s="0" t="s">
        <v>1262</v>
      </c>
      <c r="I723" s="0" t="s">
        <v>2729</v>
      </c>
      <c r="J723" s="0" t="n">
        <f aca="false">IF(ISNUMBER(RIGHT(E723,LEN(E723)-SEARCH("(",E723,1))*1),RIGHT(E723,LEN(E723)-SEARCH("(",E723,1))*1,VLOOKUP(MID(E723,SEARCH("(",E723,1)+1,IF(ISERROR(FIND("NBMX",E723,1)),3,4)),$A$2:$C$36,3,0))</f>
        <v>4000</v>
      </c>
      <c r="K723" s="0" t="str">
        <f aca="false">IF(ISBLANK(F723),"",IF(ISNUMBER(F723),F723,VLOOKUP(IF(ISERROR(SEARCH(")",F723,1)),LEFT(F723,LEN(F723)),LEFT(F723,LEN(F723)-1)),$A$2:$C$36,3,0)))</f>
        <v/>
      </c>
    </row>
    <row r="724" customFormat="false" ht="13.2" hidden="false" customHeight="false" outlineLevel="0" collapsed="false">
      <c r="E724" s="0" t="s">
        <v>1133</v>
      </c>
      <c r="I724" s="0" t="s">
        <v>2730</v>
      </c>
      <c r="J724" s="0" t="n">
        <f aca="false">IF(ISNUMBER(RIGHT(E724,LEN(E724)-SEARCH("(",E724,1))*1),RIGHT(E724,LEN(E724)-SEARCH("(",E724,1))*1,VLOOKUP(MID(E724,SEARCH("(",E724,1)+1,IF(ISERROR(FIND("NBMX",E724,1)),3,4)),$A$2:$C$36,3,0))</f>
        <v>1000</v>
      </c>
      <c r="K724" s="0" t="str">
        <f aca="false">IF(ISBLANK(F724),"",IF(ISNUMBER(F724),F724,VLOOKUP(IF(ISERROR(SEARCH(")",F724,1)),LEFT(F724,LEN(F724)),LEFT(F724,LEN(F724)-1)),$A$2:$C$36,3,0)))</f>
        <v/>
      </c>
    </row>
    <row r="725" customFormat="false" ht="13.2" hidden="false" customHeight="false" outlineLevel="0" collapsed="false">
      <c r="E725" s="0" t="s">
        <v>881</v>
      </c>
      <c r="I725" s="0" t="s">
        <v>2731</v>
      </c>
      <c r="J725" s="0" t="n">
        <f aca="false">IF(ISNUMBER(RIGHT(E725,LEN(E725)-SEARCH("(",E725,1))*1),RIGHT(E725,LEN(E725)-SEARCH("(",E725,1))*1,VLOOKUP(MID(E725,SEARCH("(",E725,1)+1,IF(ISERROR(FIND("NBMX",E725,1)),3,4)),$A$2:$C$36,3,0))</f>
        <v>200</v>
      </c>
      <c r="K725" s="0" t="str">
        <f aca="false">IF(ISBLANK(F725),"",IF(ISNUMBER(F725),F725,VLOOKUP(IF(ISERROR(SEARCH(")",F725,1)),LEFT(F725,LEN(F725)),LEFT(F725,LEN(F725)-1)),$A$2:$C$36,3,0)))</f>
        <v/>
      </c>
    </row>
    <row r="726" customFormat="false" ht="13.2" hidden="false" customHeight="false" outlineLevel="0" collapsed="false">
      <c r="E726" s="0" t="s">
        <v>1903</v>
      </c>
      <c r="F726" s="0" t="s">
        <v>1599</v>
      </c>
      <c r="I726" s="0" t="s">
        <v>2732</v>
      </c>
      <c r="J726" s="0" t="n">
        <f aca="false">IF(ISNUMBER(RIGHT(E726,LEN(E726)-SEARCH("(",E726,1))*1),RIGHT(E726,LEN(E726)-SEARCH("(",E726,1))*1,VLOOKUP(MID(E726,SEARCH("(",E726,1)+1,IF(ISERROR(FIND("NBMX",E726,1)),3,4)),$A$2:$C$36,3,0))</f>
        <v>31</v>
      </c>
      <c r="K726" s="0" t="n">
        <f aca="false">IF(ISBLANK(F726),"",IF(ISNUMBER(F726),F726,VLOOKUP(IF(ISERROR(SEARCH(")",F726,1)),LEFT(F726,LEN(F726)),LEFT(F726,LEN(F726)-1)),$A$2:$C$36,3,0)))</f>
        <v>1000</v>
      </c>
    </row>
    <row r="727" customFormat="false" ht="13.2" hidden="false" customHeight="false" outlineLevel="0" collapsed="false">
      <c r="E727" s="0" t="s">
        <v>1134</v>
      </c>
      <c r="I727" s="0" t="s">
        <v>2733</v>
      </c>
      <c r="J727" s="0" t="n">
        <f aca="false">IF(ISNUMBER(RIGHT(E727,LEN(E727)-SEARCH("(",E727,1))*1),RIGHT(E727,LEN(E727)-SEARCH("(",E727,1))*1,VLOOKUP(MID(E727,SEARCH("(",E727,1)+1,IF(ISERROR(FIND("NBMX",E727,1)),3,4)),$A$2:$C$36,3,0))</f>
        <v>1000</v>
      </c>
      <c r="K727" s="0" t="str">
        <f aca="false">IF(ISBLANK(F727),"",IF(ISNUMBER(F727),F727,VLOOKUP(IF(ISERROR(SEARCH(")",F727,1)),LEFT(F727,LEN(F727)),LEFT(F727,LEN(F727)-1)),$A$2:$C$36,3,0)))</f>
        <v/>
      </c>
    </row>
    <row r="728" customFormat="false" ht="13.2" hidden="false" customHeight="false" outlineLevel="0" collapsed="false">
      <c r="E728" s="0" t="s">
        <v>1904</v>
      </c>
      <c r="F728" s="0" t="s">
        <v>1599</v>
      </c>
      <c r="I728" s="0" t="s">
        <v>2734</v>
      </c>
      <c r="J728" s="0" t="n">
        <f aca="false">IF(ISNUMBER(RIGHT(E728,LEN(E728)-SEARCH("(",E728,1))*1),RIGHT(E728,LEN(E728)-SEARCH("(",E728,1))*1,VLOOKUP(MID(E728,SEARCH("(",E728,1)+1,IF(ISERROR(FIND("NBMX",E728,1)),3,4)),$A$2:$C$36,3,0))</f>
        <v>12</v>
      </c>
      <c r="K728" s="0" t="n">
        <f aca="false">IF(ISBLANK(F728),"",IF(ISNUMBER(F728),F728,VLOOKUP(IF(ISERROR(SEARCH(")",F728,1)),LEFT(F728,LEN(F728)),LEFT(F728,LEN(F728)-1)),$A$2:$C$36,3,0)))</f>
        <v>1000</v>
      </c>
    </row>
    <row r="729" customFormat="false" ht="13.2" hidden="false" customHeight="false" outlineLevel="0" collapsed="false">
      <c r="E729" s="0" t="s">
        <v>1905</v>
      </c>
      <c r="F729" s="0" t="s">
        <v>1599</v>
      </c>
      <c r="I729" s="0" t="s">
        <v>2735</v>
      </c>
      <c r="J729" s="0" t="n">
        <f aca="false">IF(ISNUMBER(RIGHT(E729,LEN(E729)-SEARCH("(",E729,1))*1),RIGHT(E729,LEN(E729)-SEARCH("(",E729,1))*1,VLOOKUP(MID(E729,SEARCH("(",E729,1)+1,IF(ISERROR(FIND("NBMX",E729,1)),3,4)),$A$2:$C$36,3,0))</f>
        <v>12</v>
      </c>
      <c r="K729" s="0" t="n">
        <f aca="false">IF(ISBLANK(F729),"",IF(ISNUMBER(F729),F729,VLOOKUP(IF(ISERROR(SEARCH(")",F729,1)),LEFT(F729,LEN(F729)),LEFT(F729,LEN(F729)-1)),$A$2:$C$36,3,0)))</f>
        <v>1000</v>
      </c>
    </row>
    <row r="730" customFormat="false" ht="13.2" hidden="false" customHeight="false" outlineLevel="0" collapsed="false">
      <c r="E730" s="0" t="s">
        <v>1906</v>
      </c>
      <c r="F730" s="0" t="s">
        <v>1599</v>
      </c>
      <c r="I730" s="0" t="s">
        <v>2736</v>
      </c>
      <c r="J730" s="0" t="n">
        <f aca="false">IF(ISNUMBER(RIGHT(E730,LEN(E730)-SEARCH("(",E730,1))*1),RIGHT(E730,LEN(E730)-SEARCH("(",E730,1))*1,VLOOKUP(MID(E730,SEARCH("(",E730,1)+1,IF(ISERROR(FIND("NBMX",E730,1)),3,4)),$A$2:$C$36,3,0))</f>
        <v>12</v>
      </c>
      <c r="K730" s="0" t="n">
        <f aca="false">IF(ISBLANK(F730),"",IF(ISNUMBER(F730),F730,VLOOKUP(IF(ISERROR(SEARCH(")",F730,1)),LEFT(F730,LEN(F730)),LEFT(F730,LEN(F730)-1)),$A$2:$C$36,3,0)))</f>
        <v>1000</v>
      </c>
    </row>
    <row r="731" customFormat="false" ht="13.2" hidden="false" customHeight="false" outlineLevel="0" collapsed="false">
      <c r="E731" s="0" t="s">
        <v>1907</v>
      </c>
      <c r="F731" s="0" t="s">
        <v>1599</v>
      </c>
      <c r="I731" s="0" t="s">
        <v>2737</v>
      </c>
      <c r="J731" s="0" t="n">
        <f aca="false">IF(ISNUMBER(RIGHT(E731,LEN(E731)-SEARCH("(",E731,1))*1),RIGHT(E731,LEN(E731)-SEARCH("(",E731,1))*1,VLOOKUP(MID(E731,SEARCH("(",E731,1)+1,IF(ISERROR(FIND("NBMX",E731,1)),3,4)),$A$2:$C$36,3,0))</f>
        <v>12</v>
      </c>
      <c r="K731" s="0" t="n">
        <f aca="false">IF(ISBLANK(F731),"",IF(ISNUMBER(F731),F731,VLOOKUP(IF(ISERROR(SEARCH(")",F731,1)),LEFT(F731,LEN(F731)),LEFT(F731,LEN(F731)-1)),$A$2:$C$36,3,0)))</f>
        <v>1000</v>
      </c>
    </row>
    <row r="732" customFormat="false" ht="13.2" hidden="false" customHeight="false" outlineLevel="0" collapsed="false">
      <c r="E732" s="0" t="s">
        <v>1908</v>
      </c>
      <c r="F732" s="0" t="s">
        <v>1599</v>
      </c>
      <c r="I732" s="0" t="s">
        <v>2738</v>
      </c>
      <c r="J732" s="0" t="n">
        <f aca="false">IF(ISNUMBER(RIGHT(E732,LEN(E732)-SEARCH("(",E732,1))*1),RIGHT(E732,LEN(E732)-SEARCH("(",E732,1))*1,VLOOKUP(MID(E732,SEARCH("(",E732,1)+1,IF(ISERROR(FIND("NBMX",E732,1)),3,4)),$A$2:$C$36,3,0))</f>
        <v>12</v>
      </c>
      <c r="K732" s="0" t="n">
        <f aca="false">IF(ISBLANK(F732),"",IF(ISNUMBER(F732),F732,VLOOKUP(IF(ISERROR(SEARCH(")",F732,1)),LEFT(F732,LEN(F732)),LEFT(F732,LEN(F732)-1)),$A$2:$C$36,3,0)))</f>
        <v>1000</v>
      </c>
    </row>
    <row r="733" customFormat="false" ht="13.2" hidden="false" customHeight="false" outlineLevel="0" collapsed="false">
      <c r="E733" s="0" t="s">
        <v>1909</v>
      </c>
      <c r="F733" s="0" t="s">
        <v>1599</v>
      </c>
      <c r="I733" s="0" t="s">
        <v>2739</v>
      </c>
      <c r="J733" s="0" t="n">
        <f aca="false">IF(ISNUMBER(RIGHT(E733,LEN(E733)-SEARCH("(",E733,1))*1),RIGHT(E733,LEN(E733)-SEARCH("(",E733,1))*1,VLOOKUP(MID(E733,SEARCH("(",E733,1)+1,IF(ISERROR(FIND("NBMX",E733,1)),3,4)),$A$2:$C$36,3,0))</f>
        <v>200</v>
      </c>
      <c r="K733" s="0" t="n">
        <f aca="false">IF(ISBLANK(F733),"",IF(ISNUMBER(F733),F733,VLOOKUP(IF(ISERROR(SEARCH(")",F733,1)),LEFT(F733,LEN(F733)),LEFT(F733,LEN(F733)-1)),$A$2:$C$36,3,0)))</f>
        <v>1000</v>
      </c>
    </row>
    <row r="734" customFormat="false" ht="13.2" hidden="false" customHeight="false" outlineLevel="0" collapsed="false">
      <c r="E734" s="0" t="s">
        <v>1910</v>
      </c>
      <c r="F734" s="0" t="s">
        <v>1599</v>
      </c>
      <c r="I734" s="0" t="s">
        <v>2740</v>
      </c>
      <c r="J734" s="0" t="n">
        <f aca="false">IF(ISNUMBER(RIGHT(E734,LEN(E734)-SEARCH("(",E734,1))*1),RIGHT(E734,LEN(E734)-SEARCH("(",E734,1))*1,VLOOKUP(MID(E734,SEARCH("(",E734,1)+1,IF(ISERROR(FIND("NBMX",E734,1)),3,4)),$A$2:$C$36,3,0))</f>
        <v>200</v>
      </c>
      <c r="K734" s="0" t="n">
        <f aca="false">IF(ISBLANK(F734),"",IF(ISNUMBER(F734),F734,VLOOKUP(IF(ISERROR(SEARCH(")",F734,1)),LEFT(F734,LEN(F734)),LEFT(F734,LEN(F734)-1)),$A$2:$C$36,3,0)))</f>
        <v>1000</v>
      </c>
    </row>
    <row r="735" customFormat="false" ht="13.2" hidden="false" customHeight="false" outlineLevel="0" collapsed="false">
      <c r="E735" s="0" t="s">
        <v>1911</v>
      </c>
      <c r="F735" s="0" t="s">
        <v>1599</v>
      </c>
      <c r="I735" s="0" t="s">
        <v>2741</v>
      </c>
      <c r="J735" s="0" t="n">
        <f aca="false">IF(ISNUMBER(RIGHT(E735,LEN(E735)-SEARCH("(",E735,1))*1),RIGHT(E735,LEN(E735)-SEARCH("(",E735,1))*1,VLOOKUP(MID(E735,SEARCH("(",E735,1)+1,IF(ISERROR(FIND("NBMX",E735,1)),3,4)),$A$2:$C$36,3,0))</f>
        <v>12</v>
      </c>
      <c r="K735" s="0" t="n">
        <f aca="false">IF(ISBLANK(F735),"",IF(ISNUMBER(F735),F735,VLOOKUP(IF(ISERROR(SEARCH(")",F735,1)),LEFT(F735,LEN(F735)),LEFT(F735,LEN(F735)-1)),$A$2:$C$36,3,0)))</f>
        <v>1000</v>
      </c>
    </row>
    <row r="736" customFormat="false" ht="13.2" hidden="false" customHeight="false" outlineLevel="0" collapsed="false">
      <c r="E736" s="0" t="s">
        <v>1135</v>
      </c>
      <c r="I736" s="0" t="s">
        <v>2742</v>
      </c>
      <c r="J736" s="0" t="n">
        <f aca="false">IF(ISNUMBER(RIGHT(E736,LEN(E736)-SEARCH("(",E736,1))*1),RIGHT(E736,LEN(E736)-SEARCH("(",E736,1))*1,VLOOKUP(MID(E736,SEARCH("(",E736,1)+1,IF(ISERROR(FIND("NBMX",E736,1)),3,4)),$A$2:$C$36,3,0))</f>
        <v>1000</v>
      </c>
      <c r="K736" s="0" t="str">
        <f aca="false">IF(ISBLANK(F736),"",IF(ISNUMBER(F736),F736,VLOOKUP(IF(ISERROR(SEARCH(")",F736,1)),LEFT(F736,LEN(F736)),LEFT(F736,LEN(F736)-1)),$A$2:$C$36,3,0)))</f>
        <v/>
      </c>
    </row>
    <row r="737" customFormat="false" ht="13.2" hidden="false" customHeight="false" outlineLevel="0" collapsed="false">
      <c r="E737" s="0" t="s">
        <v>1912</v>
      </c>
      <c r="F737" s="0" t="s">
        <v>226</v>
      </c>
      <c r="G737" s="0" t="s">
        <v>1599</v>
      </c>
      <c r="I737" s="0" t="s">
        <v>2743</v>
      </c>
      <c r="J737" s="0" t="n">
        <f aca="false">IF(ISNUMBER(RIGHT(E737,LEN(E737)-SEARCH("(",E737,1))*1),RIGHT(E737,LEN(E737)-SEARCH("(",E737,1))*1,VLOOKUP(MID(E737,SEARCH("(",E737,1)+1,IF(ISERROR(FIND("NBMX",E737,1)),3,4)),$A$2:$C$36,3,0))</f>
        <v>7</v>
      </c>
      <c r="K737" s="0" t="n">
        <f aca="false">IF(ISBLANK(F737),"",IF(ISNUMBER(F737),F737,VLOOKUP(IF(ISERROR(SEARCH(")",F737,1)),LEFT(F737,LEN(F737)),LEFT(F737,LEN(F737)-1)),$A$2:$C$36,3,0)))</f>
        <v>200</v>
      </c>
    </row>
    <row r="738" customFormat="false" ht="13.2" hidden="false" customHeight="false" outlineLevel="0" collapsed="false">
      <c r="E738" s="0" t="s">
        <v>1263</v>
      </c>
      <c r="I738" s="0" t="s">
        <v>2744</v>
      </c>
      <c r="J738" s="0" t="n">
        <f aca="false">IF(ISNUMBER(RIGHT(E738,LEN(E738)-SEARCH("(",E738,1))*1),RIGHT(E738,LEN(E738)-SEARCH("(",E738,1))*1,VLOOKUP(MID(E738,SEARCH("(",E738,1)+1,IF(ISERROR(FIND("NBMX",E738,1)),3,4)),$A$2:$C$36,3,0))</f>
        <v>4000</v>
      </c>
      <c r="K738" s="0" t="str">
        <f aca="false">IF(ISBLANK(F738),"",IF(ISNUMBER(F738),F738,VLOOKUP(IF(ISERROR(SEARCH(")",F738,1)),LEFT(F738,LEN(F738)),LEFT(F738,LEN(F738)-1)),$A$2:$C$36,3,0)))</f>
        <v/>
      </c>
    </row>
    <row r="739" customFormat="false" ht="13.2" hidden="false" customHeight="false" outlineLevel="0" collapsed="false">
      <c r="E739" s="0" t="s">
        <v>1264</v>
      </c>
      <c r="I739" s="0" t="s">
        <v>2745</v>
      </c>
      <c r="J739" s="0" t="n">
        <f aca="false">IF(ISNUMBER(RIGHT(E739,LEN(E739)-SEARCH("(",E739,1))*1),RIGHT(E739,LEN(E739)-SEARCH("(",E739,1))*1,VLOOKUP(MID(E739,SEARCH("(",E739,1)+1,IF(ISERROR(FIND("NBMX",E739,1)),3,4)),$A$2:$C$36,3,0))</f>
        <v>4000</v>
      </c>
      <c r="K739" s="0" t="str">
        <f aca="false">IF(ISBLANK(F739),"",IF(ISNUMBER(F739),F739,VLOOKUP(IF(ISERROR(SEARCH(")",F739,1)),LEFT(F739,LEN(F739)),LEFT(F739,LEN(F739)-1)),$A$2:$C$36,3,0)))</f>
        <v/>
      </c>
    </row>
    <row r="740" customFormat="false" ht="13.2" hidden="false" customHeight="false" outlineLevel="0" collapsed="false">
      <c r="E740" s="0" t="s">
        <v>1136</v>
      </c>
      <c r="I740" s="0" t="s">
        <v>2746</v>
      </c>
      <c r="J740" s="0" t="n">
        <f aca="false">IF(ISNUMBER(RIGHT(E740,LEN(E740)-SEARCH("(",E740,1))*1),RIGHT(E740,LEN(E740)-SEARCH("(",E740,1))*1,VLOOKUP(MID(E740,SEARCH("(",E740,1)+1,IF(ISERROR(FIND("NBMX",E740,1)),3,4)),$A$2:$C$36,3,0))</f>
        <v>1000</v>
      </c>
      <c r="K740" s="0" t="str">
        <f aca="false">IF(ISBLANK(F740),"",IF(ISNUMBER(F740),F740,VLOOKUP(IF(ISERROR(SEARCH(")",F740,1)),LEFT(F740,LEN(F740)),LEFT(F740,LEN(F740)-1)),$A$2:$C$36,3,0)))</f>
        <v/>
      </c>
    </row>
    <row r="741" customFormat="false" ht="13.2" hidden="false" customHeight="false" outlineLevel="0" collapsed="false">
      <c r="E741" s="0" t="s">
        <v>1137</v>
      </c>
      <c r="I741" s="0" t="s">
        <v>2747</v>
      </c>
      <c r="J741" s="0" t="n">
        <f aca="false">IF(ISNUMBER(RIGHT(E741,LEN(E741)-SEARCH("(",E741,1))*1),RIGHT(E741,LEN(E741)-SEARCH("(",E741,1))*1,VLOOKUP(MID(E741,SEARCH("(",E741,1)+1,IF(ISERROR(FIND("NBMX",E741,1)),3,4)),$A$2:$C$36,3,0))</f>
        <v>1000</v>
      </c>
      <c r="K741" s="0" t="str">
        <f aca="false">IF(ISBLANK(F741),"",IF(ISNUMBER(F741),F741,VLOOKUP(IF(ISERROR(SEARCH(")",F741,1)),LEFT(F741,LEN(F741)),LEFT(F741,LEN(F741)-1)),$A$2:$C$36,3,0)))</f>
        <v/>
      </c>
    </row>
    <row r="742" customFormat="false" ht="13.2" hidden="false" customHeight="false" outlineLevel="0" collapsed="false">
      <c r="E742" s="0" t="s">
        <v>1913</v>
      </c>
      <c r="F742" s="0" t="s">
        <v>1599</v>
      </c>
      <c r="I742" s="0" t="s">
        <v>2748</v>
      </c>
      <c r="J742" s="0" t="n">
        <f aca="false">IF(ISNUMBER(RIGHT(E742,LEN(E742)-SEARCH("(",E742,1))*1),RIGHT(E742,LEN(E742)-SEARCH("(",E742,1))*1,VLOOKUP(MID(E742,SEARCH("(",E742,1)+1,IF(ISERROR(FIND("NBMX",E742,1)),3,4)),$A$2:$C$36,3,0))</f>
        <v>12</v>
      </c>
      <c r="K742" s="0" t="n">
        <f aca="false">IF(ISBLANK(F742),"",IF(ISNUMBER(F742),F742,VLOOKUP(IF(ISERROR(SEARCH(")",F742,1)),LEFT(F742,LEN(F742)),LEFT(F742,LEN(F742)-1)),$A$2:$C$36,3,0)))</f>
        <v>1000</v>
      </c>
    </row>
    <row r="743" customFormat="false" ht="13.2" hidden="false" customHeight="false" outlineLevel="0" collapsed="false">
      <c r="E743" s="0" t="s">
        <v>1138</v>
      </c>
      <c r="I743" s="0" t="s">
        <v>2749</v>
      </c>
      <c r="J743" s="0" t="n">
        <f aca="false">IF(ISNUMBER(RIGHT(E743,LEN(E743)-SEARCH("(",E743,1))*1),RIGHT(E743,LEN(E743)-SEARCH("(",E743,1))*1,VLOOKUP(MID(E743,SEARCH("(",E743,1)+1,IF(ISERROR(FIND("NBMX",E743,1)),3,4)),$A$2:$C$36,3,0))</f>
        <v>1000</v>
      </c>
      <c r="K743" s="0" t="str">
        <f aca="false">IF(ISBLANK(F743),"",IF(ISNUMBER(F743),F743,VLOOKUP(IF(ISERROR(SEARCH(")",F743,1)),LEFT(F743,LEN(F743)),LEFT(F743,LEN(F743)-1)),$A$2:$C$36,3,0)))</f>
        <v/>
      </c>
    </row>
    <row r="744" customFormat="false" ht="13.2" hidden="false" customHeight="false" outlineLevel="0" collapsed="false">
      <c r="E744" s="0" t="s">
        <v>1914</v>
      </c>
      <c r="F744" s="0" t="s">
        <v>1681</v>
      </c>
      <c r="I744" s="0" t="s">
        <v>2750</v>
      </c>
      <c r="J744" s="0" t="n">
        <f aca="false">IF(ISNUMBER(RIGHT(E744,LEN(E744)-SEARCH("(",E744,1))*1),RIGHT(E744,LEN(E744)-SEARCH("(",E744,1))*1,VLOOKUP(MID(E744,SEARCH("(",E744,1)+1,IF(ISERROR(FIND("NBMX",E744,1)),3,4)),$A$2:$C$36,3,0))</f>
        <v>60</v>
      </c>
      <c r="K744" s="0" t="n">
        <f aca="false">IF(ISBLANK(F744),"",IF(ISNUMBER(F744),F744,VLOOKUP(IF(ISERROR(SEARCH(")",F744,1)),LEFT(F744,LEN(F744)),LEFT(F744,LEN(F744)-1)),$A$2:$C$36,3,0)))</f>
        <v>4000</v>
      </c>
    </row>
    <row r="745" customFormat="false" ht="13.2" hidden="false" customHeight="false" outlineLevel="0" collapsed="false">
      <c r="E745" s="0" t="s">
        <v>1915</v>
      </c>
      <c r="F745" s="0" t="s">
        <v>1599</v>
      </c>
      <c r="I745" s="0" t="s">
        <v>2751</v>
      </c>
      <c r="J745" s="0" t="n">
        <f aca="false">IF(ISNUMBER(RIGHT(E745,LEN(E745)-SEARCH("(",E745,1))*1),RIGHT(E745,LEN(E745)-SEARCH("(",E745,1))*1,VLOOKUP(MID(E745,SEARCH("(",E745,1)+1,IF(ISERROR(FIND("NBMX",E745,1)),3,4)),$A$2:$C$36,3,0))</f>
        <v>12</v>
      </c>
      <c r="K745" s="0" t="n">
        <f aca="false">IF(ISBLANK(F745),"",IF(ISNUMBER(F745),F745,VLOOKUP(IF(ISERROR(SEARCH(")",F745,1)),LEFT(F745,LEN(F745)),LEFT(F745,LEN(F745)-1)),$A$2:$C$36,3,0)))</f>
        <v>1000</v>
      </c>
    </row>
    <row r="746" customFormat="false" ht="13.2" hidden="false" customHeight="false" outlineLevel="0" collapsed="false">
      <c r="E746" s="0" t="s">
        <v>1916</v>
      </c>
      <c r="F746" s="0" t="s">
        <v>1599</v>
      </c>
      <c r="I746" s="0" t="s">
        <v>2752</v>
      </c>
      <c r="J746" s="0" t="n">
        <f aca="false">IF(ISNUMBER(RIGHT(E746,LEN(E746)-SEARCH("(",E746,1))*1),RIGHT(E746,LEN(E746)-SEARCH("(",E746,1))*1,VLOOKUP(MID(E746,SEARCH("(",E746,1)+1,IF(ISERROR(FIND("NBMX",E746,1)),3,4)),$A$2:$C$36,3,0))</f>
        <v>12</v>
      </c>
      <c r="K746" s="0" t="n">
        <f aca="false">IF(ISBLANK(F746),"",IF(ISNUMBER(F746),F746,VLOOKUP(IF(ISERROR(SEARCH(")",F746,1)),LEFT(F746,LEN(F746)),LEFT(F746,LEN(F746)-1)),$A$2:$C$36,3,0)))</f>
        <v>1000</v>
      </c>
    </row>
    <row r="747" customFormat="false" ht="13.2" hidden="false" customHeight="false" outlineLevel="0" collapsed="false">
      <c r="E747" s="0" t="s">
        <v>1139</v>
      </c>
      <c r="I747" s="0" t="s">
        <v>2753</v>
      </c>
      <c r="J747" s="0" t="n">
        <f aca="false">IF(ISNUMBER(RIGHT(E747,LEN(E747)-SEARCH("(",E747,1))*1),RIGHT(E747,LEN(E747)-SEARCH("(",E747,1))*1,VLOOKUP(MID(E747,SEARCH("(",E747,1)+1,IF(ISERROR(FIND("NBMX",E747,1)),3,4)),$A$2:$C$36,3,0))</f>
        <v>1000</v>
      </c>
      <c r="K747" s="0" t="str">
        <f aca="false">IF(ISBLANK(F747),"",IF(ISNUMBER(F747),F747,VLOOKUP(IF(ISERROR(SEARCH(")",F747,1)),LEFT(F747,LEN(F747)),LEFT(F747,LEN(F747)-1)),$A$2:$C$36,3,0)))</f>
        <v/>
      </c>
    </row>
    <row r="748" customFormat="false" ht="13.2" hidden="false" customHeight="false" outlineLevel="0" collapsed="false">
      <c r="E748" s="0" t="s">
        <v>1917</v>
      </c>
      <c r="F748" s="0" t="s">
        <v>1599</v>
      </c>
      <c r="I748" s="0" t="s">
        <v>2754</v>
      </c>
      <c r="J748" s="0" t="n">
        <f aca="false">IF(ISNUMBER(RIGHT(E748,LEN(E748)-SEARCH("(",E748,1))*1),RIGHT(E748,LEN(E748)-SEARCH("(",E748,1))*1,VLOOKUP(MID(E748,SEARCH("(",E748,1)+1,IF(ISERROR(FIND("NBMX",E748,1)),3,4)),$A$2:$C$36,3,0))</f>
        <v>200</v>
      </c>
      <c r="K748" s="0" t="n">
        <f aca="false">IF(ISBLANK(F748),"",IF(ISNUMBER(F748),F748,VLOOKUP(IF(ISERROR(SEARCH(")",F748,1)),LEFT(F748,LEN(F748)),LEFT(F748,LEN(F748)-1)),$A$2:$C$36,3,0)))</f>
        <v>1000</v>
      </c>
    </row>
    <row r="749" customFormat="false" ht="13.2" hidden="false" customHeight="false" outlineLevel="0" collapsed="false">
      <c r="E749" s="0" t="s">
        <v>1918</v>
      </c>
      <c r="F749" s="0" t="s">
        <v>1599</v>
      </c>
      <c r="I749" s="0" t="s">
        <v>2755</v>
      </c>
      <c r="J749" s="0" t="n">
        <f aca="false">IF(ISNUMBER(RIGHT(E749,LEN(E749)-SEARCH("(",E749,1))*1),RIGHT(E749,LEN(E749)-SEARCH("(",E749,1))*1,VLOOKUP(MID(E749,SEARCH("(",E749,1)+1,IF(ISERROR(FIND("NBMX",E749,1)),3,4)),$A$2:$C$36,3,0))</f>
        <v>12</v>
      </c>
      <c r="K749" s="0" t="n">
        <f aca="false">IF(ISBLANK(F749),"",IF(ISNUMBER(F749),F749,VLOOKUP(IF(ISERROR(SEARCH(")",F749,1)),LEFT(F749,LEN(F749)),LEFT(F749,LEN(F749)-1)),$A$2:$C$36,3,0)))</f>
        <v>1000</v>
      </c>
    </row>
    <row r="750" customFormat="false" ht="13.2" hidden="false" customHeight="false" outlineLevel="0" collapsed="false">
      <c r="E750" s="0" t="s">
        <v>1919</v>
      </c>
      <c r="F750" s="0" t="s">
        <v>1599</v>
      </c>
      <c r="I750" s="0" t="s">
        <v>2756</v>
      </c>
      <c r="J750" s="0" t="n">
        <f aca="false">IF(ISNUMBER(RIGHT(E750,LEN(E750)-SEARCH("(",E750,1))*1),RIGHT(E750,LEN(E750)-SEARCH("(",E750,1))*1,VLOOKUP(MID(E750,SEARCH("(",E750,1)+1,IF(ISERROR(FIND("NBMX",E750,1)),3,4)),$A$2:$C$36,3,0))</f>
        <v>12</v>
      </c>
      <c r="K750" s="0" t="n">
        <f aca="false">IF(ISBLANK(F750),"",IF(ISNUMBER(F750),F750,VLOOKUP(IF(ISERROR(SEARCH(")",F750,1)),LEFT(F750,LEN(F750)),LEFT(F750,LEN(F750)-1)),$A$2:$C$36,3,0)))</f>
        <v>1000</v>
      </c>
    </row>
    <row r="751" customFormat="false" ht="13.2" hidden="false" customHeight="false" outlineLevel="0" collapsed="false">
      <c r="E751" s="0" t="s">
        <v>1140</v>
      </c>
      <c r="I751" s="0" t="s">
        <v>2757</v>
      </c>
      <c r="J751" s="0" t="n">
        <f aca="false">IF(ISNUMBER(RIGHT(E751,LEN(E751)-SEARCH("(",E751,1))*1),RIGHT(E751,LEN(E751)-SEARCH("(",E751,1))*1,VLOOKUP(MID(E751,SEARCH("(",E751,1)+1,IF(ISERROR(FIND("NBMX",E751,1)),3,4)),$A$2:$C$36,3,0))</f>
        <v>1000</v>
      </c>
      <c r="K751" s="0" t="str">
        <f aca="false">IF(ISBLANK(F751),"",IF(ISNUMBER(F751),F751,VLOOKUP(IF(ISERROR(SEARCH(")",F751,1)),LEFT(F751,LEN(F751)),LEFT(F751,LEN(F751)-1)),$A$2:$C$36,3,0)))</f>
        <v/>
      </c>
    </row>
    <row r="752" customFormat="false" ht="13.2" hidden="false" customHeight="false" outlineLevel="0" collapsed="false">
      <c r="E752" s="0" t="s">
        <v>1920</v>
      </c>
      <c r="F752" s="0" t="s">
        <v>1599</v>
      </c>
      <c r="I752" s="0" t="s">
        <v>2758</v>
      </c>
      <c r="J752" s="0" t="n">
        <f aca="false">IF(ISNUMBER(RIGHT(E752,LEN(E752)-SEARCH("(",E752,1))*1),RIGHT(E752,LEN(E752)-SEARCH("(",E752,1))*1,VLOOKUP(MID(E752,SEARCH("(",E752,1)+1,IF(ISERROR(FIND("NBMX",E752,1)),3,4)),$A$2:$C$36,3,0))</f>
        <v>200</v>
      </c>
      <c r="K752" s="0" t="n">
        <f aca="false">IF(ISBLANK(F752),"",IF(ISNUMBER(F752),F752,VLOOKUP(IF(ISERROR(SEARCH(")",F752,1)),LEFT(F752,LEN(F752)),LEFT(F752,LEN(F752)-1)),$A$2:$C$36,3,0)))</f>
        <v>1000</v>
      </c>
    </row>
    <row r="753" customFormat="false" ht="13.2" hidden="false" customHeight="false" outlineLevel="0" collapsed="false">
      <c r="E753" s="0" t="s">
        <v>1921</v>
      </c>
      <c r="F753" s="0" t="s">
        <v>1599</v>
      </c>
      <c r="I753" s="0" t="s">
        <v>2759</v>
      </c>
      <c r="J753" s="0" t="n">
        <f aca="false">IF(ISNUMBER(RIGHT(E753,LEN(E753)-SEARCH("(",E753,1))*1),RIGHT(E753,LEN(E753)-SEARCH("(",E753,1))*1,VLOOKUP(MID(E753,SEARCH("(",E753,1)+1,IF(ISERROR(FIND("NBMX",E753,1)),3,4)),$A$2:$C$36,3,0))</f>
        <v>200</v>
      </c>
      <c r="K753" s="0" t="n">
        <f aca="false">IF(ISBLANK(F753),"",IF(ISNUMBER(F753),F753,VLOOKUP(IF(ISERROR(SEARCH(")",F753,1)),LEFT(F753,LEN(F753)),LEFT(F753,LEN(F753)-1)),$A$2:$C$36,3,0)))</f>
        <v>1000</v>
      </c>
    </row>
    <row r="754" customFormat="false" ht="13.2" hidden="false" customHeight="false" outlineLevel="0" collapsed="false">
      <c r="E754" s="0" t="s">
        <v>1922</v>
      </c>
      <c r="F754" s="0" t="s">
        <v>1599</v>
      </c>
      <c r="I754" s="0" t="s">
        <v>2760</v>
      </c>
      <c r="J754" s="0" t="n">
        <f aca="false">IF(ISNUMBER(RIGHT(E754,LEN(E754)-SEARCH("(",E754,1))*1),RIGHT(E754,LEN(E754)-SEARCH("(",E754,1))*1,VLOOKUP(MID(E754,SEARCH("(",E754,1)+1,IF(ISERROR(FIND("NBMX",E754,1)),3,4)),$A$2:$C$36,3,0))</f>
        <v>200</v>
      </c>
      <c r="K754" s="0" t="n">
        <f aca="false">IF(ISBLANK(F754),"",IF(ISNUMBER(F754),F754,VLOOKUP(IF(ISERROR(SEARCH(")",F754,1)),LEFT(F754,LEN(F754)),LEFT(F754,LEN(F754)-1)),$A$2:$C$36,3,0)))</f>
        <v>1000</v>
      </c>
    </row>
    <row r="755" customFormat="false" ht="13.2" hidden="false" customHeight="false" outlineLevel="0" collapsed="false">
      <c r="E755" s="0" t="s">
        <v>1923</v>
      </c>
      <c r="F755" s="0" t="s">
        <v>1599</v>
      </c>
      <c r="I755" s="0" t="s">
        <v>2761</v>
      </c>
      <c r="J755" s="0" t="n">
        <f aca="false">IF(ISNUMBER(RIGHT(E755,LEN(E755)-SEARCH("(",E755,1))*1),RIGHT(E755,LEN(E755)-SEARCH("(",E755,1))*1,VLOOKUP(MID(E755,SEARCH("(",E755,1)+1,IF(ISERROR(FIND("NBMX",E755,1)),3,4)),$A$2:$C$36,3,0))</f>
        <v>200</v>
      </c>
      <c r="K755" s="0" t="n">
        <f aca="false">IF(ISBLANK(F755),"",IF(ISNUMBER(F755),F755,VLOOKUP(IF(ISERROR(SEARCH(")",F755,1)),LEFT(F755,LEN(F755)),LEFT(F755,LEN(F755)-1)),$A$2:$C$36,3,0)))</f>
        <v>1000</v>
      </c>
    </row>
    <row r="756" customFormat="false" ht="13.2" hidden="false" customHeight="false" outlineLevel="0" collapsed="false">
      <c r="E756" s="0" t="s">
        <v>1924</v>
      </c>
      <c r="F756" s="0" t="s">
        <v>1599</v>
      </c>
      <c r="I756" s="0" t="s">
        <v>2762</v>
      </c>
      <c r="J756" s="0" t="n">
        <f aca="false">IF(ISNUMBER(RIGHT(E756,LEN(E756)-SEARCH("(",E756,1))*1),RIGHT(E756,LEN(E756)-SEARCH("(",E756,1))*1,VLOOKUP(MID(E756,SEARCH("(",E756,1)+1,IF(ISERROR(FIND("NBMX",E756,1)),3,4)),$A$2:$C$36,3,0))</f>
        <v>200</v>
      </c>
      <c r="K756" s="0" t="n">
        <f aca="false">IF(ISBLANK(F756),"",IF(ISNUMBER(F756),F756,VLOOKUP(IF(ISERROR(SEARCH(")",F756,1)),LEFT(F756,LEN(F756)),LEFT(F756,LEN(F756)-1)),$A$2:$C$36,3,0)))</f>
        <v>1000</v>
      </c>
    </row>
    <row r="757" customFormat="false" ht="13.2" hidden="false" customHeight="false" outlineLevel="0" collapsed="false">
      <c r="E757" s="0" t="s">
        <v>1141</v>
      </c>
      <c r="I757" s="0" t="s">
        <v>2763</v>
      </c>
      <c r="J757" s="0" t="n">
        <f aca="false">IF(ISNUMBER(RIGHT(E757,LEN(E757)-SEARCH("(",E757,1))*1),RIGHT(E757,LEN(E757)-SEARCH("(",E757,1))*1,VLOOKUP(MID(E757,SEARCH("(",E757,1)+1,IF(ISERROR(FIND("NBMX",E757,1)),3,4)),$A$2:$C$36,3,0))</f>
        <v>1000</v>
      </c>
      <c r="K757" s="0" t="str">
        <f aca="false">IF(ISBLANK(F757),"",IF(ISNUMBER(F757),F757,VLOOKUP(IF(ISERROR(SEARCH(")",F757,1)),LEFT(F757,LEN(F757)),LEFT(F757,LEN(F757)-1)),$A$2:$C$36,3,0)))</f>
        <v/>
      </c>
    </row>
    <row r="758" customFormat="false" ht="13.2" hidden="false" customHeight="false" outlineLevel="0" collapsed="false">
      <c r="E758" s="0" t="s">
        <v>1925</v>
      </c>
      <c r="F758" s="0" t="s">
        <v>1599</v>
      </c>
      <c r="I758" s="0" t="s">
        <v>2764</v>
      </c>
      <c r="J758" s="0" t="n">
        <f aca="false">IF(ISNUMBER(RIGHT(E758,LEN(E758)-SEARCH("(",E758,1))*1),RIGHT(E758,LEN(E758)-SEARCH("(",E758,1))*1,VLOOKUP(MID(E758,SEARCH("(",E758,1)+1,IF(ISERROR(FIND("NBMX",E758,1)),3,4)),$A$2:$C$36,3,0))</f>
        <v>12</v>
      </c>
      <c r="K758" s="0" t="n">
        <f aca="false">IF(ISBLANK(F758),"",IF(ISNUMBER(F758),F758,VLOOKUP(IF(ISERROR(SEARCH(")",F758,1)),LEFT(F758,LEN(F758)),LEFT(F758,LEN(F758)-1)),$A$2:$C$36,3,0)))</f>
        <v>1000</v>
      </c>
    </row>
    <row r="759" customFormat="false" ht="13.2" hidden="false" customHeight="false" outlineLevel="0" collapsed="false">
      <c r="E759" s="0" t="s">
        <v>1142</v>
      </c>
      <c r="I759" s="0" t="s">
        <v>2765</v>
      </c>
      <c r="J759" s="0" t="n">
        <f aca="false">IF(ISNUMBER(RIGHT(E759,LEN(E759)-SEARCH("(",E759,1))*1),RIGHT(E759,LEN(E759)-SEARCH("(",E759,1))*1,VLOOKUP(MID(E759,SEARCH("(",E759,1)+1,IF(ISERROR(FIND("NBMX",E759,1)),3,4)),$A$2:$C$36,3,0))</f>
        <v>1000</v>
      </c>
      <c r="K759" s="0" t="str">
        <f aca="false">IF(ISBLANK(F759),"",IF(ISNUMBER(F759),F759,VLOOKUP(IF(ISERROR(SEARCH(")",F759,1)),LEFT(F759,LEN(F759)),LEFT(F759,LEN(F759)-1)),$A$2:$C$36,3,0)))</f>
        <v/>
      </c>
    </row>
    <row r="760" customFormat="false" ht="13.2" hidden="false" customHeight="false" outlineLevel="0" collapsed="false">
      <c r="E760" s="0" t="s">
        <v>1926</v>
      </c>
      <c r="F760" s="0" t="s">
        <v>1599</v>
      </c>
      <c r="I760" s="0" t="s">
        <v>2766</v>
      </c>
      <c r="J760" s="0" t="n">
        <f aca="false">IF(ISNUMBER(RIGHT(E760,LEN(E760)-SEARCH("(",E760,1))*1),RIGHT(E760,LEN(E760)-SEARCH("(",E760,1))*1,VLOOKUP(MID(E760,SEARCH("(",E760,1)+1,IF(ISERROR(FIND("NBMX",E760,1)),3,4)),$A$2:$C$36,3,0))</f>
        <v>12</v>
      </c>
      <c r="K760" s="0" t="n">
        <f aca="false">IF(ISBLANK(F760),"",IF(ISNUMBER(F760),F760,VLOOKUP(IF(ISERROR(SEARCH(")",F760,1)),LEFT(F760,LEN(F760)),LEFT(F760,LEN(F760)-1)),$A$2:$C$36,3,0)))</f>
        <v>1000</v>
      </c>
    </row>
    <row r="761" customFormat="false" ht="13.2" hidden="false" customHeight="false" outlineLevel="0" collapsed="false">
      <c r="E761" s="0" t="s">
        <v>1927</v>
      </c>
      <c r="F761" s="0" t="s">
        <v>1599</v>
      </c>
      <c r="I761" s="0" t="s">
        <v>2767</v>
      </c>
      <c r="J761" s="0" t="n">
        <f aca="false">IF(ISNUMBER(RIGHT(E761,LEN(E761)-SEARCH("(",E761,1))*1),RIGHT(E761,LEN(E761)-SEARCH("(",E761,1))*1,VLOOKUP(MID(E761,SEARCH("(",E761,1)+1,IF(ISERROR(FIND("NBMX",E761,1)),3,4)),$A$2:$C$36,3,0))</f>
        <v>12</v>
      </c>
      <c r="K761" s="0" t="n">
        <f aca="false">IF(ISBLANK(F761),"",IF(ISNUMBER(F761),F761,VLOOKUP(IF(ISERROR(SEARCH(")",F761,1)),LEFT(F761,LEN(F761)),LEFT(F761,LEN(F761)-1)),$A$2:$C$36,3,0)))</f>
        <v>1000</v>
      </c>
    </row>
    <row r="762" customFormat="false" ht="13.2" hidden="false" customHeight="false" outlineLevel="0" collapsed="false">
      <c r="E762" s="0" t="s">
        <v>1143</v>
      </c>
      <c r="I762" s="0" t="s">
        <v>2768</v>
      </c>
      <c r="J762" s="0" t="n">
        <f aca="false">IF(ISNUMBER(RIGHT(E762,LEN(E762)-SEARCH("(",E762,1))*1),RIGHT(E762,LEN(E762)-SEARCH("(",E762,1))*1,VLOOKUP(MID(E762,SEARCH("(",E762,1)+1,IF(ISERROR(FIND("NBMX",E762,1)),3,4)),$A$2:$C$36,3,0))</f>
        <v>1000</v>
      </c>
      <c r="K762" s="0" t="str">
        <f aca="false">IF(ISBLANK(F762),"",IF(ISNUMBER(F762),F762,VLOOKUP(IF(ISERROR(SEARCH(")",F762,1)),LEFT(F762,LEN(F762)),LEFT(F762,LEN(F762)-1)),$A$2:$C$36,3,0)))</f>
        <v/>
      </c>
    </row>
    <row r="763" customFormat="false" ht="13.2" hidden="false" customHeight="false" outlineLevel="0" collapsed="false">
      <c r="E763" s="0" t="s">
        <v>1144</v>
      </c>
      <c r="I763" s="0" t="s">
        <v>2769</v>
      </c>
      <c r="J763" s="0" t="n">
        <f aca="false">IF(ISNUMBER(RIGHT(E763,LEN(E763)-SEARCH("(",E763,1))*1),RIGHT(E763,LEN(E763)-SEARCH("(",E763,1))*1,VLOOKUP(MID(E763,SEARCH("(",E763,1)+1,IF(ISERROR(FIND("NBMX",E763,1)),3,4)),$A$2:$C$36,3,0))</f>
        <v>1000</v>
      </c>
      <c r="K763" s="0" t="str">
        <f aca="false">IF(ISBLANK(F763),"",IF(ISNUMBER(F763),F763,VLOOKUP(IF(ISERROR(SEARCH(")",F763,1)),LEFT(F763,LEN(F763)),LEFT(F763,LEN(F763)-1)),$A$2:$C$36,3,0)))</f>
        <v/>
      </c>
    </row>
    <row r="764" customFormat="false" ht="13.2" hidden="false" customHeight="false" outlineLevel="0" collapsed="false">
      <c r="E764" s="0" t="s">
        <v>808</v>
      </c>
      <c r="I764" s="0" t="s">
        <v>2770</v>
      </c>
      <c r="J764" s="0" t="n">
        <f aca="false">IF(ISNUMBER(RIGHT(E764,LEN(E764)-SEARCH("(",E764,1))*1),RIGHT(E764,LEN(E764)-SEARCH("(",E764,1))*1,VLOOKUP(MID(E764,SEARCH("(",E764,1)+1,IF(ISERROR(FIND("NBMX",E764,1)),3,4)),$A$2:$C$36,3,0))</f>
        <v>12</v>
      </c>
      <c r="K764" s="0" t="str">
        <f aca="false">IF(ISBLANK(F764),"",IF(ISNUMBER(F764),F764,VLOOKUP(IF(ISERROR(SEARCH(")",F764,1)),LEFT(F764,LEN(F764)),LEFT(F764,LEN(F764)-1)),$A$2:$C$36,3,0)))</f>
        <v/>
      </c>
    </row>
    <row r="765" customFormat="false" ht="13.2" hidden="false" customHeight="false" outlineLevel="0" collapsed="false">
      <c r="E765" s="0" t="s">
        <v>1928</v>
      </c>
      <c r="F765" s="0" t="s">
        <v>1599</v>
      </c>
      <c r="I765" s="0" t="s">
        <v>2771</v>
      </c>
      <c r="J765" s="0" t="n">
        <f aca="false">IF(ISNUMBER(RIGHT(E765,LEN(E765)-SEARCH("(",E765,1))*1),RIGHT(E765,LEN(E765)-SEARCH("(",E765,1))*1,VLOOKUP(MID(E765,SEARCH("(",E765,1)+1,IF(ISERROR(FIND("NBMX",E765,1)),3,4)),$A$2:$C$36,3,0))</f>
        <v>200</v>
      </c>
      <c r="K765" s="0" t="n">
        <f aca="false">IF(ISBLANK(F765),"",IF(ISNUMBER(F765),F765,VLOOKUP(IF(ISERROR(SEARCH(")",F765,1)),LEFT(F765,LEN(F765)),LEFT(F765,LEN(F765)-1)),$A$2:$C$36,3,0)))</f>
        <v>1000</v>
      </c>
    </row>
    <row r="766" customFormat="false" ht="13.2" hidden="false" customHeight="false" outlineLevel="0" collapsed="false">
      <c r="E766" s="0" t="s">
        <v>809</v>
      </c>
      <c r="I766" s="0" t="s">
        <v>2772</v>
      </c>
      <c r="J766" s="0" t="n">
        <f aca="false">IF(ISNUMBER(RIGHT(E766,LEN(E766)-SEARCH("(",E766,1))*1),RIGHT(E766,LEN(E766)-SEARCH("(",E766,1))*1,VLOOKUP(MID(E766,SEARCH("(",E766,1)+1,IF(ISERROR(FIND("NBMX",E766,1)),3,4)),$A$2:$C$36,3,0))</f>
        <v>12</v>
      </c>
      <c r="K766" s="0" t="str">
        <f aca="false">IF(ISBLANK(F766),"",IF(ISNUMBER(F766),F766,VLOOKUP(IF(ISERROR(SEARCH(")",F766,1)),LEFT(F766,LEN(F766)),LEFT(F766,LEN(F766)-1)),$A$2:$C$36,3,0)))</f>
        <v/>
      </c>
    </row>
    <row r="767" customFormat="false" ht="13.2" hidden="false" customHeight="false" outlineLevel="0" collapsed="false">
      <c r="E767" s="0" t="s">
        <v>1929</v>
      </c>
      <c r="F767" s="0" t="s">
        <v>1599</v>
      </c>
      <c r="I767" s="0" t="s">
        <v>2773</v>
      </c>
      <c r="J767" s="0" t="n">
        <f aca="false">IF(ISNUMBER(RIGHT(E767,LEN(E767)-SEARCH("(",E767,1))*1),RIGHT(E767,LEN(E767)-SEARCH("(",E767,1))*1,VLOOKUP(MID(E767,SEARCH("(",E767,1)+1,IF(ISERROR(FIND("NBMX",E767,1)),3,4)),$A$2:$C$36,3,0))</f>
        <v>200</v>
      </c>
      <c r="K767" s="0" t="n">
        <f aca="false">IF(ISBLANK(F767),"",IF(ISNUMBER(F767),F767,VLOOKUP(IF(ISERROR(SEARCH(")",F767,1)),LEFT(F767,LEN(F767)),LEFT(F767,LEN(F767)-1)),$A$2:$C$36,3,0)))</f>
        <v>1000</v>
      </c>
    </row>
    <row r="768" customFormat="false" ht="13.2" hidden="false" customHeight="false" outlineLevel="0" collapsed="false">
      <c r="E768" s="0" t="s">
        <v>1930</v>
      </c>
      <c r="F768" s="0" t="s">
        <v>1599</v>
      </c>
      <c r="I768" s="0" t="s">
        <v>2774</v>
      </c>
      <c r="J768" s="0" t="n">
        <f aca="false">IF(ISNUMBER(RIGHT(E768,LEN(E768)-SEARCH("(",E768,1))*1),RIGHT(E768,LEN(E768)-SEARCH("(",E768,1))*1,VLOOKUP(MID(E768,SEARCH("(",E768,1)+1,IF(ISERROR(FIND("NBMX",E768,1)),3,4)),$A$2:$C$36,3,0))</f>
        <v>200</v>
      </c>
      <c r="K768" s="0" t="n">
        <f aca="false">IF(ISBLANK(F768),"",IF(ISNUMBER(F768),F768,VLOOKUP(IF(ISERROR(SEARCH(")",F768,1)),LEFT(F768,LEN(F768)),LEFT(F768,LEN(F768)-1)),$A$2:$C$36,3,0)))</f>
        <v>1000</v>
      </c>
    </row>
    <row r="769" customFormat="false" ht="13.2" hidden="false" customHeight="false" outlineLevel="0" collapsed="false">
      <c r="E769" s="0" t="s">
        <v>1145</v>
      </c>
      <c r="I769" s="0" t="s">
        <v>2775</v>
      </c>
      <c r="J769" s="0" t="n">
        <f aca="false">IF(ISNUMBER(RIGHT(E769,LEN(E769)-SEARCH("(",E769,1))*1),RIGHT(E769,LEN(E769)-SEARCH("(",E769,1))*1,VLOOKUP(MID(E769,SEARCH("(",E769,1)+1,IF(ISERROR(FIND("NBMX",E769,1)),3,4)),$A$2:$C$36,3,0))</f>
        <v>1000</v>
      </c>
      <c r="K769" s="0" t="str">
        <f aca="false">IF(ISBLANK(F769),"",IF(ISNUMBER(F769),F769,VLOOKUP(IF(ISERROR(SEARCH(")",F769,1)),LEFT(F769,LEN(F769)),LEFT(F769,LEN(F769)-1)),$A$2:$C$36,3,0)))</f>
        <v/>
      </c>
    </row>
    <row r="770" customFormat="false" ht="13.2" hidden="false" customHeight="false" outlineLevel="0" collapsed="false">
      <c r="E770" s="0" t="s">
        <v>810</v>
      </c>
      <c r="I770" s="0" t="s">
        <v>2776</v>
      </c>
      <c r="J770" s="0" t="n">
        <f aca="false">IF(ISNUMBER(RIGHT(E770,LEN(E770)-SEARCH("(",E770,1))*1),RIGHT(E770,LEN(E770)-SEARCH("(",E770,1))*1,VLOOKUP(MID(E770,SEARCH("(",E770,1)+1,IF(ISERROR(FIND("NBMX",E770,1)),3,4)),$A$2:$C$36,3,0))</f>
        <v>12</v>
      </c>
      <c r="K770" s="0" t="str">
        <f aca="false">IF(ISBLANK(F770),"",IF(ISNUMBER(F770),F770,VLOOKUP(IF(ISERROR(SEARCH(")",F770,1)),LEFT(F770,LEN(F770)),LEFT(F770,LEN(F770)-1)),$A$2:$C$36,3,0)))</f>
        <v/>
      </c>
    </row>
    <row r="771" customFormat="false" ht="13.2" hidden="false" customHeight="false" outlineLevel="0" collapsed="false">
      <c r="E771" s="0" t="s">
        <v>1931</v>
      </c>
      <c r="F771" s="0" t="s">
        <v>1599</v>
      </c>
      <c r="I771" s="0" t="s">
        <v>2777</v>
      </c>
      <c r="J771" s="0" t="n">
        <f aca="false">IF(ISNUMBER(RIGHT(E771,LEN(E771)-SEARCH("(",E771,1))*1),RIGHT(E771,LEN(E771)-SEARCH("(",E771,1))*1,VLOOKUP(MID(E771,SEARCH("(",E771,1)+1,IF(ISERROR(FIND("NBMX",E771,1)),3,4)),$A$2:$C$36,3,0))</f>
        <v>200</v>
      </c>
      <c r="K771" s="0" t="n">
        <f aca="false">IF(ISBLANK(F771),"",IF(ISNUMBER(F771),F771,VLOOKUP(IF(ISERROR(SEARCH(")",F771,1)),LEFT(F771,LEN(F771)),LEFT(F771,LEN(F771)-1)),$A$2:$C$36,3,0)))</f>
        <v>1000</v>
      </c>
    </row>
    <row r="772" customFormat="false" ht="13.2" hidden="false" customHeight="false" outlineLevel="0" collapsed="false">
      <c r="E772" s="0" t="s">
        <v>1146</v>
      </c>
      <c r="I772" s="0" t="s">
        <v>2778</v>
      </c>
      <c r="J772" s="0" t="n">
        <f aca="false">IF(ISNUMBER(RIGHT(E772,LEN(E772)-SEARCH("(",E772,1))*1),RIGHT(E772,LEN(E772)-SEARCH("(",E772,1))*1,VLOOKUP(MID(E772,SEARCH("(",E772,1)+1,IF(ISERROR(FIND("NBMX",E772,1)),3,4)),$A$2:$C$36,3,0))</f>
        <v>1000</v>
      </c>
      <c r="K772" s="0" t="str">
        <f aca="false">IF(ISBLANK(F772),"",IF(ISNUMBER(F772),F772,VLOOKUP(IF(ISERROR(SEARCH(")",F772,1)),LEFT(F772,LEN(F772)),LEFT(F772,LEN(F772)-1)),$A$2:$C$36,3,0)))</f>
        <v/>
      </c>
    </row>
    <row r="773" customFormat="false" ht="13.2" hidden="false" customHeight="false" outlineLevel="0" collapsed="false">
      <c r="E773" s="0" t="s">
        <v>1147</v>
      </c>
      <c r="I773" s="0" t="s">
        <v>2779</v>
      </c>
      <c r="J773" s="0" t="n">
        <f aca="false">IF(ISNUMBER(RIGHT(E773,LEN(E773)-SEARCH("(",E773,1))*1),RIGHT(E773,LEN(E773)-SEARCH("(",E773,1))*1,VLOOKUP(MID(E773,SEARCH("(",E773,1)+1,IF(ISERROR(FIND("NBMX",E773,1)),3,4)),$A$2:$C$36,3,0))</f>
        <v>1000</v>
      </c>
      <c r="K773" s="0" t="str">
        <f aca="false">IF(ISBLANK(F773),"",IF(ISNUMBER(F773),F773,VLOOKUP(IF(ISERROR(SEARCH(")",F773,1)),LEFT(F773,LEN(F773)),LEFT(F773,LEN(F773)-1)),$A$2:$C$36,3,0)))</f>
        <v/>
      </c>
    </row>
    <row r="774" customFormat="false" ht="13.2" hidden="false" customHeight="false" outlineLevel="0" collapsed="false">
      <c r="E774" s="0" t="s">
        <v>1148</v>
      </c>
      <c r="I774" s="0" t="s">
        <v>2780</v>
      </c>
      <c r="J774" s="0" t="n">
        <f aca="false">IF(ISNUMBER(RIGHT(E774,LEN(E774)-SEARCH("(",E774,1))*1),RIGHT(E774,LEN(E774)-SEARCH("(",E774,1))*1,VLOOKUP(MID(E774,SEARCH("(",E774,1)+1,IF(ISERROR(FIND("NBMX",E774,1)),3,4)),$A$2:$C$36,3,0))</f>
        <v>1000</v>
      </c>
      <c r="K774" s="0" t="str">
        <f aca="false">IF(ISBLANK(F774),"",IF(ISNUMBER(F774),F774,VLOOKUP(IF(ISERROR(SEARCH(")",F774,1)),LEFT(F774,LEN(F774)),LEFT(F774,LEN(F774)-1)),$A$2:$C$36,3,0)))</f>
        <v/>
      </c>
    </row>
    <row r="775" customFormat="false" ht="13.2" hidden="false" customHeight="false" outlineLevel="0" collapsed="false">
      <c r="E775" s="0" t="s">
        <v>811</v>
      </c>
      <c r="I775" s="0" t="s">
        <v>2781</v>
      </c>
      <c r="J775" s="0" t="n">
        <f aca="false">IF(ISNUMBER(RIGHT(E775,LEN(E775)-SEARCH("(",E775,1))*1),RIGHT(E775,LEN(E775)-SEARCH("(",E775,1))*1,VLOOKUP(MID(E775,SEARCH("(",E775,1)+1,IF(ISERROR(FIND("NBMX",E775,1)),3,4)),$A$2:$C$36,3,0))</f>
        <v>12</v>
      </c>
      <c r="K775" s="0" t="str">
        <f aca="false">IF(ISBLANK(F775),"",IF(ISNUMBER(F775),F775,VLOOKUP(IF(ISERROR(SEARCH(")",F775,1)),LEFT(F775,LEN(F775)),LEFT(F775,LEN(F775)-1)),$A$2:$C$36,3,0)))</f>
        <v/>
      </c>
    </row>
    <row r="776" customFormat="false" ht="13.2" hidden="false" customHeight="false" outlineLevel="0" collapsed="false">
      <c r="E776" s="0" t="s">
        <v>1149</v>
      </c>
      <c r="I776" s="0" t="s">
        <v>2782</v>
      </c>
      <c r="J776" s="0" t="n">
        <f aca="false">IF(ISNUMBER(RIGHT(E776,LEN(E776)-SEARCH("(",E776,1))*1),RIGHT(E776,LEN(E776)-SEARCH("(",E776,1))*1,VLOOKUP(MID(E776,SEARCH("(",E776,1)+1,IF(ISERROR(FIND("NBMX",E776,1)),3,4)),$A$2:$C$36,3,0))</f>
        <v>1000</v>
      </c>
      <c r="K776" s="0" t="str">
        <f aca="false">IF(ISBLANK(F776),"",IF(ISNUMBER(F776),F776,VLOOKUP(IF(ISERROR(SEARCH(")",F776,1)),LEFT(F776,LEN(F776)),LEFT(F776,LEN(F776)-1)),$A$2:$C$36,3,0)))</f>
        <v/>
      </c>
    </row>
    <row r="777" customFormat="false" ht="13.2" hidden="false" customHeight="false" outlineLevel="0" collapsed="false">
      <c r="E777" s="0" t="s">
        <v>1150</v>
      </c>
      <c r="I777" s="0" t="s">
        <v>2783</v>
      </c>
      <c r="J777" s="0" t="n">
        <f aca="false">IF(ISNUMBER(RIGHT(E777,LEN(E777)-SEARCH("(",E777,1))*1),RIGHT(E777,LEN(E777)-SEARCH("(",E777,1))*1,VLOOKUP(MID(E777,SEARCH("(",E777,1)+1,IF(ISERROR(FIND("NBMX",E777,1)),3,4)),$A$2:$C$36,3,0))</f>
        <v>1000</v>
      </c>
      <c r="K777" s="0" t="str">
        <f aca="false">IF(ISBLANK(F777),"",IF(ISNUMBER(F777),F777,VLOOKUP(IF(ISERROR(SEARCH(")",F777,1)),LEFT(F777,LEN(F777)),LEFT(F777,LEN(F777)-1)),$A$2:$C$36,3,0)))</f>
        <v/>
      </c>
    </row>
    <row r="778" customFormat="false" ht="13.2" hidden="false" customHeight="false" outlineLevel="0" collapsed="false">
      <c r="E778" s="0" t="s">
        <v>1151</v>
      </c>
      <c r="I778" s="0" t="s">
        <v>2784</v>
      </c>
      <c r="J778" s="0" t="n">
        <f aca="false">IF(ISNUMBER(RIGHT(E778,LEN(E778)-SEARCH("(",E778,1))*1),RIGHT(E778,LEN(E778)-SEARCH("(",E778,1))*1,VLOOKUP(MID(E778,SEARCH("(",E778,1)+1,IF(ISERROR(FIND("NBMX",E778,1)),3,4)),$A$2:$C$36,3,0))</f>
        <v>1000</v>
      </c>
      <c r="K778" s="0" t="str">
        <f aca="false">IF(ISBLANK(F778),"",IF(ISNUMBER(F778),F778,VLOOKUP(IF(ISERROR(SEARCH(")",F778,1)),LEFT(F778,LEN(F778)),LEFT(F778,LEN(F778)-1)),$A$2:$C$36,3,0)))</f>
        <v/>
      </c>
    </row>
    <row r="779" customFormat="false" ht="13.2" hidden="false" customHeight="false" outlineLevel="0" collapsed="false">
      <c r="E779" s="0" t="s">
        <v>1932</v>
      </c>
      <c r="F779" s="0" t="s">
        <v>1599</v>
      </c>
      <c r="I779" s="0" t="s">
        <v>2785</v>
      </c>
      <c r="J779" s="0" t="n">
        <f aca="false">IF(ISNUMBER(RIGHT(E779,LEN(E779)-SEARCH("(",E779,1))*1),RIGHT(E779,LEN(E779)-SEARCH("(",E779,1))*1,VLOOKUP(MID(E779,SEARCH("(",E779,1)+1,IF(ISERROR(FIND("NBMX",E779,1)),3,4)),$A$2:$C$36,3,0))</f>
        <v>155</v>
      </c>
      <c r="K779" s="0" t="n">
        <f aca="false">IF(ISBLANK(F779),"",IF(ISNUMBER(F779),F779,VLOOKUP(IF(ISERROR(SEARCH(")",F779,1)),LEFT(F779,LEN(F779)),LEFT(F779,LEN(F779)-1)),$A$2:$C$36,3,0)))</f>
        <v>1000</v>
      </c>
    </row>
    <row r="780" customFormat="false" ht="13.2" hidden="false" customHeight="false" outlineLevel="0" collapsed="false">
      <c r="E780" s="0" t="s">
        <v>1933</v>
      </c>
      <c r="F780" s="0" t="s">
        <v>226</v>
      </c>
      <c r="G780" s="0" t="s">
        <v>1599</v>
      </c>
      <c r="I780" s="0" t="s">
        <v>2786</v>
      </c>
      <c r="J780" s="0" t="n">
        <f aca="false">IF(ISNUMBER(RIGHT(E780,LEN(E780)-SEARCH("(",E780,1))*1),RIGHT(E780,LEN(E780)-SEARCH("(",E780,1))*1,VLOOKUP(MID(E780,SEARCH("(",E780,1)+1,IF(ISERROR(FIND("NBMX",E780,1)),3,4)),$A$2:$C$36,3,0))</f>
        <v>17</v>
      </c>
      <c r="K780" s="0" t="n">
        <f aca="false">IF(ISBLANK(F780),"",IF(ISNUMBER(F780),F780,VLOOKUP(IF(ISERROR(SEARCH(")",F780,1)),LEFT(F780,LEN(F780)),LEFT(F780,LEN(F780)-1)),$A$2:$C$36,3,0)))</f>
        <v>200</v>
      </c>
    </row>
    <row r="781" customFormat="false" ht="13.2" hidden="false" customHeight="false" outlineLevel="0" collapsed="false">
      <c r="E781" s="0" t="s">
        <v>1934</v>
      </c>
      <c r="F781" s="0" t="s">
        <v>1681</v>
      </c>
      <c r="I781" s="0" t="s">
        <v>2787</v>
      </c>
      <c r="J781" s="0" t="n">
        <f aca="false">IF(ISNUMBER(RIGHT(E781,LEN(E781)-SEARCH("(",E781,1))*1),RIGHT(E781,LEN(E781)-SEARCH("(",E781,1))*1,VLOOKUP(MID(E781,SEARCH("(",E781,1)+1,IF(ISERROR(FIND("NBMX",E781,1)),3,4)),$A$2:$C$36,3,0))</f>
        <v>35</v>
      </c>
      <c r="K781" s="0" t="n">
        <f aca="false">IF(ISBLANK(F781),"",IF(ISNUMBER(F781),F781,VLOOKUP(IF(ISERROR(SEARCH(")",F781,1)),LEFT(F781,LEN(F781)),LEFT(F781,LEN(F781)-1)),$A$2:$C$36,3,0)))</f>
        <v>4000</v>
      </c>
    </row>
    <row r="782" customFormat="false" ht="13.2" hidden="false" customHeight="false" outlineLevel="0" collapsed="false">
      <c r="E782" s="0" t="s">
        <v>1935</v>
      </c>
      <c r="F782" s="0" t="s">
        <v>220</v>
      </c>
      <c r="G782" s="0" t="s">
        <v>1681</v>
      </c>
      <c r="I782" s="0" t="s">
        <v>2788</v>
      </c>
      <c r="J782" s="0" t="n">
        <f aca="false">IF(ISNUMBER(RIGHT(E782,LEN(E782)-SEARCH("(",E782,1))*1),RIGHT(E782,LEN(E782)-SEARCH("(",E782,1))*1,VLOOKUP(MID(E782,SEARCH("(",E782,1)+1,IF(ISERROR(FIND("NBMX",E782,1)),3,4)),$A$2:$C$36,3,0))</f>
        <v>12</v>
      </c>
      <c r="K782" s="0" t="n">
        <f aca="false">IF(ISBLANK(F782),"",IF(ISNUMBER(F782),F782,VLOOKUP(IF(ISERROR(SEARCH(")",F782,1)),LEFT(F782,LEN(F782)),LEFT(F782,LEN(F782)-1)),$A$2:$C$36,3,0)))</f>
        <v>60</v>
      </c>
    </row>
    <row r="783" customFormat="false" ht="13.2" hidden="false" customHeight="false" outlineLevel="0" collapsed="false">
      <c r="E783" s="0" t="s">
        <v>1936</v>
      </c>
      <c r="I783" s="0" t="s">
        <v>2789</v>
      </c>
      <c r="J783" s="0" t="n">
        <f aca="false">IF(ISNUMBER(RIGHT(E783,LEN(E783)-SEARCH("(",E783,1))*1),RIGHT(E783,LEN(E783)-SEARCH("(",E783,1))*1,VLOOKUP(MID(E783,SEARCH("(",E783,1)+1,IF(ISERROR(FIND("NBMX",E783,1)),3,4)),$A$2:$C$36,3,0))</f>
        <v>155</v>
      </c>
      <c r="K783" s="0" t="str">
        <f aca="false">IF(ISBLANK(F783),"",IF(ISNUMBER(F783),F783,VLOOKUP(IF(ISERROR(SEARCH(")",F783,1)),LEFT(F783,LEN(F783)),LEFT(F783,LEN(F783)-1)),$A$2:$C$36,3,0)))</f>
        <v/>
      </c>
    </row>
    <row r="784" customFormat="false" ht="13.2" hidden="false" customHeight="false" outlineLevel="0" collapsed="false">
      <c r="E784" s="0" t="s">
        <v>1152</v>
      </c>
      <c r="I784" s="0" t="s">
        <v>2790</v>
      </c>
      <c r="J784" s="0" t="n">
        <f aca="false">IF(ISNUMBER(RIGHT(E784,LEN(E784)-SEARCH("(",E784,1))*1),RIGHT(E784,LEN(E784)-SEARCH("(",E784,1))*1,VLOOKUP(MID(E784,SEARCH("(",E784,1)+1,IF(ISERROR(FIND("NBMX",E784,1)),3,4)),$A$2:$C$36,3,0))</f>
        <v>1000</v>
      </c>
      <c r="K784" s="0" t="str">
        <f aca="false">IF(ISBLANK(F784),"",IF(ISNUMBER(F784),F784,VLOOKUP(IF(ISERROR(SEARCH(")",F784,1)),LEFT(F784,LEN(F784)),LEFT(F784,LEN(F784)-1)),$A$2:$C$36,3,0)))</f>
        <v/>
      </c>
    </row>
    <row r="785" customFormat="false" ht="13.2" hidden="false" customHeight="false" outlineLevel="0" collapsed="false">
      <c r="E785" s="0" t="s">
        <v>1153</v>
      </c>
      <c r="I785" s="0" t="s">
        <v>2791</v>
      </c>
      <c r="J785" s="0" t="n">
        <f aca="false">IF(ISNUMBER(RIGHT(E785,LEN(E785)-SEARCH("(",E785,1))*1),RIGHT(E785,LEN(E785)-SEARCH("(",E785,1))*1,VLOOKUP(MID(E785,SEARCH("(",E785,1)+1,IF(ISERROR(FIND("NBMX",E785,1)),3,4)),$A$2:$C$36,3,0))</f>
        <v>1000</v>
      </c>
      <c r="K785" s="0" t="str">
        <f aca="false">IF(ISBLANK(F785),"",IF(ISNUMBER(F785),F785,VLOOKUP(IF(ISERROR(SEARCH(")",F785,1)),LEFT(F785,LEN(F785)),LEFT(F785,LEN(F785)-1)),$A$2:$C$36,3,0)))</f>
        <v/>
      </c>
    </row>
    <row r="786" customFormat="false" ht="13.2" hidden="false" customHeight="false" outlineLevel="0" collapsed="false">
      <c r="E786" s="0" t="s">
        <v>1937</v>
      </c>
      <c r="F786" s="0" t="s">
        <v>1599</v>
      </c>
      <c r="I786" s="0" t="s">
        <v>2792</v>
      </c>
      <c r="J786" s="0" t="n">
        <f aca="false">IF(ISNUMBER(RIGHT(E786,LEN(E786)-SEARCH("(",E786,1))*1),RIGHT(E786,LEN(E786)-SEARCH("(",E786,1))*1,VLOOKUP(MID(E786,SEARCH("(",E786,1)+1,IF(ISERROR(FIND("NBMX",E786,1)),3,4)),$A$2:$C$36,3,0))</f>
        <v>31</v>
      </c>
      <c r="K786" s="0" t="n">
        <f aca="false">IF(ISBLANK(F786),"",IF(ISNUMBER(F786),F786,VLOOKUP(IF(ISERROR(SEARCH(")",F786,1)),LEFT(F786,LEN(F786)),LEFT(F786,LEN(F786)-1)),$A$2:$C$36,3,0)))</f>
        <v>1000</v>
      </c>
    </row>
    <row r="787" customFormat="false" ht="13.2" hidden="false" customHeight="false" outlineLevel="0" collapsed="false">
      <c r="E787" s="0" t="s">
        <v>1938</v>
      </c>
      <c r="F787" s="0" t="s">
        <v>1599</v>
      </c>
      <c r="I787" s="0" t="s">
        <v>2793</v>
      </c>
      <c r="J787" s="0" t="n">
        <f aca="false">IF(ISNUMBER(RIGHT(E787,LEN(E787)-SEARCH("(",E787,1))*1),RIGHT(E787,LEN(E787)-SEARCH("(",E787,1))*1,VLOOKUP(MID(E787,SEARCH("(",E787,1)+1,IF(ISERROR(FIND("NBMX",E787,1)),3,4)),$A$2:$C$36,3,0))</f>
        <v>31</v>
      </c>
      <c r="K787" s="0" t="n">
        <f aca="false">IF(ISBLANK(F787),"",IF(ISNUMBER(F787),F787,VLOOKUP(IF(ISERROR(SEARCH(")",F787,1)),LEFT(F787,LEN(F787)),LEFT(F787,LEN(F787)-1)),$A$2:$C$36,3,0)))</f>
        <v>1000</v>
      </c>
    </row>
    <row r="788" customFormat="false" ht="13.2" hidden="false" customHeight="false" outlineLevel="0" collapsed="false">
      <c r="E788" s="0" t="s">
        <v>1154</v>
      </c>
      <c r="I788" s="0" t="s">
        <v>2794</v>
      </c>
      <c r="J788" s="0" t="n">
        <f aca="false">IF(ISNUMBER(RIGHT(E788,LEN(E788)-SEARCH("(",E788,1))*1),RIGHT(E788,LEN(E788)-SEARCH("(",E788,1))*1,VLOOKUP(MID(E788,SEARCH("(",E788,1)+1,IF(ISERROR(FIND("NBMX",E788,1)),3,4)),$A$2:$C$36,3,0))</f>
        <v>1000</v>
      </c>
      <c r="K788" s="0" t="str">
        <f aca="false">IF(ISBLANK(F788),"",IF(ISNUMBER(F788),F788,VLOOKUP(IF(ISERROR(SEARCH(")",F788,1)),LEFT(F788,LEN(F788)),LEFT(F788,LEN(F788)-1)),$A$2:$C$36,3,0)))</f>
        <v/>
      </c>
    </row>
    <row r="789" customFormat="false" ht="13.2" hidden="false" customHeight="false" outlineLevel="0" collapsed="false">
      <c r="E789" s="0" t="s">
        <v>1155</v>
      </c>
      <c r="I789" s="0" t="s">
        <v>2795</v>
      </c>
      <c r="J789" s="0" t="n">
        <f aca="false">IF(ISNUMBER(RIGHT(E789,LEN(E789)-SEARCH("(",E789,1))*1),RIGHT(E789,LEN(E789)-SEARCH("(",E789,1))*1,VLOOKUP(MID(E789,SEARCH("(",E789,1)+1,IF(ISERROR(FIND("NBMX",E789,1)),3,4)),$A$2:$C$36,3,0))</f>
        <v>1000</v>
      </c>
      <c r="K789" s="0" t="str">
        <f aca="false">IF(ISBLANK(F789),"",IF(ISNUMBER(F789),F789,VLOOKUP(IF(ISERROR(SEARCH(")",F789,1)),LEFT(F789,LEN(F789)),LEFT(F789,LEN(F789)-1)),$A$2:$C$36,3,0)))</f>
        <v/>
      </c>
    </row>
    <row r="790" customFormat="false" ht="13.2" hidden="false" customHeight="false" outlineLevel="0" collapsed="false">
      <c r="E790" s="0" t="s">
        <v>1156</v>
      </c>
      <c r="I790" s="0" t="s">
        <v>2796</v>
      </c>
      <c r="J790" s="0" t="n">
        <f aca="false">IF(ISNUMBER(RIGHT(E790,LEN(E790)-SEARCH("(",E790,1))*1),RIGHT(E790,LEN(E790)-SEARCH("(",E790,1))*1,VLOOKUP(MID(E790,SEARCH("(",E790,1)+1,IF(ISERROR(FIND("NBMX",E790,1)),3,4)),$A$2:$C$36,3,0))</f>
        <v>1000</v>
      </c>
      <c r="K790" s="0" t="str">
        <f aca="false">IF(ISBLANK(F790),"",IF(ISNUMBER(F790),F790,VLOOKUP(IF(ISERROR(SEARCH(")",F790,1)),LEFT(F790,LEN(F790)),LEFT(F790,LEN(F790)-1)),$A$2:$C$36,3,0)))</f>
        <v/>
      </c>
    </row>
    <row r="791" customFormat="false" ht="13.2" hidden="false" customHeight="false" outlineLevel="0" collapsed="false">
      <c r="E791" s="0" t="s">
        <v>1939</v>
      </c>
      <c r="F791" s="0" t="s">
        <v>1599</v>
      </c>
      <c r="I791" s="0" t="s">
        <v>2797</v>
      </c>
      <c r="J791" s="0" t="n">
        <f aca="false">IF(ISNUMBER(RIGHT(E791,LEN(E791)-SEARCH("(",E791,1))*1),RIGHT(E791,LEN(E791)-SEARCH("(",E791,1))*1,VLOOKUP(MID(E791,SEARCH("(",E791,1)+1,IF(ISERROR(FIND("NBMX",E791,1)),3,4)),$A$2:$C$36,3,0))</f>
        <v>200</v>
      </c>
      <c r="K791" s="0" t="n">
        <f aca="false">IF(ISBLANK(F791),"",IF(ISNUMBER(F791),F791,VLOOKUP(IF(ISERROR(SEARCH(")",F791,1)),LEFT(F791,LEN(F791)),LEFT(F791,LEN(F791)-1)),$A$2:$C$36,3,0)))</f>
        <v>1000</v>
      </c>
    </row>
    <row r="792" customFormat="false" ht="13.2" hidden="false" customHeight="false" outlineLevel="0" collapsed="false">
      <c r="E792" s="0" t="s">
        <v>1940</v>
      </c>
      <c r="F792" s="0" t="s">
        <v>224</v>
      </c>
      <c r="G792" s="0" t="s">
        <v>1599</v>
      </c>
      <c r="I792" s="0" t="s">
        <v>2798</v>
      </c>
      <c r="J792" s="0" t="n">
        <f aca="false">IF(ISNUMBER(RIGHT(E792,LEN(E792)-SEARCH("(",E792,1))*1),RIGHT(E792,LEN(E792)-SEARCH("(",E792,1))*1,VLOOKUP(MID(E792,SEARCH("(",E792,1)+1,IF(ISERROR(FIND("NBMX",E792,1)),3,4)),$A$2:$C$36,3,0))</f>
        <v>45</v>
      </c>
      <c r="K792" s="0" t="n">
        <f aca="false">IF(ISBLANK(F792),"",IF(ISNUMBER(F792),F792,VLOOKUP(IF(ISERROR(SEARCH(")",F792,1)),LEFT(F792,LEN(F792)),LEFT(F792,LEN(F792)-1)),$A$2:$C$36,3,0)))</f>
        <v>300</v>
      </c>
    </row>
    <row r="793" customFormat="false" ht="13.2" hidden="false" customHeight="false" outlineLevel="0" collapsed="false">
      <c r="E793" s="0" t="s">
        <v>1157</v>
      </c>
      <c r="I793" s="0" t="s">
        <v>2799</v>
      </c>
      <c r="J793" s="0" t="n">
        <f aca="false">IF(ISNUMBER(RIGHT(E793,LEN(E793)-SEARCH("(",E793,1))*1),RIGHT(E793,LEN(E793)-SEARCH("(",E793,1))*1,VLOOKUP(MID(E793,SEARCH("(",E793,1)+1,IF(ISERROR(FIND("NBMX",E793,1)),3,4)),$A$2:$C$36,3,0))</f>
        <v>1000</v>
      </c>
      <c r="K793" s="0" t="str">
        <f aca="false">IF(ISBLANK(F793),"",IF(ISNUMBER(F793),F793,VLOOKUP(IF(ISERROR(SEARCH(")",F793,1)),LEFT(F793,LEN(F793)),LEFT(F793,LEN(F793)-1)),$A$2:$C$36,3,0)))</f>
        <v/>
      </c>
    </row>
    <row r="794" customFormat="false" ht="13.2" hidden="false" customHeight="false" outlineLevel="0" collapsed="false">
      <c r="E794" s="0" t="s">
        <v>1158</v>
      </c>
      <c r="I794" s="0" t="s">
        <v>2800</v>
      </c>
      <c r="J794" s="0" t="n">
        <f aca="false">IF(ISNUMBER(RIGHT(E794,LEN(E794)-SEARCH("(",E794,1))*1),RIGHT(E794,LEN(E794)-SEARCH("(",E794,1))*1,VLOOKUP(MID(E794,SEARCH("(",E794,1)+1,IF(ISERROR(FIND("NBMX",E794,1)),3,4)),$A$2:$C$36,3,0))</f>
        <v>1000</v>
      </c>
      <c r="K794" s="0" t="str">
        <f aca="false">IF(ISBLANK(F794),"",IF(ISNUMBER(F794),F794,VLOOKUP(IF(ISERROR(SEARCH(")",F794,1)),LEFT(F794,LEN(F794)),LEFT(F794,LEN(F794)-1)),$A$2:$C$36,3,0)))</f>
        <v/>
      </c>
    </row>
    <row r="795" customFormat="false" ht="13.2" hidden="false" customHeight="false" outlineLevel="0" collapsed="false">
      <c r="E795" s="0" t="s">
        <v>1159</v>
      </c>
      <c r="I795" s="0" t="s">
        <v>2801</v>
      </c>
      <c r="J795" s="0" t="n">
        <f aca="false">IF(ISNUMBER(RIGHT(E795,LEN(E795)-SEARCH("(",E795,1))*1),RIGHT(E795,LEN(E795)-SEARCH("(",E795,1))*1,VLOOKUP(MID(E795,SEARCH("(",E795,1)+1,IF(ISERROR(FIND("NBMX",E795,1)),3,4)),$A$2:$C$36,3,0))</f>
        <v>1000</v>
      </c>
      <c r="K795" s="0" t="str">
        <f aca="false">IF(ISBLANK(F795),"",IF(ISNUMBER(F795),F795,VLOOKUP(IF(ISERROR(SEARCH(")",F795,1)),LEFT(F795,LEN(F795)),LEFT(F795,LEN(F795)-1)),$A$2:$C$36,3,0)))</f>
        <v/>
      </c>
    </row>
    <row r="796" customFormat="false" ht="13.2" hidden="false" customHeight="false" outlineLevel="0" collapsed="false">
      <c r="E796" s="0" t="s">
        <v>1160</v>
      </c>
      <c r="I796" s="0" t="s">
        <v>2802</v>
      </c>
      <c r="J796" s="0" t="n">
        <f aca="false">IF(ISNUMBER(RIGHT(E796,LEN(E796)-SEARCH("(",E796,1))*1),RIGHT(E796,LEN(E796)-SEARCH("(",E796,1))*1,VLOOKUP(MID(E796,SEARCH("(",E796,1)+1,IF(ISERROR(FIND("NBMX",E796,1)),3,4)),$A$2:$C$36,3,0))</f>
        <v>1000</v>
      </c>
      <c r="K796" s="0" t="str">
        <f aca="false">IF(ISBLANK(F796),"",IF(ISNUMBER(F796),F796,VLOOKUP(IF(ISERROR(SEARCH(")",F796,1)),LEFT(F796,LEN(F796)),LEFT(F796,LEN(F796)-1)),$A$2:$C$36,3,0)))</f>
        <v/>
      </c>
    </row>
    <row r="797" customFormat="false" ht="13.2" hidden="false" customHeight="false" outlineLevel="0" collapsed="false">
      <c r="E797" s="0" t="s">
        <v>1161</v>
      </c>
      <c r="I797" s="0" t="s">
        <v>2803</v>
      </c>
      <c r="J797" s="0" t="n">
        <f aca="false">IF(ISNUMBER(RIGHT(E797,LEN(E797)-SEARCH("(",E797,1))*1),RIGHT(E797,LEN(E797)-SEARCH("(",E797,1))*1,VLOOKUP(MID(E797,SEARCH("(",E797,1)+1,IF(ISERROR(FIND("NBMX",E797,1)),3,4)),$A$2:$C$36,3,0))</f>
        <v>1000</v>
      </c>
      <c r="K797" s="0" t="str">
        <f aca="false">IF(ISBLANK(F797),"",IF(ISNUMBER(F797),F797,VLOOKUP(IF(ISERROR(SEARCH(")",F797,1)),LEFT(F797,LEN(F797)),LEFT(F797,LEN(F797)-1)),$A$2:$C$36,3,0)))</f>
        <v/>
      </c>
    </row>
    <row r="798" customFormat="false" ht="13.2" hidden="false" customHeight="false" outlineLevel="0" collapsed="false">
      <c r="E798" s="0" t="s">
        <v>1162</v>
      </c>
      <c r="I798" s="0" t="s">
        <v>2804</v>
      </c>
      <c r="J798" s="0" t="n">
        <f aca="false">IF(ISNUMBER(RIGHT(E798,LEN(E798)-SEARCH("(",E798,1))*1),RIGHT(E798,LEN(E798)-SEARCH("(",E798,1))*1,VLOOKUP(MID(E798,SEARCH("(",E798,1)+1,IF(ISERROR(FIND("NBMX",E798,1)),3,4)),$A$2:$C$36,3,0))</f>
        <v>1000</v>
      </c>
      <c r="K798" s="0" t="str">
        <f aca="false">IF(ISBLANK(F798),"",IF(ISNUMBER(F798),F798,VLOOKUP(IF(ISERROR(SEARCH(")",F798,1)),LEFT(F798,LEN(F798)),LEFT(F798,LEN(F798)-1)),$A$2:$C$36,3,0)))</f>
        <v/>
      </c>
    </row>
    <row r="799" customFormat="false" ht="13.2" hidden="false" customHeight="false" outlineLevel="0" collapsed="false">
      <c r="E799" s="0" t="s">
        <v>1941</v>
      </c>
      <c r="F799" s="0" t="s">
        <v>1599</v>
      </c>
      <c r="I799" s="0" t="s">
        <v>2805</v>
      </c>
      <c r="J799" s="0" t="n">
        <f aca="false">IF(ISNUMBER(RIGHT(E799,LEN(E799)-SEARCH("(",E799,1))*1),RIGHT(E799,LEN(E799)-SEARCH("(",E799,1))*1,VLOOKUP(MID(E799,SEARCH("(",E799,1)+1,IF(ISERROR(FIND("NBMX",E799,1)),3,4)),$A$2:$C$36,3,0))</f>
        <v>31</v>
      </c>
      <c r="K799" s="0" t="n">
        <f aca="false">IF(ISBLANK(F799),"",IF(ISNUMBER(F799),F799,VLOOKUP(IF(ISERROR(SEARCH(")",F799,1)),LEFT(F799,LEN(F799)),LEFT(F799,LEN(F799)-1)),$A$2:$C$36,3,0)))</f>
        <v>1000</v>
      </c>
    </row>
    <row r="800" customFormat="false" ht="13.2" hidden="false" customHeight="false" outlineLevel="0" collapsed="false">
      <c r="E800" s="0" t="s">
        <v>1942</v>
      </c>
      <c r="F800" s="0" t="s">
        <v>1599</v>
      </c>
      <c r="I800" s="0" t="s">
        <v>2806</v>
      </c>
      <c r="J800" s="0" t="n">
        <f aca="false">IF(ISNUMBER(RIGHT(E800,LEN(E800)-SEARCH("(",E800,1))*1),RIGHT(E800,LEN(E800)-SEARCH("(",E800,1))*1,VLOOKUP(MID(E800,SEARCH("(",E800,1)+1,IF(ISERROR(FIND("NBMX",E800,1)),3,4)),$A$2:$C$36,3,0))</f>
        <v>12</v>
      </c>
      <c r="K800" s="0" t="n">
        <f aca="false">IF(ISBLANK(F800),"",IF(ISNUMBER(F800),F800,VLOOKUP(IF(ISERROR(SEARCH(")",F800,1)),LEFT(F800,LEN(F800)),LEFT(F800,LEN(F800)-1)),$A$2:$C$36,3,0)))</f>
        <v>1000</v>
      </c>
    </row>
    <row r="801" customFormat="false" ht="13.2" hidden="false" customHeight="false" outlineLevel="0" collapsed="false">
      <c r="E801" s="0" t="s">
        <v>1943</v>
      </c>
      <c r="F801" s="0" t="s">
        <v>1599</v>
      </c>
      <c r="I801" s="0" t="s">
        <v>2807</v>
      </c>
      <c r="J801" s="0" t="n">
        <f aca="false">IF(ISNUMBER(RIGHT(E801,LEN(E801)-SEARCH("(",E801,1))*1),RIGHT(E801,LEN(E801)-SEARCH("(",E801,1))*1,VLOOKUP(MID(E801,SEARCH("(",E801,1)+1,IF(ISERROR(FIND("NBMX",E801,1)),3,4)),$A$2:$C$36,3,0))</f>
        <v>31</v>
      </c>
      <c r="K801" s="0" t="n">
        <f aca="false">IF(ISBLANK(F801),"",IF(ISNUMBER(F801),F801,VLOOKUP(IF(ISERROR(SEARCH(")",F801,1)),LEFT(F801,LEN(F801)),LEFT(F801,LEN(F801)-1)),$A$2:$C$36,3,0)))</f>
        <v>1000</v>
      </c>
    </row>
    <row r="802" customFormat="false" ht="13.2" hidden="false" customHeight="false" outlineLevel="0" collapsed="false">
      <c r="E802" s="0" t="s">
        <v>882</v>
      </c>
      <c r="I802" s="0" t="s">
        <v>2808</v>
      </c>
      <c r="J802" s="0" t="n">
        <f aca="false">IF(ISNUMBER(RIGHT(E802,LEN(E802)-SEARCH("(",E802,1))*1),RIGHT(E802,LEN(E802)-SEARCH("(",E802,1))*1,VLOOKUP(MID(E802,SEARCH("(",E802,1)+1,IF(ISERROR(FIND("NBMX",E802,1)),3,4)),$A$2:$C$36,3,0))</f>
        <v>200</v>
      </c>
      <c r="K802" s="0" t="str">
        <f aca="false">IF(ISBLANK(F802),"",IF(ISNUMBER(F802),F802,VLOOKUP(IF(ISERROR(SEARCH(")",F802,1)),LEFT(F802,LEN(F802)),LEFT(F802,LEN(F802)-1)),$A$2:$C$36,3,0)))</f>
        <v/>
      </c>
    </row>
    <row r="803" customFormat="false" ht="13.2" hidden="false" customHeight="false" outlineLevel="0" collapsed="false">
      <c r="E803" s="0" t="s">
        <v>883</v>
      </c>
      <c r="I803" s="0" t="s">
        <v>2809</v>
      </c>
      <c r="J803" s="0" t="n">
        <f aca="false">IF(ISNUMBER(RIGHT(E803,LEN(E803)-SEARCH("(",E803,1))*1),RIGHT(E803,LEN(E803)-SEARCH("(",E803,1))*1,VLOOKUP(MID(E803,SEARCH("(",E803,1)+1,IF(ISERROR(FIND("NBMX",E803,1)),3,4)),$A$2:$C$36,3,0))</f>
        <v>200</v>
      </c>
      <c r="K803" s="0" t="str">
        <f aca="false">IF(ISBLANK(F803),"",IF(ISNUMBER(F803),F803,VLOOKUP(IF(ISERROR(SEARCH(")",F803,1)),LEFT(F803,LEN(F803)),LEFT(F803,LEN(F803)-1)),$A$2:$C$36,3,0)))</f>
        <v/>
      </c>
    </row>
    <row r="804" customFormat="false" ht="13.2" hidden="false" customHeight="false" outlineLevel="0" collapsed="false">
      <c r="E804" s="0" t="s">
        <v>1163</v>
      </c>
      <c r="I804" s="0" t="s">
        <v>2810</v>
      </c>
      <c r="J804" s="0" t="n">
        <f aca="false">IF(ISNUMBER(RIGHT(E804,LEN(E804)-SEARCH("(",E804,1))*1),RIGHT(E804,LEN(E804)-SEARCH("(",E804,1))*1,VLOOKUP(MID(E804,SEARCH("(",E804,1)+1,IF(ISERROR(FIND("NBMX",E804,1)),3,4)),$A$2:$C$36,3,0))</f>
        <v>1000</v>
      </c>
      <c r="K804" s="0" t="str">
        <f aca="false">IF(ISBLANK(F804),"",IF(ISNUMBER(F804),F804,VLOOKUP(IF(ISERROR(SEARCH(")",F804,1)),LEFT(F804,LEN(F804)),LEFT(F804,LEN(F804)-1)),$A$2:$C$36,3,0)))</f>
        <v/>
      </c>
    </row>
    <row r="805" customFormat="false" ht="13.2" hidden="false" customHeight="false" outlineLevel="0" collapsed="false">
      <c r="E805" s="0" t="s">
        <v>1944</v>
      </c>
      <c r="F805" s="0" t="s">
        <v>1681</v>
      </c>
      <c r="I805" s="0" t="s">
        <v>2811</v>
      </c>
      <c r="J805" s="0" t="n">
        <f aca="false">IF(ISNUMBER(RIGHT(E805,LEN(E805)-SEARCH("(",E805,1))*1),RIGHT(E805,LEN(E805)-SEARCH("(",E805,1))*1,VLOOKUP(MID(E805,SEARCH("(",E805,1)+1,IF(ISERROR(FIND("NBMX",E805,1)),3,4)),$A$2:$C$36,3,0))</f>
        <v>90</v>
      </c>
      <c r="K805" s="0" t="n">
        <f aca="false">IF(ISBLANK(F805),"",IF(ISNUMBER(F805),F805,VLOOKUP(IF(ISERROR(SEARCH(")",F805,1)),LEFT(F805,LEN(F805)),LEFT(F805,LEN(F805)-1)),$A$2:$C$36,3,0)))</f>
        <v>4000</v>
      </c>
    </row>
    <row r="806" customFormat="false" ht="13.2" hidden="false" customHeight="false" outlineLevel="0" collapsed="false">
      <c r="E806" s="0" t="s">
        <v>1164</v>
      </c>
      <c r="I806" s="0" t="s">
        <v>2812</v>
      </c>
      <c r="J806" s="0" t="n">
        <f aca="false">IF(ISNUMBER(RIGHT(E806,LEN(E806)-SEARCH("(",E806,1))*1),RIGHT(E806,LEN(E806)-SEARCH("(",E806,1))*1,VLOOKUP(MID(E806,SEARCH("(",E806,1)+1,IF(ISERROR(FIND("NBMX",E806,1)),3,4)),$A$2:$C$36,3,0))</f>
        <v>1000</v>
      </c>
      <c r="K806" s="0" t="str">
        <f aca="false">IF(ISBLANK(F806),"",IF(ISNUMBER(F806),F806,VLOOKUP(IF(ISERROR(SEARCH(")",F806,1)),LEFT(F806,LEN(F806)),LEFT(F806,LEN(F806)-1)),$A$2:$C$36,3,0)))</f>
        <v/>
      </c>
    </row>
    <row r="807" customFormat="false" ht="13.2" hidden="false" customHeight="false" outlineLevel="0" collapsed="false">
      <c r="E807" s="0" t="s">
        <v>1165</v>
      </c>
      <c r="I807" s="0" t="s">
        <v>2813</v>
      </c>
      <c r="J807" s="0" t="n">
        <f aca="false">IF(ISNUMBER(RIGHT(E807,LEN(E807)-SEARCH("(",E807,1))*1),RIGHT(E807,LEN(E807)-SEARCH("(",E807,1))*1,VLOOKUP(MID(E807,SEARCH("(",E807,1)+1,IF(ISERROR(FIND("NBMX",E807,1)),3,4)),$A$2:$C$36,3,0))</f>
        <v>1000</v>
      </c>
      <c r="K807" s="0" t="str">
        <f aca="false">IF(ISBLANK(F807),"",IF(ISNUMBER(F807),F807,VLOOKUP(IF(ISERROR(SEARCH(")",F807,1)),LEFT(F807,LEN(F807)),LEFT(F807,LEN(F807)-1)),$A$2:$C$36,3,0)))</f>
        <v/>
      </c>
    </row>
    <row r="808" customFormat="false" ht="13.2" hidden="false" customHeight="false" outlineLevel="0" collapsed="false">
      <c r="E808" s="0" t="s">
        <v>1166</v>
      </c>
      <c r="I808" s="0" t="s">
        <v>2814</v>
      </c>
      <c r="J808" s="0" t="n">
        <f aca="false">IF(ISNUMBER(RIGHT(E808,LEN(E808)-SEARCH("(",E808,1))*1),RIGHT(E808,LEN(E808)-SEARCH("(",E808,1))*1,VLOOKUP(MID(E808,SEARCH("(",E808,1)+1,IF(ISERROR(FIND("NBMX",E808,1)),3,4)),$A$2:$C$36,3,0))</f>
        <v>1000</v>
      </c>
      <c r="K808" s="0" t="str">
        <f aca="false">IF(ISBLANK(F808),"",IF(ISNUMBER(F808),F808,VLOOKUP(IF(ISERROR(SEARCH(")",F808,1)),LEFT(F808,LEN(F808)),LEFT(F808,LEN(F808)-1)),$A$2:$C$36,3,0)))</f>
        <v/>
      </c>
    </row>
    <row r="809" customFormat="false" ht="13.2" hidden="false" customHeight="false" outlineLevel="0" collapsed="false">
      <c r="E809" s="0" t="s">
        <v>1945</v>
      </c>
      <c r="F809" s="0" t="s">
        <v>1702</v>
      </c>
      <c r="I809" s="0" t="s">
        <v>2815</v>
      </c>
      <c r="J809" s="0" t="n">
        <f aca="false">IF(ISNUMBER(RIGHT(E809,LEN(E809)-SEARCH("(",E809,1))*1),RIGHT(E809,LEN(E809)-SEARCH("(",E809,1))*1,VLOOKUP(MID(E809,SEARCH("(",E809,1)+1,IF(ISERROR(FIND("NBMX",E809,1)),3,4)),$A$2:$C$36,3,0))</f>
        <v>10</v>
      </c>
      <c r="K809" s="0" t="e">
        <f aca="false">IF(ISBLANK(F809),"",IF(ISNUMBER(F809),F809,VLOOKUP(IF(ISERROR(SEARCH(")",F809,1)),LEFT(F809,LEN(F809)),LEFT(F809,LEN(F809)-1)),$A$2:$C$36,3,0)))</f>
        <v>#N/A</v>
      </c>
    </row>
    <row r="810" customFormat="false" ht="13.2" hidden="false" customHeight="false" outlineLevel="0" collapsed="false">
      <c r="E810" s="0" t="s">
        <v>1946</v>
      </c>
      <c r="F810" s="0" t="s">
        <v>1599</v>
      </c>
      <c r="I810" s="0" t="s">
        <v>2816</v>
      </c>
      <c r="J810" s="0" t="n">
        <f aca="false">IF(ISNUMBER(RIGHT(E810,LEN(E810)-SEARCH("(",E810,1))*1),RIGHT(E810,LEN(E810)-SEARCH("(",E810,1))*1,VLOOKUP(MID(E810,SEARCH("(",E810,1)+1,IF(ISERROR(FIND("NBMX",E810,1)),3,4)),$A$2:$C$36,3,0))</f>
        <v>31</v>
      </c>
      <c r="K810" s="0" t="n">
        <f aca="false">IF(ISBLANK(F810),"",IF(ISNUMBER(F810),F810,VLOOKUP(IF(ISERROR(SEARCH(")",F810,1)),LEFT(F810,LEN(F810)),LEFT(F810,LEN(F810)-1)),$A$2:$C$36,3,0)))</f>
        <v>1000</v>
      </c>
    </row>
    <row r="811" customFormat="false" ht="13.2" hidden="false" customHeight="false" outlineLevel="0" collapsed="false">
      <c r="E811" s="0" t="s">
        <v>1947</v>
      </c>
      <c r="F811" s="0" t="s">
        <v>1599</v>
      </c>
      <c r="I811" s="0" t="s">
        <v>2817</v>
      </c>
      <c r="J811" s="0" t="n">
        <f aca="false">IF(ISNUMBER(RIGHT(E811,LEN(E811)-SEARCH("(",E811,1))*1),RIGHT(E811,LEN(E811)-SEARCH("(",E811,1))*1,VLOOKUP(MID(E811,SEARCH("(",E811,1)+1,IF(ISERROR(FIND("NBMX",E811,1)),3,4)),$A$2:$C$36,3,0))</f>
        <v>31</v>
      </c>
      <c r="K811" s="0" t="n">
        <f aca="false">IF(ISBLANK(F811),"",IF(ISNUMBER(F811),F811,VLOOKUP(IF(ISERROR(SEARCH(")",F811,1)),LEFT(F811,LEN(F811)),LEFT(F811,LEN(F811)-1)),$A$2:$C$36,3,0)))</f>
        <v>1000</v>
      </c>
    </row>
    <row r="812" customFormat="false" ht="13.2" hidden="false" customHeight="false" outlineLevel="0" collapsed="false">
      <c r="E812" s="0" t="s">
        <v>1948</v>
      </c>
      <c r="F812" s="0" t="s">
        <v>1681</v>
      </c>
      <c r="I812" s="0" t="s">
        <v>2818</v>
      </c>
      <c r="J812" s="0" t="n">
        <f aca="false">IF(ISNUMBER(RIGHT(E812,LEN(E812)-SEARCH("(",E812,1))*1),RIGHT(E812,LEN(E812)-SEARCH("(",E812,1))*1,VLOOKUP(MID(E812,SEARCH("(",E812,1)+1,IF(ISERROR(FIND("NBMX",E812,1)),3,4)),$A$2:$C$36,3,0))</f>
        <v>90</v>
      </c>
      <c r="K812" s="0" t="n">
        <f aca="false">IF(ISBLANK(F812),"",IF(ISNUMBER(F812),F812,VLOOKUP(IF(ISERROR(SEARCH(")",F812,1)),LEFT(F812,LEN(F812)),LEFT(F812,LEN(F812)-1)),$A$2:$C$36,3,0)))</f>
        <v>4000</v>
      </c>
    </row>
    <row r="813" customFormat="false" ht="13.2" hidden="false" customHeight="false" outlineLevel="0" collapsed="false">
      <c r="E813" s="0" t="s">
        <v>884</v>
      </c>
      <c r="I813" s="0" t="s">
        <v>2819</v>
      </c>
      <c r="J813" s="0" t="n">
        <f aca="false">IF(ISNUMBER(RIGHT(E813,LEN(E813)-SEARCH("(",E813,1))*1),RIGHT(E813,LEN(E813)-SEARCH("(",E813,1))*1,VLOOKUP(MID(E813,SEARCH("(",E813,1)+1,IF(ISERROR(FIND("NBMX",E813,1)),3,4)),$A$2:$C$36,3,0))</f>
        <v>200</v>
      </c>
      <c r="K813" s="0" t="str">
        <f aca="false">IF(ISBLANK(F813),"",IF(ISNUMBER(F813),F813,VLOOKUP(IF(ISERROR(SEARCH(")",F813,1)),LEFT(F813,LEN(F813)),LEFT(F813,LEN(F813)-1)),$A$2:$C$36,3,0)))</f>
        <v/>
      </c>
    </row>
    <row r="814" customFormat="false" ht="13.2" hidden="false" customHeight="false" outlineLevel="0" collapsed="false">
      <c r="E814" s="0" t="s">
        <v>1949</v>
      </c>
      <c r="F814" s="0" t="s">
        <v>1652</v>
      </c>
      <c r="I814" s="0" t="s">
        <v>2820</v>
      </c>
      <c r="J814" s="0" t="n">
        <f aca="false">IF(ISNUMBER(RIGHT(E814,LEN(E814)-SEARCH("(",E814,1))*1),RIGHT(E814,LEN(E814)-SEARCH("(",E814,1))*1,VLOOKUP(MID(E814,SEARCH("(",E814,1)+1,IF(ISERROR(FIND("NBMX",E814,1)),3,4)),$A$2:$C$36,3,0))</f>
        <v>2</v>
      </c>
      <c r="K814" s="0" t="n">
        <f aca="false">IF(ISBLANK(F814),"",IF(ISNUMBER(F814),F814,VLOOKUP(IF(ISERROR(SEARCH(")",F814,1)),LEFT(F814,LEN(F814)),LEFT(F814,LEN(F814)-1)),$A$2:$C$36,3,0)))</f>
        <v>200</v>
      </c>
    </row>
    <row r="815" customFormat="false" ht="13.2" hidden="false" customHeight="false" outlineLevel="0" collapsed="false">
      <c r="E815" s="0" t="s">
        <v>885</v>
      </c>
      <c r="I815" s="0" t="s">
        <v>2821</v>
      </c>
      <c r="J815" s="0" t="n">
        <f aca="false">IF(ISNUMBER(RIGHT(E815,LEN(E815)-SEARCH("(",E815,1))*1),RIGHT(E815,LEN(E815)-SEARCH("(",E815,1))*1,VLOOKUP(MID(E815,SEARCH("(",E815,1)+1,IF(ISERROR(FIND("NBMX",E815,1)),3,4)),$A$2:$C$36,3,0))</f>
        <v>200</v>
      </c>
      <c r="K815" s="0" t="str">
        <f aca="false">IF(ISBLANK(F815),"",IF(ISNUMBER(F815),F815,VLOOKUP(IF(ISERROR(SEARCH(")",F815,1)),LEFT(F815,LEN(F815)),LEFT(F815,LEN(F815)-1)),$A$2:$C$36,3,0)))</f>
        <v/>
      </c>
    </row>
    <row r="816" customFormat="false" ht="13.2" hidden="false" customHeight="false" outlineLevel="0" collapsed="false">
      <c r="E816" s="0" t="s">
        <v>1950</v>
      </c>
      <c r="F816" s="0" t="s">
        <v>1599</v>
      </c>
      <c r="I816" s="0" t="s">
        <v>2822</v>
      </c>
      <c r="J816" s="0" t="n">
        <f aca="false">IF(ISNUMBER(RIGHT(E816,LEN(E816)-SEARCH("(",E816,1))*1),RIGHT(E816,LEN(E816)-SEARCH("(",E816,1))*1,VLOOKUP(MID(E816,SEARCH("(",E816,1)+1,IF(ISERROR(FIND("NBMX",E816,1)),3,4)),$A$2:$C$36,3,0))</f>
        <v>31</v>
      </c>
      <c r="K816" s="0" t="n">
        <f aca="false">IF(ISBLANK(F816),"",IF(ISNUMBER(F816),F816,VLOOKUP(IF(ISERROR(SEARCH(")",F816,1)),LEFT(F816,LEN(F816)),LEFT(F816,LEN(F816)-1)),$A$2:$C$36,3,0)))</f>
        <v>1000</v>
      </c>
    </row>
    <row r="817" customFormat="false" ht="13.2" hidden="false" customHeight="false" outlineLevel="0" collapsed="false">
      <c r="E817" s="0" t="s">
        <v>1951</v>
      </c>
      <c r="F817" s="0" t="s">
        <v>1599</v>
      </c>
      <c r="I817" s="0" t="s">
        <v>2823</v>
      </c>
      <c r="J817" s="0" t="n">
        <f aca="false">IF(ISNUMBER(RIGHT(E817,LEN(E817)-SEARCH("(",E817,1))*1),RIGHT(E817,LEN(E817)-SEARCH("(",E817,1))*1,VLOOKUP(MID(E817,SEARCH("(",E817,1)+1,IF(ISERROR(FIND("NBMX",E817,1)),3,4)),$A$2:$C$36,3,0))</f>
        <v>12</v>
      </c>
      <c r="K817" s="0" t="n">
        <f aca="false">IF(ISBLANK(F817),"",IF(ISNUMBER(F817),F817,VLOOKUP(IF(ISERROR(SEARCH(")",F817,1)),LEFT(F817,LEN(F817)),LEFT(F817,LEN(F817)-1)),$A$2:$C$36,3,0)))</f>
        <v>1000</v>
      </c>
    </row>
    <row r="818" customFormat="false" ht="13.2" hidden="false" customHeight="false" outlineLevel="0" collapsed="false">
      <c r="E818" s="0" t="s">
        <v>1952</v>
      </c>
      <c r="F818" s="0" t="s">
        <v>1599</v>
      </c>
      <c r="I818" s="0" t="s">
        <v>2824</v>
      </c>
      <c r="J818" s="0" t="n">
        <f aca="false">IF(ISNUMBER(RIGHT(E818,LEN(E818)-SEARCH("(",E818,1))*1),RIGHT(E818,LEN(E818)-SEARCH("(",E818,1))*1,VLOOKUP(MID(E818,SEARCH("(",E818,1)+1,IF(ISERROR(FIND("NBMX",E818,1)),3,4)),$A$2:$C$36,3,0))</f>
        <v>200</v>
      </c>
      <c r="K818" s="0" t="n">
        <f aca="false">IF(ISBLANK(F818),"",IF(ISNUMBER(F818),F818,VLOOKUP(IF(ISERROR(SEARCH(")",F818,1)),LEFT(F818,LEN(F818)),LEFT(F818,LEN(F818)-1)),$A$2:$C$36,3,0)))</f>
        <v>1000</v>
      </c>
    </row>
    <row r="819" customFormat="false" ht="13.2" hidden="false" customHeight="false" outlineLevel="0" collapsed="false">
      <c r="E819" s="0" t="s">
        <v>1953</v>
      </c>
      <c r="F819" s="0" t="s">
        <v>1599</v>
      </c>
      <c r="I819" s="0" t="s">
        <v>2825</v>
      </c>
      <c r="J819" s="0" t="n">
        <f aca="false">IF(ISNUMBER(RIGHT(E819,LEN(E819)-SEARCH("(",E819,1))*1),RIGHT(E819,LEN(E819)-SEARCH("(",E819,1))*1,VLOOKUP(MID(E819,SEARCH("(",E819,1)+1,IF(ISERROR(FIND("NBMX",E819,1)),3,4)),$A$2:$C$36,3,0))</f>
        <v>12</v>
      </c>
      <c r="K819" s="0" t="n">
        <f aca="false">IF(ISBLANK(F819),"",IF(ISNUMBER(F819),F819,VLOOKUP(IF(ISERROR(SEARCH(")",F819,1)),LEFT(F819,LEN(F819)),LEFT(F819,LEN(F819)-1)),$A$2:$C$36,3,0)))</f>
        <v>1000</v>
      </c>
    </row>
    <row r="820" customFormat="false" ht="13.2" hidden="false" customHeight="false" outlineLevel="0" collapsed="false">
      <c r="E820" s="0" t="s">
        <v>1954</v>
      </c>
      <c r="F820" s="0" t="s">
        <v>1599</v>
      </c>
      <c r="I820" s="0" t="s">
        <v>2826</v>
      </c>
      <c r="J820" s="0" t="n">
        <f aca="false">IF(ISNUMBER(RIGHT(E820,LEN(E820)-SEARCH("(",E820,1))*1),RIGHT(E820,LEN(E820)-SEARCH("(",E820,1))*1,VLOOKUP(MID(E820,SEARCH("(",E820,1)+1,IF(ISERROR(FIND("NBMX",E820,1)),3,4)),$A$2:$C$36,3,0))</f>
        <v>31</v>
      </c>
      <c r="K820" s="0" t="n">
        <f aca="false">IF(ISBLANK(F820),"",IF(ISNUMBER(F820),F820,VLOOKUP(IF(ISERROR(SEARCH(")",F820,1)),LEFT(F820,LEN(F820)),LEFT(F820,LEN(F820)-1)),$A$2:$C$36,3,0)))</f>
        <v>1000</v>
      </c>
    </row>
    <row r="821" customFormat="false" ht="13.2" hidden="false" customHeight="false" outlineLevel="0" collapsed="false">
      <c r="E821" s="0" t="s">
        <v>1955</v>
      </c>
      <c r="F821" s="0" t="s">
        <v>1599</v>
      </c>
      <c r="I821" s="0" t="s">
        <v>2827</v>
      </c>
      <c r="J821" s="0" t="n">
        <f aca="false">IF(ISNUMBER(RIGHT(E821,LEN(E821)-SEARCH("(",E821,1))*1),RIGHT(E821,LEN(E821)-SEARCH("(",E821,1))*1,VLOOKUP(MID(E821,SEARCH("(",E821,1)+1,IF(ISERROR(FIND("NBMX",E821,1)),3,4)),$A$2:$C$36,3,0))</f>
        <v>31</v>
      </c>
      <c r="K821" s="0" t="n">
        <f aca="false">IF(ISBLANK(F821),"",IF(ISNUMBER(F821),F821,VLOOKUP(IF(ISERROR(SEARCH(")",F821,1)),LEFT(F821,LEN(F821)),LEFT(F821,LEN(F821)-1)),$A$2:$C$36,3,0)))</f>
        <v>1000</v>
      </c>
    </row>
    <row r="822" customFormat="false" ht="13.2" hidden="false" customHeight="false" outlineLevel="0" collapsed="false">
      <c r="E822" s="0" t="s">
        <v>1956</v>
      </c>
      <c r="F822" s="0" t="s">
        <v>1599</v>
      </c>
      <c r="I822" s="0" t="s">
        <v>2828</v>
      </c>
      <c r="J822" s="0" t="n">
        <f aca="false">IF(ISNUMBER(RIGHT(E822,LEN(E822)-SEARCH("(",E822,1))*1),RIGHT(E822,LEN(E822)-SEARCH("(",E822,1))*1,VLOOKUP(MID(E822,SEARCH("(",E822,1)+1,IF(ISERROR(FIND("NBMX",E822,1)),3,4)),$A$2:$C$36,3,0))</f>
        <v>12</v>
      </c>
      <c r="K822" s="0" t="n">
        <f aca="false">IF(ISBLANK(F822),"",IF(ISNUMBER(F822),F822,VLOOKUP(IF(ISERROR(SEARCH(")",F822,1)),LEFT(F822,LEN(F822)),LEFT(F822,LEN(F822)-1)),$A$2:$C$36,3,0)))</f>
        <v>1000</v>
      </c>
    </row>
    <row r="823" customFormat="false" ht="13.2" hidden="false" customHeight="false" outlineLevel="0" collapsed="false">
      <c r="E823" s="0" t="s">
        <v>886</v>
      </c>
      <c r="I823" s="0" t="s">
        <v>2829</v>
      </c>
      <c r="J823" s="0" t="n">
        <f aca="false">IF(ISNUMBER(RIGHT(E823,LEN(E823)-SEARCH("(",E823,1))*1),RIGHT(E823,LEN(E823)-SEARCH("(",E823,1))*1,VLOOKUP(MID(E823,SEARCH("(",E823,1)+1,IF(ISERROR(FIND("NBMX",E823,1)),3,4)),$A$2:$C$36,3,0))</f>
        <v>200</v>
      </c>
      <c r="K823" s="0" t="str">
        <f aca="false">IF(ISBLANK(F823),"",IF(ISNUMBER(F823),F823,VLOOKUP(IF(ISERROR(SEARCH(")",F823,1)),LEFT(F823,LEN(F823)),LEFT(F823,LEN(F823)-1)),$A$2:$C$36,3,0)))</f>
        <v/>
      </c>
    </row>
    <row r="824" customFormat="false" ht="13.2" hidden="false" customHeight="false" outlineLevel="0" collapsed="false">
      <c r="E824" s="0" t="s">
        <v>1167</v>
      </c>
      <c r="I824" s="0" t="s">
        <v>2830</v>
      </c>
      <c r="J824" s="0" t="n">
        <f aca="false">IF(ISNUMBER(RIGHT(E824,LEN(E824)-SEARCH("(",E824,1))*1),RIGHT(E824,LEN(E824)-SEARCH("(",E824,1))*1,VLOOKUP(MID(E824,SEARCH("(",E824,1)+1,IF(ISERROR(FIND("NBMX",E824,1)),3,4)),$A$2:$C$36,3,0))</f>
        <v>1000</v>
      </c>
      <c r="K824" s="0" t="str">
        <f aca="false">IF(ISBLANK(F824),"",IF(ISNUMBER(F824),F824,VLOOKUP(IF(ISERROR(SEARCH(")",F824,1)),LEFT(F824,LEN(F824)),LEFT(F824,LEN(F824)-1)),$A$2:$C$36,3,0)))</f>
        <v/>
      </c>
    </row>
    <row r="825" customFormat="false" ht="13.2" hidden="false" customHeight="false" outlineLevel="0" collapsed="false">
      <c r="E825" s="0" t="s">
        <v>1957</v>
      </c>
      <c r="F825" s="0" t="s">
        <v>224</v>
      </c>
      <c r="G825" s="0" t="s">
        <v>1599</v>
      </c>
      <c r="I825" s="0" t="s">
        <v>2831</v>
      </c>
      <c r="J825" s="0" t="n">
        <f aca="false">IF(ISNUMBER(RIGHT(E825,LEN(E825)-SEARCH("(",E825,1))*1),RIGHT(E825,LEN(E825)-SEARCH("(",E825,1))*1,VLOOKUP(MID(E825,SEARCH("(",E825,1)+1,IF(ISERROR(FIND("NBMX",E825,1)),3,4)),$A$2:$C$36,3,0))</f>
        <v>45</v>
      </c>
      <c r="K825" s="0" t="n">
        <f aca="false">IF(ISBLANK(F825),"",IF(ISNUMBER(F825),F825,VLOOKUP(IF(ISERROR(SEARCH(")",F825,1)),LEFT(F825,LEN(F825)),LEFT(F825,LEN(F825)-1)),$A$2:$C$36,3,0)))</f>
        <v>300</v>
      </c>
    </row>
    <row r="826" customFormat="false" ht="13.2" hidden="false" customHeight="false" outlineLevel="0" collapsed="false">
      <c r="E826" s="0" t="s">
        <v>1958</v>
      </c>
      <c r="F826" s="0" t="s">
        <v>1599</v>
      </c>
      <c r="I826" s="0" t="s">
        <v>2832</v>
      </c>
      <c r="J826" s="0" t="n">
        <f aca="false">IF(ISNUMBER(RIGHT(E826,LEN(E826)-SEARCH("(",E826,1))*1),RIGHT(E826,LEN(E826)-SEARCH("(",E826,1))*1,VLOOKUP(MID(E826,SEARCH("(",E826,1)+1,IF(ISERROR(FIND("NBMX",E826,1)),3,4)),$A$2:$C$36,3,0))</f>
        <v>12</v>
      </c>
      <c r="K826" s="0" t="n">
        <f aca="false">IF(ISBLANK(F826),"",IF(ISNUMBER(F826),F826,VLOOKUP(IF(ISERROR(SEARCH(")",F826,1)),LEFT(F826,LEN(F826)),LEFT(F826,LEN(F826)-1)),$A$2:$C$36,3,0)))</f>
        <v>1000</v>
      </c>
    </row>
    <row r="827" customFormat="false" ht="13.2" hidden="false" customHeight="false" outlineLevel="0" collapsed="false">
      <c r="E827" s="0" t="s">
        <v>1959</v>
      </c>
      <c r="F827" s="0" t="s">
        <v>1599</v>
      </c>
      <c r="I827" s="0" t="s">
        <v>2833</v>
      </c>
      <c r="J827" s="0" t="n">
        <f aca="false">IF(ISNUMBER(RIGHT(E827,LEN(E827)-SEARCH("(",E827,1))*1),RIGHT(E827,LEN(E827)-SEARCH("(",E827,1))*1,VLOOKUP(MID(E827,SEARCH("(",E827,1)+1,IF(ISERROR(FIND("NBMX",E827,1)),3,4)),$A$2:$C$36,3,0))</f>
        <v>12</v>
      </c>
      <c r="K827" s="0" t="n">
        <f aca="false">IF(ISBLANK(F827),"",IF(ISNUMBER(F827),F827,VLOOKUP(IF(ISERROR(SEARCH(")",F827,1)),LEFT(F827,LEN(F827)),LEFT(F827,LEN(F827)-1)),$A$2:$C$36,3,0)))</f>
        <v>1000</v>
      </c>
    </row>
    <row r="828" customFormat="false" ht="13.2" hidden="false" customHeight="false" outlineLevel="0" collapsed="false">
      <c r="E828" s="0" t="s">
        <v>1960</v>
      </c>
      <c r="F828" s="0" t="s">
        <v>1599</v>
      </c>
      <c r="I828" s="0" t="s">
        <v>2834</v>
      </c>
      <c r="J828" s="0" t="n">
        <f aca="false">IF(ISNUMBER(RIGHT(E828,LEN(E828)-SEARCH("(",E828,1))*1),RIGHT(E828,LEN(E828)-SEARCH("(",E828,1))*1,VLOOKUP(MID(E828,SEARCH("(",E828,1)+1,IF(ISERROR(FIND("NBMX",E828,1)),3,4)),$A$2:$C$36,3,0))</f>
        <v>12</v>
      </c>
      <c r="K828" s="0" t="n">
        <f aca="false">IF(ISBLANK(F828),"",IF(ISNUMBER(F828),F828,VLOOKUP(IF(ISERROR(SEARCH(")",F828,1)),LEFT(F828,LEN(F828)),LEFT(F828,LEN(F828)-1)),$A$2:$C$36,3,0)))</f>
        <v>1000</v>
      </c>
    </row>
    <row r="829" customFormat="false" ht="13.2" hidden="false" customHeight="false" outlineLevel="0" collapsed="false">
      <c r="E829" s="0" t="s">
        <v>1961</v>
      </c>
      <c r="F829" s="0" t="s">
        <v>1599</v>
      </c>
      <c r="I829" s="0" t="s">
        <v>2835</v>
      </c>
      <c r="J829" s="0" t="n">
        <f aca="false">IF(ISNUMBER(RIGHT(E829,LEN(E829)-SEARCH("(",E829,1))*1),RIGHT(E829,LEN(E829)-SEARCH("(",E829,1))*1,VLOOKUP(MID(E829,SEARCH("(",E829,1)+1,IF(ISERROR(FIND("NBMX",E829,1)),3,4)),$A$2:$C$36,3,0))</f>
        <v>12</v>
      </c>
      <c r="K829" s="0" t="n">
        <f aca="false">IF(ISBLANK(F829),"",IF(ISNUMBER(F829),F829,VLOOKUP(IF(ISERROR(SEARCH(")",F829,1)),LEFT(F829,LEN(F829)),LEFT(F829,LEN(F829)-1)),$A$2:$C$36,3,0)))</f>
        <v>1000</v>
      </c>
    </row>
    <row r="830" customFormat="false" ht="13.2" hidden="false" customHeight="false" outlineLevel="0" collapsed="false">
      <c r="E830" s="0" t="s">
        <v>1168</v>
      </c>
      <c r="I830" s="0" t="s">
        <v>2836</v>
      </c>
      <c r="J830" s="0" t="n">
        <f aca="false">IF(ISNUMBER(RIGHT(E830,LEN(E830)-SEARCH("(",E830,1))*1),RIGHT(E830,LEN(E830)-SEARCH("(",E830,1))*1,VLOOKUP(MID(E830,SEARCH("(",E830,1)+1,IF(ISERROR(FIND("NBMX",E830,1)),3,4)),$A$2:$C$36,3,0))</f>
        <v>1000</v>
      </c>
      <c r="K830" s="0" t="str">
        <f aca="false">IF(ISBLANK(F830),"",IF(ISNUMBER(F830),F830,VLOOKUP(IF(ISERROR(SEARCH(")",F830,1)),LEFT(F830,LEN(F830)),LEFT(F830,LEN(F830)-1)),$A$2:$C$36,3,0)))</f>
        <v/>
      </c>
    </row>
    <row r="831" customFormat="false" ht="13.2" hidden="false" customHeight="false" outlineLevel="0" collapsed="false">
      <c r="E831" s="0" t="s">
        <v>1962</v>
      </c>
      <c r="F831" s="0" t="s">
        <v>1599</v>
      </c>
      <c r="I831" s="0" t="s">
        <v>2837</v>
      </c>
      <c r="J831" s="0" t="n">
        <f aca="false">IF(ISNUMBER(RIGHT(E831,LEN(E831)-SEARCH("(",E831,1))*1),RIGHT(E831,LEN(E831)-SEARCH("(",E831,1))*1,VLOOKUP(MID(E831,SEARCH("(",E831,1)+1,IF(ISERROR(FIND("NBMX",E831,1)),3,4)),$A$2:$C$36,3,0))</f>
        <v>12</v>
      </c>
      <c r="K831" s="0" t="n">
        <f aca="false">IF(ISBLANK(F831),"",IF(ISNUMBER(F831),F831,VLOOKUP(IF(ISERROR(SEARCH(")",F831,1)),LEFT(F831,LEN(F831)),LEFT(F831,LEN(F831)-1)),$A$2:$C$36,3,0)))</f>
        <v>1000</v>
      </c>
    </row>
    <row r="832" customFormat="false" ht="13.2" hidden="false" customHeight="false" outlineLevel="0" collapsed="false">
      <c r="E832" s="0" t="s">
        <v>1963</v>
      </c>
      <c r="F832" s="0" t="s">
        <v>1599</v>
      </c>
      <c r="I832" s="0" t="s">
        <v>2838</v>
      </c>
      <c r="J832" s="0" t="n">
        <f aca="false">IF(ISNUMBER(RIGHT(E832,LEN(E832)-SEARCH("(",E832,1))*1),RIGHT(E832,LEN(E832)-SEARCH("(",E832,1))*1,VLOOKUP(MID(E832,SEARCH("(",E832,1)+1,IF(ISERROR(FIND("NBMX",E832,1)),3,4)),$A$2:$C$36,3,0))</f>
        <v>12</v>
      </c>
      <c r="K832" s="0" t="n">
        <f aca="false">IF(ISBLANK(F832),"",IF(ISNUMBER(F832),F832,VLOOKUP(IF(ISERROR(SEARCH(")",F832,1)),LEFT(F832,LEN(F832)),LEFT(F832,LEN(F832)-1)),$A$2:$C$36,3,0)))</f>
        <v>1000</v>
      </c>
    </row>
    <row r="833" customFormat="false" ht="13.2" hidden="false" customHeight="false" outlineLevel="0" collapsed="false">
      <c r="E833" s="0" t="s">
        <v>1964</v>
      </c>
      <c r="F833" s="0" t="s">
        <v>1599</v>
      </c>
      <c r="I833" s="0" t="s">
        <v>2839</v>
      </c>
      <c r="J833" s="0" t="n">
        <f aca="false">IF(ISNUMBER(RIGHT(E833,LEN(E833)-SEARCH("(",E833,1))*1),RIGHT(E833,LEN(E833)-SEARCH("(",E833,1))*1,VLOOKUP(MID(E833,SEARCH("(",E833,1)+1,IF(ISERROR(FIND("NBMX",E833,1)),3,4)),$A$2:$C$36,3,0))</f>
        <v>12</v>
      </c>
      <c r="K833" s="0" t="n">
        <f aca="false">IF(ISBLANK(F833),"",IF(ISNUMBER(F833),F833,VLOOKUP(IF(ISERROR(SEARCH(")",F833,1)),LEFT(F833,LEN(F833)),LEFT(F833,LEN(F833)-1)),$A$2:$C$36,3,0)))</f>
        <v>1000</v>
      </c>
    </row>
    <row r="834" customFormat="false" ht="13.2" hidden="false" customHeight="false" outlineLevel="0" collapsed="false">
      <c r="E834" s="0" t="s">
        <v>1965</v>
      </c>
      <c r="F834" s="0" t="s">
        <v>1599</v>
      </c>
      <c r="I834" s="0" t="s">
        <v>2840</v>
      </c>
      <c r="J834" s="0" t="n">
        <f aca="false">IF(ISNUMBER(RIGHT(E834,LEN(E834)-SEARCH("(",E834,1))*1),RIGHT(E834,LEN(E834)-SEARCH("(",E834,1))*1,VLOOKUP(MID(E834,SEARCH("(",E834,1)+1,IF(ISERROR(FIND("NBMX",E834,1)),3,4)),$A$2:$C$36,3,0))</f>
        <v>12</v>
      </c>
      <c r="K834" s="0" t="n">
        <f aca="false">IF(ISBLANK(F834),"",IF(ISNUMBER(F834),F834,VLOOKUP(IF(ISERROR(SEARCH(")",F834,1)),LEFT(F834,LEN(F834)),LEFT(F834,LEN(F834)-1)),$A$2:$C$36,3,0)))</f>
        <v>1000</v>
      </c>
    </row>
    <row r="835" customFormat="false" ht="13.2" hidden="false" customHeight="false" outlineLevel="0" collapsed="false">
      <c r="E835" s="0" t="s">
        <v>1966</v>
      </c>
      <c r="F835" s="0" t="s">
        <v>1599</v>
      </c>
      <c r="I835" s="0" t="s">
        <v>2841</v>
      </c>
      <c r="J835" s="0" t="n">
        <f aca="false">IF(ISNUMBER(RIGHT(E835,LEN(E835)-SEARCH("(",E835,1))*1),RIGHT(E835,LEN(E835)-SEARCH("(",E835,1))*1,VLOOKUP(MID(E835,SEARCH("(",E835,1)+1,IF(ISERROR(FIND("NBMX",E835,1)),3,4)),$A$2:$C$36,3,0))</f>
        <v>12</v>
      </c>
      <c r="K835" s="0" t="n">
        <f aca="false">IF(ISBLANK(F835),"",IF(ISNUMBER(F835),F835,VLOOKUP(IF(ISERROR(SEARCH(")",F835,1)),LEFT(F835,LEN(F835)),LEFT(F835,LEN(F835)-1)),$A$2:$C$36,3,0)))</f>
        <v>1000</v>
      </c>
    </row>
    <row r="836" customFormat="false" ht="13.2" hidden="false" customHeight="false" outlineLevel="0" collapsed="false">
      <c r="E836" s="0" t="s">
        <v>1967</v>
      </c>
      <c r="F836" s="0" t="s">
        <v>1599</v>
      </c>
      <c r="I836" s="0" t="s">
        <v>2842</v>
      </c>
      <c r="J836" s="0" t="n">
        <f aca="false">IF(ISNUMBER(RIGHT(E836,LEN(E836)-SEARCH("(",E836,1))*1),RIGHT(E836,LEN(E836)-SEARCH("(",E836,1))*1,VLOOKUP(MID(E836,SEARCH("(",E836,1)+1,IF(ISERROR(FIND("NBMX",E836,1)),3,4)),$A$2:$C$36,3,0))</f>
        <v>12</v>
      </c>
      <c r="K836" s="0" t="n">
        <f aca="false">IF(ISBLANK(F836),"",IF(ISNUMBER(F836),F836,VLOOKUP(IF(ISERROR(SEARCH(")",F836,1)),LEFT(F836,LEN(F836)),LEFT(F836,LEN(F836)-1)),$A$2:$C$36,3,0)))</f>
        <v>1000</v>
      </c>
    </row>
    <row r="837" customFormat="false" ht="13.2" hidden="false" customHeight="false" outlineLevel="0" collapsed="false">
      <c r="E837" s="0" t="s">
        <v>1968</v>
      </c>
      <c r="F837" s="0" t="s">
        <v>1599</v>
      </c>
      <c r="I837" s="0" t="s">
        <v>2843</v>
      </c>
      <c r="J837" s="0" t="n">
        <f aca="false">IF(ISNUMBER(RIGHT(E837,LEN(E837)-SEARCH("(",E837,1))*1),RIGHT(E837,LEN(E837)-SEARCH("(",E837,1))*1,VLOOKUP(MID(E837,SEARCH("(",E837,1)+1,IF(ISERROR(FIND("NBMX",E837,1)),3,4)),$A$2:$C$36,3,0))</f>
        <v>12</v>
      </c>
      <c r="K837" s="0" t="n">
        <f aca="false">IF(ISBLANK(F837),"",IF(ISNUMBER(F837),F837,VLOOKUP(IF(ISERROR(SEARCH(")",F837,1)),LEFT(F837,LEN(F837)),LEFT(F837,LEN(F837)-1)),$A$2:$C$36,3,0)))</f>
        <v>1000</v>
      </c>
    </row>
    <row r="838" customFormat="false" ht="13.2" hidden="false" customHeight="false" outlineLevel="0" collapsed="false">
      <c r="E838" s="0" t="s">
        <v>1969</v>
      </c>
      <c r="F838" s="0" t="s">
        <v>1599</v>
      </c>
      <c r="I838" s="0" t="s">
        <v>2844</v>
      </c>
      <c r="J838" s="0" t="n">
        <f aca="false">IF(ISNUMBER(RIGHT(E838,LEN(E838)-SEARCH("(",E838,1))*1),RIGHT(E838,LEN(E838)-SEARCH("(",E838,1))*1,VLOOKUP(MID(E838,SEARCH("(",E838,1)+1,IF(ISERROR(FIND("NBMX",E838,1)),3,4)),$A$2:$C$36,3,0))</f>
        <v>12</v>
      </c>
      <c r="K838" s="0" t="n">
        <f aca="false">IF(ISBLANK(F838),"",IF(ISNUMBER(F838),F838,VLOOKUP(IF(ISERROR(SEARCH(")",F838,1)),LEFT(F838,LEN(F838)),LEFT(F838,LEN(F838)-1)),$A$2:$C$36,3,0)))</f>
        <v>1000</v>
      </c>
    </row>
    <row r="839" customFormat="false" ht="13.2" hidden="false" customHeight="false" outlineLevel="0" collapsed="false">
      <c r="E839" s="0" t="s">
        <v>1970</v>
      </c>
      <c r="F839" s="0" t="s">
        <v>1599</v>
      </c>
      <c r="I839" s="0" t="s">
        <v>2845</v>
      </c>
      <c r="J839" s="0" t="n">
        <f aca="false">IF(ISNUMBER(RIGHT(E839,LEN(E839)-SEARCH("(",E839,1))*1),RIGHT(E839,LEN(E839)-SEARCH("(",E839,1))*1,VLOOKUP(MID(E839,SEARCH("(",E839,1)+1,IF(ISERROR(FIND("NBMX",E839,1)),3,4)),$A$2:$C$36,3,0))</f>
        <v>12</v>
      </c>
      <c r="K839" s="0" t="n">
        <f aca="false">IF(ISBLANK(F839),"",IF(ISNUMBER(F839),F839,VLOOKUP(IF(ISERROR(SEARCH(")",F839,1)),LEFT(F839,LEN(F839)),LEFT(F839,LEN(F839)-1)),$A$2:$C$36,3,0)))</f>
        <v>1000</v>
      </c>
    </row>
    <row r="840" customFormat="false" ht="13.2" hidden="false" customHeight="false" outlineLevel="0" collapsed="false">
      <c r="E840" s="0" t="s">
        <v>1971</v>
      </c>
      <c r="F840" s="0" t="s">
        <v>1599</v>
      </c>
      <c r="I840" s="0" t="s">
        <v>2846</v>
      </c>
      <c r="J840" s="0" t="n">
        <f aca="false">IF(ISNUMBER(RIGHT(E840,LEN(E840)-SEARCH("(",E840,1))*1),RIGHT(E840,LEN(E840)-SEARCH("(",E840,1))*1,VLOOKUP(MID(E840,SEARCH("(",E840,1)+1,IF(ISERROR(FIND("NBMX",E840,1)),3,4)),$A$2:$C$36,3,0))</f>
        <v>12</v>
      </c>
      <c r="K840" s="0" t="n">
        <f aca="false">IF(ISBLANK(F840),"",IF(ISNUMBER(F840),F840,VLOOKUP(IF(ISERROR(SEARCH(")",F840,1)),LEFT(F840,LEN(F840)),LEFT(F840,LEN(F840)-1)),$A$2:$C$36,3,0)))</f>
        <v>1000</v>
      </c>
    </row>
    <row r="841" customFormat="false" ht="13.2" hidden="false" customHeight="false" outlineLevel="0" collapsed="false">
      <c r="E841" s="0" t="s">
        <v>1972</v>
      </c>
      <c r="F841" s="0" t="s">
        <v>1599</v>
      </c>
      <c r="I841" s="0" t="s">
        <v>2847</v>
      </c>
      <c r="J841" s="0" t="n">
        <f aca="false">IF(ISNUMBER(RIGHT(E841,LEN(E841)-SEARCH("(",E841,1))*1),RIGHT(E841,LEN(E841)-SEARCH("(",E841,1))*1,VLOOKUP(MID(E841,SEARCH("(",E841,1)+1,IF(ISERROR(FIND("NBMX",E841,1)),3,4)),$A$2:$C$36,3,0))</f>
        <v>200</v>
      </c>
      <c r="K841" s="0" t="n">
        <f aca="false">IF(ISBLANK(F841),"",IF(ISNUMBER(F841),F841,VLOOKUP(IF(ISERROR(SEARCH(")",F841,1)),LEFT(F841,LEN(F841)),LEFT(F841,LEN(F841)-1)),$A$2:$C$36,3,0)))</f>
        <v>1000</v>
      </c>
    </row>
    <row r="842" customFormat="false" ht="13.2" hidden="false" customHeight="false" outlineLevel="0" collapsed="false">
      <c r="E842" s="0" t="s">
        <v>1973</v>
      </c>
      <c r="F842" s="0" t="s">
        <v>1599</v>
      </c>
      <c r="I842" s="0" t="s">
        <v>2848</v>
      </c>
      <c r="J842" s="0" t="n">
        <f aca="false">IF(ISNUMBER(RIGHT(E842,LEN(E842)-SEARCH("(",E842,1))*1),RIGHT(E842,LEN(E842)-SEARCH("(",E842,1))*1,VLOOKUP(MID(E842,SEARCH("(",E842,1)+1,IF(ISERROR(FIND("NBMX",E842,1)),3,4)),$A$2:$C$36,3,0))</f>
        <v>31</v>
      </c>
      <c r="K842" s="0" t="n">
        <f aca="false">IF(ISBLANK(F842),"",IF(ISNUMBER(F842),F842,VLOOKUP(IF(ISERROR(SEARCH(")",F842,1)),LEFT(F842,LEN(F842)),LEFT(F842,LEN(F842)-1)),$A$2:$C$36,3,0)))</f>
        <v>1000</v>
      </c>
    </row>
    <row r="843" customFormat="false" ht="13.2" hidden="false" customHeight="false" outlineLevel="0" collapsed="false">
      <c r="E843" s="0" t="s">
        <v>1974</v>
      </c>
      <c r="F843" s="0" t="s">
        <v>1599</v>
      </c>
      <c r="I843" s="0" t="s">
        <v>2849</v>
      </c>
      <c r="J843" s="0" t="n">
        <f aca="false">IF(ISNUMBER(RIGHT(E843,LEN(E843)-SEARCH("(",E843,1))*1),RIGHT(E843,LEN(E843)-SEARCH("(",E843,1))*1,VLOOKUP(MID(E843,SEARCH("(",E843,1)+1,IF(ISERROR(FIND("NBMX",E843,1)),3,4)),$A$2:$C$36,3,0))</f>
        <v>31</v>
      </c>
      <c r="K843" s="0" t="n">
        <f aca="false">IF(ISBLANK(F843),"",IF(ISNUMBER(F843),F843,VLOOKUP(IF(ISERROR(SEARCH(")",F843,1)),LEFT(F843,LEN(F843)),LEFT(F843,LEN(F843)-1)),$A$2:$C$36,3,0)))</f>
        <v>1000</v>
      </c>
    </row>
    <row r="844" customFormat="false" ht="13.2" hidden="false" customHeight="false" outlineLevel="0" collapsed="false">
      <c r="E844" s="0" t="s">
        <v>1975</v>
      </c>
      <c r="F844" s="0" t="s">
        <v>1599</v>
      </c>
      <c r="I844" s="0" t="s">
        <v>2850</v>
      </c>
      <c r="J844" s="0" t="n">
        <f aca="false">IF(ISNUMBER(RIGHT(E844,LEN(E844)-SEARCH("(",E844,1))*1),RIGHT(E844,LEN(E844)-SEARCH("(",E844,1))*1,VLOOKUP(MID(E844,SEARCH("(",E844,1)+1,IF(ISERROR(FIND("NBMX",E844,1)),3,4)),$A$2:$C$36,3,0))</f>
        <v>31</v>
      </c>
      <c r="K844" s="0" t="n">
        <f aca="false">IF(ISBLANK(F844),"",IF(ISNUMBER(F844),F844,VLOOKUP(IF(ISERROR(SEARCH(")",F844,1)),LEFT(F844,LEN(F844)),LEFT(F844,LEN(F844)-1)),$A$2:$C$36,3,0)))</f>
        <v>1000</v>
      </c>
    </row>
    <row r="845" customFormat="false" ht="13.2" hidden="false" customHeight="false" outlineLevel="0" collapsed="false">
      <c r="E845" s="0" t="s">
        <v>1976</v>
      </c>
      <c r="F845" s="0" t="s">
        <v>1599</v>
      </c>
      <c r="I845" s="0" t="s">
        <v>2851</v>
      </c>
      <c r="J845" s="0" t="n">
        <f aca="false">IF(ISNUMBER(RIGHT(E845,LEN(E845)-SEARCH("(",E845,1))*1),RIGHT(E845,LEN(E845)-SEARCH("(",E845,1))*1,VLOOKUP(MID(E845,SEARCH("(",E845,1)+1,IF(ISERROR(FIND("NBMX",E845,1)),3,4)),$A$2:$C$36,3,0))</f>
        <v>31</v>
      </c>
      <c r="K845" s="0" t="n">
        <f aca="false">IF(ISBLANK(F845),"",IF(ISNUMBER(F845),F845,VLOOKUP(IF(ISERROR(SEARCH(")",F845,1)),LEFT(F845,LEN(F845)),LEFT(F845,LEN(F845)-1)),$A$2:$C$36,3,0)))</f>
        <v>1000</v>
      </c>
    </row>
    <row r="846" customFormat="false" ht="13.2" hidden="false" customHeight="false" outlineLevel="0" collapsed="false">
      <c r="E846" s="0" t="s">
        <v>1977</v>
      </c>
      <c r="F846" s="0" t="s">
        <v>1599</v>
      </c>
      <c r="I846" s="0" t="s">
        <v>2852</v>
      </c>
      <c r="J846" s="0" t="n">
        <f aca="false">IF(ISNUMBER(RIGHT(E846,LEN(E846)-SEARCH("(",E846,1))*1),RIGHT(E846,LEN(E846)-SEARCH("(",E846,1))*1,VLOOKUP(MID(E846,SEARCH("(",E846,1)+1,IF(ISERROR(FIND("NBMX",E846,1)),3,4)),$A$2:$C$36,3,0))</f>
        <v>12</v>
      </c>
      <c r="K846" s="0" t="n">
        <f aca="false">IF(ISBLANK(F846),"",IF(ISNUMBER(F846),F846,VLOOKUP(IF(ISERROR(SEARCH(")",F846,1)),LEFT(F846,LEN(F846)),LEFT(F846,LEN(F846)-1)),$A$2:$C$36,3,0)))</f>
        <v>1000</v>
      </c>
    </row>
    <row r="847" customFormat="false" ht="13.2" hidden="false" customHeight="false" outlineLevel="0" collapsed="false">
      <c r="E847" s="0" t="s">
        <v>1978</v>
      </c>
      <c r="F847" s="0" t="s">
        <v>1599</v>
      </c>
      <c r="I847" s="0" t="s">
        <v>2853</v>
      </c>
      <c r="J847" s="0" t="n">
        <f aca="false">IF(ISNUMBER(RIGHT(E847,LEN(E847)-SEARCH("(",E847,1))*1),RIGHT(E847,LEN(E847)-SEARCH("(",E847,1))*1,VLOOKUP(MID(E847,SEARCH("(",E847,1)+1,IF(ISERROR(FIND("NBMX",E847,1)),3,4)),$A$2:$C$36,3,0))</f>
        <v>31</v>
      </c>
      <c r="K847" s="0" t="n">
        <f aca="false">IF(ISBLANK(F847),"",IF(ISNUMBER(F847),F847,VLOOKUP(IF(ISERROR(SEARCH(")",F847,1)),LEFT(F847,LEN(F847)),LEFT(F847,LEN(F847)-1)),$A$2:$C$36,3,0)))</f>
        <v>1000</v>
      </c>
    </row>
    <row r="848" customFormat="false" ht="13.2" hidden="false" customHeight="false" outlineLevel="0" collapsed="false">
      <c r="E848" s="0" t="s">
        <v>1979</v>
      </c>
      <c r="F848" s="0" t="s">
        <v>1599</v>
      </c>
      <c r="I848" s="0" t="s">
        <v>2854</v>
      </c>
      <c r="J848" s="0" t="n">
        <f aca="false">IF(ISNUMBER(RIGHT(E848,LEN(E848)-SEARCH("(",E848,1))*1),RIGHT(E848,LEN(E848)-SEARCH("(",E848,1))*1,VLOOKUP(MID(E848,SEARCH("(",E848,1)+1,IF(ISERROR(FIND("NBMX",E848,1)),3,4)),$A$2:$C$36,3,0))</f>
        <v>31</v>
      </c>
      <c r="K848" s="0" t="n">
        <f aca="false">IF(ISBLANK(F848),"",IF(ISNUMBER(F848),F848,VLOOKUP(IF(ISERROR(SEARCH(")",F848,1)),LEFT(F848,LEN(F848)),LEFT(F848,LEN(F848)-1)),$A$2:$C$36,3,0)))</f>
        <v>1000</v>
      </c>
    </row>
    <row r="849" customFormat="false" ht="13.2" hidden="false" customHeight="false" outlineLevel="0" collapsed="false">
      <c r="E849" s="0" t="s">
        <v>1980</v>
      </c>
      <c r="F849" s="0" t="s">
        <v>1599</v>
      </c>
      <c r="I849" s="0" t="s">
        <v>2855</v>
      </c>
      <c r="J849" s="0" t="n">
        <f aca="false">IF(ISNUMBER(RIGHT(E849,LEN(E849)-SEARCH("(",E849,1))*1),RIGHT(E849,LEN(E849)-SEARCH("(",E849,1))*1,VLOOKUP(MID(E849,SEARCH("(",E849,1)+1,IF(ISERROR(FIND("NBMX",E849,1)),3,4)),$A$2:$C$36,3,0))</f>
        <v>12</v>
      </c>
      <c r="K849" s="0" t="n">
        <f aca="false">IF(ISBLANK(F849),"",IF(ISNUMBER(F849),F849,VLOOKUP(IF(ISERROR(SEARCH(")",F849,1)),LEFT(F849,LEN(F849)),LEFT(F849,LEN(F849)-1)),$A$2:$C$36,3,0)))</f>
        <v>1000</v>
      </c>
    </row>
    <row r="850" customFormat="false" ht="13.2" hidden="false" customHeight="false" outlineLevel="0" collapsed="false">
      <c r="E850" s="0" t="s">
        <v>1981</v>
      </c>
      <c r="F850" s="0" t="s">
        <v>1599</v>
      </c>
      <c r="I850" s="0" t="s">
        <v>2856</v>
      </c>
      <c r="J850" s="0" t="n">
        <f aca="false">IF(ISNUMBER(RIGHT(E850,LEN(E850)-SEARCH("(",E850,1))*1),RIGHT(E850,LEN(E850)-SEARCH("(",E850,1))*1,VLOOKUP(MID(E850,SEARCH("(",E850,1)+1,IF(ISERROR(FIND("NBMX",E850,1)),3,4)),$A$2:$C$36,3,0))</f>
        <v>31</v>
      </c>
      <c r="K850" s="0" t="n">
        <f aca="false">IF(ISBLANK(F850),"",IF(ISNUMBER(F850),F850,VLOOKUP(IF(ISERROR(SEARCH(")",F850,1)),LEFT(F850,LEN(F850)),LEFT(F850,LEN(F850)-1)),$A$2:$C$36,3,0)))</f>
        <v>1000</v>
      </c>
    </row>
    <row r="851" customFormat="false" ht="13.2" hidden="false" customHeight="false" outlineLevel="0" collapsed="false">
      <c r="E851" s="0" t="s">
        <v>1982</v>
      </c>
      <c r="F851" s="0" t="s">
        <v>1599</v>
      </c>
      <c r="I851" s="0" t="s">
        <v>2857</v>
      </c>
      <c r="J851" s="0" t="n">
        <f aca="false">IF(ISNUMBER(RIGHT(E851,LEN(E851)-SEARCH("(",E851,1))*1),RIGHT(E851,LEN(E851)-SEARCH("(",E851,1))*1,VLOOKUP(MID(E851,SEARCH("(",E851,1)+1,IF(ISERROR(FIND("NBMX",E851,1)),3,4)),$A$2:$C$36,3,0))</f>
        <v>31</v>
      </c>
      <c r="K851" s="0" t="n">
        <f aca="false">IF(ISBLANK(F851),"",IF(ISNUMBER(F851),F851,VLOOKUP(IF(ISERROR(SEARCH(")",F851,1)),LEFT(F851,LEN(F851)),LEFT(F851,LEN(F851)-1)),$A$2:$C$36,3,0)))</f>
        <v>1000</v>
      </c>
    </row>
    <row r="852" customFormat="false" ht="13.2" hidden="false" customHeight="false" outlineLevel="0" collapsed="false">
      <c r="E852" s="0" t="s">
        <v>1983</v>
      </c>
      <c r="F852" s="0" t="s">
        <v>1599</v>
      </c>
      <c r="I852" s="0" t="s">
        <v>2858</v>
      </c>
      <c r="J852" s="0" t="n">
        <f aca="false">IF(ISNUMBER(RIGHT(E852,LEN(E852)-SEARCH("(",E852,1))*1),RIGHT(E852,LEN(E852)-SEARCH("(",E852,1))*1,VLOOKUP(MID(E852,SEARCH("(",E852,1)+1,IF(ISERROR(FIND("NBMX",E852,1)),3,4)),$A$2:$C$36,3,0))</f>
        <v>12</v>
      </c>
      <c r="K852" s="0" t="n">
        <f aca="false">IF(ISBLANK(F852),"",IF(ISNUMBER(F852),F852,VLOOKUP(IF(ISERROR(SEARCH(")",F852,1)),LEFT(F852,LEN(F852)),LEFT(F852,LEN(F852)-1)),$A$2:$C$36,3,0)))</f>
        <v>1000</v>
      </c>
    </row>
    <row r="853" customFormat="false" ht="13.2" hidden="false" customHeight="false" outlineLevel="0" collapsed="false">
      <c r="E853" s="0" t="s">
        <v>1984</v>
      </c>
      <c r="F853" s="0" t="s">
        <v>1599</v>
      </c>
      <c r="I853" s="0" t="s">
        <v>2859</v>
      </c>
      <c r="J853" s="0" t="n">
        <f aca="false">IF(ISNUMBER(RIGHT(E853,LEN(E853)-SEARCH("(",E853,1))*1),RIGHT(E853,LEN(E853)-SEARCH("(",E853,1))*1,VLOOKUP(MID(E853,SEARCH("(",E853,1)+1,IF(ISERROR(FIND("NBMX",E853,1)),3,4)),$A$2:$C$36,3,0))</f>
        <v>12</v>
      </c>
      <c r="K853" s="0" t="n">
        <f aca="false">IF(ISBLANK(F853),"",IF(ISNUMBER(F853),F853,VLOOKUP(IF(ISERROR(SEARCH(")",F853,1)),LEFT(F853,LEN(F853)),LEFT(F853,LEN(F853)-1)),$A$2:$C$36,3,0)))</f>
        <v>1000</v>
      </c>
    </row>
    <row r="854" customFormat="false" ht="13.2" hidden="false" customHeight="false" outlineLevel="0" collapsed="false">
      <c r="E854" s="0" t="s">
        <v>1985</v>
      </c>
      <c r="F854" s="0" t="s">
        <v>1599</v>
      </c>
      <c r="I854" s="0" t="s">
        <v>2860</v>
      </c>
      <c r="J854" s="0" t="n">
        <f aca="false">IF(ISNUMBER(RIGHT(E854,LEN(E854)-SEARCH("(",E854,1))*1),RIGHT(E854,LEN(E854)-SEARCH("(",E854,1))*1,VLOOKUP(MID(E854,SEARCH("(",E854,1)+1,IF(ISERROR(FIND("NBMX",E854,1)),3,4)),$A$2:$C$36,3,0))</f>
        <v>12</v>
      </c>
      <c r="K854" s="0" t="n">
        <f aca="false">IF(ISBLANK(F854),"",IF(ISNUMBER(F854),F854,VLOOKUP(IF(ISERROR(SEARCH(")",F854,1)),LEFT(F854,LEN(F854)),LEFT(F854,LEN(F854)-1)),$A$2:$C$36,3,0)))</f>
        <v>1000</v>
      </c>
    </row>
    <row r="855" customFormat="false" ht="13.2" hidden="false" customHeight="false" outlineLevel="0" collapsed="false">
      <c r="E855" s="0" t="s">
        <v>1986</v>
      </c>
      <c r="F855" s="0" t="s">
        <v>1599</v>
      </c>
      <c r="I855" s="0" t="s">
        <v>2861</v>
      </c>
      <c r="J855" s="0" t="n">
        <f aca="false">IF(ISNUMBER(RIGHT(E855,LEN(E855)-SEARCH("(",E855,1))*1),RIGHT(E855,LEN(E855)-SEARCH("(",E855,1))*1,VLOOKUP(MID(E855,SEARCH("(",E855,1)+1,IF(ISERROR(FIND("NBMX",E855,1)),3,4)),$A$2:$C$36,3,0))</f>
        <v>31</v>
      </c>
      <c r="K855" s="0" t="n">
        <f aca="false">IF(ISBLANK(F855),"",IF(ISNUMBER(F855),F855,VLOOKUP(IF(ISERROR(SEARCH(")",F855,1)),LEFT(F855,LEN(F855)),LEFT(F855,LEN(F855)-1)),$A$2:$C$36,3,0)))</f>
        <v>1000</v>
      </c>
    </row>
    <row r="856" customFormat="false" ht="13.2" hidden="false" customHeight="false" outlineLevel="0" collapsed="false">
      <c r="E856" s="0" t="s">
        <v>1987</v>
      </c>
      <c r="F856" s="0" t="s">
        <v>1599</v>
      </c>
      <c r="I856" s="0" t="s">
        <v>2862</v>
      </c>
      <c r="J856" s="0" t="n">
        <f aca="false">IF(ISNUMBER(RIGHT(E856,LEN(E856)-SEARCH("(",E856,1))*1),RIGHT(E856,LEN(E856)-SEARCH("(",E856,1))*1,VLOOKUP(MID(E856,SEARCH("(",E856,1)+1,IF(ISERROR(FIND("NBMX",E856,1)),3,4)),$A$2:$C$36,3,0))</f>
        <v>12</v>
      </c>
      <c r="K856" s="0" t="n">
        <f aca="false">IF(ISBLANK(F856),"",IF(ISNUMBER(F856),F856,VLOOKUP(IF(ISERROR(SEARCH(")",F856,1)),LEFT(F856,LEN(F856)),LEFT(F856,LEN(F856)-1)),$A$2:$C$36,3,0)))</f>
        <v>1000</v>
      </c>
    </row>
    <row r="857" customFormat="false" ht="13.2" hidden="false" customHeight="false" outlineLevel="0" collapsed="false">
      <c r="E857" s="0" t="s">
        <v>1988</v>
      </c>
      <c r="F857" s="0" t="s">
        <v>1599</v>
      </c>
      <c r="I857" s="0" t="s">
        <v>2863</v>
      </c>
      <c r="J857" s="0" t="n">
        <f aca="false">IF(ISNUMBER(RIGHT(E857,LEN(E857)-SEARCH("(",E857,1))*1),RIGHT(E857,LEN(E857)-SEARCH("(",E857,1))*1,VLOOKUP(MID(E857,SEARCH("(",E857,1)+1,IF(ISERROR(FIND("NBMX",E857,1)),3,4)),$A$2:$C$36,3,0))</f>
        <v>12</v>
      </c>
      <c r="K857" s="0" t="n">
        <f aca="false">IF(ISBLANK(F857),"",IF(ISNUMBER(F857),F857,VLOOKUP(IF(ISERROR(SEARCH(")",F857,1)),LEFT(F857,LEN(F857)),LEFT(F857,LEN(F857)-1)),$A$2:$C$36,3,0)))</f>
        <v>1000</v>
      </c>
    </row>
    <row r="858" customFormat="false" ht="13.2" hidden="false" customHeight="false" outlineLevel="0" collapsed="false">
      <c r="E858" s="0" t="s">
        <v>1989</v>
      </c>
      <c r="F858" s="0" t="s">
        <v>1599</v>
      </c>
      <c r="I858" s="0" t="s">
        <v>2864</v>
      </c>
      <c r="J858" s="0" t="n">
        <f aca="false">IF(ISNUMBER(RIGHT(E858,LEN(E858)-SEARCH("(",E858,1))*1),RIGHT(E858,LEN(E858)-SEARCH("(",E858,1))*1,VLOOKUP(MID(E858,SEARCH("(",E858,1)+1,IF(ISERROR(FIND("NBMX",E858,1)),3,4)),$A$2:$C$36,3,0))</f>
        <v>12</v>
      </c>
      <c r="K858" s="0" t="n">
        <f aca="false">IF(ISBLANK(F858),"",IF(ISNUMBER(F858),F858,VLOOKUP(IF(ISERROR(SEARCH(")",F858,1)),LEFT(F858,LEN(F858)),LEFT(F858,LEN(F858)-1)),$A$2:$C$36,3,0)))</f>
        <v>1000</v>
      </c>
    </row>
    <row r="859" customFormat="false" ht="13.2" hidden="false" customHeight="false" outlineLevel="0" collapsed="false">
      <c r="E859" s="0" t="s">
        <v>1990</v>
      </c>
      <c r="F859" s="0" t="s">
        <v>1599</v>
      </c>
      <c r="I859" s="0" t="s">
        <v>2865</v>
      </c>
      <c r="J859" s="0" t="n">
        <f aca="false">IF(ISNUMBER(RIGHT(E859,LEN(E859)-SEARCH("(",E859,1))*1),RIGHT(E859,LEN(E859)-SEARCH("(",E859,1))*1,VLOOKUP(MID(E859,SEARCH("(",E859,1)+1,IF(ISERROR(FIND("NBMX",E859,1)),3,4)),$A$2:$C$36,3,0))</f>
        <v>12</v>
      </c>
      <c r="K859" s="0" t="n">
        <f aca="false">IF(ISBLANK(F859),"",IF(ISNUMBER(F859),F859,VLOOKUP(IF(ISERROR(SEARCH(")",F859,1)),LEFT(F859,LEN(F859)),LEFT(F859,LEN(F859)-1)),$A$2:$C$36,3,0)))</f>
        <v>1000</v>
      </c>
    </row>
    <row r="860" customFormat="false" ht="13.2" hidden="false" customHeight="false" outlineLevel="0" collapsed="false">
      <c r="E860" s="0" t="s">
        <v>1169</v>
      </c>
      <c r="I860" s="0" t="s">
        <v>2866</v>
      </c>
      <c r="J860" s="0" t="n">
        <f aca="false">IF(ISNUMBER(RIGHT(E860,LEN(E860)-SEARCH("(",E860,1))*1),RIGHT(E860,LEN(E860)-SEARCH("(",E860,1))*1,VLOOKUP(MID(E860,SEARCH("(",E860,1)+1,IF(ISERROR(FIND("NBMX",E860,1)),3,4)),$A$2:$C$36,3,0))</f>
        <v>1000</v>
      </c>
      <c r="K860" s="0" t="str">
        <f aca="false">IF(ISBLANK(F860),"",IF(ISNUMBER(F860),F860,VLOOKUP(IF(ISERROR(SEARCH(")",F860,1)),LEFT(F860,LEN(F860)),LEFT(F860,LEN(F860)-1)),$A$2:$C$36,3,0)))</f>
        <v/>
      </c>
    </row>
    <row r="861" customFormat="false" ht="13.2" hidden="false" customHeight="false" outlineLevel="0" collapsed="false">
      <c r="E861" s="0" t="s">
        <v>1170</v>
      </c>
      <c r="I861" s="0" t="s">
        <v>2867</v>
      </c>
      <c r="J861" s="0" t="n">
        <f aca="false">IF(ISNUMBER(RIGHT(E861,LEN(E861)-SEARCH("(",E861,1))*1),RIGHT(E861,LEN(E861)-SEARCH("(",E861,1))*1,VLOOKUP(MID(E861,SEARCH("(",E861,1)+1,IF(ISERROR(FIND("NBMX",E861,1)),3,4)),$A$2:$C$36,3,0))</f>
        <v>1000</v>
      </c>
      <c r="K861" s="0" t="str">
        <f aca="false">IF(ISBLANK(F861),"",IF(ISNUMBER(F861),F861,VLOOKUP(IF(ISERROR(SEARCH(")",F861,1)),LEFT(F861,LEN(F861)),LEFT(F861,LEN(F861)-1)),$A$2:$C$36,3,0)))</f>
        <v/>
      </c>
    </row>
    <row r="862" customFormat="false" ht="13.2" hidden="false" customHeight="false" outlineLevel="0" collapsed="false">
      <c r="E862" s="0" t="s">
        <v>1991</v>
      </c>
      <c r="F862" s="0" t="s">
        <v>1599</v>
      </c>
      <c r="I862" s="0" t="s">
        <v>2868</v>
      </c>
      <c r="J862" s="0" t="n">
        <f aca="false">IF(ISNUMBER(RIGHT(E862,LEN(E862)-SEARCH("(",E862,1))*1),RIGHT(E862,LEN(E862)-SEARCH("(",E862,1))*1,VLOOKUP(MID(E862,SEARCH("(",E862,1)+1,IF(ISERROR(FIND("NBMX",E862,1)),3,4)),$A$2:$C$36,3,0))</f>
        <v>12</v>
      </c>
      <c r="K862" s="0" t="n">
        <f aca="false">IF(ISBLANK(F862),"",IF(ISNUMBER(F862),F862,VLOOKUP(IF(ISERROR(SEARCH(")",F862,1)),LEFT(F862,LEN(F862)),LEFT(F862,LEN(F862)-1)),$A$2:$C$36,3,0)))</f>
        <v>1000</v>
      </c>
    </row>
    <row r="863" customFormat="false" ht="13.2" hidden="false" customHeight="false" outlineLevel="0" collapsed="false">
      <c r="E863" s="0" t="s">
        <v>1171</v>
      </c>
      <c r="I863" s="0" t="s">
        <v>2869</v>
      </c>
      <c r="J863" s="0" t="n">
        <f aca="false">IF(ISNUMBER(RIGHT(E863,LEN(E863)-SEARCH("(",E863,1))*1),RIGHT(E863,LEN(E863)-SEARCH("(",E863,1))*1,VLOOKUP(MID(E863,SEARCH("(",E863,1)+1,IF(ISERROR(FIND("NBMX",E863,1)),3,4)),$A$2:$C$36,3,0))</f>
        <v>1000</v>
      </c>
      <c r="K863" s="0" t="str">
        <f aca="false">IF(ISBLANK(F863),"",IF(ISNUMBER(F863),F863,VLOOKUP(IF(ISERROR(SEARCH(")",F863,1)),LEFT(F863,LEN(F863)),LEFT(F863,LEN(F863)-1)),$A$2:$C$36,3,0)))</f>
        <v/>
      </c>
    </row>
    <row r="864" customFormat="false" ht="13.2" hidden="false" customHeight="false" outlineLevel="0" collapsed="false">
      <c r="E864" s="0" t="s">
        <v>887</v>
      </c>
      <c r="I864" s="0" t="s">
        <v>2870</v>
      </c>
      <c r="J864" s="0" t="n">
        <f aca="false">IF(ISNUMBER(RIGHT(E864,LEN(E864)-SEARCH("(",E864,1))*1),RIGHT(E864,LEN(E864)-SEARCH("(",E864,1))*1,VLOOKUP(MID(E864,SEARCH("(",E864,1)+1,IF(ISERROR(FIND("NBMX",E864,1)),3,4)),$A$2:$C$36,3,0))</f>
        <v>200</v>
      </c>
      <c r="K864" s="0" t="str">
        <f aca="false">IF(ISBLANK(F864),"",IF(ISNUMBER(F864),F864,VLOOKUP(IF(ISERROR(SEARCH(")",F864,1)),LEFT(F864,LEN(F864)),LEFT(F864,LEN(F864)-1)),$A$2:$C$36,3,0)))</f>
        <v/>
      </c>
    </row>
    <row r="865" customFormat="false" ht="13.2" hidden="false" customHeight="false" outlineLevel="0" collapsed="false">
      <c r="E865" s="0" t="s">
        <v>1992</v>
      </c>
      <c r="F865" s="0" t="s">
        <v>1599</v>
      </c>
      <c r="I865" s="0" t="s">
        <v>2871</v>
      </c>
      <c r="J865" s="0" t="n">
        <f aca="false">IF(ISNUMBER(RIGHT(E865,LEN(E865)-SEARCH("(",E865,1))*1),RIGHT(E865,LEN(E865)-SEARCH("(",E865,1))*1,VLOOKUP(MID(E865,SEARCH("(",E865,1)+1,IF(ISERROR(FIND("NBMX",E865,1)),3,4)),$A$2:$C$36,3,0))</f>
        <v>12</v>
      </c>
      <c r="K865" s="0" t="n">
        <f aca="false">IF(ISBLANK(F865),"",IF(ISNUMBER(F865),F865,VLOOKUP(IF(ISERROR(SEARCH(")",F865,1)),LEFT(F865,LEN(F865)),LEFT(F865,LEN(F865)-1)),$A$2:$C$36,3,0)))</f>
        <v>1000</v>
      </c>
    </row>
    <row r="866" customFormat="false" ht="13.2" hidden="false" customHeight="false" outlineLevel="0" collapsed="false">
      <c r="E866" s="0" t="s">
        <v>1173</v>
      </c>
      <c r="I866" s="0" t="s">
        <v>2872</v>
      </c>
      <c r="J866" s="0" t="n">
        <f aca="false">IF(ISNUMBER(RIGHT(E866,LEN(E866)-SEARCH("(",E866,1))*1),RIGHT(E866,LEN(E866)-SEARCH("(",E866,1))*1,VLOOKUP(MID(E866,SEARCH("(",E866,1)+1,IF(ISERROR(FIND("NBMX",E866,1)),3,4)),$A$2:$C$36,3,0))</f>
        <v>1000</v>
      </c>
      <c r="K866" s="0" t="str">
        <f aca="false">IF(ISBLANK(F866),"",IF(ISNUMBER(F866),F866,VLOOKUP(IF(ISERROR(SEARCH(")",F866,1)),LEFT(F866,LEN(F866)),LEFT(F866,LEN(F866)-1)),$A$2:$C$36,3,0)))</f>
        <v/>
      </c>
    </row>
    <row r="867" customFormat="false" ht="13.2" hidden="false" customHeight="false" outlineLevel="0" collapsed="false">
      <c r="E867" s="0" t="s">
        <v>1172</v>
      </c>
      <c r="I867" s="0" t="s">
        <v>2873</v>
      </c>
      <c r="J867" s="0" t="n">
        <f aca="false">IF(ISNUMBER(RIGHT(E867,LEN(E867)-SEARCH("(",E867,1))*1),RIGHT(E867,LEN(E867)-SEARCH("(",E867,1))*1,VLOOKUP(MID(E867,SEARCH("(",E867,1)+1,IF(ISERROR(FIND("NBMX",E867,1)),3,4)),$A$2:$C$36,3,0))</f>
        <v>1000</v>
      </c>
      <c r="K867" s="0" t="str">
        <f aca="false">IF(ISBLANK(F867),"",IF(ISNUMBER(F867),F867,VLOOKUP(IF(ISERROR(SEARCH(")",F867,1)),LEFT(F867,LEN(F867)),LEFT(F867,LEN(F867)-1)),$A$2:$C$36,3,0)))</f>
        <v/>
      </c>
    </row>
    <row r="868" customFormat="false" ht="13.2" hidden="false" customHeight="false" outlineLevel="0" collapsed="false">
      <c r="E868" s="0" t="s">
        <v>1174</v>
      </c>
      <c r="I868" s="0" t="s">
        <v>2874</v>
      </c>
      <c r="J868" s="0" t="n">
        <f aca="false">IF(ISNUMBER(RIGHT(E868,LEN(E868)-SEARCH("(",E868,1))*1),RIGHT(E868,LEN(E868)-SEARCH("(",E868,1))*1,VLOOKUP(MID(E868,SEARCH("(",E868,1)+1,IF(ISERROR(FIND("NBMX",E868,1)),3,4)),$A$2:$C$36,3,0))</f>
        <v>1000</v>
      </c>
      <c r="K868" s="0" t="str">
        <f aca="false">IF(ISBLANK(F868),"",IF(ISNUMBER(F868),F868,VLOOKUP(IF(ISERROR(SEARCH(")",F868,1)),LEFT(F868,LEN(F868)),LEFT(F868,LEN(F868)-1)),$A$2:$C$36,3,0)))</f>
        <v/>
      </c>
    </row>
    <row r="869" customFormat="false" ht="13.2" hidden="false" customHeight="false" outlineLevel="0" collapsed="false">
      <c r="E869" s="0" t="s">
        <v>1175</v>
      </c>
      <c r="I869" s="0" t="s">
        <v>2875</v>
      </c>
      <c r="J869" s="0" t="n">
        <f aca="false">IF(ISNUMBER(RIGHT(E869,LEN(E869)-SEARCH("(",E869,1))*1),RIGHT(E869,LEN(E869)-SEARCH("(",E869,1))*1,VLOOKUP(MID(E869,SEARCH("(",E869,1)+1,IF(ISERROR(FIND("NBMX",E869,1)),3,4)),$A$2:$C$36,3,0))</f>
        <v>1000</v>
      </c>
      <c r="K869" s="0" t="str">
        <f aca="false">IF(ISBLANK(F869),"",IF(ISNUMBER(F869),F869,VLOOKUP(IF(ISERROR(SEARCH(")",F869,1)),LEFT(F869,LEN(F869)),LEFT(F869,LEN(F869)-1)),$A$2:$C$36,3,0)))</f>
        <v/>
      </c>
    </row>
    <row r="870" customFormat="false" ht="13.2" hidden="false" customHeight="false" outlineLevel="0" collapsed="false">
      <c r="E870" s="0" t="s">
        <v>1176</v>
      </c>
      <c r="I870" s="0" t="s">
        <v>2876</v>
      </c>
      <c r="J870" s="0" t="n">
        <f aca="false">IF(ISNUMBER(RIGHT(E870,LEN(E870)-SEARCH("(",E870,1))*1),RIGHT(E870,LEN(E870)-SEARCH("(",E870,1))*1,VLOOKUP(MID(E870,SEARCH("(",E870,1)+1,IF(ISERROR(FIND("NBMX",E870,1)),3,4)),$A$2:$C$36,3,0))</f>
        <v>1000</v>
      </c>
      <c r="K870" s="0" t="str">
        <f aca="false">IF(ISBLANK(F870),"",IF(ISNUMBER(F870),F870,VLOOKUP(IF(ISERROR(SEARCH(")",F870,1)),LEFT(F870,LEN(F870)),LEFT(F870,LEN(F870)-1)),$A$2:$C$36,3,0)))</f>
        <v/>
      </c>
    </row>
    <row r="871" customFormat="false" ht="13.2" hidden="false" customHeight="false" outlineLevel="0" collapsed="false">
      <c r="E871" s="0" t="s">
        <v>888</v>
      </c>
      <c r="I871" s="0" t="s">
        <v>2877</v>
      </c>
      <c r="J871" s="0" t="n">
        <f aca="false">IF(ISNUMBER(RIGHT(E871,LEN(E871)-SEARCH("(",E871,1))*1),RIGHT(E871,LEN(E871)-SEARCH("(",E871,1))*1,VLOOKUP(MID(E871,SEARCH("(",E871,1)+1,IF(ISERROR(FIND("NBMX",E871,1)),3,4)),$A$2:$C$36,3,0))</f>
        <v>200</v>
      </c>
      <c r="K871" s="0" t="str">
        <f aca="false">IF(ISBLANK(F871),"",IF(ISNUMBER(F871),F871,VLOOKUP(IF(ISERROR(SEARCH(")",F871,1)),LEFT(F871,LEN(F871)),LEFT(F871,LEN(F871)-1)),$A$2:$C$36,3,0)))</f>
        <v/>
      </c>
    </row>
    <row r="872" customFormat="false" ht="13.2" hidden="false" customHeight="false" outlineLevel="0" collapsed="false">
      <c r="E872" s="0" t="s">
        <v>1265</v>
      </c>
      <c r="I872" s="0" t="s">
        <v>2878</v>
      </c>
      <c r="J872" s="0" t="n">
        <f aca="false">IF(ISNUMBER(RIGHT(E872,LEN(E872)-SEARCH("(",E872,1))*1),RIGHT(E872,LEN(E872)-SEARCH("(",E872,1))*1,VLOOKUP(MID(E872,SEARCH("(",E872,1)+1,IF(ISERROR(FIND("NBMX",E872,1)),3,4)),$A$2:$C$36,3,0))</f>
        <v>4000</v>
      </c>
      <c r="K872" s="0" t="str">
        <f aca="false">IF(ISBLANK(F872),"",IF(ISNUMBER(F872),F872,VLOOKUP(IF(ISERROR(SEARCH(")",F872,1)),LEFT(F872,LEN(F872)),LEFT(F872,LEN(F872)-1)),$A$2:$C$36,3,0)))</f>
        <v/>
      </c>
    </row>
    <row r="873" customFormat="false" ht="13.2" hidden="false" customHeight="false" outlineLevel="0" collapsed="false">
      <c r="E873" s="0" t="s">
        <v>1177</v>
      </c>
      <c r="I873" s="0" t="s">
        <v>2879</v>
      </c>
      <c r="J873" s="0" t="n">
        <f aca="false">IF(ISNUMBER(RIGHT(E873,LEN(E873)-SEARCH("(",E873,1))*1),RIGHT(E873,LEN(E873)-SEARCH("(",E873,1))*1,VLOOKUP(MID(E873,SEARCH("(",E873,1)+1,IF(ISERROR(FIND("NBMX",E873,1)),3,4)),$A$2:$C$36,3,0))</f>
        <v>1000</v>
      </c>
      <c r="K873" s="0" t="str">
        <f aca="false">IF(ISBLANK(F873),"",IF(ISNUMBER(F873),F873,VLOOKUP(IF(ISERROR(SEARCH(")",F873,1)),LEFT(F873,LEN(F873)),LEFT(F873,LEN(F873)-1)),$A$2:$C$36,3,0)))</f>
        <v/>
      </c>
    </row>
    <row r="874" customFormat="false" ht="13.2" hidden="false" customHeight="false" outlineLevel="0" collapsed="false">
      <c r="E874" s="0" t="s">
        <v>1993</v>
      </c>
      <c r="F874" s="0" t="s">
        <v>1599</v>
      </c>
      <c r="I874" s="0" t="s">
        <v>2880</v>
      </c>
      <c r="J874" s="0" t="n">
        <f aca="false">IF(ISNUMBER(RIGHT(E874,LEN(E874)-SEARCH("(",E874,1))*1),RIGHT(E874,LEN(E874)-SEARCH("(",E874,1))*1,VLOOKUP(MID(E874,SEARCH("(",E874,1)+1,IF(ISERROR(FIND("NBMX",E874,1)),3,4)),$A$2:$C$36,3,0))</f>
        <v>200</v>
      </c>
      <c r="K874" s="0" t="n">
        <f aca="false">IF(ISBLANK(F874),"",IF(ISNUMBER(F874),F874,VLOOKUP(IF(ISERROR(SEARCH(")",F874,1)),LEFT(F874,LEN(F874)),LEFT(F874,LEN(F874)-1)),$A$2:$C$36,3,0)))</f>
        <v>1000</v>
      </c>
    </row>
    <row r="875" customFormat="false" ht="13.2" hidden="false" customHeight="false" outlineLevel="0" collapsed="false">
      <c r="E875" s="0" t="s">
        <v>889</v>
      </c>
      <c r="I875" s="0" t="s">
        <v>2881</v>
      </c>
      <c r="J875" s="0" t="n">
        <f aca="false">IF(ISNUMBER(RIGHT(E875,LEN(E875)-SEARCH("(",E875,1))*1),RIGHT(E875,LEN(E875)-SEARCH("(",E875,1))*1,VLOOKUP(MID(E875,SEARCH("(",E875,1)+1,IF(ISERROR(FIND("NBMX",E875,1)),3,4)),$A$2:$C$36,3,0))</f>
        <v>200</v>
      </c>
      <c r="K875" s="0" t="str">
        <f aca="false">IF(ISBLANK(F875),"",IF(ISNUMBER(F875),F875,VLOOKUP(IF(ISERROR(SEARCH(")",F875,1)),LEFT(F875,LEN(F875)),LEFT(F875,LEN(F875)-1)),$A$2:$C$36,3,0)))</f>
        <v/>
      </c>
    </row>
    <row r="876" customFormat="false" ht="13.2" hidden="false" customHeight="false" outlineLevel="0" collapsed="false">
      <c r="E876" s="0" t="s">
        <v>1178</v>
      </c>
      <c r="I876" s="0" t="s">
        <v>2882</v>
      </c>
      <c r="J876" s="0" t="n">
        <f aca="false">IF(ISNUMBER(RIGHT(E876,LEN(E876)-SEARCH("(",E876,1))*1),RIGHT(E876,LEN(E876)-SEARCH("(",E876,1))*1,VLOOKUP(MID(E876,SEARCH("(",E876,1)+1,IF(ISERROR(FIND("NBMX",E876,1)),3,4)),$A$2:$C$36,3,0))</f>
        <v>1000</v>
      </c>
      <c r="K876" s="0" t="str">
        <f aca="false">IF(ISBLANK(F876),"",IF(ISNUMBER(F876),F876,VLOOKUP(IF(ISERROR(SEARCH(")",F876,1)),LEFT(F876,LEN(F876)),LEFT(F876,LEN(F876)-1)),$A$2:$C$36,3,0)))</f>
        <v/>
      </c>
    </row>
    <row r="877" customFormat="false" ht="13.2" hidden="false" customHeight="false" outlineLevel="0" collapsed="false">
      <c r="E877" s="0" t="s">
        <v>1179</v>
      </c>
      <c r="I877" s="0" t="s">
        <v>2883</v>
      </c>
      <c r="J877" s="0" t="n">
        <f aca="false">IF(ISNUMBER(RIGHT(E877,LEN(E877)-SEARCH("(",E877,1))*1),RIGHT(E877,LEN(E877)-SEARCH("(",E877,1))*1,VLOOKUP(MID(E877,SEARCH("(",E877,1)+1,IF(ISERROR(FIND("NBMX",E877,1)),3,4)),$A$2:$C$36,3,0))</f>
        <v>1000</v>
      </c>
      <c r="K877" s="0" t="str">
        <f aca="false">IF(ISBLANK(F877),"",IF(ISNUMBER(F877),F877,VLOOKUP(IF(ISERROR(SEARCH(")",F877,1)),LEFT(F877,LEN(F877)),LEFT(F877,LEN(F877)-1)),$A$2:$C$36,3,0)))</f>
        <v/>
      </c>
    </row>
    <row r="878" customFormat="false" ht="13.2" hidden="false" customHeight="false" outlineLevel="0" collapsed="false">
      <c r="E878" s="0" t="s">
        <v>1180</v>
      </c>
      <c r="I878" s="0" t="s">
        <v>2884</v>
      </c>
      <c r="J878" s="0" t="n">
        <f aca="false">IF(ISNUMBER(RIGHT(E878,LEN(E878)-SEARCH("(",E878,1))*1),RIGHT(E878,LEN(E878)-SEARCH("(",E878,1))*1,VLOOKUP(MID(E878,SEARCH("(",E878,1)+1,IF(ISERROR(FIND("NBMX",E878,1)),3,4)),$A$2:$C$36,3,0))</f>
        <v>1000</v>
      </c>
      <c r="K878" s="0" t="str">
        <f aca="false">IF(ISBLANK(F878),"",IF(ISNUMBER(F878),F878,VLOOKUP(IF(ISERROR(SEARCH(")",F878,1)),LEFT(F878,LEN(F878)),LEFT(F878,LEN(F878)-1)),$A$2:$C$36,3,0)))</f>
        <v/>
      </c>
    </row>
    <row r="879" customFormat="false" ht="13.2" hidden="false" customHeight="false" outlineLevel="0" collapsed="false">
      <c r="E879" s="0" t="s">
        <v>1994</v>
      </c>
      <c r="F879" s="0" t="s">
        <v>1599</v>
      </c>
      <c r="I879" s="0" t="s">
        <v>2885</v>
      </c>
      <c r="J879" s="0" t="n">
        <f aca="false">IF(ISNUMBER(RIGHT(E879,LEN(E879)-SEARCH("(",E879,1))*1),RIGHT(E879,LEN(E879)-SEARCH("(",E879,1))*1,VLOOKUP(MID(E879,SEARCH("(",E879,1)+1,IF(ISERROR(FIND("NBMX",E879,1)),3,4)),$A$2:$C$36,3,0))</f>
        <v>200</v>
      </c>
      <c r="K879" s="0" t="n">
        <f aca="false">IF(ISBLANK(F879),"",IF(ISNUMBER(F879),F879,VLOOKUP(IF(ISERROR(SEARCH(")",F879,1)),LEFT(F879,LEN(F879)),LEFT(F879,LEN(F879)-1)),$A$2:$C$36,3,0)))</f>
        <v>1000</v>
      </c>
    </row>
    <row r="880" customFormat="false" ht="13.2" hidden="false" customHeight="false" outlineLevel="0" collapsed="false">
      <c r="E880" s="0" t="s">
        <v>1181</v>
      </c>
      <c r="I880" s="0" t="s">
        <v>2886</v>
      </c>
      <c r="J880" s="0" t="n">
        <f aca="false">IF(ISNUMBER(RIGHT(E880,LEN(E880)-SEARCH("(",E880,1))*1),RIGHT(E880,LEN(E880)-SEARCH("(",E880,1))*1,VLOOKUP(MID(E880,SEARCH("(",E880,1)+1,IF(ISERROR(FIND("NBMX",E880,1)),3,4)),$A$2:$C$36,3,0))</f>
        <v>1000</v>
      </c>
      <c r="K880" s="0" t="str">
        <f aca="false">IF(ISBLANK(F880),"",IF(ISNUMBER(F880),F880,VLOOKUP(IF(ISERROR(SEARCH(")",F880,1)),LEFT(F880,LEN(F880)),LEFT(F880,LEN(F880)-1)),$A$2:$C$36,3,0)))</f>
        <v/>
      </c>
    </row>
    <row r="881" customFormat="false" ht="13.2" hidden="false" customHeight="false" outlineLevel="0" collapsed="false">
      <c r="E881" s="0" t="s">
        <v>1995</v>
      </c>
      <c r="F881" s="0" t="s">
        <v>1599</v>
      </c>
      <c r="I881" s="0" t="s">
        <v>2887</v>
      </c>
      <c r="J881" s="0" t="n">
        <f aca="false">IF(ISNUMBER(RIGHT(E881,LEN(E881)-SEARCH("(",E881,1))*1),RIGHT(E881,LEN(E881)-SEARCH("(",E881,1))*1,VLOOKUP(MID(E881,SEARCH("(",E881,1)+1,IF(ISERROR(FIND("NBMX",E881,1)),3,4)),$A$2:$C$36,3,0))</f>
        <v>30</v>
      </c>
      <c r="K881" s="0" t="n">
        <f aca="false">IF(ISBLANK(F881),"",IF(ISNUMBER(F881),F881,VLOOKUP(IF(ISERROR(SEARCH(")",F881,1)),LEFT(F881,LEN(F881)),LEFT(F881,LEN(F881)-1)),$A$2:$C$36,3,0)))</f>
        <v>1000</v>
      </c>
    </row>
    <row r="882" customFormat="false" ht="13.2" hidden="false" customHeight="false" outlineLevel="0" collapsed="false">
      <c r="E882" s="0" t="s">
        <v>890</v>
      </c>
      <c r="I882" s="0" t="s">
        <v>2888</v>
      </c>
      <c r="J882" s="0" t="n">
        <f aca="false">IF(ISNUMBER(RIGHT(E882,LEN(E882)-SEARCH("(",E882,1))*1),RIGHT(E882,LEN(E882)-SEARCH("(",E882,1))*1,VLOOKUP(MID(E882,SEARCH("(",E882,1)+1,IF(ISERROR(FIND("NBMX",E882,1)),3,4)),$A$2:$C$36,3,0))</f>
        <v>200</v>
      </c>
      <c r="K882" s="0" t="str">
        <f aca="false">IF(ISBLANK(F882),"",IF(ISNUMBER(F882),F882,VLOOKUP(IF(ISERROR(SEARCH(")",F882,1)),LEFT(F882,LEN(F882)),LEFT(F882,LEN(F882)-1)),$A$2:$C$36,3,0)))</f>
        <v/>
      </c>
    </row>
    <row r="883" customFormat="false" ht="13.2" hidden="false" customHeight="false" outlineLevel="0" collapsed="false">
      <c r="E883" s="0" t="s">
        <v>1996</v>
      </c>
      <c r="F883" s="0" t="s">
        <v>1599</v>
      </c>
      <c r="I883" s="0" t="s">
        <v>2889</v>
      </c>
      <c r="J883" s="0" t="n">
        <f aca="false">IF(ISNUMBER(RIGHT(E883,LEN(E883)-SEARCH("(",E883,1))*1),RIGHT(E883,LEN(E883)-SEARCH("(",E883,1))*1,VLOOKUP(MID(E883,SEARCH("(",E883,1)+1,IF(ISERROR(FIND("NBMX",E883,1)),3,4)),$A$2:$C$36,3,0))</f>
        <v>31</v>
      </c>
      <c r="K883" s="0" t="n">
        <f aca="false">IF(ISBLANK(F883),"",IF(ISNUMBER(F883),F883,VLOOKUP(IF(ISERROR(SEARCH(")",F883,1)),LEFT(F883,LEN(F883)),LEFT(F883,LEN(F883)-1)),$A$2:$C$36,3,0)))</f>
        <v>1000</v>
      </c>
    </row>
    <row r="884" customFormat="false" ht="13.2" hidden="false" customHeight="false" outlineLevel="0" collapsed="false">
      <c r="E884" s="0" t="s">
        <v>1182</v>
      </c>
      <c r="I884" s="0" t="s">
        <v>2890</v>
      </c>
      <c r="J884" s="0" t="n">
        <f aca="false">IF(ISNUMBER(RIGHT(E884,LEN(E884)-SEARCH("(",E884,1))*1),RIGHT(E884,LEN(E884)-SEARCH("(",E884,1))*1,VLOOKUP(MID(E884,SEARCH("(",E884,1)+1,IF(ISERROR(FIND("NBMX",E884,1)),3,4)),$A$2:$C$36,3,0))</f>
        <v>1000</v>
      </c>
      <c r="K884" s="0" t="str">
        <f aca="false">IF(ISBLANK(F884),"",IF(ISNUMBER(F884),F884,VLOOKUP(IF(ISERROR(SEARCH(")",F884,1)),LEFT(F884,LEN(F884)),LEFT(F884,LEN(F884)-1)),$A$2:$C$36,3,0)))</f>
        <v/>
      </c>
    </row>
    <row r="885" customFormat="false" ht="13.2" hidden="false" customHeight="false" outlineLevel="0" collapsed="false">
      <c r="E885" s="0" t="s">
        <v>1183</v>
      </c>
      <c r="I885" s="0" t="s">
        <v>2891</v>
      </c>
      <c r="J885" s="0" t="n">
        <f aca="false">IF(ISNUMBER(RIGHT(E885,LEN(E885)-SEARCH("(",E885,1))*1),RIGHT(E885,LEN(E885)-SEARCH("(",E885,1))*1,VLOOKUP(MID(E885,SEARCH("(",E885,1)+1,IF(ISERROR(FIND("NBMX",E885,1)),3,4)),$A$2:$C$36,3,0))</f>
        <v>1000</v>
      </c>
      <c r="K885" s="0" t="str">
        <f aca="false">IF(ISBLANK(F885),"",IF(ISNUMBER(F885),F885,VLOOKUP(IF(ISERROR(SEARCH(")",F885,1)),LEFT(F885,LEN(F885)),LEFT(F885,LEN(F885)-1)),$A$2:$C$36,3,0)))</f>
        <v/>
      </c>
    </row>
    <row r="886" customFormat="false" ht="13.2" hidden="false" customHeight="false" outlineLevel="0" collapsed="false">
      <c r="E886" s="0" t="s">
        <v>1997</v>
      </c>
      <c r="F886" s="0" t="s">
        <v>1611</v>
      </c>
      <c r="G886" s="0" t="s">
        <v>1599</v>
      </c>
      <c r="I886" s="0" t="s">
        <v>2892</v>
      </c>
      <c r="J886" s="0" t="n">
        <f aca="false">IF(ISNUMBER(RIGHT(E886,LEN(E886)-SEARCH("(",E886,1))*1),RIGHT(E886,LEN(E886)-SEARCH("(",E886,1))*1,VLOOKUP(MID(E886,SEARCH("(",E886,1)+1,IF(ISERROR(FIND("NBMX",E886,1)),3,4)),$A$2:$C$36,3,0))</f>
        <v>13</v>
      </c>
      <c r="K886" s="0" t="n">
        <f aca="false">IF(ISBLANK(F886),"",IF(ISNUMBER(F886),F886,VLOOKUP(IF(ISERROR(SEARCH(")",F886,1)),LEFT(F886,LEN(F886)),LEFT(F886,LEN(F886)-1)),$A$2:$C$36,3,0)))</f>
        <v>13</v>
      </c>
    </row>
    <row r="887" customFormat="false" ht="13.2" hidden="false" customHeight="false" outlineLevel="0" collapsed="false">
      <c r="E887" s="0" t="s">
        <v>1266</v>
      </c>
      <c r="I887" s="0" t="s">
        <v>2893</v>
      </c>
      <c r="J887" s="0" t="n">
        <f aca="false">IF(ISNUMBER(RIGHT(E887,LEN(E887)-SEARCH("(",E887,1))*1),RIGHT(E887,LEN(E887)-SEARCH("(",E887,1))*1,VLOOKUP(MID(E887,SEARCH("(",E887,1)+1,IF(ISERROR(FIND("NBMX",E887,1)),3,4)),$A$2:$C$36,3,0))</f>
        <v>4000</v>
      </c>
      <c r="K887" s="0" t="str">
        <f aca="false">IF(ISBLANK(F887),"",IF(ISNUMBER(F887),F887,VLOOKUP(IF(ISERROR(SEARCH(")",F887,1)),LEFT(F887,LEN(F887)),LEFT(F887,LEN(F887)-1)),$A$2:$C$36,3,0)))</f>
        <v/>
      </c>
    </row>
    <row r="888" customFormat="false" ht="13.2" hidden="false" customHeight="false" outlineLevel="0" collapsed="false">
      <c r="E888" s="0" t="s">
        <v>1267</v>
      </c>
      <c r="I888" s="0" t="s">
        <v>2894</v>
      </c>
      <c r="J888" s="0" t="n">
        <f aca="false">IF(ISNUMBER(RIGHT(E888,LEN(E888)-SEARCH("(",E888,1))*1),RIGHT(E888,LEN(E888)-SEARCH("(",E888,1))*1,VLOOKUP(MID(E888,SEARCH("(",E888,1)+1,IF(ISERROR(FIND("NBMX",E888,1)),3,4)),$A$2:$C$36,3,0))</f>
        <v>4000</v>
      </c>
      <c r="K888" s="0" t="str">
        <f aca="false">IF(ISBLANK(F888),"",IF(ISNUMBER(F888),F888,VLOOKUP(IF(ISERROR(SEARCH(")",F888,1)),LEFT(F888,LEN(F888)),LEFT(F888,LEN(F888)-1)),$A$2:$C$36,3,0)))</f>
        <v/>
      </c>
    </row>
    <row r="889" customFormat="false" ht="13.2" hidden="false" customHeight="false" outlineLevel="0" collapsed="false">
      <c r="E889" s="0" t="s">
        <v>1184</v>
      </c>
      <c r="I889" s="0" t="s">
        <v>2895</v>
      </c>
      <c r="J889" s="0" t="n">
        <f aca="false">IF(ISNUMBER(RIGHT(E889,LEN(E889)-SEARCH("(",E889,1))*1),RIGHT(E889,LEN(E889)-SEARCH("(",E889,1))*1,VLOOKUP(MID(E889,SEARCH("(",E889,1)+1,IF(ISERROR(FIND("NBMX",E889,1)),3,4)),$A$2:$C$36,3,0))</f>
        <v>1000</v>
      </c>
      <c r="K889" s="0" t="str">
        <f aca="false">IF(ISBLANK(F889),"",IF(ISNUMBER(F889),F889,VLOOKUP(IF(ISERROR(SEARCH(")",F889,1)),LEFT(F889,LEN(F889)),LEFT(F889,LEN(F889)-1)),$A$2:$C$36,3,0)))</f>
        <v/>
      </c>
    </row>
    <row r="890" customFormat="false" ht="13.2" hidden="false" customHeight="false" outlineLevel="0" collapsed="false">
      <c r="E890" s="0" t="s">
        <v>1268</v>
      </c>
      <c r="I890" s="0" t="s">
        <v>2896</v>
      </c>
      <c r="J890" s="0" t="n">
        <f aca="false">IF(ISNUMBER(RIGHT(E890,LEN(E890)-SEARCH("(",E890,1))*1),RIGHT(E890,LEN(E890)-SEARCH("(",E890,1))*1,VLOOKUP(MID(E890,SEARCH("(",E890,1)+1,IF(ISERROR(FIND("NBMX",E890,1)),3,4)),$A$2:$C$36,3,0))</f>
        <v>4000</v>
      </c>
      <c r="K890" s="0" t="str">
        <f aca="false">IF(ISBLANK(F890),"",IF(ISNUMBER(F890),F890,VLOOKUP(IF(ISERROR(SEARCH(")",F890,1)),LEFT(F890,LEN(F890)),LEFT(F890,LEN(F890)-1)),$A$2:$C$36,3,0)))</f>
        <v/>
      </c>
    </row>
    <row r="891" customFormat="false" ht="13.2" hidden="false" customHeight="false" outlineLevel="0" collapsed="false">
      <c r="E891" s="0" t="s">
        <v>1998</v>
      </c>
      <c r="F891" s="0" t="s">
        <v>1681</v>
      </c>
      <c r="I891" s="0" t="s">
        <v>2897</v>
      </c>
      <c r="J891" s="0" t="n">
        <f aca="false">IF(ISNUMBER(RIGHT(E891,LEN(E891)-SEARCH("(",E891,1))*1),RIGHT(E891,LEN(E891)-SEARCH("(",E891,1))*1,VLOOKUP(MID(E891,SEARCH("(",E891,1)+1,IF(ISERROR(FIND("NBMX",E891,1)),3,4)),$A$2:$C$36,3,0))</f>
        <v>720</v>
      </c>
      <c r="K891" s="0" t="n">
        <f aca="false">IF(ISBLANK(F891),"",IF(ISNUMBER(F891),F891,VLOOKUP(IF(ISERROR(SEARCH(")",F891,1)),LEFT(F891,LEN(F891)),LEFT(F891,LEN(F891)-1)),$A$2:$C$36,3,0)))</f>
        <v>4000</v>
      </c>
    </row>
    <row r="892" customFormat="false" ht="13.2" hidden="false" customHeight="false" outlineLevel="0" collapsed="false">
      <c r="E892" s="0" t="s">
        <v>1185</v>
      </c>
      <c r="I892" s="0" t="s">
        <v>2898</v>
      </c>
      <c r="J892" s="0" t="n">
        <f aca="false">IF(ISNUMBER(RIGHT(E892,LEN(E892)-SEARCH("(",E892,1))*1),RIGHT(E892,LEN(E892)-SEARCH("(",E892,1))*1,VLOOKUP(MID(E892,SEARCH("(",E892,1)+1,IF(ISERROR(FIND("NBMX",E892,1)),3,4)),$A$2:$C$36,3,0))</f>
        <v>1000</v>
      </c>
      <c r="K892" s="0" t="str">
        <f aca="false">IF(ISBLANK(F892),"",IF(ISNUMBER(F892),F892,VLOOKUP(IF(ISERROR(SEARCH(")",F892,1)),LEFT(F892,LEN(F892)),LEFT(F892,LEN(F892)-1)),$A$2:$C$36,3,0)))</f>
        <v/>
      </c>
    </row>
    <row r="893" customFormat="false" ht="13.2" hidden="false" customHeight="false" outlineLevel="0" collapsed="false">
      <c r="E893" s="0" t="s">
        <v>891</v>
      </c>
      <c r="I893" s="0" t="s">
        <v>2899</v>
      </c>
      <c r="J893" s="0" t="n">
        <f aca="false">IF(ISNUMBER(RIGHT(E893,LEN(E893)-SEARCH("(",E893,1))*1),RIGHT(E893,LEN(E893)-SEARCH("(",E893,1))*1,VLOOKUP(MID(E893,SEARCH("(",E893,1)+1,IF(ISERROR(FIND("NBMX",E893,1)),3,4)),$A$2:$C$36,3,0))</f>
        <v>200</v>
      </c>
      <c r="K893" s="0" t="str">
        <f aca="false">IF(ISBLANK(F893),"",IF(ISNUMBER(F893),F893,VLOOKUP(IF(ISERROR(SEARCH(")",F893,1)),LEFT(F893,LEN(F893)),LEFT(F893,LEN(F893)-1)),$A$2:$C$36,3,0)))</f>
        <v/>
      </c>
    </row>
    <row r="894" customFormat="false" ht="13.2" hidden="false" customHeight="false" outlineLevel="0" collapsed="false">
      <c r="E894" s="0" t="s">
        <v>1999</v>
      </c>
      <c r="F894" s="0" t="s">
        <v>1599</v>
      </c>
      <c r="I894" s="0" t="s">
        <v>2900</v>
      </c>
      <c r="J894" s="0" t="n">
        <f aca="false">IF(ISNUMBER(RIGHT(E894,LEN(E894)-SEARCH("(",E894,1))*1),RIGHT(E894,LEN(E894)-SEARCH("(",E894,1))*1,VLOOKUP(MID(E894,SEARCH("(",E894,1)+1,IF(ISERROR(FIND("NBMX",E894,1)),3,4)),$A$2:$C$36,3,0))</f>
        <v>200</v>
      </c>
      <c r="K894" s="0" t="n">
        <f aca="false">IF(ISBLANK(F894),"",IF(ISNUMBER(F894),F894,VLOOKUP(IF(ISERROR(SEARCH(")",F894,1)),LEFT(F894,LEN(F894)),LEFT(F894,LEN(F894)-1)),$A$2:$C$36,3,0)))</f>
        <v>1000</v>
      </c>
    </row>
    <row r="895" customFormat="false" ht="13.2" hidden="false" customHeight="false" outlineLevel="0" collapsed="false">
      <c r="E895" s="0" t="s">
        <v>2000</v>
      </c>
      <c r="F895" s="0" t="s">
        <v>1599</v>
      </c>
      <c r="I895" s="0" t="s">
        <v>2901</v>
      </c>
      <c r="J895" s="0" t="n">
        <f aca="false">IF(ISNUMBER(RIGHT(E895,LEN(E895)-SEARCH("(",E895,1))*1),RIGHT(E895,LEN(E895)-SEARCH("(",E895,1))*1,VLOOKUP(MID(E895,SEARCH("(",E895,1)+1,IF(ISERROR(FIND("NBMX",E895,1)),3,4)),$A$2:$C$36,3,0))</f>
        <v>200</v>
      </c>
      <c r="K895" s="0" t="n">
        <f aca="false">IF(ISBLANK(F895),"",IF(ISNUMBER(F895),F895,VLOOKUP(IF(ISERROR(SEARCH(")",F895,1)),LEFT(F895,LEN(F895)),LEFT(F895,LEN(F895)-1)),$A$2:$C$36,3,0)))</f>
        <v>1000</v>
      </c>
    </row>
    <row r="896" customFormat="false" ht="13.2" hidden="false" customHeight="false" outlineLevel="0" collapsed="false">
      <c r="E896" s="0" t="s">
        <v>2001</v>
      </c>
      <c r="F896" s="0" t="s">
        <v>1599</v>
      </c>
      <c r="I896" s="0" t="s">
        <v>2902</v>
      </c>
      <c r="J896" s="0" t="n">
        <f aca="false">IF(ISNUMBER(RIGHT(E896,LEN(E896)-SEARCH("(",E896,1))*1),RIGHT(E896,LEN(E896)-SEARCH("(",E896,1))*1,VLOOKUP(MID(E896,SEARCH("(",E896,1)+1,IF(ISERROR(FIND("NBMX",E896,1)),3,4)),$A$2:$C$36,3,0))</f>
        <v>200</v>
      </c>
      <c r="K896" s="0" t="n">
        <f aca="false">IF(ISBLANK(F896),"",IF(ISNUMBER(F896),F896,VLOOKUP(IF(ISERROR(SEARCH(")",F896,1)),LEFT(F896,LEN(F896)),LEFT(F896,LEN(F896)-1)),$A$2:$C$36,3,0)))</f>
        <v>1000</v>
      </c>
    </row>
    <row r="897" customFormat="false" ht="13.2" hidden="false" customHeight="false" outlineLevel="0" collapsed="false">
      <c r="E897" s="0" t="s">
        <v>2002</v>
      </c>
      <c r="F897" s="0" t="s">
        <v>1599</v>
      </c>
      <c r="I897" s="0" t="s">
        <v>2903</v>
      </c>
      <c r="J897" s="0" t="n">
        <f aca="false">IF(ISNUMBER(RIGHT(E897,LEN(E897)-SEARCH("(",E897,1))*1),RIGHT(E897,LEN(E897)-SEARCH("(",E897,1))*1,VLOOKUP(MID(E897,SEARCH("(",E897,1)+1,IF(ISERROR(FIND("NBMX",E897,1)),3,4)),$A$2:$C$36,3,0))</f>
        <v>200</v>
      </c>
      <c r="K897" s="0" t="n">
        <f aca="false">IF(ISBLANK(F897),"",IF(ISNUMBER(F897),F897,VLOOKUP(IF(ISERROR(SEARCH(")",F897,1)),LEFT(F897,LEN(F897)),LEFT(F897,LEN(F897)-1)),$A$2:$C$36,3,0)))</f>
        <v>1000</v>
      </c>
    </row>
    <row r="898" customFormat="false" ht="13.2" hidden="false" customHeight="false" outlineLevel="0" collapsed="false">
      <c r="E898" s="0" t="s">
        <v>2003</v>
      </c>
      <c r="F898" s="0" t="s">
        <v>1599</v>
      </c>
      <c r="I898" s="0" t="s">
        <v>2904</v>
      </c>
      <c r="J898" s="0" t="n">
        <f aca="false">IF(ISNUMBER(RIGHT(E898,LEN(E898)-SEARCH("(",E898,1))*1),RIGHT(E898,LEN(E898)-SEARCH("(",E898,1))*1,VLOOKUP(MID(E898,SEARCH("(",E898,1)+1,IF(ISERROR(FIND("NBMX",E898,1)),3,4)),$A$2:$C$36,3,0))</f>
        <v>200</v>
      </c>
      <c r="K898" s="0" t="n">
        <f aca="false">IF(ISBLANK(F898),"",IF(ISNUMBER(F898),F898,VLOOKUP(IF(ISERROR(SEARCH(")",F898,1)),LEFT(F898,LEN(F898)),LEFT(F898,LEN(F898)-1)),$A$2:$C$36,3,0)))</f>
        <v>1000</v>
      </c>
    </row>
    <row r="899" customFormat="false" ht="13.2" hidden="false" customHeight="false" outlineLevel="0" collapsed="false">
      <c r="E899" s="0" t="s">
        <v>1186</v>
      </c>
      <c r="I899" s="0" t="s">
        <v>2905</v>
      </c>
      <c r="J899" s="0" t="n">
        <f aca="false">IF(ISNUMBER(RIGHT(E899,LEN(E899)-SEARCH("(",E899,1))*1),RIGHT(E899,LEN(E899)-SEARCH("(",E899,1))*1,VLOOKUP(MID(E899,SEARCH("(",E899,1)+1,IF(ISERROR(FIND("NBMX",E899,1)),3,4)),$A$2:$C$36,3,0))</f>
        <v>1000</v>
      </c>
      <c r="K899" s="0" t="str">
        <f aca="false">IF(ISBLANK(F899),"",IF(ISNUMBER(F899),F899,VLOOKUP(IF(ISERROR(SEARCH(")",F899,1)),LEFT(F899,LEN(F899)),LEFT(F899,LEN(F899)-1)),$A$2:$C$36,3,0)))</f>
        <v/>
      </c>
    </row>
    <row r="900" customFormat="false" ht="13.2" hidden="false" customHeight="false" outlineLevel="0" collapsed="false">
      <c r="E900" s="0" t="s">
        <v>892</v>
      </c>
      <c r="I900" s="0" t="s">
        <v>2906</v>
      </c>
      <c r="J900" s="0" t="n">
        <f aca="false">IF(ISNUMBER(RIGHT(E900,LEN(E900)-SEARCH("(",E900,1))*1),RIGHT(E900,LEN(E900)-SEARCH("(",E900,1))*1,VLOOKUP(MID(E900,SEARCH("(",E900,1)+1,IF(ISERROR(FIND("NBMX",E900,1)),3,4)),$A$2:$C$36,3,0))</f>
        <v>200</v>
      </c>
      <c r="K900" s="0" t="str">
        <f aca="false">IF(ISBLANK(F900),"",IF(ISNUMBER(F900),F900,VLOOKUP(IF(ISERROR(SEARCH(")",F900,1)),LEFT(F900,LEN(F900)),LEFT(F900,LEN(F900)-1)),$A$2:$C$36,3,0)))</f>
        <v/>
      </c>
    </row>
    <row r="901" customFormat="false" ht="13.2" hidden="false" customHeight="false" outlineLevel="0" collapsed="false">
      <c r="E901" s="0" t="s">
        <v>1269</v>
      </c>
      <c r="I901" s="0" t="s">
        <v>2907</v>
      </c>
      <c r="J901" s="0" t="n">
        <f aca="false">IF(ISNUMBER(RIGHT(E901,LEN(E901)-SEARCH("(",E901,1))*1),RIGHT(E901,LEN(E901)-SEARCH("(",E901,1))*1,VLOOKUP(MID(E901,SEARCH("(",E901,1)+1,IF(ISERROR(FIND("NBMX",E901,1)),3,4)),$A$2:$C$36,3,0))</f>
        <v>4000</v>
      </c>
      <c r="K901" s="0" t="str">
        <f aca="false">IF(ISBLANK(F901),"",IF(ISNUMBER(F901),F901,VLOOKUP(IF(ISERROR(SEARCH(")",F901,1)),LEFT(F901,LEN(F901)),LEFT(F901,LEN(F901)-1)),$A$2:$C$36,3,0)))</f>
        <v/>
      </c>
    </row>
    <row r="902" customFormat="false" ht="13.2" hidden="false" customHeight="false" outlineLevel="0" collapsed="false">
      <c r="E902" s="0" t="s">
        <v>1270</v>
      </c>
      <c r="I902" s="0" t="s">
        <v>2908</v>
      </c>
      <c r="J902" s="0" t="n">
        <f aca="false">IF(ISNUMBER(RIGHT(E902,LEN(E902)-SEARCH("(",E902,1))*1),RIGHT(E902,LEN(E902)-SEARCH("(",E902,1))*1,VLOOKUP(MID(E902,SEARCH("(",E902,1)+1,IF(ISERROR(FIND("NBMX",E902,1)),3,4)),$A$2:$C$36,3,0))</f>
        <v>4000</v>
      </c>
      <c r="K902" s="0" t="str">
        <f aca="false">IF(ISBLANK(F902),"",IF(ISNUMBER(F902),F902,VLOOKUP(IF(ISERROR(SEARCH(")",F902,1)),LEFT(F902,LEN(F902)),LEFT(F902,LEN(F902)-1)),$A$2:$C$36,3,0)))</f>
        <v/>
      </c>
    </row>
    <row r="903" customFormat="false" ht="13.2" hidden="false" customHeight="false" outlineLevel="0" collapsed="false">
      <c r="E903" s="0" t="s">
        <v>1271</v>
      </c>
      <c r="I903" s="0" t="s">
        <v>2909</v>
      </c>
      <c r="J903" s="0" t="n">
        <f aca="false">IF(ISNUMBER(RIGHT(E903,LEN(E903)-SEARCH("(",E903,1))*1),RIGHT(E903,LEN(E903)-SEARCH("(",E903,1))*1,VLOOKUP(MID(E903,SEARCH("(",E903,1)+1,IF(ISERROR(FIND("NBMX",E903,1)),3,4)),$A$2:$C$36,3,0))</f>
        <v>4000</v>
      </c>
      <c r="K903" s="0" t="str">
        <f aca="false">IF(ISBLANK(F903),"",IF(ISNUMBER(F903),F903,VLOOKUP(IF(ISERROR(SEARCH(")",F903,1)),LEFT(F903,LEN(F903)),LEFT(F903,LEN(F903)-1)),$A$2:$C$36,3,0)))</f>
        <v/>
      </c>
    </row>
    <row r="904" customFormat="false" ht="13.2" hidden="false" customHeight="false" outlineLevel="0" collapsed="false">
      <c r="E904" s="0" t="s">
        <v>1272</v>
      </c>
      <c r="I904" s="0" t="s">
        <v>2910</v>
      </c>
      <c r="J904" s="0" t="n">
        <f aca="false">IF(ISNUMBER(RIGHT(E904,LEN(E904)-SEARCH("(",E904,1))*1),RIGHT(E904,LEN(E904)-SEARCH("(",E904,1))*1,VLOOKUP(MID(E904,SEARCH("(",E904,1)+1,IF(ISERROR(FIND("NBMX",E904,1)),3,4)),$A$2:$C$36,3,0))</f>
        <v>4000</v>
      </c>
      <c r="K904" s="0" t="str">
        <f aca="false">IF(ISBLANK(F904),"",IF(ISNUMBER(F904),F904,VLOOKUP(IF(ISERROR(SEARCH(")",F904,1)),LEFT(F904,LEN(F904)),LEFT(F904,LEN(F904)-1)),$A$2:$C$36,3,0)))</f>
        <v/>
      </c>
    </row>
    <row r="905" customFormat="false" ht="13.2" hidden="false" customHeight="false" outlineLevel="0" collapsed="false">
      <c r="E905" s="0" t="s">
        <v>1273</v>
      </c>
      <c r="I905" s="0" t="s">
        <v>2911</v>
      </c>
      <c r="J905" s="0" t="n">
        <f aca="false">IF(ISNUMBER(RIGHT(E905,LEN(E905)-SEARCH("(",E905,1))*1),RIGHT(E905,LEN(E905)-SEARCH("(",E905,1))*1,VLOOKUP(MID(E905,SEARCH("(",E905,1)+1,IF(ISERROR(FIND("NBMX",E905,1)),3,4)),$A$2:$C$36,3,0))</f>
        <v>4000</v>
      </c>
      <c r="K905" s="0" t="str">
        <f aca="false">IF(ISBLANK(F905),"",IF(ISNUMBER(F905),F905,VLOOKUP(IF(ISERROR(SEARCH(")",F905,1)),LEFT(F905,LEN(F905)),LEFT(F905,LEN(F905)-1)),$A$2:$C$36,3,0)))</f>
        <v/>
      </c>
    </row>
    <row r="906" customFormat="false" ht="13.2" hidden="false" customHeight="false" outlineLevel="0" collapsed="false">
      <c r="E906" s="0" t="s">
        <v>1274</v>
      </c>
      <c r="I906" s="0" t="s">
        <v>2912</v>
      </c>
      <c r="J906" s="0" t="n">
        <f aca="false">IF(ISNUMBER(RIGHT(E906,LEN(E906)-SEARCH("(",E906,1))*1),RIGHT(E906,LEN(E906)-SEARCH("(",E906,1))*1,VLOOKUP(MID(E906,SEARCH("(",E906,1)+1,IF(ISERROR(FIND("NBMX",E906,1)),3,4)),$A$2:$C$36,3,0))</f>
        <v>4000</v>
      </c>
      <c r="K906" s="0" t="str">
        <f aca="false">IF(ISBLANK(F906),"",IF(ISNUMBER(F906),F906,VLOOKUP(IF(ISERROR(SEARCH(")",F906,1)),LEFT(F906,LEN(F906)),LEFT(F906,LEN(F906)-1)),$A$2:$C$36,3,0)))</f>
        <v/>
      </c>
    </row>
    <row r="907" customFormat="false" ht="13.2" hidden="false" customHeight="false" outlineLevel="0" collapsed="false">
      <c r="E907" s="0" t="s">
        <v>2004</v>
      </c>
      <c r="F907" s="0" t="s">
        <v>1681</v>
      </c>
      <c r="I907" s="0" t="s">
        <v>2913</v>
      </c>
      <c r="J907" s="0" t="n">
        <f aca="false">IF(ISNUMBER(RIGHT(E907,LEN(E907)-SEARCH("(",E907,1))*1),RIGHT(E907,LEN(E907)-SEARCH("(",E907,1))*1,VLOOKUP(MID(E907,SEARCH("(",E907,1)+1,IF(ISERROR(FIND("NBMX",E907,1)),3,4)),$A$2:$C$36,3,0))</f>
        <v>60</v>
      </c>
      <c r="K907" s="0" t="n">
        <f aca="false">IF(ISBLANK(F907),"",IF(ISNUMBER(F907),F907,VLOOKUP(IF(ISERROR(SEARCH(")",F907,1)),LEFT(F907,LEN(F907)),LEFT(F907,LEN(F907)-1)),$A$2:$C$36,3,0)))</f>
        <v>4000</v>
      </c>
    </row>
    <row r="908" customFormat="false" ht="13.2" hidden="false" customHeight="false" outlineLevel="0" collapsed="false">
      <c r="E908" s="0" t="s">
        <v>1275</v>
      </c>
      <c r="I908" s="0" t="s">
        <v>2914</v>
      </c>
      <c r="J908" s="0" t="n">
        <f aca="false">IF(ISNUMBER(RIGHT(E908,LEN(E908)-SEARCH("(",E908,1))*1),RIGHT(E908,LEN(E908)-SEARCH("(",E908,1))*1,VLOOKUP(MID(E908,SEARCH("(",E908,1)+1,IF(ISERROR(FIND("NBMX",E908,1)),3,4)),$A$2:$C$36,3,0))</f>
        <v>4000</v>
      </c>
      <c r="K908" s="0" t="str">
        <f aca="false">IF(ISBLANK(F908),"",IF(ISNUMBER(F908),F908,VLOOKUP(IF(ISERROR(SEARCH(")",F908,1)),LEFT(F908,LEN(F908)),LEFT(F908,LEN(F908)-1)),$A$2:$C$36,3,0)))</f>
        <v/>
      </c>
    </row>
    <row r="909" customFormat="false" ht="13.2" hidden="false" customHeight="false" outlineLevel="0" collapsed="false">
      <c r="E909" s="0" t="s">
        <v>2005</v>
      </c>
      <c r="F909" s="0" t="s">
        <v>1681</v>
      </c>
      <c r="I909" s="0" t="s">
        <v>2915</v>
      </c>
      <c r="J909" s="0" t="n">
        <f aca="false">IF(ISNUMBER(RIGHT(E909,LEN(E909)-SEARCH("(",E909,1))*1),RIGHT(E909,LEN(E909)-SEARCH("(",E909,1))*1,VLOOKUP(MID(E909,SEARCH("(",E909,1)+1,IF(ISERROR(FIND("NBMX",E909,1)),3,4)),$A$2:$C$36,3,0))</f>
        <v>8</v>
      </c>
      <c r="K909" s="0" t="n">
        <f aca="false">IF(ISBLANK(F909),"",IF(ISNUMBER(F909),F909,VLOOKUP(IF(ISERROR(SEARCH(")",F909,1)),LEFT(F909,LEN(F909)),LEFT(F909,LEN(F909)-1)),$A$2:$C$36,3,0)))</f>
        <v>4000</v>
      </c>
    </row>
    <row r="910" customFormat="false" ht="13.2" hidden="false" customHeight="false" outlineLevel="0" collapsed="false">
      <c r="E910" s="0" t="s">
        <v>1187</v>
      </c>
      <c r="I910" s="0" t="s">
        <v>2916</v>
      </c>
      <c r="J910" s="0" t="n">
        <f aca="false">IF(ISNUMBER(RIGHT(E910,LEN(E910)-SEARCH("(",E910,1))*1),RIGHT(E910,LEN(E910)-SEARCH("(",E910,1))*1,VLOOKUP(MID(E910,SEARCH("(",E910,1)+1,IF(ISERROR(FIND("NBMX",E910,1)),3,4)),$A$2:$C$36,3,0))</f>
        <v>1000</v>
      </c>
      <c r="K910" s="0" t="str">
        <f aca="false">IF(ISBLANK(F910),"",IF(ISNUMBER(F910),F910,VLOOKUP(IF(ISERROR(SEARCH(")",F910,1)),LEFT(F910,LEN(F910)),LEFT(F910,LEN(F910)-1)),$A$2:$C$36,3,0)))</f>
        <v/>
      </c>
    </row>
    <row r="911" customFormat="false" ht="13.2" hidden="false" customHeight="false" outlineLevel="0" collapsed="false">
      <c r="E911" s="0" t="s">
        <v>1188</v>
      </c>
      <c r="I911" s="0" t="s">
        <v>2917</v>
      </c>
      <c r="J911" s="0" t="n">
        <f aca="false">IF(ISNUMBER(RIGHT(E911,LEN(E911)-SEARCH("(",E911,1))*1),RIGHT(E911,LEN(E911)-SEARCH("(",E911,1))*1,VLOOKUP(MID(E911,SEARCH("(",E911,1)+1,IF(ISERROR(FIND("NBMX",E911,1)),3,4)),$A$2:$C$36,3,0))</f>
        <v>1000</v>
      </c>
      <c r="K911" s="0" t="str">
        <f aca="false">IF(ISBLANK(F911),"",IF(ISNUMBER(F911),F911,VLOOKUP(IF(ISERROR(SEARCH(")",F911,1)),LEFT(F911,LEN(F911)),LEFT(F911,LEN(F911)-1)),$A$2:$C$36,3,0)))</f>
        <v/>
      </c>
    </row>
    <row r="912" customFormat="false" ht="13.2" hidden="false" customHeight="false" outlineLevel="0" collapsed="false">
      <c r="E912" s="0" t="s">
        <v>1276</v>
      </c>
      <c r="I912" s="0" t="s">
        <v>2918</v>
      </c>
      <c r="J912" s="0" t="n">
        <f aca="false">IF(ISNUMBER(RIGHT(E912,LEN(E912)-SEARCH("(",E912,1))*1),RIGHT(E912,LEN(E912)-SEARCH("(",E912,1))*1,VLOOKUP(MID(E912,SEARCH("(",E912,1)+1,IF(ISERROR(FIND("NBMX",E912,1)),3,4)),$A$2:$C$36,3,0))</f>
        <v>4000</v>
      </c>
      <c r="K912" s="0" t="str">
        <f aca="false">IF(ISBLANK(F912),"",IF(ISNUMBER(F912),F912,VLOOKUP(IF(ISERROR(SEARCH(")",F912,1)),LEFT(F912,LEN(F912)),LEFT(F912,LEN(F912)-1)),$A$2:$C$36,3,0)))</f>
        <v/>
      </c>
    </row>
    <row r="913" customFormat="false" ht="13.2" hidden="false" customHeight="false" outlineLevel="0" collapsed="false">
      <c r="E913" s="0" t="s">
        <v>2006</v>
      </c>
      <c r="F913" s="0" t="s">
        <v>1599</v>
      </c>
      <c r="I913" s="0" t="s">
        <v>2919</v>
      </c>
      <c r="J913" s="0" t="n">
        <f aca="false">IF(ISNUMBER(RIGHT(E913,LEN(E913)-SEARCH("(",E913,1))*1),RIGHT(E913,LEN(E913)-SEARCH("(",E913,1))*1,VLOOKUP(MID(E913,SEARCH("(",E913,1)+1,IF(ISERROR(FIND("NBMX",E913,1)),3,4)),$A$2:$C$36,3,0))</f>
        <v>12</v>
      </c>
      <c r="K913" s="0" t="n">
        <f aca="false">IF(ISBLANK(F913),"",IF(ISNUMBER(F913),F913,VLOOKUP(IF(ISERROR(SEARCH(")",F913,1)),LEFT(F913,LEN(F913)),LEFT(F913,LEN(F913)-1)),$A$2:$C$36,3,0)))</f>
        <v>1000</v>
      </c>
    </row>
    <row r="914" customFormat="false" ht="13.2" hidden="false" customHeight="false" outlineLevel="0" collapsed="false">
      <c r="E914" s="0" t="s">
        <v>1189</v>
      </c>
      <c r="I914" s="0" t="s">
        <v>2920</v>
      </c>
      <c r="J914" s="0" t="n">
        <f aca="false">IF(ISNUMBER(RIGHT(E914,LEN(E914)-SEARCH("(",E914,1))*1),RIGHT(E914,LEN(E914)-SEARCH("(",E914,1))*1,VLOOKUP(MID(E914,SEARCH("(",E914,1)+1,IF(ISERROR(FIND("NBMX",E914,1)),3,4)),$A$2:$C$36,3,0))</f>
        <v>1000</v>
      </c>
      <c r="K914" s="0" t="str">
        <f aca="false">IF(ISBLANK(F914),"",IF(ISNUMBER(F914),F914,VLOOKUP(IF(ISERROR(SEARCH(")",F914,1)),LEFT(F914,LEN(F914)),LEFT(F914,LEN(F914)-1)),$A$2:$C$36,3,0)))</f>
        <v/>
      </c>
    </row>
    <row r="915" customFormat="false" ht="13.2" hidden="false" customHeight="false" outlineLevel="0" collapsed="false">
      <c r="E915" s="0" t="s">
        <v>1190</v>
      </c>
      <c r="I915" s="0" t="s">
        <v>2921</v>
      </c>
      <c r="J915" s="0" t="n">
        <f aca="false">IF(ISNUMBER(RIGHT(E915,LEN(E915)-SEARCH("(",E915,1))*1),RIGHT(E915,LEN(E915)-SEARCH("(",E915,1))*1,VLOOKUP(MID(E915,SEARCH("(",E915,1)+1,IF(ISERROR(FIND("NBMX",E915,1)),3,4)),$A$2:$C$36,3,0))</f>
        <v>1000</v>
      </c>
      <c r="K915" s="0" t="str">
        <f aca="false">IF(ISBLANK(F915),"",IF(ISNUMBER(F915),F915,VLOOKUP(IF(ISERROR(SEARCH(")",F915,1)),LEFT(F915,LEN(F915)),LEFT(F915,LEN(F915)-1)),$A$2:$C$36,3,0)))</f>
        <v/>
      </c>
    </row>
    <row r="916" customFormat="false" ht="13.2" hidden="false" customHeight="false" outlineLevel="0" collapsed="false">
      <c r="E916" s="0" t="s">
        <v>2007</v>
      </c>
      <c r="F916" s="0" t="s">
        <v>1599</v>
      </c>
      <c r="I916" s="0" t="s">
        <v>2922</v>
      </c>
      <c r="J916" s="0" t="n">
        <f aca="false">IF(ISNUMBER(RIGHT(E916,LEN(E916)-SEARCH("(",E916,1))*1),RIGHT(E916,LEN(E916)-SEARCH("(",E916,1))*1,VLOOKUP(MID(E916,SEARCH("(",E916,1)+1,IF(ISERROR(FIND("NBMX",E916,1)),3,4)),$A$2:$C$36,3,0))</f>
        <v>31</v>
      </c>
      <c r="K916" s="0" t="n">
        <f aca="false">IF(ISBLANK(F916),"",IF(ISNUMBER(F916),F916,VLOOKUP(IF(ISERROR(SEARCH(")",F916,1)),LEFT(F916,LEN(F916)),LEFT(F916,LEN(F916)-1)),$A$2:$C$36,3,0)))</f>
        <v>1000</v>
      </c>
    </row>
    <row r="917" customFormat="false" ht="13.2" hidden="false" customHeight="false" outlineLevel="0" collapsed="false">
      <c r="E917" s="0" t="s">
        <v>1191</v>
      </c>
      <c r="I917" s="0" t="s">
        <v>2923</v>
      </c>
      <c r="J917" s="0" t="n">
        <f aca="false">IF(ISNUMBER(RIGHT(E917,LEN(E917)-SEARCH("(",E917,1))*1),RIGHT(E917,LEN(E917)-SEARCH("(",E917,1))*1,VLOOKUP(MID(E917,SEARCH("(",E917,1)+1,IF(ISERROR(FIND("NBMX",E917,1)),3,4)),$A$2:$C$36,3,0))</f>
        <v>1000</v>
      </c>
      <c r="K917" s="0" t="str">
        <f aca="false">IF(ISBLANK(F917),"",IF(ISNUMBER(F917),F917,VLOOKUP(IF(ISERROR(SEARCH(")",F917,1)),LEFT(F917,LEN(F917)),LEFT(F917,LEN(F917)-1)),$A$2:$C$36,3,0)))</f>
        <v/>
      </c>
    </row>
    <row r="918" customFormat="false" ht="13.2" hidden="false" customHeight="false" outlineLevel="0" collapsed="false">
      <c r="E918" s="0" t="s">
        <v>1192</v>
      </c>
      <c r="I918" s="0" t="s">
        <v>2924</v>
      </c>
      <c r="J918" s="0" t="n">
        <f aca="false">IF(ISNUMBER(RIGHT(E918,LEN(E918)-SEARCH("(",E918,1))*1),RIGHT(E918,LEN(E918)-SEARCH("(",E918,1))*1,VLOOKUP(MID(E918,SEARCH("(",E918,1)+1,IF(ISERROR(FIND("NBMX",E918,1)),3,4)),$A$2:$C$36,3,0))</f>
        <v>1000</v>
      </c>
      <c r="K918" s="0" t="str">
        <f aca="false">IF(ISBLANK(F918),"",IF(ISNUMBER(F918),F918,VLOOKUP(IF(ISERROR(SEARCH(")",F918,1)),LEFT(F918,LEN(F918)),LEFT(F918,LEN(F918)-1)),$A$2:$C$36,3,0)))</f>
        <v/>
      </c>
    </row>
    <row r="919" customFormat="false" ht="13.2" hidden="false" customHeight="false" outlineLevel="0" collapsed="false">
      <c r="E919" s="0" t="s">
        <v>1193</v>
      </c>
      <c r="I919" s="0" t="s">
        <v>2925</v>
      </c>
      <c r="J919" s="0" t="n">
        <f aca="false">IF(ISNUMBER(RIGHT(E919,LEN(E919)-SEARCH("(",E919,1))*1),RIGHT(E919,LEN(E919)-SEARCH("(",E919,1))*1,VLOOKUP(MID(E919,SEARCH("(",E919,1)+1,IF(ISERROR(FIND("NBMX",E919,1)),3,4)),$A$2:$C$36,3,0))</f>
        <v>1000</v>
      </c>
      <c r="K919" s="0" t="str">
        <f aca="false">IF(ISBLANK(F919),"",IF(ISNUMBER(F919),F919,VLOOKUP(IF(ISERROR(SEARCH(")",F919,1)),LEFT(F919,LEN(F919)),LEFT(F919,LEN(F919)-1)),$A$2:$C$36,3,0)))</f>
        <v/>
      </c>
    </row>
    <row r="920" customFormat="false" ht="13.2" hidden="false" customHeight="false" outlineLevel="0" collapsed="false">
      <c r="E920" s="0" t="s">
        <v>1194</v>
      </c>
      <c r="I920" s="0" t="s">
        <v>2926</v>
      </c>
      <c r="J920" s="0" t="n">
        <f aca="false">IF(ISNUMBER(RIGHT(E920,LEN(E920)-SEARCH("(",E920,1))*1),RIGHT(E920,LEN(E920)-SEARCH("(",E920,1))*1,VLOOKUP(MID(E920,SEARCH("(",E920,1)+1,IF(ISERROR(FIND("NBMX",E920,1)),3,4)),$A$2:$C$36,3,0))</f>
        <v>1000</v>
      </c>
      <c r="K920" s="0" t="str">
        <f aca="false">IF(ISBLANK(F920),"",IF(ISNUMBER(F920),F920,VLOOKUP(IF(ISERROR(SEARCH(")",F920,1)),LEFT(F920,LEN(F920)),LEFT(F920,LEN(F920)-1)),$A$2:$C$36,3,0)))</f>
        <v/>
      </c>
    </row>
    <row r="921" customFormat="false" ht="13.2" hidden="false" customHeight="false" outlineLevel="0" collapsed="false">
      <c r="E921" s="0" t="s">
        <v>1195</v>
      </c>
      <c r="I921" s="0" t="s">
        <v>2927</v>
      </c>
      <c r="J921" s="0" t="n">
        <f aca="false">IF(ISNUMBER(RIGHT(E921,LEN(E921)-SEARCH("(",E921,1))*1),RIGHT(E921,LEN(E921)-SEARCH("(",E921,1))*1,VLOOKUP(MID(E921,SEARCH("(",E921,1)+1,IF(ISERROR(FIND("NBMX",E921,1)),3,4)),$A$2:$C$36,3,0))</f>
        <v>1000</v>
      </c>
      <c r="K921" s="0" t="str">
        <f aca="false">IF(ISBLANK(F921),"",IF(ISNUMBER(F921),F921,VLOOKUP(IF(ISERROR(SEARCH(")",F921,1)),LEFT(F921,LEN(F921)),LEFT(F921,LEN(F921)-1)),$A$2:$C$36,3,0)))</f>
        <v/>
      </c>
    </row>
    <row r="922" customFormat="false" ht="13.2" hidden="false" customHeight="false" outlineLevel="0" collapsed="false">
      <c r="E922" s="0" t="s">
        <v>1196</v>
      </c>
      <c r="I922" s="0" t="s">
        <v>2928</v>
      </c>
      <c r="J922" s="0" t="n">
        <f aca="false">IF(ISNUMBER(RIGHT(E922,LEN(E922)-SEARCH("(",E922,1))*1),RIGHT(E922,LEN(E922)-SEARCH("(",E922,1))*1,VLOOKUP(MID(E922,SEARCH("(",E922,1)+1,IF(ISERROR(FIND("NBMX",E922,1)),3,4)),$A$2:$C$36,3,0))</f>
        <v>1000</v>
      </c>
      <c r="K922" s="0" t="str">
        <f aca="false">IF(ISBLANK(F922),"",IF(ISNUMBER(F922),F922,VLOOKUP(IF(ISERROR(SEARCH(")",F922,1)),LEFT(F922,LEN(F922)),LEFT(F922,LEN(F922)-1)),$A$2:$C$36,3,0)))</f>
        <v/>
      </c>
    </row>
    <row r="923" customFormat="false" ht="13.2" hidden="false" customHeight="false" outlineLevel="0" collapsed="false">
      <c r="E923" s="0" t="s">
        <v>1197</v>
      </c>
      <c r="I923" s="0" t="s">
        <v>2929</v>
      </c>
      <c r="J923" s="0" t="n">
        <f aca="false">IF(ISNUMBER(RIGHT(E923,LEN(E923)-SEARCH("(",E923,1))*1),RIGHT(E923,LEN(E923)-SEARCH("(",E923,1))*1,VLOOKUP(MID(E923,SEARCH("(",E923,1)+1,IF(ISERROR(FIND("NBMX",E923,1)),3,4)),$A$2:$C$36,3,0))</f>
        <v>1000</v>
      </c>
      <c r="K923" s="0" t="str">
        <f aca="false">IF(ISBLANK(F923),"",IF(ISNUMBER(F923),F923,VLOOKUP(IF(ISERROR(SEARCH(")",F923,1)),LEFT(F923,LEN(F923)),LEFT(F923,LEN(F923)-1)),$A$2:$C$36,3,0)))</f>
        <v/>
      </c>
    </row>
    <row r="924" customFormat="false" ht="13.2" hidden="false" customHeight="false" outlineLevel="0" collapsed="false">
      <c r="E924" s="0" t="s">
        <v>1198</v>
      </c>
      <c r="I924" s="0" t="s">
        <v>2930</v>
      </c>
      <c r="J924" s="0" t="n">
        <f aca="false">IF(ISNUMBER(RIGHT(E924,LEN(E924)-SEARCH("(",E924,1))*1),RIGHT(E924,LEN(E924)-SEARCH("(",E924,1))*1,VLOOKUP(MID(E924,SEARCH("(",E924,1)+1,IF(ISERROR(FIND("NBMX",E924,1)),3,4)),$A$2:$C$36,3,0))</f>
        <v>1000</v>
      </c>
      <c r="K924" s="0" t="str">
        <f aca="false">IF(ISBLANK(F924),"",IF(ISNUMBER(F924),F924,VLOOKUP(IF(ISERROR(SEARCH(")",F924,1)),LEFT(F924,LEN(F924)),LEFT(F924,LEN(F924)-1)),$A$2:$C$36,3,0)))</f>
        <v/>
      </c>
    </row>
    <row r="925" customFormat="false" ht="13.2" hidden="false" customHeight="false" outlineLevel="0" collapsed="false">
      <c r="E925" s="0" t="s">
        <v>1199</v>
      </c>
      <c r="I925" s="0" t="s">
        <v>2931</v>
      </c>
      <c r="J925" s="0" t="n">
        <f aca="false">IF(ISNUMBER(RIGHT(E925,LEN(E925)-SEARCH("(",E925,1))*1),RIGHT(E925,LEN(E925)-SEARCH("(",E925,1))*1,VLOOKUP(MID(E925,SEARCH("(",E925,1)+1,IF(ISERROR(FIND("NBMX",E925,1)),3,4)),$A$2:$C$36,3,0))</f>
        <v>1000</v>
      </c>
      <c r="K925" s="0" t="str">
        <f aca="false">IF(ISBLANK(F925),"",IF(ISNUMBER(F925),F925,VLOOKUP(IF(ISERROR(SEARCH(")",F925,1)),LEFT(F925,LEN(F925)),LEFT(F925,LEN(F925)-1)),$A$2:$C$36,3,0)))</f>
        <v/>
      </c>
    </row>
    <row r="926" customFormat="false" ht="13.2" hidden="false" customHeight="false" outlineLevel="0" collapsed="false">
      <c r="E926" s="0" t="s">
        <v>1200</v>
      </c>
      <c r="I926" s="0" t="s">
        <v>2932</v>
      </c>
      <c r="J926" s="0" t="n">
        <f aca="false">IF(ISNUMBER(RIGHT(E926,LEN(E926)-SEARCH("(",E926,1))*1),RIGHT(E926,LEN(E926)-SEARCH("(",E926,1))*1,VLOOKUP(MID(E926,SEARCH("(",E926,1)+1,IF(ISERROR(FIND("NBMX",E926,1)),3,4)),$A$2:$C$36,3,0))</f>
        <v>1000</v>
      </c>
      <c r="K926" s="0" t="str">
        <f aca="false">IF(ISBLANK(F926),"",IF(ISNUMBER(F926),F926,VLOOKUP(IF(ISERROR(SEARCH(")",F926,1)),LEFT(F926,LEN(F926)),LEFT(F926,LEN(F926)-1)),$A$2:$C$36,3,0)))</f>
        <v/>
      </c>
    </row>
    <row r="927" customFormat="false" ht="13.2" hidden="false" customHeight="false" outlineLevel="0" collapsed="false">
      <c r="E927" s="0" t="s">
        <v>1201</v>
      </c>
      <c r="I927" s="0" t="s">
        <v>2933</v>
      </c>
      <c r="J927" s="0" t="n">
        <f aca="false">IF(ISNUMBER(RIGHT(E927,LEN(E927)-SEARCH("(",E927,1))*1),RIGHT(E927,LEN(E927)-SEARCH("(",E927,1))*1,VLOOKUP(MID(E927,SEARCH("(",E927,1)+1,IF(ISERROR(FIND("NBMX",E927,1)),3,4)),$A$2:$C$36,3,0))</f>
        <v>1000</v>
      </c>
      <c r="K927" s="0" t="str">
        <f aca="false">IF(ISBLANK(F927),"",IF(ISNUMBER(F927),F927,VLOOKUP(IF(ISERROR(SEARCH(")",F927,1)),LEFT(F927,LEN(F927)),LEFT(F927,LEN(F927)-1)),$A$2:$C$36,3,0)))</f>
        <v/>
      </c>
    </row>
    <row r="928" customFormat="false" ht="13.2" hidden="false" customHeight="false" outlineLevel="0" collapsed="false">
      <c r="E928" s="0" t="s">
        <v>1202</v>
      </c>
      <c r="I928" s="0" t="s">
        <v>2934</v>
      </c>
      <c r="J928" s="0" t="n">
        <f aca="false">IF(ISNUMBER(RIGHT(E928,LEN(E928)-SEARCH("(",E928,1))*1),RIGHT(E928,LEN(E928)-SEARCH("(",E928,1))*1,VLOOKUP(MID(E928,SEARCH("(",E928,1)+1,IF(ISERROR(FIND("NBMX",E928,1)),3,4)),$A$2:$C$36,3,0))</f>
        <v>1000</v>
      </c>
      <c r="K928" s="0" t="str">
        <f aca="false">IF(ISBLANK(F928),"",IF(ISNUMBER(F928),F928,VLOOKUP(IF(ISERROR(SEARCH(")",F928,1)),LEFT(F928,LEN(F928)),LEFT(F928,LEN(F928)-1)),$A$2:$C$36,3,0)))</f>
        <v/>
      </c>
    </row>
    <row r="929" customFormat="false" ht="13.2" hidden="false" customHeight="false" outlineLevel="0" collapsed="false">
      <c r="E929" s="0" t="s">
        <v>1203</v>
      </c>
      <c r="I929" s="0" t="s">
        <v>2935</v>
      </c>
      <c r="J929" s="0" t="n">
        <f aca="false">IF(ISNUMBER(RIGHT(E929,LEN(E929)-SEARCH("(",E929,1))*1),RIGHT(E929,LEN(E929)-SEARCH("(",E929,1))*1,VLOOKUP(MID(E929,SEARCH("(",E929,1)+1,IF(ISERROR(FIND("NBMX",E929,1)),3,4)),$A$2:$C$36,3,0))</f>
        <v>1000</v>
      </c>
      <c r="K929" s="0" t="str">
        <f aca="false">IF(ISBLANK(F929),"",IF(ISNUMBER(F929),F929,VLOOKUP(IF(ISERROR(SEARCH(")",F929,1)),LEFT(F929,LEN(F929)),LEFT(F929,LEN(F929)-1)),$A$2:$C$36,3,0)))</f>
        <v/>
      </c>
    </row>
    <row r="930" customFormat="false" ht="13.2" hidden="false" customHeight="false" outlineLevel="0" collapsed="false">
      <c r="E930" s="0" t="s">
        <v>1204</v>
      </c>
      <c r="I930" s="0" t="s">
        <v>2936</v>
      </c>
      <c r="J930" s="0" t="n">
        <f aca="false">IF(ISNUMBER(RIGHT(E930,LEN(E930)-SEARCH("(",E930,1))*1),RIGHT(E930,LEN(E930)-SEARCH("(",E930,1))*1,VLOOKUP(MID(E930,SEARCH("(",E930,1)+1,IF(ISERROR(FIND("NBMX",E930,1)),3,4)),$A$2:$C$36,3,0))</f>
        <v>1000</v>
      </c>
      <c r="K930" s="0" t="str">
        <f aca="false">IF(ISBLANK(F930),"",IF(ISNUMBER(F930),F930,VLOOKUP(IF(ISERROR(SEARCH(")",F930,1)),LEFT(F930,LEN(F930)),LEFT(F930,LEN(F930)-1)),$A$2:$C$36,3,0)))</f>
        <v/>
      </c>
    </row>
    <row r="931" customFormat="false" ht="13.2" hidden="false" customHeight="false" outlineLevel="0" collapsed="false">
      <c r="E931" s="0" t="s">
        <v>1205</v>
      </c>
      <c r="I931" s="0" t="s">
        <v>2937</v>
      </c>
      <c r="J931" s="0" t="n">
        <f aca="false">IF(ISNUMBER(RIGHT(E931,LEN(E931)-SEARCH("(",E931,1))*1),RIGHT(E931,LEN(E931)-SEARCH("(",E931,1))*1,VLOOKUP(MID(E931,SEARCH("(",E931,1)+1,IF(ISERROR(FIND("NBMX",E931,1)),3,4)),$A$2:$C$36,3,0))</f>
        <v>1000</v>
      </c>
      <c r="K931" s="0" t="str">
        <f aca="false">IF(ISBLANK(F931),"",IF(ISNUMBER(F931),F931,VLOOKUP(IF(ISERROR(SEARCH(")",F931,1)),LEFT(F931,LEN(F931)),LEFT(F931,LEN(F931)-1)),$A$2:$C$36,3,0)))</f>
        <v/>
      </c>
    </row>
    <row r="932" customFormat="false" ht="13.2" hidden="false" customHeight="false" outlineLevel="0" collapsed="false">
      <c r="E932" s="0" t="s">
        <v>1206</v>
      </c>
      <c r="I932" s="0" t="s">
        <v>2938</v>
      </c>
      <c r="J932" s="0" t="n">
        <f aca="false">IF(ISNUMBER(RIGHT(E932,LEN(E932)-SEARCH("(",E932,1))*1),RIGHT(E932,LEN(E932)-SEARCH("(",E932,1))*1,VLOOKUP(MID(E932,SEARCH("(",E932,1)+1,IF(ISERROR(FIND("NBMX",E932,1)),3,4)),$A$2:$C$36,3,0))</f>
        <v>1000</v>
      </c>
      <c r="K932" s="0" t="str">
        <f aca="false">IF(ISBLANK(F932),"",IF(ISNUMBER(F932),F932,VLOOKUP(IF(ISERROR(SEARCH(")",F932,1)),LEFT(F932,LEN(F932)),LEFT(F932,LEN(F932)-1)),$A$2:$C$36,3,0)))</f>
        <v/>
      </c>
    </row>
    <row r="933" customFormat="false" ht="13.2" hidden="false" customHeight="false" outlineLevel="0" collapsed="false">
      <c r="E933" s="0" t="s">
        <v>1207</v>
      </c>
      <c r="I933" s="0" t="s">
        <v>2939</v>
      </c>
      <c r="J933" s="0" t="n">
        <f aca="false">IF(ISNUMBER(RIGHT(E933,LEN(E933)-SEARCH("(",E933,1))*1),RIGHT(E933,LEN(E933)-SEARCH("(",E933,1))*1,VLOOKUP(MID(E933,SEARCH("(",E933,1)+1,IF(ISERROR(FIND("NBMX",E933,1)),3,4)),$A$2:$C$36,3,0))</f>
        <v>1000</v>
      </c>
      <c r="K933" s="0" t="str">
        <f aca="false">IF(ISBLANK(F933),"",IF(ISNUMBER(F933),F933,VLOOKUP(IF(ISERROR(SEARCH(")",F933,1)),LEFT(F933,LEN(F933)),LEFT(F933,LEN(F933)-1)),$A$2:$C$36,3,0)))</f>
        <v/>
      </c>
    </row>
    <row r="934" customFormat="false" ht="13.2" hidden="false" customHeight="false" outlineLevel="0" collapsed="false">
      <c r="E934" s="0" t="s">
        <v>1208</v>
      </c>
      <c r="I934" s="0" t="s">
        <v>2940</v>
      </c>
      <c r="J934" s="0" t="n">
        <f aca="false">IF(ISNUMBER(RIGHT(E934,LEN(E934)-SEARCH("(",E934,1))*1),RIGHT(E934,LEN(E934)-SEARCH("(",E934,1))*1,VLOOKUP(MID(E934,SEARCH("(",E934,1)+1,IF(ISERROR(FIND("NBMX",E934,1)),3,4)),$A$2:$C$36,3,0))</f>
        <v>1000</v>
      </c>
      <c r="K934" s="0" t="str">
        <f aca="false">IF(ISBLANK(F934),"",IF(ISNUMBER(F934),F934,VLOOKUP(IF(ISERROR(SEARCH(")",F934,1)),LEFT(F934,LEN(F934)),LEFT(F934,LEN(F934)-1)),$A$2:$C$36,3,0)))</f>
        <v/>
      </c>
    </row>
    <row r="935" customFormat="false" ht="13.2" hidden="false" customHeight="false" outlineLevel="0" collapsed="false">
      <c r="E935" s="0" t="s">
        <v>1209</v>
      </c>
      <c r="I935" s="0" t="s">
        <v>2941</v>
      </c>
      <c r="J935" s="0" t="n">
        <f aca="false">IF(ISNUMBER(RIGHT(E935,LEN(E935)-SEARCH("(",E935,1))*1),RIGHT(E935,LEN(E935)-SEARCH("(",E935,1))*1,VLOOKUP(MID(E935,SEARCH("(",E935,1)+1,IF(ISERROR(FIND("NBMX",E935,1)),3,4)),$A$2:$C$36,3,0))</f>
        <v>1000</v>
      </c>
      <c r="K935" s="0" t="str">
        <f aca="false">IF(ISBLANK(F935),"",IF(ISNUMBER(F935),F935,VLOOKUP(IF(ISERROR(SEARCH(")",F935,1)),LEFT(F935,LEN(F935)),LEFT(F935,LEN(F935)-1)),$A$2:$C$36,3,0)))</f>
        <v/>
      </c>
    </row>
    <row r="936" customFormat="false" ht="13.2" hidden="false" customHeight="false" outlineLevel="0" collapsed="false">
      <c r="E936" s="0" t="s">
        <v>1210</v>
      </c>
      <c r="I936" s="0" t="s">
        <v>2942</v>
      </c>
      <c r="J936" s="0" t="n">
        <f aca="false">IF(ISNUMBER(RIGHT(E936,LEN(E936)-SEARCH("(",E936,1))*1),RIGHT(E936,LEN(E936)-SEARCH("(",E936,1))*1,VLOOKUP(MID(E936,SEARCH("(",E936,1)+1,IF(ISERROR(FIND("NBMX",E936,1)),3,4)),$A$2:$C$36,3,0))</f>
        <v>1000</v>
      </c>
      <c r="K936" s="0" t="str">
        <f aca="false">IF(ISBLANK(F936),"",IF(ISNUMBER(F936),F936,VLOOKUP(IF(ISERROR(SEARCH(")",F936,1)),LEFT(F936,LEN(F936)),LEFT(F936,LEN(F936)-1)),$A$2:$C$36,3,0)))</f>
        <v/>
      </c>
    </row>
    <row r="937" customFormat="false" ht="13.2" hidden="false" customHeight="false" outlineLevel="0" collapsed="false">
      <c r="E937" s="0" t="s">
        <v>1211</v>
      </c>
      <c r="I937" s="0" t="s">
        <v>2943</v>
      </c>
      <c r="J937" s="0" t="n">
        <f aca="false">IF(ISNUMBER(RIGHT(E937,LEN(E937)-SEARCH("(",E937,1))*1),RIGHT(E937,LEN(E937)-SEARCH("(",E937,1))*1,VLOOKUP(MID(E937,SEARCH("(",E937,1)+1,IF(ISERROR(FIND("NBMX",E937,1)),3,4)),$A$2:$C$36,3,0))</f>
        <v>1000</v>
      </c>
      <c r="K937" s="0" t="str">
        <f aca="false">IF(ISBLANK(F937),"",IF(ISNUMBER(F937),F937,VLOOKUP(IF(ISERROR(SEARCH(")",F937,1)),LEFT(F937,LEN(F937)),LEFT(F937,LEN(F937)-1)),$A$2:$C$36,3,0)))</f>
        <v/>
      </c>
    </row>
    <row r="938" customFormat="false" ht="13.2" hidden="false" customHeight="false" outlineLevel="0" collapsed="false">
      <c r="E938" s="0" t="s">
        <v>1212</v>
      </c>
      <c r="I938" s="0" t="s">
        <v>2944</v>
      </c>
      <c r="J938" s="0" t="n">
        <f aca="false">IF(ISNUMBER(RIGHT(E938,LEN(E938)-SEARCH("(",E938,1))*1),RIGHT(E938,LEN(E938)-SEARCH("(",E938,1))*1,VLOOKUP(MID(E938,SEARCH("(",E938,1)+1,IF(ISERROR(FIND("NBMX",E938,1)),3,4)),$A$2:$C$36,3,0))</f>
        <v>1000</v>
      </c>
      <c r="K938" s="0" t="str">
        <f aca="false">IF(ISBLANK(F938),"",IF(ISNUMBER(F938),F938,VLOOKUP(IF(ISERROR(SEARCH(")",F938,1)),LEFT(F938,LEN(F938)),LEFT(F938,LEN(F938)-1)),$A$2:$C$36,3,0)))</f>
        <v/>
      </c>
    </row>
    <row r="939" customFormat="false" ht="13.2" hidden="false" customHeight="false" outlineLevel="0" collapsed="false">
      <c r="E939" s="0" t="s">
        <v>1213</v>
      </c>
      <c r="I939" s="0" t="s">
        <v>2945</v>
      </c>
      <c r="J939" s="0" t="n">
        <f aca="false">IF(ISNUMBER(RIGHT(E939,LEN(E939)-SEARCH("(",E939,1))*1),RIGHT(E939,LEN(E939)-SEARCH("(",E939,1))*1,VLOOKUP(MID(E939,SEARCH("(",E939,1)+1,IF(ISERROR(FIND("NBMX",E939,1)),3,4)),$A$2:$C$36,3,0))</f>
        <v>1000</v>
      </c>
      <c r="K939" s="0" t="str">
        <f aca="false">IF(ISBLANK(F939),"",IF(ISNUMBER(F939),F939,VLOOKUP(IF(ISERROR(SEARCH(")",F939,1)),LEFT(F939,LEN(F939)),LEFT(F939,LEN(F939)-1)),$A$2:$C$36,3,0)))</f>
        <v/>
      </c>
    </row>
    <row r="940" customFormat="false" ht="13.2" hidden="false" customHeight="false" outlineLevel="0" collapsed="false">
      <c r="E940" s="0" t="s">
        <v>1214</v>
      </c>
      <c r="I940" s="0" t="s">
        <v>2946</v>
      </c>
      <c r="J940" s="0" t="n">
        <f aca="false">IF(ISNUMBER(RIGHT(E940,LEN(E940)-SEARCH("(",E940,1))*1),RIGHT(E940,LEN(E940)-SEARCH("(",E940,1))*1,VLOOKUP(MID(E940,SEARCH("(",E940,1)+1,IF(ISERROR(FIND("NBMX",E940,1)),3,4)),$A$2:$C$36,3,0))</f>
        <v>1000</v>
      </c>
      <c r="K940" s="0" t="str">
        <f aca="false">IF(ISBLANK(F940),"",IF(ISNUMBER(F940),F940,VLOOKUP(IF(ISERROR(SEARCH(")",F940,1)),LEFT(F940,LEN(F940)),LEFT(F940,LEN(F940)-1)),$A$2:$C$36,3,0)))</f>
        <v/>
      </c>
    </row>
    <row r="941" customFormat="false" ht="13.2" hidden="false" customHeight="false" outlineLevel="0" collapsed="false">
      <c r="E941" s="0" t="s">
        <v>1215</v>
      </c>
      <c r="I941" s="0" t="s">
        <v>2947</v>
      </c>
      <c r="J941" s="0" t="n">
        <f aca="false">IF(ISNUMBER(RIGHT(E941,LEN(E941)-SEARCH("(",E941,1))*1),RIGHT(E941,LEN(E941)-SEARCH("(",E941,1))*1,VLOOKUP(MID(E941,SEARCH("(",E941,1)+1,IF(ISERROR(FIND("NBMX",E941,1)),3,4)),$A$2:$C$36,3,0))</f>
        <v>1000</v>
      </c>
      <c r="K941" s="0" t="str">
        <f aca="false">IF(ISBLANK(F941),"",IF(ISNUMBER(F941),F941,VLOOKUP(IF(ISERROR(SEARCH(")",F941,1)),LEFT(F941,LEN(F941)),LEFT(F941,LEN(F941)-1)),$A$2:$C$36,3,0)))</f>
        <v/>
      </c>
    </row>
    <row r="942" customFormat="false" ht="13.2" hidden="false" customHeight="false" outlineLevel="0" collapsed="false">
      <c r="E942" s="0" t="s">
        <v>1216</v>
      </c>
      <c r="I942" s="0" t="s">
        <v>2948</v>
      </c>
      <c r="J942" s="0" t="n">
        <f aca="false">IF(ISNUMBER(RIGHT(E942,LEN(E942)-SEARCH("(",E942,1))*1),RIGHT(E942,LEN(E942)-SEARCH("(",E942,1))*1,VLOOKUP(MID(E942,SEARCH("(",E942,1)+1,IF(ISERROR(FIND("NBMX",E942,1)),3,4)),$A$2:$C$36,3,0))</f>
        <v>1000</v>
      </c>
      <c r="K942" s="0" t="str">
        <f aca="false">IF(ISBLANK(F942),"",IF(ISNUMBER(F942),F942,VLOOKUP(IF(ISERROR(SEARCH(")",F942,1)),LEFT(F942,LEN(F942)),LEFT(F942,LEN(F942)-1)),$A$2:$C$36,3,0)))</f>
        <v/>
      </c>
    </row>
    <row r="943" customFormat="false" ht="13.2" hidden="false" customHeight="false" outlineLevel="0" collapsed="false">
      <c r="E943" s="0" t="s">
        <v>1217</v>
      </c>
      <c r="I943" s="0" t="s">
        <v>2949</v>
      </c>
      <c r="J943" s="0" t="n">
        <f aca="false">IF(ISNUMBER(RIGHT(E943,LEN(E943)-SEARCH("(",E943,1))*1),RIGHT(E943,LEN(E943)-SEARCH("(",E943,1))*1,VLOOKUP(MID(E943,SEARCH("(",E943,1)+1,IF(ISERROR(FIND("NBMX",E943,1)),3,4)),$A$2:$C$36,3,0))</f>
        <v>1000</v>
      </c>
      <c r="K943" s="0" t="str">
        <f aca="false">IF(ISBLANK(F943),"",IF(ISNUMBER(F943),F943,VLOOKUP(IF(ISERROR(SEARCH(")",F943,1)),LEFT(F943,LEN(F943)),LEFT(F943,LEN(F943)-1)),$A$2:$C$36,3,0)))</f>
        <v/>
      </c>
    </row>
    <row r="944" customFormat="false" ht="13.2" hidden="false" customHeight="false" outlineLevel="0" collapsed="false">
      <c r="E944" s="0" t="s">
        <v>1218</v>
      </c>
      <c r="I944" s="0" t="s">
        <v>2950</v>
      </c>
      <c r="J944" s="0" t="n">
        <f aca="false">IF(ISNUMBER(RIGHT(E944,LEN(E944)-SEARCH("(",E944,1))*1),RIGHT(E944,LEN(E944)-SEARCH("(",E944,1))*1,VLOOKUP(MID(E944,SEARCH("(",E944,1)+1,IF(ISERROR(FIND("NBMX",E944,1)),3,4)),$A$2:$C$36,3,0))</f>
        <v>1000</v>
      </c>
      <c r="K944" s="0" t="str">
        <f aca="false">IF(ISBLANK(F944),"",IF(ISNUMBER(F944),F944,VLOOKUP(IF(ISERROR(SEARCH(")",F944,1)),LEFT(F944,LEN(F944)),LEFT(F944,LEN(F944)-1)),$A$2:$C$36,3,0)))</f>
        <v/>
      </c>
    </row>
    <row r="945" customFormat="false" ht="13.2" hidden="false" customHeight="false" outlineLevel="0" collapsed="false">
      <c r="E945" s="0" t="s">
        <v>1219</v>
      </c>
      <c r="I945" s="0" t="s">
        <v>2951</v>
      </c>
      <c r="J945" s="0" t="n">
        <f aca="false">IF(ISNUMBER(RIGHT(E945,LEN(E945)-SEARCH("(",E945,1))*1),RIGHT(E945,LEN(E945)-SEARCH("(",E945,1))*1,VLOOKUP(MID(E945,SEARCH("(",E945,1)+1,IF(ISERROR(FIND("NBMX",E945,1)),3,4)),$A$2:$C$36,3,0))</f>
        <v>1000</v>
      </c>
      <c r="K945" s="0" t="str">
        <f aca="false">IF(ISBLANK(F945),"",IF(ISNUMBER(F945),F945,VLOOKUP(IF(ISERROR(SEARCH(")",F945,1)),LEFT(F945,LEN(F945)),LEFT(F945,LEN(F945)-1)),$A$2:$C$36,3,0)))</f>
        <v/>
      </c>
    </row>
    <row r="946" customFormat="false" ht="13.2" hidden="false" customHeight="false" outlineLevel="0" collapsed="false">
      <c r="E946" s="0" t="s">
        <v>1220</v>
      </c>
      <c r="I946" s="0" t="s">
        <v>2952</v>
      </c>
      <c r="J946" s="0" t="n">
        <f aca="false">IF(ISNUMBER(RIGHT(E946,LEN(E946)-SEARCH("(",E946,1))*1),RIGHT(E946,LEN(E946)-SEARCH("(",E946,1))*1,VLOOKUP(MID(E946,SEARCH("(",E946,1)+1,IF(ISERROR(FIND("NBMX",E946,1)),3,4)),$A$2:$C$36,3,0))</f>
        <v>1000</v>
      </c>
      <c r="K946" s="0" t="str">
        <f aca="false">IF(ISBLANK(F946),"",IF(ISNUMBER(F946),F946,VLOOKUP(IF(ISERROR(SEARCH(")",F946,1)),LEFT(F946,LEN(F946)),LEFT(F946,LEN(F946)-1)),$A$2:$C$36,3,0)))</f>
        <v/>
      </c>
    </row>
    <row r="947" customFormat="false" ht="13.2" hidden="false" customHeight="false" outlineLevel="0" collapsed="false">
      <c r="E947" s="0" t="s">
        <v>1221</v>
      </c>
      <c r="I947" s="0" t="s">
        <v>2953</v>
      </c>
      <c r="J947" s="0" t="n">
        <f aca="false">IF(ISNUMBER(RIGHT(E947,LEN(E947)-SEARCH("(",E947,1))*1),RIGHT(E947,LEN(E947)-SEARCH("(",E947,1))*1,VLOOKUP(MID(E947,SEARCH("(",E947,1)+1,IF(ISERROR(FIND("NBMX",E947,1)),3,4)),$A$2:$C$36,3,0))</f>
        <v>1000</v>
      </c>
      <c r="K947" s="0" t="str">
        <f aca="false">IF(ISBLANK(F947),"",IF(ISNUMBER(F947),F947,VLOOKUP(IF(ISERROR(SEARCH(")",F947,1)),LEFT(F947,LEN(F947)),LEFT(F947,LEN(F947)-1)),$A$2:$C$36,3,0)))</f>
        <v/>
      </c>
    </row>
    <row r="948" customFormat="false" ht="13.2" hidden="false" customHeight="false" outlineLevel="0" collapsed="false">
      <c r="E948" s="0" t="s">
        <v>1222</v>
      </c>
      <c r="I948" s="0" t="s">
        <v>2954</v>
      </c>
      <c r="J948" s="0" t="n">
        <f aca="false">IF(ISNUMBER(RIGHT(E948,LEN(E948)-SEARCH("(",E948,1))*1),RIGHT(E948,LEN(E948)-SEARCH("(",E948,1))*1,VLOOKUP(MID(E948,SEARCH("(",E948,1)+1,IF(ISERROR(FIND("NBMX",E948,1)),3,4)),$A$2:$C$36,3,0))</f>
        <v>1000</v>
      </c>
      <c r="K948" s="0" t="str">
        <f aca="false">IF(ISBLANK(F948),"",IF(ISNUMBER(F948),F948,VLOOKUP(IF(ISERROR(SEARCH(")",F948,1)),LEFT(F948,LEN(F948)),LEFT(F948,LEN(F948)-1)),$A$2:$C$36,3,0)))</f>
        <v/>
      </c>
    </row>
    <row r="949" customFormat="false" ht="13.2" hidden="false" customHeight="false" outlineLevel="0" collapsed="false">
      <c r="E949" s="0" t="s">
        <v>1223</v>
      </c>
      <c r="I949" s="0" t="s">
        <v>2955</v>
      </c>
      <c r="J949" s="0" t="n">
        <f aca="false">IF(ISNUMBER(RIGHT(E949,LEN(E949)-SEARCH("(",E949,1))*1),RIGHT(E949,LEN(E949)-SEARCH("(",E949,1))*1,VLOOKUP(MID(E949,SEARCH("(",E949,1)+1,IF(ISERROR(FIND("NBMX",E949,1)),3,4)),$A$2:$C$36,3,0))</f>
        <v>1000</v>
      </c>
      <c r="K949" s="0" t="str">
        <f aca="false">IF(ISBLANK(F949),"",IF(ISNUMBER(F949),F949,VLOOKUP(IF(ISERROR(SEARCH(")",F949,1)),LEFT(F949,LEN(F949)),LEFT(F949,LEN(F949)-1)),$A$2:$C$36,3,0)))</f>
        <v/>
      </c>
    </row>
    <row r="950" customFormat="false" ht="13.2" hidden="false" customHeight="false" outlineLevel="0" collapsed="false">
      <c r="E950" s="0" t="s">
        <v>1224</v>
      </c>
      <c r="I950" s="0" t="s">
        <v>2956</v>
      </c>
      <c r="J950" s="0" t="n">
        <f aca="false">IF(ISNUMBER(RIGHT(E950,LEN(E950)-SEARCH("(",E950,1))*1),RIGHT(E950,LEN(E950)-SEARCH("(",E950,1))*1,VLOOKUP(MID(E950,SEARCH("(",E950,1)+1,IF(ISERROR(FIND("NBMX",E950,1)),3,4)),$A$2:$C$36,3,0))</f>
        <v>1000</v>
      </c>
      <c r="K950" s="0" t="str">
        <f aca="false">IF(ISBLANK(F950),"",IF(ISNUMBER(F950),F950,VLOOKUP(IF(ISERROR(SEARCH(")",F950,1)),LEFT(F950,LEN(F950)),LEFT(F950,LEN(F950)-1)),$A$2:$C$36,3,0)))</f>
        <v/>
      </c>
    </row>
    <row r="951" customFormat="false" ht="13.2" hidden="false" customHeight="false" outlineLevel="0" collapsed="false">
      <c r="E951" s="0" t="s">
        <v>1225</v>
      </c>
      <c r="I951" s="0" t="s">
        <v>2957</v>
      </c>
      <c r="J951" s="0" t="n">
        <f aca="false">IF(ISNUMBER(RIGHT(E951,LEN(E951)-SEARCH("(",E951,1))*1),RIGHT(E951,LEN(E951)-SEARCH("(",E951,1))*1,VLOOKUP(MID(E951,SEARCH("(",E951,1)+1,IF(ISERROR(FIND("NBMX",E951,1)),3,4)),$A$2:$C$36,3,0))</f>
        <v>1000</v>
      </c>
      <c r="K951" s="0" t="str">
        <f aca="false">IF(ISBLANK(F951),"",IF(ISNUMBER(F951),F951,VLOOKUP(IF(ISERROR(SEARCH(")",F951,1)),LEFT(F951,LEN(F951)),LEFT(F951,LEN(F951)-1)),$A$2:$C$36,3,0)))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AMJ951"/>
  <sheetViews>
    <sheetView showFormulas="false" showGridLines="true" showRowColHeaders="true" showZeros="true" rightToLeft="false" tabSelected="false" showOutlineSymbols="true" defaultGridColor="true" view="normal" topLeftCell="N1" colorId="64" zoomScale="65" zoomScaleNormal="65" zoomScalePageLayoutView="100" workbookViewId="0">
      <pane xSplit="0" ySplit="1" topLeftCell="A2" activePane="bottomLeft" state="frozen"/>
      <selection pane="topLeft" activeCell="N1" activeCellId="0" sqref="N1"/>
      <selection pane="bottomLeft" activeCell="R2" activeCellId="0" sqref="R2"/>
    </sheetView>
  </sheetViews>
  <sheetFormatPr defaultRowHeight="12.8" zeroHeight="false" outlineLevelRow="0" outlineLevelCol="0"/>
  <cols>
    <col collapsed="false" customWidth="true" hidden="false" outlineLevel="0" max="1" min="1" style="7" width="22.55"/>
    <col collapsed="false" customWidth="true" hidden="false" outlineLevel="0" max="2" min="2" style="0" width="16.22"/>
    <col collapsed="false" customWidth="true" hidden="false" outlineLevel="0" max="3" min="3" style="14" width="11.22"/>
    <col collapsed="false" customWidth="true" hidden="false" outlineLevel="0" max="4" min="4" style="0" width="21.56"/>
    <col collapsed="false" customWidth="true" hidden="false" outlineLevel="0" max="5" min="5" style="0" width="21.66"/>
    <col collapsed="false" customWidth="true" hidden="false" outlineLevel="0" max="6" min="6" style="0" width="20.78"/>
    <col collapsed="false" customWidth="true" hidden="false" outlineLevel="0" max="7" min="7" style="0" width="21.33"/>
    <col collapsed="false" customWidth="true" hidden="false" outlineLevel="0" max="8" min="8" style="0" width="20.78"/>
    <col collapsed="false" customWidth="true" hidden="false" outlineLevel="0" max="9" min="9" style="0" width="21.89"/>
    <col collapsed="false" customWidth="true" hidden="false" outlineLevel="0" max="10" min="10" style="0" width="22.01"/>
    <col collapsed="false" customWidth="true" hidden="false" outlineLevel="0" max="11" min="11" style="0" width="22.33"/>
    <col collapsed="false" customWidth="true" hidden="false" outlineLevel="0" max="12" min="12" style="0" width="17.89"/>
    <col collapsed="false" customWidth="true" hidden="false" outlineLevel="0" max="13" min="13" style="0" width="20.98"/>
    <col collapsed="false" customWidth="true" hidden="false" outlineLevel="0" max="14" min="14" style="0" width="22.01"/>
    <col collapsed="false" customWidth="true" hidden="false" outlineLevel="0" max="15" min="15" style="0" width="21.66"/>
    <col collapsed="false" customWidth="true" hidden="false" outlineLevel="0" max="16" min="16" style="0" width="4.64"/>
    <col collapsed="false" customWidth="true" hidden="false" outlineLevel="0" max="17" min="17" style="30" width="12.77"/>
    <col collapsed="false" customWidth="true" hidden="false" outlineLevel="0" max="18" min="18" style="30" width="21.1"/>
    <col collapsed="false" customWidth="true" hidden="false" outlineLevel="0" max="19" min="19" style="30" width="7.21"/>
    <col collapsed="false" customWidth="true" hidden="false" outlineLevel="0" max="20" min="20" style="31" width="32.22"/>
    <col collapsed="false" customWidth="true" hidden="false" outlineLevel="0" max="21" min="21" style="0" width="27.31"/>
    <col collapsed="false" customWidth="true" hidden="false" outlineLevel="0" max="22" min="22" style="0" width="31.16"/>
    <col collapsed="false" customWidth="true" hidden="false" outlineLevel="0" max="1025" min="23" style="0" width="8.67"/>
  </cols>
  <sheetData>
    <row r="1" s="16" customFormat="true" ht="15" hidden="false" customHeight="false" outlineLevel="0" collapsed="false">
      <c r="A1" s="15" t="s">
        <v>1590</v>
      </c>
      <c r="B1" s="16" t="s">
        <v>1591</v>
      </c>
      <c r="C1" s="17" t="s">
        <v>1592</v>
      </c>
      <c r="E1" s="18" t="s">
        <v>1593</v>
      </c>
      <c r="I1" s="32" t="s">
        <v>1594</v>
      </c>
      <c r="J1" s="33" t="s">
        <v>2958</v>
      </c>
      <c r="K1" s="33" t="s">
        <v>2959</v>
      </c>
      <c r="L1" s="33" t="s">
        <v>2960</v>
      </c>
      <c r="M1" s="34" t="s">
        <v>2961</v>
      </c>
      <c r="N1" s="35" t="s">
        <v>2962</v>
      </c>
      <c r="O1" s="16" t="s">
        <v>2963</v>
      </c>
      <c r="Q1" s="36" t="s">
        <v>2964</v>
      </c>
      <c r="R1" s="36" t="s">
        <v>2965</v>
      </c>
      <c r="S1" s="36" t="s">
        <v>2966</v>
      </c>
      <c r="T1" s="37" t="s">
        <v>2967</v>
      </c>
      <c r="U1" s="38" t="s">
        <v>2968</v>
      </c>
      <c r="V1" s="38" t="s">
        <v>2969</v>
      </c>
      <c r="AMJ1" s="0"/>
    </row>
    <row r="2" customFormat="false" ht="12.8" hidden="false" customHeight="false" outlineLevel="0" collapsed="false">
      <c r="A2" s="20" t="s">
        <v>220</v>
      </c>
      <c r="B2" s="20"/>
      <c r="C2" s="21" t="n">
        <f aca="false">VLOOKUP(A2,'APEXDIM.DAT'!$A$2:$D$13,3,0)</f>
        <v>60</v>
      </c>
      <c r="E2" s="0" t="s">
        <v>893</v>
      </c>
      <c r="I2" s="39" t="s">
        <v>2008</v>
      </c>
      <c r="J2" s="40" t="n">
        <f aca="false">IF(ISNUMBER(RIGHT(E2,LEN(E2)-SEARCH("(",E2,1))*1),RIGHT(E2,LEN(E2)-SEARCH("(",E2,1))*1,VLOOKUP(MID(E2,SEARCH("(",E2,1)+1,IF(ISERROR(FIND("NBMX",E2,1)),3,4)),$A$2:$C$38,3,0))</f>
        <v>1</v>
      </c>
      <c r="K2" s="40" t="str">
        <f aca="false">IF(ISBLANK(F2),"",IF(ISNUMBER(F2),F2,VLOOKUP(IF(ISERROR(SEARCH(")",F2,1)),LEFT(F2,LEN(F2)),LEFT(F2,LEN(F2)-1)),$A$2:$C$38,3,0)))</f>
        <v/>
      </c>
      <c r="L2" s="40" t="str">
        <f aca="false">IF(ISBLANK(G2),"",IF(ISNUMBER(G2),G2,IF(ISNUMBER(1*LEFT(G2,LEN(G2)-1)),1*LEFT(G2,LEN(G2)-1),VLOOKUP(IF(ISERROR(SEARCH(")",G2,1)),LEFT(G2,LEN(G2)),LEFT(G2,LEN(G2)-1)),$A$2:$C$38,3,0))))</f>
        <v/>
      </c>
      <c r="M2" s="41" t="str">
        <f aca="false">IF(ISBLANK(H2),"",IF(ISNUMBER(H2),H2,IF(ISNUMBER(1*LEFT(H2,LEN(H2)-1)),1*LEFT(H2,LEN(H2)-1),VLOOKUP(IF(ISERROR(SEARCH(")",H2,1)),LEFT(H2,LEN(H2)),LEFT(H2,LEN(H2)-1)),$A$2:$C$38,3,0))))</f>
        <v/>
      </c>
      <c r="N2" s="40" t="str">
        <f aca="false">I2&amp;"("&amp;J2&amp;IF(ISNUMBER(K2),IF(ISNUMBER(L2),IF(ISNUMBER(M2),";"&amp;K2&amp;";"&amp;L2&amp;";"&amp;M2,";"&amp;K2&amp;";"&amp;L2),";"&amp;K2),"")&amp;")"</f>
        <v>ABD(1)</v>
      </c>
      <c r="O2" s="0" t="str">
        <f aca="false">IF(ISERROR(VLOOKUP(N2,'INTEGER modparm'!$B$2:$B$155,1,0)),IF(ISERROR(VLOOKUP(N2,'REAL modparm'!$B$2:$B$801,1,0)),IF(ISERROR(VLOOKUP(N2,'CHAR modparm'!$B$2:$B$10,1,0)),"*******","CHARACTER"),"REAL"),"INTEGER")</f>
        <v>REAL</v>
      </c>
      <c r="P2" s="0" t="n">
        <v>1</v>
      </c>
      <c r="Q2" s="42" t="s">
        <v>2970</v>
      </c>
      <c r="R2" s="42" t="str">
        <f aca="false">INDEX($N$2:$N$951,MATCH(S2,$P$2:$P$951,0),1)</f>
        <v>CPNM(200)</v>
      </c>
      <c r="S2" s="30" t="n">
        <v>96</v>
      </c>
      <c r="T2" s="43" t="str">
        <f aca="false">Q2&amp;"::"&amp;R2</f>
        <v>CHARACTER::CPNM(200)</v>
      </c>
      <c r="U2" s="44" t="str">
        <f aca="false">"p%"&amp;LEFT(R2,SEARCH("(",R2,1)-1)&amp;"="&amp;LEFT(R2,SEARCH("(",R2,1)-1)</f>
        <v>p%CPNM=CPNM</v>
      </c>
      <c r="V2" s="44" t="str">
        <f aca="false">LEFT(R2,SEARCH("(",R2,1)-1)&amp;"="&amp;"p%"&amp;LEFT(R2,SEARCH("(",R2,1)-1)</f>
        <v>CPNM=p%CPNM</v>
      </c>
    </row>
    <row r="3" customFormat="false" ht="12.8" hidden="false" customHeight="false" outlineLevel="0" collapsed="false">
      <c r="A3" s="20" t="s">
        <v>222</v>
      </c>
      <c r="B3" s="20"/>
      <c r="C3" s="21" t="n">
        <f aca="false">VLOOKUP(A3,'APEXDIM.DAT'!$A$2:$D$13,3,0)</f>
        <v>45</v>
      </c>
      <c r="E3" s="0" t="s">
        <v>1598</v>
      </c>
      <c r="F3" s="0" t="s">
        <v>1599</v>
      </c>
      <c r="I3" s="39" t="s">
        <v>2009</v>
      </c>
      <c r="J3" s="40" t="n">
        <f aca="false">IF(ISNUMBER(RIGHT(E3,LEN(E3)-SEARCH("(",E3,1))*1),RIGHT(E3,LEN(E3)-SEARCH("(",E3,1))*1,VLOOKUP(MID(E3,SEARCH("(",E3,1)+1,IF(ISERROR(FIND("NBMX",E3,1)),3,4)),$A$2:$C$38,3,0))</f>
        <v>200</v>
      </c>
      <c r="K3" s="40" t="n">
        <f aca="false">IF(ISBLANK(F3),"",IF(ISNUMBER(F3),F3,VLOOKUP(IF(ISERROR(SEARCH(")",F3,1)),LEFT(F3,LEN(F3)),LEFT(F3,LEN(F3)-1)),$A$2:$C$38,3,0)))</f>
        <v>1</v>
      </c>
      <c r="L3" s="40" t="str">
        <f aca="false">IF(ISBLANK(G3),"",IF(ISNUMBER(G3),G3,IF(ISNUMBER(1*LEFT(G3,LEN(G3)-1)),1*LEFT(G3,LEN(G3)-1),VLOOKUP(IF(ISERROR(SEARCH(")",G3,1)),LEFT(G3,LEN(G3)),LEFT(G3,LEN(G3)-1)),$A$2:$C$38,3,0))))</f>
        <v/>
      </c>
      <c r="M3" s="41" t="str">
        <f aca="false">IF(ISBLANK(H3),"",IF(ISNUMBER(H3),H3,IF(ISNUMBER(1*LEFT(H3,LEN(H3)-1)),1*LEFT(H3,LEN(H3)-1),VLOOKUP(IF(ISERROR(SEARCH(")",H3,1)),LEFT(H3,LEN(H3)),LEFT(H3,LEN(H3)-1)),$A$2:$C$38,3,0))))</f>
        <v/>
      </c>
      <c r="N3" s="40" t="str">
        <f aca="false">I3&amp;"("&amp;J3&amp;IF(ISNUMBER(K3),IF(ISNUMBER(L3),IF(ISNUMBER(M3),","&amp;K3&amp;","&amp;L3&amp;","&amp;M3,","&amp;K3&amp;","&amp;L3),","&amp;K3),"")&amp;")"</f>
        <v>ACET(200,1)</v>
      </c>
      <c r="O3" s="0" t="str">
        <f aca="false">IF(ISERROR(VLOOKUP(N3,'INTEGER modparm'!$B$2:$B$155,1,0)),IF(ISERROR(VLOOKUP(N3,'REAL modparm'!$B$2:$B$801,1,0)),IF(ISERROR(VLOOKUP(N3,'CHAR modparm'!$B$2:$B$10,1,0)),"*******","CHARACTER"),"REAL"),"INTEGER")</f>
        <v>REAL</v>
      </c>
      <c r="P3" s="0" t="n">
        <v>2</v>
      </c>
      <c r="Q3" s="42" t="s">
        <v>2970</v>
      </c>
      <c r="R3" s="42" t="str">
        <f aca="false">INDEX($N$2:$N$951,MATCH(S3,$P$2:$P$951,0),1)</f>
        <v>FPSO(4)</v>
      </c>
      <c r="S3" s="30" t="n">
        <v>192</v>
      </c>
      <c r="T3" s="43" t="str">
        <f aca="false">Q3&amp;"::"&amp;R3</f>
        <v>CHARACTER::FPSO(4)</v>
      </c>
      <c r="U3" s="44" t="str">
        <f aca="false">"p%"&amp;LEFT(R3,SEARCH("(",R3,1)-1)&amp;"="&amp;LEFT(R3,SEARCH("(",R3,1)-1)</f>
        <v>p%FPSO=FPSO</v>
      </c>
      <c r="V3" s="44" t="str">
        <f aca="false">LEFT(R3,SEARCH("(",R3,1)-1)&amp;"="&amp;"p%"&amp;LEFT(R3,SEARCH("(",R3,1)-1)</f>
        <v>FPSO=p%FPSO</v>
      </c>
    </row>
    <row r="4" customFormat="false" ht="12.8" hidden="false" customHeight="false" outlineLevel="0" collapsed="false">
      <c r="A4" s="20" t="s">
        <v>224</v>
      </c>
      <c r="B4" s="20"/>
      <c r="C4" s="21" t="n">
        <f aca="false">VLOOKUP(A4,'APEXDIM.DAT'!$A$2:$D$13,3,0)</f>
        <v>300</v>
      </c>
      <c r="E4" s="0" t="s">
        <v>846</v>
      </c>
      <c r="I4" s="39" t="s">
        <v>2010</v>
      </c>
      <c r="J4" s="40" t="n">
        <f aca="false">IF(ISNUMBER(RIGHT(E4,LEN(E4)-SEARCH("(",E4,1))*1),RIGHT(E4,LEN(E4)-SEARCH("(",E4,1))*1,VLOOKUP(MID(E4,SEARCH("(",E4,1)+1,IF(ISERROR(FIND("NBMX",E4,1)),3,4)),$A$2:$C$38,3,0))</f>
        <v>200</v>
      </c>
      <c r="K4" s="40" t="str">
        <f aca="false">IF(ISBLANK(F4),"",IF(ISNUMBER(F4),F4,VLOOKUP(IF(ISERROR(SEARCH(")",F4,1)),LEFT(F4,LEN(F4)),LEFT(F4,LEN(F4)-1)),$A$2:$C$38,3,0)))</f>
        <v/>
      </c>
      <c r="L4" s="40" t="str">
        <f aca="false">IF(ISBLANK(G4),"",IF(ISNUMBER(G4),G4,IF(ISNUMBER(1*LEFT(G4,LEN(G4)-1)),1*LEFT(G4,LEN(G4)-1),VLOOKUP(IF(ISERROR(SEARCH(")",G4,1)),LEFT(G4,LEN(G4)),LEFT(G4,LEN(G4)-1)),$A$2:$C$38,3,0))))</f>
        <v/>
      </c>
      <c r="M4" s="41" t="str">
        <f aca="false">IF(ISBLANK(H4),"",IF(ISNUMBER(H4),H4,IF(ISNUMBER(1*LEFT(H4,LEN(H4)-1)),1*LEFT(H4,LEN(H4)-1),VLOOKUP(IF(ISERROR(SEARCH(")",H4,1)),LEFT(H4,LEN(H4)),LEFT(H4,LEN(H4)-1)),$A$2:$C$38,3,0))))</f>
        <v/>
      </c>
      <c r="N4" s="40" t="str">
        <f aca="false">I4&amp;"("&amp;J4&amp;IF(ISNUMBER(K4),IF(ISNUMBER(L4),IF(ISNUMBER(M4),","&amp;K4&amp;","&amp;L4&amp;","&amp;M4,","&amp;K4&amp;","&amp;L4),","&amp;K4),"")&amp;")"</f>
        <v>AEP(200)</v>
      </c>
      <c r="O4" s="0" t="str">
        <f aca="false">IF(ISERROR(VLOOKUP(N4,'INTEGER modparm'!$B$2:$B$155,1,0)),IF(ISERROR(VLOOKUP(N4,'REAL modparm'!$B$2:$B$801,1,0)),IF(ISERROR(VLOOKUP(N4,'CHAR modparm'!$B$2:$B$10,1,0)),"*******","CHARACTER"),"REAL"),"INTEGER")</f>
        <v>REAL</v>
      </c>
      <c r="P4" s="0" t="n">
        <v>3</v>
      </c>
      <c r="Q4" s="42" t="s">
        <v>2970</v>
      </c>
      <c r="R4" s="42" t="str">
        <f aca="false">INDEX($N$2:$N$951,MATCH(S4,$P$2:$P$951,0),1)</f>
        <v>FTNM(60)</v>
      </c>
      <c r="S4" s="30" t="n">
        <v>201</v>
      </c>
      <c r="T4" s="43" t="str">
        <f aca="false">Q4&amp;"::"&amp;R4</f>
        <v>CHARACTER::FTNM(60)</v>
      </c>
      <c r="U4" s="44" t="str">
        <f aca="false">"p%"&amp;LEFT(R4,SEARCH("(",R4,1)-1)&amp;"="&amp;LEFT(R4,SEARCH("(",R4,1)-1)</f>
        <v>p%FTNM=FTNM</v>
      </c>
      <c r="V4" s="44" t="str">
        <f aca="false">LEFT(R4,SEARCH("(",R4,1)-1)&amp;"="&amp;"p%"&amp;LEFT(R4,SEARCH("(",R4,1)-1)</f>
        <v>FTNM=p%FTNM</v>
      </c>
    </row>
    <row r="5" customFormat="false" ht="12.8" hidden="false" customHeight="false" outlineLevel="0" collapsed="false">
      <c r="A5" s="20" t="s">
        <v>226</v>
      </c>
      <c r="B5" s="20"/>
      <c r="C5" s="21" t="n">
        <f aca="false">VLOOKUP(A5,'APEXDIM.DAT'!$A$2:$D$13,3,0)</f>
        <v>200</v>
      </c>
      <c r="E5" s="0" t="s">
        <v>894</v>
      </c>
      <c r="I5" s="39" t="s">
        <v>2011</v>
      </c>
      <c r="J5" s="40" t="n">
        <f aca="false">IF(ISNUMBER(RIGHT(E5,LEN(E5)-SEARCH("(",E5,1))*1),RIGHT(E5,LEN(E5)-SEARCH("(",E5,1))*1,VLOOKUP(MID(E5,SEARCH("(",E5,1)+1,IF(ISERROR(FIND("NBMX",E5,1)),3,4)),$A$2:$C$38,3,0))</f>
        <v>1</v>
      </c>
      <c r="K5" s="40" t="str">
        <f aca="false">IF(ISBLANK(F5),"",IF(ISNUMBER(F5),F5,VLOOKUP(IF(ISERROR(SEARCH(")",F5,1)),LEFT(F5,LEN(F5)),LEFT(F5,LEN(F5)-1)),$A$2:$C$38,3,0)))</f>
        <v/>
      </c>
      <c r="L5" s="40" t="str">
        <f aca="false">IF(ISBLANK(G5),"",IF(ISNUMBER(G5),G5,IF(ISNUMBER(1*LEFT(G5,LEN(G5)-1)),1*LEFT(G5,LEN(G5)-1),VLOOKUP(IF(ISERROR(SEARCH(")",G5,1)),LEFT(G5,LEN(G5)),LEFT(G5,LEN(G5)-1)),$A$2:$C$38,3,0))))</f>
        <v/>
      </c>
      <c r="M5" s="41" t="str">
        <f aca="false">IF(ISBLANK(H5),"",IF(ISNUMBER(H5),H5,IF(ISNUMBER(1*LEFT(H5,LEN(H5)-1)),1*LEFT(H5,LEN(H5)-1),VLOOKUP(IF(ISERROR(SEARCH(")",H5,1)),LEFT(H5,LEN(H5)),LEFT(H5,LEN(H5)-1)),$A$2:$C$38,3,0))))</f>
        <v/>
      </c>
      <c r="N5" s="40" t="str">
        <f aca="false">I5&amp;"("&amp;J5&amp;IF(ISNUMBER(K5),IF(ISNUMBER(L5),IF(ISNUMBER(M5),","&amp;K5&amp;","&amp;L5&amp;","&amp;M5,","&amp;K5&amp;","&amp;L5),","&amp;K5),"")&amp;")"</f>
        <v>AFLG(1)</v>
      </c>
      <c r="O5" s="0" t="str">
        <f aca="false">IF(ISERROR(VLOOKUP(N5,'INTEGER modparm'!$B$2:$B$155,1,0)),IF(ISERROR(VLOOKUP(N5,'REAL modparm'!$B$2:$B$801,1,0)),IF(ISERROR(VLOOKUP(N5,'CHAR modparm'!$B$2:$B$10,1,0)),"*******","CHARACTER"),"REAL"),"INTEGER")</f>
        <v>REAL</v>
      </c>
      <c r="P5" s="0" t="n">
        <v>4</v>
      </c>
      <c r="Q5" s="45" t="s">
        <v>2970</v>
      </c>
      <c r="R5" s="42" t="str">
        <f aca="false">INDEX($N$2:$N$951,MATCH(S5,$P$2:$P$951,0),1)</f>
        <v>HED(155)</v>
      </c>
      <c r="S5" s="30" t="n">
        <v>221</v>
      </c>
      <c r="T5" s="43" t="str">
        <f aca="false">Q5&amp;"::"&amp;R5</f>
        <v>CHARACTER::HED(155)</v>
      </c>
      <c r="U5" s="44" t="str">
        <f aca="false">"p%"&amp;LEFT(R5,SEARCH("(",R5,1)-1)&amp;"="&amp;LEFT(R5,SEARCH("(",R5,1)-1)</f>
        <v>p%HED=HED</v>
      </c>
      <c r="V5" s="44" t="str">
        <f aca="false">LEFT(R5,SEARCH("(",R5,1)-1)&amp;"="&amp;"p%"&amp;LEFT(R5,SEARCH("(",R5,1)-1)</f>
        <v>HED=p%HED</v>
      </c>
    </row>
    <row r="6" customFormat="false" ht="12.8" hidden="false" customHeight="false" outlineLevel="0" collapsed="false">
      <c r="A6" s="20" t="s">
        <v>228</v>
      </c>
      <c r="B6" s="20"/>
      <c r="C6" s="21" t="n">
        <f aca="false">VLOOKUP(A6,'APEXDIM.DAT'!$A$2:$D$13,3,0)</f>
        <v>10</v>
      </c>
      <c r="E6" s="0" t="s">
        <v>1600</v>
      </c>
      <c r="F6" s="0" t="s">
        <v>1599</v>
      </c>
      <c r="I6" s="39" t="s">
        <v>2012</v>
      </c>
      <c r="J6" s="40" t="n">
        <f aca="false">IF(ISNUMBER(RIGHT(E6,LEN(E6)-SEARCH("(",E6,1))*1),RIGHT(E6,LEN(E6)-SEARCH("(",E6,1))*1,VLOOKUP(MID(E6,SEARCH("(",E6,1)+1,IF(ISERROR(FIND("NBMX",E6,1)),3,4)),$A$2:$C$38,3,0))</f>
        <v>31</v>
      </c>
      <c r="K6" s="40" t="n">
        <f aca="false">IF(ISBLANK(F6),"",IF(ISNUMBER(F6),F6,VLOOKUP(IF(ISERROR(SEARCH(")",F6,1)),LEFT(F6,LEN(F6)),LEFT(F6,LEN(F6)-1)),$A$2:$C$38,3,0)))</f>
        <v>1</v>
      </c>
      <c r="L6" s="40" t="str">
        <f aca="false">IF(ISBLANK(G6),"",IF(ISNUMBER(G6),G6,IF(ISNUMBER(1*LEFT(G6,LEN(G6)-1)),1*LEFT(G6,LEN(G6)-1),VLOOKUP(IF(ISERROR(SEARCH(")",G6,1)),LEFT(G6,LEN(G6)),LEFT(G6,LEN(G6)-1)),$A$2:$C$38,3,0))))</f>
        <v/>
      </c>
      <c r="M6" s="41" t="str">
        <f aca="false">IF(ISBLANK(H6),"",IF(ISNUMBER(H6),H6,IF(ISNUMBER(1*LEFT(H6,LEN(H6)-1)),1*LEFT(H6,LEN(H6)-1),VLOOKUP(IF(ISERROR(SEARCH(")",H6,1)),LEFT(H6,LEN(H6)),LEFT(H6,LEN(H6)-1)),$A$2:$C$38,3,0))))</f>
        <v/>
      </c>
      <c r="N6" s="40" t="str">
        <f aca="false">I6&amp;"("&amp;J6&amp;IF(ISNUMBER(K6),IF(ISNUMBER(L6),IF(ISNUMBER(M6),","&amp;K6&amp;","&amp;L6&amp;","&amp;M6,","&amp;K6&amp;","&amp;L6),","&amp;K6),"")&amp;")"</f>
        <v>AFP(31,1)</v>
      </c>
      <c r="O6" s="0" t="str">
        <f aca="false">IF(ISERROR(VLOOKUP(N6,'INTEGER modparm'!$B$2:$B$155,1,0)),IF(ISERROR(VLOOKUP(N6,'REAL modparm'!$B$2:$B$801,1,0)),IF(ISERROR(VLOOKUP(N6,'CHAR modparm'!$B$2:$B$10,1,0)),"*******","CHARACTER"),"REAL"),"INTEGER")</f>
        <v>REAL</v>
      </c>
      <c r="P6" s="0" t="n">
        <v>5</v>
      </c>
      <c r="Q6" s="45" t="s">
        <v>2970</v>
      </c>
      <c r="R6" s="42" t="str">
        <f aca="false">INDEX($N$2:$N$951,MATCH(S6,$P$2:$P$951,0),1)</f>
        <v>HEDH(35)</v>
      </c>
      <c r="S6" s="30" t="n">
        <v>222</v>
      </c>
      <c r="T6" s="43" t="str">
        <f aca="false">Q6&amp;"::"&amp;R6</f>
        <v>CHARACTER::HEDH(35)</v>
      </c>
      <c r="U6" s="44" t="str">
        <f aca="false">"p%"&amp;LEFT(R6,SEARCH("(",R6,1)-1)&amp;"="&amp;LEFT(R6,SEARCH("(",R6,1)-1)</f>
        <v>p%HEDH=HEDH</v>
      </c>
      <c r="V6" s="44" t="str">
        <f aca="false">LEFT(R6,SEARCH("(",R6,1)-1)&amp;"="&amp;"p%"&amp;LEFT(R6,SEARCH("(",R6,1)-1)</f>
        <v>HEDH=p%HEDH</v>
      </c>
    </row>
    <row r="7" customFormat="false" ht="12.8" hidden="false" customHeight="false" outlineLevel="0" collapsed="false">
      <c r="A7" s="20" t="s">
        <v>230</v>
      </c>
      <c r="B7" s="20"/>
      <c r="C7" s="21" t="n">
        <f aca="false">VLOOKUP(A7,'APEXDIM.DAT'!$A$2:$D$13,3,0)</f>
        <v>4</v>
      </c>
      <c r="E7" s="0" t="s">
        <v>895</v>
      </c>
      <c r="I7" s="39" t="s">
        <v>2013</v>
      </c>
      <c r="J7" s="40" t="n">
        <f aca="false">IF(ISNUMBER(RIGHT(E7,LEN(E7)-SEARCH("(",E7,1))*1),RIGHT(E7,LEN(E7)-SEARCH("(",E7,1))*1,VLOOKUP(MID(E7,SEARCH("(",E7,1)+1,IF(ISERROR(FIND("NBMX",E7,1)),3,4)),$A$2:$C$38,3,0))</f>
        <v>1</v>
      </c>
      <c r="K7" s="40" t="str">
        <f aca="false">IF(ISBLANK(F7),"",IF(ISNUMBER(F7),F7,VLOOKUP(IF(ISERROR(SEARCH(")",F7,1)),LEFT(F7,LEN(F7)),LEFT(F7,LEN(F7)-1)),$A$2:$C$38,3,0)))</f>
        <v/>
      </c>
      <c r="L7" s="40" t="str">
        <f aca="false">IF(ISBLANK(G7),"",IF(ISNUMBER(G7),G7,IF(ISNUMBER(1*LEFT(G7,LEN(G7)-1)),1*LEFT(G7,LEN(G7)-1),VLOOKUP(IF(ISERROR(SEARCH(")",G7,1)),LEFT(G7,LEN(G7)),LEFT(G7,LEN(G7)-1)),$A$2:$C$38,3,0))))</f>
        <v/>
      </c>
      <c r="M7" s="41" t="str">
        <f aca="false">IF(ISBLANK(H7),"",IF(ISNUMBER(H7),H7,IF(ISNUMBER(1*LEFT(H7,LEN(H7)-1)),1*LEFT(H7,LEN(H7)-1),VLOOKUP(IF(ISERROR(SEARCH(")",H7,1)),LEFT(H7,LEN(H7)),LEFT(H7,LEN(H7)-1)),$A$2:$C$38,3,0))))</f>
        <v/>
      </c>
      <c r="N7" s="40" t="str">
        <f aca="false">I7&amp;"("&amp;J7&amp;IF(ISNUMBER(K7),IF(ISNUMBER(L7),IF(ISNUMBER(M7),","&amp;K7&amp;","&amp;L7&amp;","&amp;M7,","&amp;K7&amp;","&amp;L7),","&amp;K7),"")&amp;")"</f>
        <v>AGPM(1)</v>
      </c>
      <c r="O7" s="0" t="str">
        <f aca="false">IF(ISERROR(VLOOKUP(N7,'INTEGER modparm'!$B$2:$B$155,1,0)),IF(ISERROR(VLOOKUP(N7,'REAL modparm'!$B$2:$B$801,1,0)),IF(ISERROR(VLOOKUP(N7,'CHAR modparm'!$B$2:$B$10,1,0)),"*******","CHARACTER"),"REAL"),"INTEGER")</f>
        <v>REAL</v>
      </c>
      <c r="P7" s="0" t="n">
        <v>6</v>
      </c>
      <c r="Q7" s="42" t="s">
        <v>2970</v>
      </c>
      <c r="R7" s="42" t="str">
        <f aca="false">INDEX($N$2:$N$951,MATCH(S7,$P$2:$P$951,0),1)</f>
        <v>PSTN(60)</v>
      </c>
      <c r="S7" s="30" t="n">
        <v>449</v>
      </c>
      <c r="T7" s="43" t="str">
        <f aca="false">Q7&amp;"::"&amp;R7</f>
        <v>CHARACTER::PSTN(60)</v>
      </c>
      <c r="U7" s="44" t="str">
        <f aca="false">"p%"&amp;LEFT(R7,SEARCH("(",R7,1)-1)&amp;"="&amp;LEFT(R7,SEARCH("(",R7,1)-1)</f>
        <v>p%PSTN=PSTN</v>
      </c>
      <c r="V7" s="44" t="str">
        <f aca="false">LEFT(R7,SEARCH("(",R7,1)-1)&amp;"="&amp;"p%"&amp;LEFT(R7,SEARCH("(",R7,1)-1)</f>
        <v>PSTN=p%PSTN</v>
      </c>
    </row>
    <row r="8" customFormat="false" ht="12.8" hidden="false" customHeight="false" outlineLevel="0" collapsed="false">
      <c r="A8" s="20" t="s">
        <v>232</v>
      </c>
      <c r="B8" s="20"/>
      <c r="C8" s="21" t="n">
        <f aca="false">VLOOKUP(A8,'APEXDIM.DAT'!$A$2:$D$13,3,0)</f>
        <v>60</v>
      </c>
      <c r="E8" s="0" t="s">
        <v>1601</v>
      </c>
      <c r="F8" s="0" t="s">
        <v>1599</v>
      </c>
      <c r="I8" s="39" t="s">
        <v>2014</v>
      </c>
      <c r="J8" s="40" t="n">
        <f aca="false">IF(ISNUMBER(RIGHT(E8,LEN(E8)-SEARCH("(",E8,1))*1),RIGHT(E8,LEN(E8)-SEARCH("(",E8,1))*1,VLOOKUP(MID(E8,SEARCH("(",E8,1)+1,IF(ISERROR(FIND("NBMX",E8,1)),3,4)),$A$2:$C$38,3,0))</f>
        <v>200</v>
      </c>
      <c r="K8" s="40" t="n">
        <f aca="false">IF(ISBLANK(F8),"",IF(ISNUMBER(F8),F8,VLOOKUP(IF(ISERROR(SEARCH(")",F8,1)),LEFT(F8,LEN(F8)),LEFT(F8,LEN(F8)-1)),$A$2:$C$38,3,0)))</f>
        <v>1</v>
      </c>
      <c r="L8" s="40" t="str">
        <f aca="false">IF(ISBLANK(G8),"",IF(ISNUMBER(G8),G8,IF(ISNUMBER(1*LEFT(G8,LEN(G8)-1)),1*LEFT(G8,LEN(G8)-1),VLOOKUP(IF(ISERROR(SEARCH(")",G8,1)),LEFT(G8,LEN(G8)),LEFT(G8,LEN(G8)-1)),$A$2:$C$38,3,0))))</f>
        <v/>
      </c>
      <c r="M8" s="41" t="str">
        <f aca="false">IF(ISBLANK(H8),"",IF(ISNUMBER(H8),H8,IF(ISNUMBER(1*LEFT(H8,LEN(H8)-1)),1*LEFT(H8,LEN(H8)-1),VLOOKUP(IF(ISERROR(SEARCH(")",H8,1)),LEFT(H8,LEN(H8)),LEFT(H8,LEN(H8)-1)),$A$2:$C$38,3,0))))</f>
        <v/>
      </c>
      <c r="N8" s="40" t="str">
        <f aca="false">I8&amp;"("&amp;J8&amp;IF(ISNUMBER(K8),IF(ISNUMBER(L8),IF(ISNUMBER(M8),","&amp;K8&amp;","&amp;L8&amp;","&amp;M8,","&amp;K8&amp;","&amp;L8),","&amp;K8),"")&amp;")"</f>
        <v>AJHI(200,1)</v>
      </c>
      <c r="O8" s="0" t="str">
        <f aca="false">IF(ISERROR(VLOOKUP(N8,'INTEGER modparm'!$B$2:$B$155,1,0)),IF(ISERROR(VLOOKUP(N8,'REAL modparm'!$B$2:$B$801,1,0)),IF(ISERROR(VLOOKUP(N8,'CHAR modparm'!$B$2:$B$10,1,0)),"*******","CHARACTER"),"REAL"),"INTEGER")</f>
        <v>REAL</v>
      </c>
      <c r="P8" s="0" t="n">
        <v>7</v>
      </c>
      <c r="Q8" s="42" t="s">
        <v>2970</v>
      </c>
      <c r="R8" s="42" t="str">
        <f aca="false">INDEX($N$2:$N$951,MATCH(S8,$P$2:$P$951,0),1)</f>
        <v>TIL(300)</v>
      </c>
      <c r="S8" s="30" t="n">
        <v>667</v>
      </c>
      <c r="T8" s="43" t="str">
        <f aca="false">Q8&amp;"::"&amp;R8</f>
        <v>CHARACTER::TIL(300)</v>
      </c>
      <c r="U8" s="44" t="str">
        <f aca="false">"p%"&amp;LEFT(R8,SEARCH("(",R8,1)-1)&amp;"="&amp;LEFT(R8,SEARCH("(",R8,1)-1)</f>
        <v>p%TIL=TIL</v>
      </c>
      <c r="V8" s="44" t="str">
        <f aca="false">LEFT(R8,SEARCH("(",R8,1)-1)&amp;"="&amp;"p%"&amp;LEFT(R8,SEARCH("(",R8,1)-1)</f>
        <v>TIL=p%TIL</v>
      </c>
    </row>
    <row r="9" customFormat="false" ht="12.8" hidden="false" customHeight="false" outlineLevel="0" collapsed="false">
      <c r="A9" s="20" t="s">
        <v>234</v>
      </c>
      <c r="B9" s="20"/>
      <c r="C9" s="21" t="n">
        <f aca="false">VLOOKUP(A9,'APEXDIM.DAT'!$A$2:$D$13,3,0)</f>
        <v>5</v>
      </c>
      <c r="E9" s="0" t="s">
        <v>896</v>
      </c>
      <c r="I9" s="39" t="s">
        <v>2015</v>
      </c>
      <c r="J9" s="40" t="n">
        <f aca="false">IF(ISNUMBER(RIGHT(E9,LEN(E9)-SEARCH("(",E9,1))*1),RIGHT(E9,LEN(E9)-SEARCH("(",E9,1))*1,VLOOKUP(MID(E9,SEARCH("(",E9,1)+1,IF(ISERROR(FIND("NBMX",E9,1)),3,4)),$A$2:$C$38,3,0))</f>
        <v>1</v>
      </c>
      <c r="K9" s="40" t="str">
        <f aca="false">IF(ISBLANK(F9),"",IF(ISNUMBER(F9),F9,VLOOKUP(IF(ISERROR(SEARCH(")",F9,1)),LEFT(F9,LEN(F9)),LEFT(F9,LEN(F9)-1)),$A$2:$C$38,3,0)))</f>
        <v/>
      </c>
      <c r="L9" s="40" t="str">
        <f aca="false">IF(ISBLANK(G9),"",IF(ISNUMBER(G9),G9,IF(ISNUMBER(1*LEFT(G9,LEN(G9)-1)),1*LEFT(G9,LEN(G9)-1),VLOOKUP(IF(ISERROR(SEARCH(")",G9,1)),LEFT(G9,LEN(G9)),LEFT(G9,LEN(G9)-1)),$A$2:$C$38,3,0))))</f>
        <v/>
      </c>
      <c r="M9" s="41" t="str">
        <f aca="false">IF(ISBLANK(H9),"",IF(ISNUMBER(H9),H9,IF(ISNUMBER(1*LEFT(H9,LEN(H9)-1)),1*LEFT(H9,LEN(H9)-1),VLOOKUP(IF(ISERROR(SEARCH(")",H9,1)),LEFT(H9,LEN(H9)),LEFT(H9,LEN(H9)-1)),$A$2:$C$38,3,0))))</f>
        <v/>
      </c>
      <c r="N9" s="40" t="str">
        <f aca="false">I9&amp;"("&amp;J9&amp;IF(ISNUMBER(K9),IF(ISNUMBER(L9),IF(ISNUMBER(M9),","&amp;K9&amp;","&amp;L9&amp;","&amp;M9,","&amp;K9&amp;","&amp;L9),","&amp;K9),"")&amp;")"</f>
        <v>ALGI(1)</v>
      </c>
      <c r="O9" s="0" t="str">
        <f aca="false">IF(ISERROR(VLOOKUP(N9,'INTEGER modparm'!$B$2:$B$155,1,0)),IF(ISERROR(VLOOKUP(N9,'REAL modparm'!$B$2:$B$801,1,0)),IF(ISERROR(VLOOKUP(N9,'CHAR modparm'!$B$2:$B$10,1,0)),"*******","CHARACTER"),"REAL"),"INTEGER")</f>
        <v>REAL</v>
      </c>
      <c r="P9" s="0" t="n">
        <v>8</v>
      </c>
      <c r="Q9" s="42" t="s">
        <v>2970</v>
      </c>
      <c r="R9" s="42" t="str">
        <f aca="false">INDEX($N$2:$N$951,MATCH(S9,$P$2:$P$951,0),1)</f>
        <v>TITOP(1)</v>
      </c>
      <c r="S9" s="30" t="n">
        <v>715</v>
      </c>
      <c r="T9" s="43" t="str">
        <f aca="false">Q9&amp;"::"&amp;R9</f>
        <v>CHARACTER::TITOP(1)</v>
      </c>
      <c r="U9" s="44" t="str">
        <f aca="false">"p%"&amp;LEFT(R9,SEARCH("(",R9,1)-1)&amp;"="&amp;LEFT(R9,SEARCH("(",R9,1)-1)</f>
        <v>p%TITOP=TITOP</v>
      </c>
      <c r="V9" s="44" t="str">
        <f aca="false">LEFT(R9,SEARCH("(",R9,1)-1)&amp;"="&amp;"p%"&amp;LEFT(R9,SEARCH("(",R9,1)-1)</f>
        <v>TITOP=p%TITOP</v>
      </c>
    </row>
    <row r="10" customFormat="false" ht="12.8" hidden="false" customHeight="false" outlineLevel="0" collapsed="false">
      <c r="A10" s="20" t="s">
        <v>236</v>
      </c>
      <c r="B10" s="20"/>
      <c r="C10" s="21" t="n">
        <f aca="false">VLOOKUP(A10,'APEXDIM.DAT'!$A$2:$D$13,3,0)</f>
        <v>720</v>
      </c>
      <c r="E10" s="0" t="s">
        <v>897</v>
      </c>
      <c r="I10" s="39" t="s">
        <v>2016</v>
      </c>
      <c r="J10" s="40" t="n">
        <f aca="false">IF(ISNUMBER(RIGHT(E10,LEN(E10)-SEARCH("(",E10,1))*1),RIGHT(E10,LEN(E10)-SEARCH("(",E10,1))*1,VLOOKUP(MID(E10,SEARCH("(",E10,1)+1,IF(ISERROR(FIND("NBMX",E10,1)),3,4)),$A$2:$C$38,3,0))</f>
        <v>1</v>
      </c>
      <c r="K10" s="40" t="str">
        <f aca="false">IF(ISBLANK(F10),"",IF(ISNUMBER(F10),F10,VLOOKUP(IF(ISERROR(SEARCH(")",F10,1)),LEFT(F10,LEN(F10)),LEFT(F10,LEN(F10)-1)),$A$2:$C$38,3,0)))</f>
        <v/>
      </c>
      <c r="L10" s="40" t="str">
        <f aca="false">IF(ISBLANK(G10),"",IF(ISNUMBER(G10),G10,IF(ISNUMBER(1*LEFT(G10,LEN(G10)-1)),1*LEFT(G10,LEN(G10)-1),VLOOKUP(IF(ISERROR(SEARCH(")",G10,1)),LEFT(G10,LEN(G10)),LEFT(G10,LEN(G10)-1)),$A$2:$C$38,3,0))))</f>
        <v/>
      </c>
      <c r="M10" s="41" t="str">
        <f aca="false">IF(ISBLANK(H10),"",IF(ISNUMBER(H10),H10,IF(ISNUMBER(1*LEFT(H10,LEN(H10)-1)),1*LEFT(H10,LEN(H10)-1),VLOOKUP(IF(ISERROR(SEARCH(")",H10,1)),LEFT(H10,LEN(H10)),LEFT(H10,LEN(H10)-1)),$A$2:$C$38,3,0))))</f>
        <v/>
      </c>
      <c r="N10" s="40" t="str">
        <f aca="false">I10&amp;"("&amp;J10&amp;IF(ISNUMBER(K10),IF(ISNUMBER(L10),IF(ISNUMBER(M10),","&amp;K10&amp;","&amp;L10&amp;","&amp;M10,","&amp;K10&amp;","&amp;L10),","&amp;K10),"")&amp;")"</f>
        <v>ALQ(1)</v>
      </c>
      <c r="O10" s="0" t="str">
        <f aca="false">IF(ISERROR(VLOOKUP(N10,'INTEGER modparm'!$B$2:$B$155,1,0)),IF(ISERROR(VLOOKUP(N10,'REAL modparm'!$B$2:$B$801,1,0)),IF(ISERROR(VLOOKUP(N10,'CHAR modparm'!$B$2:$B$10,1,0)),"*******","CHARACTER"),"REAL"),"INTEGER")</f>
        <v>REAL</v>
      </c>
      <c r="P10" s="0" t="n">
        <v>9</v>
      </c>
      <c r="Q10" s="42" t="s">
        <v>2970</v>
      </c>
      <c r="R10" s="42" t="str">
        <f aca="false">INDEX($N$2:$N$951,MATCH(S10,$P$2:$P$951,0),1)</f>
        <v>TITSO(1)</v>
      </c>
      <c r="S10" s="30" t="n">
        <v>716</v>
      </c>
      <c r="T10" s="43" t="str">
        <f aca="false">Q10&amp;"::"&amp;R10</f>
        <v>CHARACTER::TITSO(1)</v>
      </c>
      <c r="U10" s="44" t="str">
        <f aca="false">"p%"&amp;LEFT(R10,SEARCH("(",R10,1)-1)&amp;"="&amp;LEFT(R10,SEARCH("(",R10,1)-1)</f>
        <v>p%TITSO=TITSO</v>
      </c>
      <c r="V10" s="44" t="str">
        <f aca="false">LEFT(R10,SEARCH("(",R10,1)-1)&amp;"="&amp;"p%"&amp;LEFT(R10,SEARCH("(",R10,1)-1)</f>
        <v>TITSO=p%TITSO</v>
      </c>
    </row>
    <row r="11" customFormat="false" ht="12.8" hidden="false" customHeight="false" outlineLevel="0" collapsed="false">
      <c r="A11" s="20" t="s">
        <v>238</v>
      </c>
      <c r="B11" s="20"/>
      <c r="C11" s="21" t="n">
        <f aca="false">VLOOKUP(A11,'APEXDIM.DAT'!$A$2:$D$13,3,0)</f>
        <v>3</v>
      </c>
      <c r="E11" s="0" t="s">
        <v>1602</v>
      </c>
      <c r="F11" s="0" t="s">
        <v>1599</v>
      </c>
      <c r="I11" s="39" t="s">
        <v>2017</v>
      </c>
      <c r="J11" s="40" t="n">
        <f aca="false">IF(ISNUMBER(RIGHT(E11,LEN(E11)-SEARCH("(",E11,1))*1),RIGHT(E11,LEN(E11)-SEARCH("(",E11,1))*1,VLOOKUP(MID(E11,SEARCH("(",E11,1)+1,IF(ISERROR(FIND("NBMX",E11,1)),3,4)),$A$2:$C$38,3,0))</f>
        <v>12</v>
      </c>
      <c r="K11" s="40" t="n">
        <f aca="false">IF(ISBLANK(F11),"",IF(ISNUMBER(F11),F11,VLOOKUP(IF(ISERROR(SEARCH(")",F11,1)),LEFT(F11,LEN(F11)),LEFT(F11,LEN(F11)-1)),$A$2:$C$38,3,0)))</f>
        <v>1</v>
      </c>
      <c r="L11" s="40" t="str">
        <f aca="false">IF(ISBLANK(G11),"",IF(ISNUMBER(G11),G11,IF(ISNUMBER(1*LEFT(G11,LEN(G11)-1)),1*LEFT(G11,LEN(G11)-1),VLOOKUP(IF(ISERROR(SEARCH(")",G11,1)),LEFT(G11,LEN(G11)),LEFT(G11,LEN(G11)-1)),$A$2:$C$38,3,0))))</f>
        <v/>
      </c>
      <c r="M11" s="41" t="str">
        <f aca="false">IF(ISBLANK(H11),"",IF(ISNUMBER(H11),H11,IF(ISNUMBER(1*LEFT(H11,LEN(H11)-1)),1*LEFT(H11,LEN(H11)-1),VLOOKUP(IF(ISERROR(SEARCH(")",H11,1)),LEFT(H11,LEN(H11)),LEFT(H11,LEN(H11)-1)),$A$2:$C$38,3,0))))</f>
        <v/>
      </c>
      <c r="N11" s="40" t="str">
        <f aca="false">I11&amp;"("&amp;J11&amp;IF(ISNUMBER(K11),IF(ISNUMBER(L11),IF(ISNUMBER(M11),","&amp;K11&amp;","&amp;L11&amp;","&amp;M11,","&amp;K11&amp;","&amp;L11),","&amp;K11),"")&amp;")"</f>
        <v>ALS(12,1)</v>
      </c>
      <c r="O11" s="0" t="str">
        <f aca="false">IF(ISERROR(VLOOKUP(N11,'INTEGER modparm'!$B$2:$B$155,1,0)),IF(ISERROR(VLOOKUP(N11,'REAL modparm'!$B$2:$B$801,1,0)),IF(ISERROR(VLOOKUP(N11,'CHAR modparm'!$B$2:$B$10,1,0)),"*******","CHARACTER"),"REAL"),"INTEGER")</f>
        <v>REAL</v>
      </c>
      <c r="P11" s="0" t="n">
        <v>10</v>
      </c>
      <c r="Q11" s="45" t="s">
        <v>2971</v>
      </c>
      <c r="R11" s="42" t="str">
        <f aca="false">INDEX($N$2:$N$951,MATCH(S11,$P$2:$P$951,0),1)</f>
        <v>IAC(1)</v>
      </c>
      <c r="S11" s="30" t="n">
        <v>237</v>
      </c>
      <c r="T11" s="43" t="str">
        <f aca="false">Q11&amp;"::"&amp;R11</f>
        <v>INTEGER::IAC(1)</v>
      </c>
      <c r="U11" s="44" t="str">
        <f aca="false">"p%"&amp;LEFT(R11,SEARCH("(",R11,1)-1)&amp;"="&amp;LEFT(R11,SEARCH("(",R11,1)-1)</f>
        <v>p%IAC=IAC</v>
      </c>
      <c r="V11" s="44" t="str">
        <f aca="false">LEFT(R11,SEARCH("(",R11,1)-1)&amp;"="&amp;"p%"&amp;LEFT(R11,SEARCH("(",R11,1)-1)</f>
        <v>IAC=p%IAC</v>
      </c>
    </row>
    <row r="12" customFormat="false" ht="12.8" hidden="false" customHeight="false" outlineLevel="0" collapsed="false">
      <c r="A12" s="20" t="s">
        <v>240</v>
      </c>
      <c r="B12" s="20"/>
      <c r="C12" s="46" t="n">
        <v>1</v>
      </c>
      <c r="E12" s="0" t="s">
        <v>847</v>
      </c>
      <c r="I12" s="39" t="s">
        <v>2018</v>
      </c>
      <c r="J12" s="40" t="n">
        <f aca="false">IF(ISNUMBER(RIGHT(E12,LEN(E12)-SEARCH("(",E12,1))*1),RIGHT(E12,LEN(E12)-SEARCH("(",E12,1))*1,VLOOKUP(MID(E12,SEARCH("(",E12,1)+1,IF(ISERROR(FIND("NBMX",E12,1)),3,4)),$A$2:$C$38,3,0))</f>
        <v>200</v>
      </c>
      <c r="K12" s="40" t="str">
        <f aca="false">IF(ISBLANK(F12),"",IF(ISNUMBER(F12),F12,VLOOKUP(IF(ISERROR(SEARCH(")",F12,1)),LEFT(F12,LEN(F12)),LEFT(F12,LEN(F12)-1)),$A$2:$C$38,3,0)))</f>
        <v/>
      </c>
      <c r="L12" s="40" t="str">
        <f aca="false">IF(ISBLANK(G12),"",IF(ISNUMBER(G12),G12,IF(ISNUMBER(1*LEFT(G12,LEN(G12)-1)),1*LEFT(G12,LEN(G12)-1),VLOOKUP(IF(ISERROR(SEARCH(")",G12,1)),LEFT(G12,LEN(G12)),LEFT(G12,LEN(G12)-1)),$A$2:$C$38,3,0))))</f>
        <v/>
      </c>
      <c r="M12" s="41" t="str">
        <f aca="false">IF(ISBLANK(H12),"",IF(ISNUMBER(H12),H12,IF(ISNUMBER(1*LEFT(H12,LEN(H12)-1)),1*LEFT(H12,LEN(H12)-1),VLOOKUP(IF(ISERROR(SEARCH(")",H12,1)),LEFT(H12,LEN(H12)),LEFT(H12,LEN(H12)-1)),$A$2:$C$38,3,0))))</f>
        <v/>
      </c>
      <c r="N12" s="40" t="str">
        <f aca="false">I12&amp;"("&amp;J12&amp;IF(ISNUMBER(K12),IF(ISNUMBER(L12),IF(ISNUMBER(M12),","&amp;K12&amp;","&amp;L12&amp;","&amp;M12,","&amp;K12&amp;","&amp;L12),","&amp;K12),"")&amp;")"</f>
        <v>ALT(200)</v>
      </c>
      <c r="O12" s="0" t="str">
        <f aca="false">IF(ISERROR(VLOOKUP(N12,'INTEGER modparm'!$B$2:$B$155,1,0)),IF(ISERROR(VLOOKUP(N12,'REAL modparm'!$B$2:$B$801,1,0)),IF(ISERROR(VLOOKUP(N12,'CHAR modparm'!$B$2:$B$10,1,0)),"*******","CHARACTER"),"REAL"),"INTEGER")</f>
        <v>REAL</v>
      </c>
      <c r="P12" s="0" t="n">
        <v>11</v>
      </c>
      <c r="Q12" s="45" t="s">
        <v>2971</v>
      </c>
      <c r="R12" s="42" t="str">
        <f aca="false">INDEX($N$2:$N$951,MATCH(S12,$P$2:$P$951,0),1)</f>
        <v>IAMF(1)</v>
      </c>
      <c r="S12" s="30" t="n">
        <v>238</v>
      </c>
      <c r="T12" s="43" t="str">
        <f aca="false">Q12&amp;"::"&amp;R12</f>
        <v>INTEGER::IAMF(1)</v>
      </c>
      <c r="U12" s="44" t="str">
        <f aca="false">"p%"&amp;LEFT(R12,SEARCH("(",R12,1)-1)&amp;"="&amp;LEFT(R12,SEARCH("(",R12,1)-1)</f>
        <v>p%IAMF=IAMF</v>
      </c>
      <c r="V12" s="44" t="str">
        <f aca="false">LEFT(R12,SEARCH("(",R12,1)-1)&amp;"="&amp;"p%"&amp;LEFT(R12,SEARCH("(",R12,1)-1)</f>
        <v>IAMF=p%IAMF</v>
      </c>
    </row>
    <row r="13" customFormat="false" ht="12.8" hidden="false" customHeight="false" outlineLevel="0" collapsed="false">
      <c r="A13" s="47" t="s">
        <v>242</v>
      </c>
      <c r="B13" s="20"/>
      <c r="C13" s="21" t="n">
        <f aca="false">VLOOKUP(A13,'APEXDIM.DAT'!$A$2:$D$13,3,0)</f>
        <v>1000</v>
      </c>
      <c r="E13" s="0" t="s">
        <v>1603</v>
      </c>
      <c r="F13" s="0" t="s">
        <v>1599</v>
      </c>
      <c r="I13" s="39" t="s">
        <v>2019</v>
      </c>
      <c r="J13" s="40" t="n">
        <f aca="false">IF(ISNUMBER(RIGHT(E13,LEN(E13)-SEARCH("(",E13,1))*1),RIGHT(E13,LEN(E13)-SEARCH("(",E13,1))*1,VLOOKUP(MID(E13,SEARCH("(",E13,1)+1,IF(ISERROR(FIND("NBMX",E13,1)),3,4)),$A$2:$C$38,3,0))</f>
        <v>31</v>
      </c>
      <c r="K13" s="40" t="n">
        <f aca="false">IF(ISBLANK(F13),"",IF(ISNUMBER(F13),F13,VLOOKUP(IF(ISERROR(SEARCH(")",F13,1)),LEFT(F13,LEN(F13)),LEFT(F13,LEN(F13)-1)),$A$2:$C$38,3,0)))</f>
        <v>1</v>
      </c>
      <c r="L13" s="40" t="str">
        <f aca="false">IF(ISBLANK(G13),"",IF(ISNUMBER(G13),G13,IF(ISNUMBER(1*LEFT(G13,LEN(G13)-1)),1*LEFT(G13,LEN(G13)-1),VLOOKUP(IF(ISERROR(SEARCH(")",G13,1)),LEFT(G13,LEN(G13)),LEFT(G13,LEN(G13)-1)),$A$2:$C$38,3,0))))</f>
        <v/>
      </c>
      <c r="M13" s="41" t="str">
        <f aca="false">IF(ISBLANK(H13),"",IF(ISNUMBER(H13),H13,IF(ISNUMBER(1*LEFT(H13,LEN(H13)-1)),1*LEFT(H13,LEN(H13)-1),VLOOKUP(IF(ISERROR(SEARCH(")",H13,1)),LEFT(H13,LEN(H13)),LEFT(H13,LEN(H13)-1)),$A$2:$C$38,3,0))))</f>
        <v/>
      </c>
      <c r="N13" s="40" t="str">
        <f aca="false">I13&amp;"("&amp;J13&amp;IF(ISNUMBER(K13),IF(ISNUMBER(L13),IF(ISNUMBER(M13),","&amp;K13&amp;","&amp;L13&amp;","&amp;M13,","&amp;K13&amp;","&amp;L13),","&amp;K13),"")&amp;")"</f>
        <v>AN2OC(31,1)</v>
      </c>
      <c r="O13" s="0" t="str">
        <f aca="false">IF(ISERROR(VLOOKUP(N13,'INTEGER modparm'!$B$2:$B$155,1,0)),IF(ISERROR(VLOOKUP(N13,'REAL modparm'!$B$2:$B$801,1,0)),IF(ISERROR(VLOOKUP(N13,'CHAR modparm'!$B$2:$B$10,1,0)),"*******","CHARACTER"),"REAL"),"INTEGER")</f>
        <v>REAL</v>
      </c>
      <c r="P13" s="0" t="n">
        <v>12</v>
      </c>
      <c r="Q13" s="45" t="s">
        <v>2971</v>
      </c>
      <c r="R13" s="42" t="str">
        <f aca="false">INDEX($N$2:$N$951,MATCH(S13,$P$2:$P$951,0),1)</f>
        <v>IAPL(1)</v>
      </c>
      <c r="S13" s="30" t="n">
        <v>239</v>
      </c>
      <c r="T13" s="43" t="str">
        <f aca="false">Q13&amp;"::"&amp;R13</f>
        <v>INTEGER::IAPL(1)</v>
      </c>
      <c r="U13" s="44" t="str">
        <f aca="false">"p%"&amp;LEFT(R13,SEARCH("(",R13,1)-1)&amp;"="&amp;LEFT(R13,SEARCH("(",R13,1)-1)</f>
        <v>p%IAPL=IAPL</v>
      </c>
      <c r="V13" s="44" t="str">
        <f aca="false">LEFT(R13,SEARCH("(",R13,1)-1)&amp;"="&amp;"p%"&amp;LEFT(R13,SEARCH("(",R13,1)-1)</f>
        <v>IAPL=p%IAPL</v>
      </c>
    </row>
    <row r="14" customFormat="false" ht="12.8" hidden="false" customHeight="false" outlineLevel="0" collapsed="false">
      <c r="A14" s="7" t="s">
        <v>1604</v>
      </c>
      <c r="C14" s="14" t="n">
        <v>12</v>
      </c>
      <c r="E14" s="0" t="s">
        <v>1605</v>
      </c>
      <c r="F14" s="0" t="s">
        <v>1599</v>
      </c>
      <c r="I14" s="39" t="s">
        <v>2020</v>
      </c>
      <c r="J14" s="40" t="n">
        <f aca="false">IF(ISNUMBER(RIGHT(E14,LEN(E14)-SEARCH("(",E14,1))*1),RIGHT(E14,LEN(E14)-SEARCH("(",E14,1))*1,VLOOKUP(MID(E14,SEARCH("(",E14,1)+1,IF(ISERROR(FIND("NBMX",E14,1)),3,4)),$A$2:$C$38,3,0))</f>
        <v>45</v>
      </c>
      <c r="K14" s="40" t="n">
        <f aca="false">IF(ISBLANK(F14),"",IF(ISNUMBER(F14),F14,VLOOKUP(IF(ISERROR(SEARCH(")",F14,1)),LEFT(F14,LEN(F14)),LEFT(F14,LEN(F14)-1)),$A$2:$C$38,3,0)))</f>
        <v>1</v>
      </c>
      <c r="L14" s="40" t="str">
        <f aca="false">IF(ISBLANK(G14),"",IF(ISNUMBER(G14),G14,IF(ISNUMBER(1*LEFT(G14,LEN(G14)-1)),1*LEFT(G14,LEN(G14)-1),VLOOKUP(IF(ISERROR(SEARCH(")",G14,1)),LEFT(G14,LEN(G14)),LEFT(G14,LEN(G14)-1)),$A$2:$C$38,3,0))))</f>
        <v/>
      </c>
      <c r="M14" s="41" t="str">
        <f aca="false">IF(ISBLANK(H14),"",IF(ISNUMBER(H14),H14,IF(ISNUMBER(1*LEFT(H14,LEN(H14)-1)),1*LEFT(H14,LEN(H14)-1),VLOOKUP(IF(ISERROR(SEARCH(")",H14,1)),LEFT(H14,LEN(H14)),LEFT(H14,LEN(H14)-1)),$A$2:$C$38,3,0))))</f>
        <v/>
      </c>
      <c r="N14" s="40" t="str">
        <f aca="false">I14&amp;"("&amp;J14&amp;IF(ISNUMBER(K14),IF(ISNUMBER(L14),IF(ISNUMBER(M14),","&amp;K14&amp;","&amp;L14&amp;","&amp;M14,","&amp;K14&amp;","&amp;L14),","&amp;K14),"")&amp;")"</f>
        <v>ANA(45,1)</v>
      </c>
      <c r="O14" s="0" t="str">
        <f aca="false">IF(ISERROR(VLOOKUP(N14,'INTEGER modparm'!$B$2:$B$155,1,0)),IF(ISERROR(VLOOKUP(N14,'REAL modparm'!$B$2:$B$801,1,0)),IF(ISERROR(VLOOKUP(N14,'CHAR modparm'!$B$2:$B$10,1,0)),"*******","CHARACTER"),"REAL"),"INTEGER")</f>
        <v>REAL</v>
      </c>
      <c r="P14" s="0" t="n">
        <v>13</v>
      </c>
      <c r="Q14" s="45" t="s">
        <v>2971</v>
      </c>
      <c r="R14" s="42" t="str">
        <f aca="false">INDEX($N$2:$N$951,MATCH(S14,$P$2:$P$951,0),1)</f>
        <v>IAUF(1)</v>
      </c>
      <c r="S14" s="30" t="n">
        <v>240</v>
      </c>
      <c r="T14" s="43" t="str">
        <f aca="false">Q14&amp;"::"&amp;R14</f>
        <v>INTEGER::IAUF(1)</v>
      </c>
      <c r="U14" s="44" t="str">
        <f aca="false">"p%"&amp;LEFT(R14,SEARCH("(",R14,1)-1)&amp;"="&amp;LEFT(R14,SEARCH("(",R14,1)-1)</f>
        <v>p%IAUF=IAUF</v>
      </c>
      <c r="V14" s="44" t="str">
        <f aca="false">LEFT(R14,SEARCH("(",R14,1)-1)&amp;"="&amp;"p%"&amp;LEFT(R14,SEARCH("(",R14,1)-1)</f>
        <v>IAUF=p%IAUF</v>
      </c>
    </row>
    <row r="15" customFormat="false" ht="12.8" hidden="false" customHeight="false" outlineLevel="0" collapsed="false">
      <c r="A15" s="7" t="s">
        <v>1606</v>
      </c>
      <c r="C15" s="14" t="n">
        <v>49</v>
      </c>
      <c r="E15" s="0" t="s">
        <v>1607</v>
      </c>
      <c r="F15" s="0" t="s">
        <v>1599</v>
      </c>
      <c r="I15" s="39" t="s">
        <v>2021</v>
      </c>
      <c r="J15" s="40" t="n">
        <f aca="false">IF(ISNUMBER(RIGHT(E15,LEN(E15)-SEARCH("(",E15,1))*1),RIGHT(E15,LEN(E15)-SEARCH("(",E15,1))*1,VLOOKUP(MID(E15,SEARCH("(",E15,1)+1,IF(ISERROR(FIND("NBMX",E15,1)),3,4)),$A$2:$C$38,3,0))</f>
        <v>31</v>
      </c>
      <c r="K15" s="40" t="n">
        <f aca="false">IF(ISBLANK(F15),"",IF(ISNUMBER(F15),F15,VLOOKUP(IF(ISERROR(SEARCH(")",F15,1)),LEFT(F15,LEN(F15)),LEFT(F15,LEN(F15)-1)),$A$2:$C$38,3,0)))</f>
        <v>1</v>
      </c>
      <c r="L15" s="40" t="str">
        <f aca="false">IF(ISBLANK(G15),"",IF(ISNUMBER(G15),G15,IF(ISNUMBER(1*LEFT(G15,LEN(G15)-1)),1*LEFT(G15,LEN(G15)-1),VLOOKUP(IF(ISERROR(SEARCH(")",G15,1)),LEFT(G15,LEN(G15)),LEFT(G15,LEN(G15)-1)),$A$2:$C$38,3,0))))</f>
        <v/>
      </c>
      <c r="M15" s="41" t="str">
        <f aca="false">IF(ISBLANK(H15),"",IF(ISNUMBER(H15),H15,IF(ISNUMBER(1*LEFT(H15,LEN(H15)-1)),1*LEFT(H15,LEN(H15)-1),VLOOKUP(IF(ISERROR(SEARCH(")",H15,1)),LEFT(H15,LEN(H15)),LEFT(H15,LEN(H15)-1)),$A$2:$C$38,3,0))))</f>
        <v/>
      </c>
      <c r="N15" s="40" t="str">
        <f aca="false">I15&amp;"("&amp;J15&amp;IF(ISNUMBER(K15),IF(ISNUMBER(L15),IF(ISNUMBER(M15),","&amp;K15&amp;","&amp;L15&amp;","&amp;M15,","&amp;K15&amp;","&amp;L15),","&amp;K15),"")&amp;")"</f>
        <v>AO2C(31,1)</v>
      </c>
      <c r="O15" s="0" t="str">
        <f aca="false">IF(ISERROR(VLOOKUP(N15,'INTEGER modparm'!$B$2:$B$155,1,0)),IF(ISERROR(VLOOKUP(N15,'REAL modparm'!$B$2:$B$801,1,0)),IF(ISERROR(VLOOKUP(N15,'CHAR modparm'!$B$2:$B$10,1,0)),"*******","CHARACTER"),"REAL"),"INTEGER")</f>
        <v>REAL</v>
      </c>
      <c r="P15" s="0" t="n">
        <v>14</v>
      </c>
      <c r="Q15" s="45" t="s">
        <v>2971</v>
      </c>
      <c r="R15" s="42" t="str">
        <f aca="false">INDEX($N$2:$N$951,MATCH(S15,$P$2:$P$951,0),1)</f>
        <v>IAUI(1)</v>
      </c>
      <c r="S15" s="30" t="n">
        <v>241</v>
      </c>
      <c r="T15" s="43" t="str">
        <f aca="false">Q15&amp;"::"&amp;R15</f>
        <v>INTEGER::IAUI(1)</v>
      </c>
      <c r="U15" s="44" t="str">
        <f aca="false">"p%"&amp;LEFT(R15,SEARCH("(",R15,1)-1)&amp;"="&amp;LEFT(R15,SEARCH("(",R15,1)-1)</f>
        <v>p%IAUI=IAUI</v>
      </c>
      <c r="V15" s="44" t="str">
        <f aca="false">LEFT(R15,SEARCH("(",R15,1)-1)&amp;"="&amp;"p%"&amp;LEFT(R15,SEARCH("(",R15,1)-1)</f>
        <v>IAUI=p%IAUI</v>
      </c>
    </row>
    <row r="16" customFormat="false" ht="12.8" hidden="false" customHeight="false" outlineLevel="0" collapsed="false">
      <c r="A16" s="7" t="s">
        <v>1608</v>
      </c>
      <c r="C16" s="14" t="n">
        <v>155</v>
      </c>
      <c r="E16" s="0" t="s">
        <v>898</v>
      </c>
      <c r="I16" s="39" t="s">
        <v>2022</v>
      </c>
      <c r="J16" s="40" t="n">
        <f aca="false">IF(ISNUMBER(RIGHT(E16,LEN(E16)-SEARCH("(",E16,1))*1),RIGHT(E16,LEN(E16)-SEARCH("(",E16,1))*1,VLOOKUP(MID(E16,SEARCH("(",E16,1)+1,IF(ISERROR(FIND("NBMX",E16,1)),3,4)),$A$2:$C$38,3,0))</f>
        <v>1</v>
      </c>
      <c r="K16" s="40" t="str">
        <f aca="false">IF(ISBLANK(F16),"",IF(ISNUMBER(F16),F16,VLOOKUP(IF(ISERROR(SEARCH(")",F16,1)),LEFT(F16,LEN(F16)),LEFT(F16,LEN(F16)-1)),$A$2:$C$38,3,0)))</f>
        <v/>
      </c>
      <c r="L16" s="40" t="str">
        <f aca="false">IF(ISBLANK(G16),"",IF(ISNUMBER(G16),G16,IF(ISNUMBER(1*LEFT(G16,LEN(G16)-1)),1*LEFT(G16,LEN(G16)-1),VLOOKUP(IF(ISERROR(SEARCH(")",G16,1)),LEFT(G16,LEN(G16)),LEFT(G16,LEN(G16)-1)),$A$2:$C$38,3,0))))</f>
        <v/>
      </c>
      <c r="M16" s="41" t="str">
        <f aca="false">IF(ISBLANK(H16),"",IF(ISNUMBER(H16),H16,IF(ISNUMBER(1*LEFT(H16,LEN(H16)-1)),1*LEFT(H16,LEN(H16)-1),VLOOKUP(IF(ISERROR(SEARCH(")",H16,1)),LEFT(H16,LEN(H16)),LEFT(H16,LEN(H16)-1)),$A$2:$C$38,3,0))))</f>
        <v/>
      </c>
      <c r="N16" s="40" t="str">
        <f aca="false">I16&amp;"("&amp;J16&amp;IF(ISNUMBER(K16),IF(ISNUMBER(L16),IF(ISNUMBER(M16),","&amp;K16&amp;","&amp;L16&amp;","&amp;M16,","&amp;K16&amp;","&amp;L16),","&amp;K16),"")&amp;")"</f>
        <v>ARMN(1)</v>
      </c>
      <c r="O16" s="0" t="str">
        <f aca="false">IF(ISERROR(VLOOKUP(N16,'INTEGER modparm'!$B$2:$B$155,1,0)),IF(ISERROR(VLOOKUP(N16,'REAL modparm'!$B$2:$B$801,1,0)),IF(ISERROR(VLOOKUP(N16,'CHAR modparm'!$B$2:$B$10,1,0)),"*******","CHARACTER"),"REAL"),"INTEGER")</f>
        <v>REAL</v>
      </c>
      <c r="P16" s="0" t="n">
        <v>15</v>
      </c>
      <c r="Q16" s="45" t="s">
        <v>2971</v>
      </c>
      <c r="R16" s="42" t="str">
        <f aca="false">INDEX($N$2:$N$951,MATCH(S16,$P$2:$P$951,0),1)</f>
        <v>IAUL(1)</v>
      </c>
      <c r="S16" s="30" t="n">
        <v>242</v>
      </c>
      <c r="T16" s="43" t="str">
        <f aca="false">Q16&amp;"::"&amp;R16</f>
        <v>INTEGER::IAUL(1)</v>
      </c>
      <c r="U16" s="44" t="str">
        <f aca="false">"p%"&amp;LEFT(R16,SEARCH("(",R16,1)-1)&amp;"="&amp;LEFT(R16,SEARCH("(",R16,1)-1)</f>
        <v>p%IAUL=IAUL</v>
      </c>
      <c r="V16" s="44" t="str">
        <f aca="false">LEFT(R16,SEARCH("(",R16,1)-1)&amp;"="&amp;"p%"&amp;LEFT(R16,SEARCH("(",R16,1)-1)</f>
        <v>IAUL=p%IAUL</v>
      </c>
    </row>
    <row r="17" customFormat="false" ht="12.8" hidden="false" customHeight="false" outlineLevel="0" collapsed="false">
      <c r="A17" s="7" t="s">
        <v>1609</v>
      </c>
      <c r="C17" s="14" t="n">
        <v>31</v>
      </c>
      <c r="E17" s="0" t="s">
        <v>899</v>
      </c>
      <c r="I17" s="39" t="s">
        <v>2023</v>
      </c>
      <c r="J17" s="40" t="n">
        <f aca="false">IF(ISNUMBER(RIGHT(E17,LEN(E17)-SEARCH("(",E17,1))*1),RIGHT(E17,LEN(E17)-SEARCH("(",E17,1))*1,VLOOKUP(MID(E17,SEARCH("(",E17,1)+1,IF(ISERROR(FIND("NBMX",E17,1)),3,4)),$A$2:$C$38,3,0))</f>
        <v>1</v>
      </c>
      <c r="K17" s="40" t="str">
        <f aca="false">IF(ISBLANK(F17),"",IF(ISNUMBER(F17),F17,VLOOKUP(IF(ISERROR(SEARCH(")",F17,1)),LEFT(F17,LEN(F17)),LEFT(F17,LEN(F17)-1)),$A$2:$C$38,3,0)))</f>
        <v/>
      </c>
      <c r="L17" s="40" t="str">
        <f aca="false">IF(ISBLANK(G17),"",IF(ISNUMBER(G17),G17,IF(ISNUMBER(1*LEFT(G17,LEN(G17)-1)),1*LEFT(G17,LEN(G17)-1),VLOOKUP(IF(ISERROR(SEARCH(")",G17,1)),LEFT(G17,LEN(G17)),LEFT(G17,LEN(G17)-1)),$A$2:$C$38,3,0))))</f>
        <v/>
      </c>
      <c r="M17" s="41" t="str">
        <f aca="false">IF(ISBLANK(H17),"",IF(ISNUMBER(H17),H17,IF(ISNUMBER(1*LEFT(H17,LEN(H17)-1)),1*LEFT(H17,LEN(H17)-1),VLOOKUP(IF(ISERROR(SEARCH(")",H17,1)),LEFT(H17,LEN(H17)),LEFT(H17,LEN(H17)-1)),$A$2:$C$38,3,0))))</f>
        <v/>
      </c>
      <c r="N17" s="40" t="str">
        <f aca="false">I17&amp;"("&amp;J17&amp;IF(ISNUMBER(K17),IF(ISNUMBER(L17),IF(ISNUMBER(M17),","&amp;K17&amp;","&amp;L17&amp;","&amp;M17,","&amp;K17&amp;","&amp;L17),","&amp;K17),"")&amp;")"</f>
        <v>ARMX(1)</v>
      </c>
      <c r="O17" s="0" t="str">
        <f aca="false">IF(ISERROR(VLOOKUP(N17,'INTEGER modparm'!$B$2:$B$155,1,0)),IF(ISERROR(VLOOKUP(N17,'REAL modparm'!$B$2:$B$801,1,0)),IF(ISERROR(VLOOKUP(N17,'CHAR modparm'!$B$2:$B$10,1,0)),"*******","CHARACTER"),"REAL"),"INTEGER")</f>
        <v>REAL</v>
      </c>
      <c r="P17" s="0" t="n">
        <v>16</v>
      </c>
      <c r="Q17" s="45" t="s">
        <v>2971</v>
      </c>
      <c r="R17" s="42" t="str">
        <f aca="false">INDEX($N$2:$N$951,MATCH(S17,$P$2:$P$951,0),1)</f>
        <v>IBSA(1)</v>
      </c>
      <c r="S17" s="30" t="n">
        <v>243</v>
      </c>
      <c r="T17" s="43" t="str">
        <f aca="false">Q17&amp;"::"&amp;R17</f>
        <v>INTEGER::IBSA(1)</v>
      </c>
      <c r="U17" s="44" t="str">
        <f aca="false">"p%"&amp;LEFT(R17,SEARCH("(",R17,1)-1)&amp;"="&amp;LEFT(R17,SEARCH("(",R17,1)-1)</f>
        <v>p%IBSA=IBSA</v>
      </c>
      <c r="V17" s="44" t="str">
        <f aca="false">LEFT(R17,SEARCH("(",R17,1)-1)&amp;"="&amp;"p%"&amp;LEFT(R17,SEARCH("(",R17,1)-1)</f>
        <v>IBSA=p%IBSA</v>
      </c>
    </row>
    <row r="18" customFormat="false" ht="12.8" hidden="false" customHeight="false" outlineLevel="0" collapsed="false">
      <c r="A18" s="7" t="s">
        <v>1610</v>
      </c>
      <c r="C18" s="14" t="n">
        <v>35</v>
      </c>
      <c r="E18" s="0" t="s">
        <v>900</v>
      </c>
      <c r="I18" s="39" t="s">
        <v>2024</v>
      </c>
      <c r="J18" s="40" t="n">
        <f aca="false">IF(ISNUMBER(RIGHT(E18,LEN(E18)-SEARCH("(",E18,1))*1),RIGHT(E18,LEN(E18)-SEARCH("(",E18,1))*1,VLOOKUP(MID(E18,SEARCH("(",E18,1)+1,IF(ISERROR(FIND("NBMX",E18,1)),3,4)),$A$2:$C$38,3,0))</f>
        <v>1</v>
      </c>
      <c r="K18" s="40" t="str">
        <f aca="false">IF(ISBLANK(F18),"",IF(ISNUMBER(F18),F18,VLOOKUP(IF(ISERROR(SEARCH(")",F18,1)),LEFT(F18,LEN(F18)),LEFT(F18,LEN(F18)-1)),$A$2:$C$38,3,0)))</f>
        <v/>
      </c>
      <c r="L18" s="40" t="str">
        <f aca="false">IF(ISBLANK(G18),"",IF(ISNUMBER(G18),G18,IF(ISNUMBER(1*LEFT(G18,LEN(G18)-1)),1*LEFT(G18,LEN(G18)-1),VLOOKUP(IF(ISERROR(SEARCH(")",G18,1)),LEFT(G18,LEN(G18)),LEFT(G18,LEN(G18)-1)),$A$2:$C$38,3,0))))</f>
        <v/>
      </c>
      <c r="M18" s="41" t="str">
        <f aca="false">IF(ISBLANK(H18),"",IF(ISNUMBER(H18),H18,IF(ISNUMBER(1*LEFT(H18,LEN(H18)-1)),1*LEFT(H18,LEN(H18)-1),VLOOKUP(IF(ISERROR(SEARCH(")",H18,1)),LEFT(H18,LEN(H18)),LEFT(H18,LEN(H18)-1)),$A$2:$C$38,3,0))))</f>
        <v/>
      </c>
      <c r="N18" s="40" t="str">
        <f aca="false">I18&amp;"("&amp;J18&amp;IF(ISNUMBER(K18),IF(ISNUMBER(L18),IF(ISNUMBER(M18),","&amp;K18&amp;","&amp;L18&amp;","&amp;M18,","&amp;K18&amp;","&amp;L18),","&amp;K18),"")&amp;")"</f>
        <v>ARSD(1)</v>
      </c>
      <c r="O18" s="0" t="str">
        <f aca="false">IF(ISERROR(VLOOKUP(N18,'INTEGER modparm'!$B$2:$B$155,1,0)),IF(ISERROR(VLOOKUP(N18,'REAL modparm'!$B$2:$B$801,1,0)),IF(ISERROR(VLOOKUP(N18,'CHAR modparm'!$B$2:$B$10,1,0)),"*******","CHARACTER"),"REAL"),"INTEGER")</f>
        <v>REAL</v>
      </c>
      <c r="P18" s="0" t="n">
        <v>17</v>
      </c>
      <c r="Q18" s="45" t="s">
        <v>2971</v>
      </c>
      <c r="R18" s="42" t="str">
        <f aca="false">INDEX($N$2:$N$951,MATCH(S18,$P$2:$P$951,0),1)</f>
        <v>ICDT(4)</v>
      </c>
      <c r="S18" s="30" t="n">
        <v>244</v>
      </c>
      <c r="T18" s="43" t="str">
        <f aca="false">Q18&amp;"::"&amp;R18</f>
        <v>INTEGER::ICDT(4)</v>
      </c>
      <c r="U18" s="44" t="str">
        <f aca="false">"p%"&amp;LEFT(R18,SEARCH("(",R18,1)-1)&amp;"="&amp;LEFT(R18,SEARCH("(",R18,1)-1)</f>
        <v>p%ICDT=ICDT</v>
      </c>
      <c r="V18" s="44" t="str">
        <f aca="false">LEFT(R18,SEARCH("(",R18,1)-1)&amp;"="&amp;"p%"&amp;LEFT(R18,SEARCH("(",R18,1)-1)</f>
        <v>ICDT=p%ICDT</v>
      </c>
    </row>
    <row r="19" customFormat="false" ht="12.8" hidden="false" customHeight="false" outlineLevel="0" collapsed="false">
      <c r="A19" s="7" t="s">
        <v>1611</v>
      </c>
      <c r="B19" s="0" t="s">
        <v>1612</v>
      </c>
      <c r="C19" s="14" t="n">
        <f aca="false">C14+1</f>
        <v>13</v>
      </c>
      <c r="E19" s="0" t="s">
        <v>1613</v>
      </c>
      <c r="F19" s="0" t="s">
        <v>1599</v>
      </c>
      <c r="I19" s="39" t="s">
        <v>2025</v>
      </c>
      <c r="J19" s="40" t="n">
        <f aca="false">IF(ISNUMBER(RIGHT(E19,LEN(E19)-SEARCH("(",E19,1))*1),RIGHT(E19,LEN(E19)-SEARCH("(",E19,1))*1,VLOOKUP(MID(E19,SEARCH("(",E19,1)+1,IF(ISERROR(FIND("NBMX",E19,1)),3,4)),$A$2:$C$38,3,0))</f>
        <v>12</v>
      </c>
      <c r="K19" s="40" t="n">
        <f aca="false">IF(ISBLANK(F19),"",IF(ISNUMBER(F19),F19,VLOOKUP(IF(ISERROR(SEARCH(")",F19,1)),LEFT(F19,LEN(F19)),LEFT(F19,LEN(F19)-1)),$A$2:$C$38,3,0)))</f>
        <v>1</v>
      </c>
      <c r="L19" s="40" t="str">
        <f aca="false">IF(ISBLANK(G19),"",IF(ISNUMBER(G19),G19,IF(ISNUMBER(1*LEFT(G19,LEN(G19)-1)),1*LEFT(G19,LEN(G19)-1),VLOOKUP(IF(ISERROR(SEARCH(")",G19,1)),LEFT(G19,LEN(G19)),LEFT(G19,LEN(G19)-1)),$A$2:$C$38,3,0))))</f>
        <v/>
      </c>
      <c r="M19" s="41" t="str">
        <f aca="false">IF(ISBLANK(H19),"",IF(ISNUMBER(H19),H19,IF(ISNUMBER(1*LEFT(H19,LEN(H19)-1)),1*LEFT(H19,LEN(H19)-1),VLOOKUP(IF(ISERROR(SEARCH(")",H19,1)),LEFT(H19,LEN(H19)),LEFT(H19,LEN(H19)-1)),$A$2:$C$38,3,0))))</f>
        <v/>
      </c>
      <c r="N19" s="40" t="str">
        <f aca="false">I19&amp;"("&amp;J19&amp;IF(ISNUMBER(K19),IF(ISNUMBER(L19),IF(ISNUMBER(M19),","&amp;K19&amp;","&amp;L19&amp;","&amp;M19,","&amp;K19&amp;","&amp;L19),","&amp;K19),"")&amp;")"</f>
        <v>ASW(12,1)</v>
      </c>
      <c r="O19" s="0" t="str">
        <f aca="false">IF(ISERROR(VLOOKUP(N19,'INTEGER modparm'!$B$2:$B$155,1,0)),IF(ISERROR(VLOOKUP(N19,'REAL modparm'!$B$2:$B$801,1,0)),IF(ISERROR(VLOOKUP(N19,'CHAR modparm'!$B$2:$B$10,1,0)),"*******","CHARACTER"),"REAL"),"INTEGER")</f>
        <v>REAL</v>
      </c>
      <c r="P19" s="0" t="n">
        <v>18</v>
      </c>
      <c r="Q19" s="45" t="s">
        <v>2971</v>
      </c>
      <c r="R19" s="42" t="str">
        <f aca="false">INDEX($N$2:$N$951,MATCH(S19,$P$2:$P$951,0),1)</f>
        <v>ICUS(300)</v>
      </c>
      <c r="S19" s="30" t="n">
        <v>245</v>
      </c>
      <c r="T19" s="43" t="str">
        <f aca="false">Q19&amp;"::"&amp;R19</f>
        <v>INTEGER::ICUS(300)</v>
      </c>
      <c r="U19" s="44" t="str">
        <f aca="false">"p%"&amp;LEFT(R19,SEARCH("(",R19,1)-1)&amp;"="&amp;LEFT(R19,SEARCH("(",R19,1)-1)</f>
        <v>p%ICUS=ICUS</v>
      </c>
      <c r="V19" s="44" t="str">
        <f aca="false">LEFT(R19,SEARCH("(",R19,1)-1)&amp;"="&amp;"p%"&amp;LEFT(R19,SEARCH("(",R19,1)-1)</f>
        <v>ICUS=p%ICUS</v>
      </c>
    </row>
    <row r="20" customFormat="false" ht="12.8" hidden="false" customHeight="false" outlineLevel="0" collapsed="false">
      <c r="A20" s="7" t="s">
        <v>1614</v>
      </c>
      <c r="B20" s="0" t="s">
        <v>1615</v>
      </c>
      <c r="C20" s="14" t="n">
        <f aca="false">C12*4</f>
        <v>4</v>
      </c>
      <c r="E20" s="0" t="s">
        <v>1616</v>
      </c>
      <c r="F20" s="0" t="s">
        <v>1599</v>
      </c>
      <c r="I20" s="39" t="s">
        <v>2026</v>
      </c>
      <c r="J20" s="40" t="n">
        <f aca="false">IF(ISNUMBER(RIGHT(E20,LEN(E20)-SEARCH("(",E20,1))*1),RIGHT(E20,LEN(E20)-SEARCH("(",E20,1))*1,VLOOKUP(MID(E20,SEARCH("(",E20,1)+1,IF(ISERROR(FIND("NBMX",E20,1)),3,4)),$A$2:$C$38,3,0))</f>
        <v>200</v>
      </c>
      <c r="K20" s="40" t="n">
        <f aca="false">IF(ISBLANK(F20),"",IF(ISNUMBER(F20),F20,VLOOKUP(IF(ISERROR(SEARCH(")",F20,1)),LEFT(F20,LEN(F20)),LEFT(F20,LEN(F20)-1)),$A$2:$C$38,3,0)))</f>
        <v>1</v>
      </c>
      <c r="L20" s="40" t="str">
        <f aca="false">IF(ISBLANK(G20),"",IF(ISNUMBER(G20),G20,IF(ISNUMBER(1*LEFT(G20,LEN(G20)-1)),1*LEFT(G20,LEN(G20)-1),VLOOKUP(IF(ISERROR(SEARCH(")",G20,1)),LEFT(G20,LEN(G20)),LEFT(G20,LEN(G20)-1)),$A$2:$C$38,3,0))))</f>
        <v/>
      </c>
      <c r="M20" s="41" t="str">
        <f aca="false">IF(ISBLANK(H20),"",IF(ISNUMBER(H20),H20,IF(ISNUMBER(1*LEFT(H20,LEN(H20)-1)),1*LEFT(H20,LEN(H20)-1),VLOOKUP(IF(ISERROR(SEARCH(")",H20,1)),LEFT(H20,LEN(H20)),LEFT(H20,LEN(H20)-1)),$A$2:$C$38,3,0))))</f>
        <v/>
      </c>
      <c r="N20" s="40" t="str">
        <f aca="false">I20&amp;"("&amp;J20&amp;IF(ISNUMBER(K20),IF(ISNUMBER(L20),IF(ISNUMBER(M20),","&amp;K20&amp;","&amp;L20&amp;","&amp;M20,","&amp;K20&amp;","&amp;L20),","&amp;K20),"")&amp;")"</f>
        <v>AWC(200,1)</v>
      </c>
      <c r="O20" s="0" t="str">
        <f aca="false">IF(ISERROR(VLOOKUP(N20,'INTEGER modparm'!$B$2:$B$155,1,0)),IF(ISERROR(VLOOKUP(N20,'REAL modparm'!$B$2:$B$801,1,0)),IF(ISERROR(VLOOKUP(N20,'CHAR modparm'!$B$2:$B$10,1,0)),"*******","CHARACTER"),"REAL"),"INTEGER")</f>
        <v>REAL</v>
      </c>
      <c r="P20" s="0" t="n">
        <v>19</v>
      </c>
      <c r="Q20" s="45" t="s">
        <v>2971</v>
      </c>
      <c r="R20" s="42" t="str">
        <f aca="false">INDEX($N$2:$N$951,MATCH(S20,$P$2:$P$951,0),1)</f>
        <v>IDC(200)</v>
      </c>
      <c r="S20" s="30" t="n">
        <v>246</v>
      </c>
      <c r="T20" s="43" t="str">
        <f aca="false">Q20&amp;"::"&amp;R20</f>
        <v>INTEGER::IDC(200)</v>
      </c>
      <c r="U20" s="44" t="str">
        <f aca="false">"p%"&amp;LEFT(R20,SEARCH("(",R20,1)-1)&amp;"="&amp;LEFT(R20,SEARCH("(",R20,1)-1)</f>
        <v>p%IDC=IDC</v>
      </c>
      <c r="V20" s="44" t="str">
        <f aca="false">LEFT(R20,SEARCH("(",R20,1)-1)&amp;"="&amp;"p%"&amp;LEFT(R20,SEARCH("(",R20,1)-1)</f>
        <v>IDC=p%IDC</v>
      </c>
    </row>
    <row r="21" customFormat="false" ht="12.8" hidden="false" customHeight="false" outlineLevel="0" collapsed="false">
      <c r="A21" s="48" t="s">
        <v>1617</v>
      </c>
      <c r="B21" s="0" t="s">
        <v>1618</v>
      </c>
      <c r="C21" s="14" t="n">
        <f aca="false">C20*5</f>
        <v>20</v>
      </c>
      <c r="E21" s="0" t="s">
        <v>901</v>
      </c>
      <c r="I21" s="39" t="s">
        <v>2027</v>
      </c>
      <c r="J21" s="40" t="n">
        <f aca="false">IF(ISNUMBER(RIGHT(E21,LEN(E21)-SEARCH("(",E21,1))*1),RIGHT(E21,LEN(E21)-SEARCH("(",E21,1))*1,VLOOKUP(MID(E21,SEARCH("(",E21,1)+1,IF(ISERROR(FIND("NBMX",E21,1)),3,4)),$A$2:$C$38,3,0))</f>
        <v>1</v>
      </c>
      <c r="K21" s="40" t="str">
        <f aca="false">IF(ISBLANK(F21),"",IF(ISNUMBER(F21),F21,VLOOKUP(IF(ISERROR(SEARCH(")",F21,1)),LEFT(F21,LEN(F21)),LEFT(F21,LEN(F21)-1)),$A$2:$C$38,3,0)))</f>
        <v/>
      </c>
      <c r="L21" s="40" t="str">
        <f aca="false">IF(ISBLANK(G21),"",IF(ISNUMBER(G21),G21,IF(ISNUMBER(1*LEFT(G21,LEN(G21)-1)),1*LEFT(G21,LEN(G21)-1),VLOOKUP(IF(ISERROR(SEARCH(")",G21,1)),LEFT(G21,LEN(G21)),LEFT(G21,LEN(G21)-1)),$A$2:$C$38,3,0))))</f>
        <v/>
      </c>
      <c r="M21" s="41" t="str">
        <f aca="false">IF(ISBLANK(H21),"",IF(ISNUMBER(H21),H21,IF(ISNUMBER(1*LEFT(H21,LEN(H21)-1)),1*LEFT(H21,LEN(H21)-1),VLOOKUP(IF(ISERROR(SEARCH(")",H21,1)),LEFT(H21,LEN(H21)),LEFT(H21,LEN(H21)-1)),$A$2:$C$38,3,0))))</f>
        <v/>
      </c>
      <c r="N21" s="40" t="str">
        <f aca="false">I21&amp;"("&amp;J21&amp;IF(ISNUMBER(K21),IF(ISNUMBER(L21),IF(ISNUMBER(M21),","&amp;K21&amp;","&amp;L21&amp;","&amp;M21,","&amp;K21&amp;","&amp;L21),","&amp;K21),"")&amp;")"</f>
        <v>BA1(1)</v>
      </c>
      <c r="O21" s="0" t="str">
        <f aca="false">IF(ISERROR(VLOOKUP(N21,'INTEGER modparm'!$B$2:$B$155,1,0)),IF(ISERROR(VLOOKUP(N21,'REAL modparm'!$B$2:$B$801,1,0)),IF(ISERROR(VLOOKUP(N21,'CHAR modparm'!$B$2:$B$10,1,0)),"*******","CHARACTER"),"REAL"),"INTEGER")</f>
        <v>REAL</v>
      </c>
      <c r="P21" s="0" t="n">
        <v>20</v>
      </c>
      <c r="Q21" s="45" t="s">
        <v>2971</v>
      </c>
      <c r="R21" s="42" t="str">
        <f aca="false">INDEX($N$2:$N$951,MATCH(S21,$P$2:$P$951,0),1)</f>
        <v>IDF0(6,1)</v>
      </c>
      <c r="S21" s="30" t="n">
        <v>247</v>
      </c>
      <c r="T21" s="43" t="str">
        <f aca="false">Q21&amp;"::"&amp;R21</f>
        <v>INTEGER::IDF0(6,1)</v>
      </c>
      <c r="U21" s="44" t="str">
        <f aca="false">"p%"&amp;LEFT(R21,SEARCH("(",R21,1)-1)&amp;"="&amp;LEFT(R21,SEARCH("(",R21,1)-1)</f>
        <v>p%IDF0=IDF0</v>
      </c>
      <c r="V21" s="44" t="str">
        <f aca="false">LEFT(R21,SEARCH("(",R21,1)-1)&amp;"="&amp;"p%"&amp;LEFT(R21,SEARCH("(",R21,1)-1)</f>
        <v>IDF0=p%IDF0</v>
      </c>
    </row>
    <row r="22" customFormat="false" ht="12.8" hidden="false" customHeight="false" outlineLevel="0" collapsed="false">
      <c r="A22" s="48" t="s">
        <v>1619</v>
      </c>
      <c r="B22" s="0" t="s">
        <v>1620</v>
      </c>
      <c r="C22" s="14" t="n">
        <f aca="false">C14*C12</f>
        <v>12</v>
      </c>
      <c r="E22" s="0" t="s">
        <v>902</v>
      </c>
      <c r="I22" s="39" t="s">
        <v>2028</v>
      </c>
      <c r="J22" s="40" t="n">
        <f aca="false">IF(ISNUMBER(RIGHT(E22,LEN(E22)-SEARCH("(",E22,1))*1),RIGHT(E22,LEN(E22)-SEARCH("(",E22,1))*1,VLOOKUP(MID(E22,SEARCH("(",E22,1)+1,IF(ISERROR(FIND("NBMX",E22,1)),3,4)),$A$2:$C$38,3,0))</f>
        <v>1</v>
      </c>
      <c r="K22" s="40" t="str">
        <f aca="false">IF(ISBLANK(F22),"",IF(ISNUMBER(F22),F22,VLOOKUP(IF(ISERROR(SEARCH(")",F22,1)),LEFT(F22,LEN(F22)),LEFT(F22,LEN(F22)-1)),$A$2:$C$38,3,0)))</f>
        <v/>
      </c>
      <c r="L22" s="40" t="str">
        <f aca="false">IF(ISBLANK(G22),"",IF(ISNUMBER(G22),G22,IF(ISNUMBER(1*LEFT(G22,LEN(G22)-1)),1*LEFT(G22,LEN(G22)-1),VLOOKUP(IF(ISERROR(SEARCH(")",G22,1)),LEFT(G22,LEN(G22)),LEFT(G22,LEN(G22)-1)),$A$2:$C$38,3,0))))</f>
        <v/>
      </c>
      <c r="M22" s="41" t="str">
        <f aca="false">IF(ISBLANK(H22),"",IF(ISNUMBER(H22),H22,IF(ISNUMBER(1*LEFT(H22,LEN(H22)-1)),1*LEFT(H22,LEN(H22)-1),VLOOKUP(IF(ISERROR(SEARCH(")",H22,1)),LEFT(H22,LEN(H22)),LEFT(H22,LEN(H22)-1)),$A$2:$C$38,3,0))))</f>
        <v/>
      </c>
      <c r="N22" s="40" t="str">
        <f aca="false">I22&amp;"("&amp;J22&amp;IF(ISNUMBER(K22),IF(ISNUMBER(L22),IF(ISNUMBER(M22),","&amp;K22&amp;","&amp;L22&amp;","&amp;M22,","&amp;K22&amp;","&amp;L22),","&amp;K22),"")&amp;")"</f>
        <v>BA2(1)</v>
      </c>
      <c r="O22" s="0" t="str">
        <f aca="false">IF(ISERROR(VLOOKUP(N22,'INTEGER modparm'!$B$2:$B$155,1,0)),IF(ISERROR(VLOOKUP(N22,'REAL modparm'!$B$2:$B$801,1,0)),IF(ISERROR(VLOOKUP(N22,'CHAR modparm'!$B$2:$B$10,1,0)),"*******","CHARACTER"),"REAL"),"INTEGER")</f>
        <v>REAL</v>
      </c>
      <c r="P22" s="0" t="n">
        <v>21</v>
      </c>
      <c r="Q22" s="45" t="s">
        <v>2971</v>
      </c>
      <c r="R22" s="42" t="str">
        <f aca="false">INDEX($N$2:$N$951,MATCH(S22,$P$2:$P$951,0),1)</f>
        <v>IDFA(10,1)</v>
      </c>
      <c r="S22" s="30" t="n">
        <v>248</v>
      </c>
      <c r="T22" s="43" t="str">
        <f aca="false">Q22&amp;"::"&amp;R22</f>
        <v>INTEGER::IDFA(10,1)</v>
      </c>
      <c r="U22" s="44" t="str">
        <f aca="false">"p%"&amp;LEFT(R22,SEARCH("(",R22,1)-1)&amp;"="&amp;LEFT(R22,SEARCH("(",R22,1)-1)</f>
        <v>p%IDFA=IDFA</v>
      </c>
      <c r="V22" s="44" t="str">
        <f aca="false">LEFT(R22,SEARCH("(",R22,1)-1)&amp;"="&amp;"p%"&amp;LEFT(R22,SEARCH("(",R22,1)-1)</f>
        <v>IDFA=p%IDFA</v>
      </c>
    </row>
    <row r="23" customFormat="false" ht="12.8" hidden="false" customHeight="false" outlineLevel="0" collapsed="false">
      <c r="A23" s="48" t="s">
        <v>1621</v>
      </c>
      <c r="B23" s="0" t="s">
        <v>1622</v>
      </c>
      <c r="C23" s="14" t="n">
        <f aca="false">C19*C12</f>
        <v>13</v>
      </c>
      <c r="E23" s="0" t="s">
        <v>903</v>
      </c>
      <c r="I23" s="39" t="s">
        <v>2029</v>
      </c>
      <c r="J23" s="40" t="n">
        <f aca="false">IF(ISNUMBER(RIGHT(E23,LEN(E23)-SEARCH("(",E23,1))*1),RIGHT(E23,LEN(E23)-SEARCH("(",E23,1))*1,VLOOKUP(MID(E23,SEARCH("(",E23,1)+1,IF(ISERROR(FIND("NBMX",E23,1)),3,4)),$A$2:$C$38,3,0))</f>
        <v>1</v>
      </c>
      <c r="K23" s="40" t="str">
        <f aca="false">IF(ISBLANK(F23),"",IF(ISNUMBER(F23),F23,VLOOKUP(IF(ISERROR(SEARCH(")",F23,1)),LEFT(F23,LEN(F23)),LEFT(F23,LEN(F23)-1)),$A$2:$C$38,3,0)))</f>
        <v/>
      </c>
      <c r="L23" s="40" t="str">
        <f aca="false">IF(ISBLANK(G23),"",IF(ISNUMBER(G23),G23,IF(ISNUMBER(1*LEFT(G23,LEN(G23)-1)),1*LEFT(G23,LEN(G23)-1),VLOOKUP(IF(ISERROR(SEARCH(")",G23,1)),LEFT(G23,LEN(G23)),LEFT(G23,LEN(G23)-1)),$A$2:$C$38,3,0))))</f>
        <v/>
      </c>
      <c r="M23" s="41" t="str">
        <f aca="false">IF(ISBLANK(H23),"",IF(ISNUMBER(H23),H23,IF(ISNUMBER(1*LEFT(H23,LEN(H23)-1)),1*LEFT(H23,LEN(H23)-1),VLOOKUP(IF(ISERROR(SEARCH(")",H23,1)),LEFT(H23,LEN(H23)),LEFT(H23,LEN(H23)-1)),$A$2:$C$38,3,0))))</f>
        <v/>
      </c>
      <c r="N23" s="40" t="str">
        <f aca="false">I23&amp;"("&amp;J23&amp;IF(ISNUMBER(K23),IF(ISNUMBER(L23),IF(ISNUMBER(M23),","&amp;K23&amp;","&amp;L23&amp;","&amp;M23,","&amp;K23&amp;","&amp;L23),","&amp;K23),"")&amp;")"</f>
        <v>BCOF(1)</v>
      </c>
      <c r="O23" s="0" t="str">
        <f aca="false">IF(ISERROR(VLOOKUP(N23,'INTEGER modparm'!$B$2:$B$155,1,0)),IF(ISERROR(VLOOKUP(N23,'REAL modparm'!$B$2:$B$801,1,0)),IF(ISERROR(VLOOKUP(N23,'CHAR modparm'!$B$2:$B$10,1,0)),"*******","CHARACTER"),"REAL"),"INTEGER")</f>
        <v>REAL</v>
      </c>
      <c r="P23" s="0" t="n">
        <v>22</v>
      </c>
      <c r="Q23" s="45" t="s">
        <v>2971</v>
      </c>
      <c r="R23" s="42" t="str">
        <f aca="false">INDEX($N$2:$N$951,MATCH(S23,$P$2:$P$951,0),1)</f>
        <v>IDFD(10,1)</v>
      </c>
      <c r="S23" s="30" t="n">
        <v>249</v>
      </c>
      <c r="T23" s="43" t="str">
        <f aca="false">Q23&amp;"::"&amp;R23</f>
        <v>INTEGER::IDFD(10,1)</v>
      </c>
      <c r="U23" s="44" t="str">
        <f aca="false">"p%"&amp;LEFT(R23,SEARCH("(",R23,1)-1)&amp;"="&amp;LEFT(R23,SEARCH("(",R23,1)-1)</f>
        <v>p%IDFD=IDFD</v>
      </c>
      <c r="V23" s="44" t="str">
        <f aca="false">LEFT(R23,SEARCH("(",R23,1)-1)&amp;"="&amp;"p%"&amp;LEFT(R23,SEARCH("(",R23,1)-1)</f>
        <v>IDFD=p%IDFD</v>
      </c>
    </row>
    <row r="24" customFormat="false" ht="12.8" hidden="false" customHeight="false" outlineLevel="0" collapsed="false">
      <c r="A24" s="48" t="s">
        <v>1623</v>
      </c>
      <c r="B24" s="0" t="s">
        <v>1624</v>
      </c>
      <c r="C24" s="14" t="n">
        <f aca="false">C14*C12*17</f>
        <v>204</v>
      </c>
      <c r="E24" s="0" t="s">
        <v>904</v>
      </c>
      <c r="I24" s="39" t="s">
        <v>2030</v>
      </c>
      <c r="J24" s="40" t="n">
        <f aca="false">IF(ISNUMBER(RIGHT(E24,LEN(E24)-SEARCH("(",E24,1))*1),RIGHT(E24,LEN(E24)-SEARCH("(",E24,1))*1,VLOOKUP(MID(E24,SEARCH("(",E24,1)+1,IF(ISERROR(FIND("NBMX",E24,1)),3,4)),$A$2:$C$38,3,0))</f>
        <v>1</v>
      </c>
      <c r="K24" s="40" t="str">
        <f aca="false">IF(ISBLANK(F24),"",IF(ISNUMBER(F24),F24,VLOOKUP(IF(ISERROR(SEARCH(")",F24,1)),LEFT(F24,LEN(F24)),LEFT(F24,LEN(F24)-1)),$A$2:$C$38,3,0)))</f>
        <v/>
      </c>
      <c r="L24" s="40" t="str">
        <f aca="false">IF(ISBLANK(G24),"",IF(ISNUMBER(G24),G24,IF(ISNUMBER(1*LEFT(G24,LEN(G24)-1)),1*LEFT(G24,LEN(G24)-1),VLOOKUP(IF(ISERROR(SEARCH(")",G24,1)),LEFT(G24,LEN(G24)),LEFT(G24,LEN(G24)-1)),$A$2:$C$38,3,0))))</f>
        <v/>
      </c>
      <c r="M24" s="41" t="str">
        <f aca="false">IF(ISBLANK(H24),"",IF(ISNUMBER(H24),H24,IF(ISNUMBER(1*LEFT(H24,LEN(H24)-1)),1*LEFT(H24,LEN(H24)-1),VLOOKUP(IF(ISERROR(SEARCH(")",H24,1)),LEFT(H24,LEN(H24)),LEFT(H24,LEN(H24)-1)),$A$2:$C$38,3,0))))</f>
        <v/>
      </c>
      <c r="N24" s="40" t="str">
        <f aca="false">I24&amp;"("&amp;J24&amp;IF(ISNUMBER(K24),IF(ISNUMBER(L24),IF(ISNUMBER(M24),","&amp;K24&amp;","&amp;L24&amp;","&amp;M24,","&amp;K24&amp;","&amp;L24),","&amp;K24),"")&amp;")"</f>
        <v>BCV(1)</v>
      </c>
      <c r="O24" s="0" t="str">
        <f aca="false">IF(ISERROR(VLOOKUP(N24,'INTEGER modparm'!$B$2:$B$155,1,0)),IF(ISERROR(VLOOKUP(N24,'REAL modparm'!$B$2:$B$801,1,0)),IF(ISERROR(VLOOKUP(N24,'CHAR modparm'!$B$2:$B$10,1,0)),"*******","CHARACTER"),"REAL"),"INTEGER")</f>
        <v>REAL</v>
      </c>
      <c r="P24" s="0" t="n">
        <v>23</v>
      </c>
      <c r="Q24" s="45" t="s">
        <v>2971</v>
      </c>
      <c r="R24" s="42" t="str">
        <f aca="false">INDEX($N$2:$N$951,MATCH(S24,$P$2:$P$951,0),1)</f>
        <v>IDFH(1)</v>
      </c>
      <c r="S24" s="30" t="n">
        <v>250</v>
      </c>
      <c r="T24" s="43" t="str">
        <f aca="false">Q24&amp;"::"&amp;R24</f>
        <v>INTEGER::IDFH(1)</v>
      </c>
      <c r="U24" s="44" t="str">
        <f aca="false">"p%"&amp;LEFT(R24,SEARCH("(",R24,1)-1)&amp;"="&amp;LEFT(R24,SEARCH("(",R24,1)-1)</f>
        <v>p%IDFH=IDFH</v>
      </c>
      <c r="V24" s="44" t="str">
        <f aca="false">LEFT(R24,SEARCH("(",R24,1)-1)&amp;"="&amp;"p%"&amp;LEFT(R24,SEARCH("(",R24,1)-1)</f>
        <v>IDFH=p%IDFH</v>
      </c>
    </row>
    <row r="25" customFormat="false" ht="12.8" hidden="false" customHeight="false" outlineLevel="0" collapsed="false">
      <c r="A25" s="48" t="s">
        <v>1625</v>
      </c>
      <c r="B25" s="0" t="s">
        <v>1626</v>
      </c>
      <c r="C25" s="14" t="n">
        <f aca="false">C2*C12</f>
        <v>60</v>
      </c>
      <c r="E25" s="0" t="s">
        <v>1627</v>
      </c>
      <c r="F25" s="0" t="s">
        <v>1599</v>
      </c>
      <c r="I25" s="39" t="s">
        <v>2031</v>
      </c>
      <c r="J25" s="40" t="n">
        <f aca="false">IF(ISNUMBER(RIGHT(E25,LEN(E25)-SEARCH("(",E25,1))*1),RIGHT(E25,LEN(E25)-SEARCH("(",E25,1))*1,VLOOKUP(MID(E25,SEARCH("(",E25,1)+1,IF(ISERROR(FIND("NBMX",E25,1)),3,4)),$A$2:$C$38,3,0))</f>
        <v>12</v>
      </c>
      <c r="K25" s="40" t="n">
        <f aca="false">IF(ISBLANK(F25),"",IF(ISNUMBER(F25),F25,VLOOKUP(IF(ISERROR(SEARCH(")",F25,1)),LEFT(F25,LEN(F25)),LEFT(F25,LEN(F25)-1)),$A$2:$C$38,3,0)))</f>
        <v>1</v>
      </c>
      <c r="L25" s="40" t="str">
        <f aca="false">IF(ISBLANK(G25),"",IF(ISNUMBER(G25),G25,IF(ISNUMBER(1*LEFT(G25,LEN(G25)-1)),1*LEFT(G25,LEN(G25)-1),VLOOKUP(IF(ISERROR(SEARCH(")",G25,1)),LEFT(G25,LEN(G25)),LEFT(G25,LEN(G25)-1)),$A$2:$C$38,3,0))))</f>
        <v/>
      </c>
      <c r="M25" s="41" t="str">
        <f aca="false">IF(ISBLANK(H25),"",IF(ISNUMBER(H25),H25,IF(ISNUMBER(1*LEFT(H25,LEN(H25)-1)),1*LEFT(H25,LEN(H25)-1),VLOOKUP(IF(ISERROR(SEARCH(")",H25,1)),LEFT(H25,LEN(H25)),LEFT(H25,LEN(H25)-1)),$A$2:$C$38,3,0))))</f>
        <v/>
      </c>
      <c r="N25" s="40" t="str">
        <f aca="false">I25&amp;"("&amp;J25&amp;IF(ISNUMBER(K25),IF(ISNUMBER(L25),IF(ISNUMBER(M25),","&amp;K25&amp;","&amp;L25&amp;","&amp;M25,","&amp;K25&amp;","&amp;L25),","&amp;K25),"")&amp;")"</f>
        <v>BD(12,1)</v>
      </c>
      <c r="O25" s="0" t="str">
        <f aca="false">IF(ISERROR(VLOOKUP(N25,'INTEGER modparm'!$B$2:$B$155,1,0)),IF(ISERROR(VLOOKUP(N25,'REAL modparm'!$B$2:$B$801,1,0)),IF(ISERROR(VLOOKUP(N25,'CHAR modparm'!$B$2:$B$10,1,0)),"*******","CHARACTER"),"REAL"),"INTEGER")</f>
        <v>REAL</v>
      </c>
      <c r="P25" s="0" t="n">
        <v>24</v>
      </c>
      <c r="Q25" s="45" t="s">
        <v>2971</v>
      </c>
      <c r="R25" s="42" t="str">
        <f aca="false">INDEX($N$2:$N$951,MATCH(S25,$P$2:$P$951,0),1)</f>
        <v>IDFT(6,1)</v>
      </c>
      <c r="S25" s="30" t="n">
        <v>251</v>
      </c>
      <c r="T25" s="43" t="str">
        <f aca="false">Q25&amp;"::"&amp;R25</f>
        <v>INTEGER::IDFT(6,1)</v>
      </c>
      <c r="U25" s="44" t="str">
        <f aca="false">"p%"&amp;LEFT(R25,SEARCH("(",R25,1)-1)&amp;"="&amp;LEFT(R25,SEARCH("(",R25,1)-1)</f>
        <v>p%IDFT=IDFT</v>
      </c>
      <c r="V25" s="44" t="str">
        <f aca="false">LEFT(R25,SEARCH("(",R25,1)-1)&amp;"="&amp;"p%"&amp;LEFT(R25,SEARCH("(",R25,1)-1)</f>
        <v>IDFT=p%IDFT</v>
      </c>
    </row>
    <row r="26" customFormat="false" ht="12.8" hidden="false" customHeight="false" outlineLevel="0" collapsed="false">
      <c r="A26" s="48" t="s">
        <v>1628</v>
      </c>
      <c r="B26" s="0" t="s">
        <v>1629</v>
      </c>
      <c r="C26" s="14" t="n">
        <f aca="false">C25*90</f>
        <v>5400</v>
      </c>
      <c r="E26" s="0" t="s">
        <v>1630</v>
      </c>
      <c r="F26" s="0" t="s">
        <v>1599</v>
      </c>
      <c r="I26" s="39" t="s">
        <v>2032</v>
      </c>
      <c r="J26" s="40" t="n">
        <f aca="false">IF(ISNUMBER(RIGHT(E26,LEN(E26)-SEARCH("(",E26,1))*1),RIGHT(E26,LEN(E26)-SEARCH("(",E26,1))*1,VLOOKUP(MID(E26,SEARCH("(",E26,1)+1,IF(ISERROR(FIND("NBMX",E26,1)),3,4)),$A$2:$C$38,3,0))</f>
        <v>12</v>
      </c>
      <c r="K26" s="40" t="n">
        <f aca="false">IF(ISBLANK(F26),"",IF(ISNUMBER(F26),F26,VLOOKUP(IF(ISERROR(SEARCH(")",F26,1)),LEFT(F26,LEN(F26)),LEFT(F26,LEN(F26)-1)),$A$2:$C$38,3,0)))</f>
        <v>1</v>
      </c>
      <c r="L26" s="40" t="str">
        <f aca="false">IF(ISBLANK(G26),"",IF(ISNUMBER(G26),G26,IF(ISNUMBER(1*LEFT(G26,LEN(G26)-1)),1*LEFT(G26,LEN(G26)-1),VLOOKUP(IF(ISERROR(SEARCH(")",G26,1)),LEFT(G26,LEN(G26)),LEFT(G26,LEN(G26)-1)),$A$2:$C$38,3,0))))</f>
        <v/>
      </c>
      <c r="M26" s="41" t="str">
        <f aca="false">IF(ISBLANK(H26),"",IF(ISNUMBER(H26),H26,IF(ISNUMBER(1*LEFT(H26,LEN(H26)-1)),1*LEFT(H26,LEN(H26)-1),VLOOKUP(IF(ISERROR(SEARCH(")",H26,1)),LEFT(H26,LEN(H26)),LEFT(H26,LEN(H26)-1)),$A$2:$C$38,3,0))))</f>
        <v/>
      </c>
      <c r="N26" s="40" t="str">
        <f aca="false">I26&amp;"("&amp;J26&amp;IF(ISNUMBER(K26),IF(ISNUMBER(L26),IF(ISNUMBER(M26),","&amp;K26&amp;","&amp;L26&amp;","&amp;M26,","&amp;K26&amp;","&amp;L26),","&amp;K26),"")&amp;")"</f>
        <v>BDD(12,1)</v>
      </c>
      <c r="O26" s="0" t="str">
        <f aca="false">IF(ISERROR(VLOOKUP(N26,'INTEGER modparm'!$B$2:$B$155,1,0)),IF(ISERROR(VLOOKUP(N26,'REAL modparm'!$B$2:$B$801,1,0)),IF(ISERROR(VLOOKUP(N26,'CHAR modparm'!$B$2:$B$10,1,0)),"*******","CHARACTER"),"REAL"),"INTEGER")</f>
        <v>REAL</v>
      </c>
      <c r="P26" s="0" t="n">
        <v>25</v>
      </c>
      <c r="Q26" s="45" t="s">
        <v>2971</v>
      </c>
      <c r="R26" s="42" t="str">
        <f aca="false">INDEX($N$2:$N$951,MATCH(S26,$P$2:$P$951,0),1)</f>
        <v>IDMU(10,1)</v>
      </c>
      <c r="S26" s="30" t="n">
        <v>252</v>
      </c>
      <c r="T26" s="43" t="str">
        <f aca="false">Q26&amp;"::"&amp;R26</f>
        <v>INTEGER::IDMU(10,1)</v>
      </c>
      <c r="U26" s="44" t="str">
        <f aca="false">"p%"&amp;LEFT(R26,SEARCH("(",R26,1)-1)&amp;"="&amp;LEFT(R26,SEARCH("(",R26,1)-1)</f>
        <v>p%IDMU=IDMU</v>
      </c>
      <c r="V26" s="44" t="str">
        <f aca="false">LEFT(R26,SEARCH("(",R26,1)-1)&amp;"="&amp;"p%"&amp;LEFT(R26,SEARCH("(",R26,1)-1)</f>
        <v>IDMU=p%IDMU</v>
      </c>
    </row>
    <row r="27" customFormat="false" ht="12.8" hidden="false" customHeight="false" outlineLevel="0" collapsed="false">
      <c r="A27" s="48" t="s">
        <v>1631</v>
      </c>
      <c r="B27" s="0" t="s">
        <v>1632</v>
      </c>
      <c r="C27" s="14" t="n">
        <f aca="false">C25*C14</f>
        <v>720</v>
      </c>
      <c r="E27" s="0" t="s">
        <v>1633</v>
      </c>
      <c r="F27" s="0" t="s">
        <v>1599</v>
      </c>
      <c r="I27" s="39" t="s">
        <v>2033</v>
      </c>
      <c r="J27" s="40" t="n">
        <f aca="false">IF(ISNUMBER(RIGHT(E27,LEN(E27)-SEARCH("(",E27,1))*1),RIGHT(E27,LEN(E27)-SEARCH("(",E27,1))*1,VLOOKUP(MID(E27,SEARCH("(",E27,1)+1,IF(ISERROR(FIND("NBMX",E27,1)),3,4)),$A$2:$C$38,3,0))</f>
        <v>12</v>
      </c>
      <c r="K27" s="40" t="n">
        <f aca="false">IF(ISBLANK(F27),"",IF(ISNUMBER(F27),F27,VLOOKUP(IF(ISERROR(SEARCH(")",F27,1)),LEFT(F27,LEN(F27)),LEFT(F27,LEN(F27)-1)),$A$2:$C$38,3,0)))</f>
        <v>1</v>
      </c>
      <c r="L27" s="40" t="str">
        <f aca="false">IF(ISBLANK(G27),"",IF(ISNUMBER(G27),G27,IF(ISNUMBER(1*LEFT(G27,LEN(G27)-1)),1*LEFT(G27,LEN(G27)-1),VLOOKUP(IF(ISERROR(SEARCH(")",G27,1)),LEFT(G27,LEN(G27)),LEFT(G27,LEN(G27)-1)),$A$2:$C$38,3,0))))</f>
        <v/>
      </c>
      <c r="M27" s="41" t="str">
        <f aca="false">IF(ISBLANK(H27),"",IF(ISNUMBER(H27),H27,IF(ISNUMBER(1*LEFT(H27,LEN(H27)-1)),1*LEFT(H27,LEN(H27)-1),VLOOKUP(IF(ISERROR(SEARCH(")",H27,1)),LEFT(H27,LEN(H27)),LEFT(H27,LEN(H27)-1)),$A$2:$C$38,3,0))))</f>
        <v/>
      </c>
      <c r="N27" s="40" t="str">
        <f aca="false">I27&amp;"("&amp;J27&amp;IF(ISNUMBER(K27),IF(ISNUMBER(L27),IF(ISNUMBER(M27),","&amp;K27&amp;","&amp;L27&amp;","&amp;M27,","&amp;K27&amp;","&amp;L27),","&amp;K27),"")&amp;")"</f>
        <v>BDM(12,1)</v>
      </c>
      <c r="O27" s="0" t="str">
        <f aca="false">IF(ISERROR(VLOOKUP(N27,'INTEGER modparm'!$B$2:$B$155,1,0)),IF(ISERROR(VLOOKUP(N27,'REAL modparm'!$B$2:$B$801,1,0)),IF(ISERROR(VLOOKUP(N27,'CHAR modparm'!$B$2:$B$10,1,0)),"*******","CHARACTER"),"REAL"),"INTEGER")</f>
        <v>REAL</v>
      </c>
      <c r="P27" s="0" t="n">
        <v>26</v>
      </c>
      <c r="Q27" s="45" t="s">
        <v>2971</v>
      </c>
      <c r="R27" s="42" t="str">
        <f aca="false">INDEX($N$2:$N$951,MATCH(S27,$P$2:$P$951,0),1)</f>
        <v>IDN1T(4)</v>
      </c>
      <c r="S27" s="30" t="n">
        <v>253</v>
      </c>
      <c r="T27" s="43" t="str">
        <f aca="false">Q27&amp;"::"&amp;R27</f>
        <v>INTEGER::IDN1T(4)</v>
      </c>
      <c r="U27" s="44" t="str">
        <f aca="false">"p%"&amp;LEFT(R27,SEARCH("(",R27,1)-1)&amp;"="&amp;LEFT(R27,SEARCH("(",R27,1)-1)</f>
        <v>p%IDN1T=IDN1T</v>
      </c>
      <c r="V27" s="44" t="str">
        <f aca="false">LEFT(R27,SEARCH("(",R27,1)-1)&amp;"="&amp;"p%"&amp;LEFT(R27,SEARCH("(",R27,1)-1)</f>
        <v>IDN1T=p%IDN1T</v>
      </c>
    </row>
    <row r="28" customFormat="false" ht="12.8" hidden="false" customHeight="false" outlineLevel="0" collapsed="false">
      <c r="A28" s="7" t="s">
        <v>1634</v>
      </c>
      <c r="B28" s="0" t="s">
        <v>1635</v>
      </c>
      <c r="C28" s="14" t="n">
        <f aca="false">C5*C12</f>
        <v>200</v>
      </c>
      <c r="E28" s="0" t="s">
        <v>1636</v>
      </c>
      <c r="F28" s="0" t="s">
        <v>1599</v>
      </c>
      <c r="I28" s="39" t="s">
        <v>2034</v>
      </c>
      <c r="J28" s="40" t="n">
        <f aca="false">IF(ISNUMBER(RIGHT(E28,LEN(E28)-SEARCH("(",E28,1))*1),RIGHT(E28,LEN(E28)-SEARCH("(",E28,1))*1,VLOOKUP(MID(E28,SEARCH("(",E28,1)+1,IF(ISERROR(FIND("NBMX",E28,1)),3,4)),$A$2:$C$38,3,0))</f>
        <v>12</v>
      </c>
      <c r="K28" s="40" t="n">
        <f aca="false">IF(ISBLANK(F28),"",IF(ISNUMBER(F28),F28,VLOOKUP(IF(ISERROR(SEARCH(")",F28,1)),LEFT(F28,LEN(F28)),LEFT(F28,LEN(F28)-1)),$A$2:$C$38,3,0)))</f>
        <v>1</v>
      </c>
      <c r="L28" s="40" t="str">
        <f aca="false">IF(ISBLANK(G28),"",IF(ISNUMBER(G28),G28,IF(ISNUMBER(1*LEFT(G28,LEN(G28)-1)),1*LEFT(G28,LEN(G28)-1),VLOOKUP(IF(ISERROR(SEARCH(")",G28,1)),LEFT(G28,LEN(G28)),LEFT(G28,LEN(G28)-1)),$A$2:$C$38,3,0))))</f>
        <v/>
      </c>
      <c r="M28" s="41" t="str">
        <f aca="false">IF(ISBLANK(H28),"",IF(ISNUMBER(H28),H28,IF(ISNUMBER(1*LEFT(H28,LEN(H28)-1)),1*LEFT(H28,LEN(H28)-1),VLOOKUP(IF(ISERROR(SEARCH(")",H28,1)),LEFT(H28,LEN(H28)),LEFT(H28,LEN(H28)-1)),$A$2:$C$38,3,0))))</f>
        <v/>
      </c>
      <c r="N28" s="40" t="str">
        <f aca="false">I28&amp;"("&amp;J28&amp;IF(ISNUMBER(K28),IF(ISNUMBER(L28),IF(ISNUMBER(M28),","&amp;K28&amp;","&amp;L28&amp;","&amp;M28,","&amp;K28&amp;","&amp;L28),","&amp;K28),"")&amp;")"</f>
        <v>BDP(12,1)</v>
      </c>
      <c r="O28" s="0" t="str">
        <f aca="false">IF(ISERROR(VLOOKUP(N28,'INTEGER modparm'!$B$2:$B$155,1,0)),IF(ISERROR(VLOOKUP(N28,'REAL modparm'!$B$2:$B$801,1,0)),IF(ISERROR(VLOOKUP(N28,'CHAR modparm'!$B$2:$B$10,1,0)),"*******","CHARACTER"),"REAL"),"INTEGER")</f>
        <v>REAL</v>
      </c>
      <c r="P28" s="0" t="n">
        <v>27</v>
      </c>
      <c r="Q28" s="45" t="s">
        <v>2971</v>
      </c>
      <c r="R28" s="42" t="str">
        <f aca="false">INDEX($N$2:$N$951,MATCH(S28,$P$2:$P$951,0),1)</f>
        <v>IDN2T(4)</v>
      </c>
      <c r="S28" s="30" t="n">
        <v>254</v>
      </c>
      <c r="T28" s="43" t="str">
        <f aca="false">Q28&amp;"::"&amp;R28</f>
        <v>INTEGER::IDN2T(4)</v>
      </c>
      <c r="U28" s="44" t="str">
        <f aca="false">"p%"&amp;LEFT(R28,SEARCH("(",R28,1)-1)&amp;"="&amp;LEFT(R28,SEARCH("(",R28,1)-1)</f>
        <v>p%IDN2T=IDN2T</v>
      </c>
      <c r="V28" s="44" t="str">
        <f aca="false">LEFT(R28,SEARCH("(",R28,1)-1)&amp;"="&amp;"p%"&amp;LEFT(R28,SEARCH("(",R28,1)-1)</f>
        <v>IDN2T=p%IDN2T</v>
      </c>
    </row>
    <row r="29" customFormat="false" ht="12.8" hidden="false" customHeight="false" outlineLevel="0" collapsed="false">
      <c r="A29" s="48" t="s">
        <v>1637</v>
      </c>
      <c r="B29" s="0" t="s">
        <v>1638</v>
      </c>
      <c r="C29" s="14" t="n">
        <f aca="false">C28*5</f>
        <v>1000</v>
      </c>
      <c r="E29" s="0" t="s">
        <v>905</v>
      </c>
      <c r="I29" s="39" t="s">
        <v>2035</v>
      </c>
      <c r="J29" s="40" t="n">
        <f aca="false">IF(ISNUMBER(RIGHT(E29,LEN(E29)-SEARCH("(",E29,1))*1),RIGHT(E29,LEN(E29)-SEARCH("(",E29,1))*1,VLOOKUP(MID(E29,SEARCH("(",E29,1)+1,IF(ISERROR(FIND("NBMX",E29,1)),3,4)),$A$2:$C$38,3,0))</f>
        <v>1</v>
      </c>
      <c r="K29" s="40" t="str">
        <f aca="false">IF(ISBLANK(F29),"",IF(ISNUMBER(F29),F29,VLOOKUP(IF(ISERROR(SEARCH(")",F29,1)),LEFT(F29,LEN(F29)),LEFT(F29,LEN(F29)-1)),$A$2:$C$38,3,0)))</f>
        <v/>
      </c>
      <c r="L29" s="40" t="str">
        <f aca="false">IF(ISBLANK(G29),"",IF(ISNUMBER(G29),G29,IF(ISNUMBER(1*LEFT(G29,LEN(G29)-1)),1*LEFT(G29,LEN(G29)-1),VLOOKUP(IF(ISERROR(SEARCH(")",G29,1)),LEFT(G29,LEN(G29)),LEFT(G29,LEN(G29)-1)),$A$2:$C$38,3,0))))</f>
        <v/>
      </c>
      <c r="M29" s="41" t="str">
        <f aca="false">IF(ISBLANK(H29),"",IF(ISNUMBER(H29),H29,IF(ISNUMBER(1*LEFT(H29,LEN(H29)-1)),1*LEFT(H29,LEN(H29)-1),VLOOKUP(IF(ISERROR(SEARCH(")",H29,1)),LEFT(H29,LEN(H29)),LEFT(H29,LEN(H29)-1)),$A$2:$C$38,3,0))))</f>
        <v/>
      </c>
      <c r="N29" s="40" t="str">
        <f aca="false">I29&amp;"("&amp;J29&amp;IF(ISNUMBER(K29),IF(ISNUMBER(L29),IF(ISNUMBER(M29),","&amp;K29&amp;","&amp;L29&amp;","&amp;M29,","&amp;K29&amp;","&amp;L29),","&amp;K29),"")&amp;")"</f>
        <v>BFFL(1)</v>
      </c>
      <c r="O29" s="0" t="str">
        <f aca="false">IF(ISERROR(VLOOKUP(N29,'INTEGER modparm'!$B$2:$B$155,1,0)),IF(ISERROR(VLOOKUP(N29,'REAL modparm'!$B$2:$B$801,1,0)),IF(ISERROR(VLOOKUP(N29,'CHAR modparm'!$B$2:$B$10,1,0)),"*******","CHARACTER"),"REAL"),"INTEGER")</f>
        <v>REAL</v>
      </c>
      <c r="P29" s="0" t="n">
        <v>28</v>
      </c>
      <c r="Q29" s="45" t="s">
        <v>2971</v>
      </c>
      <c r="R29" s="42" t="str">
        <f aca="false">INDEX($N$2:$N$951,MATCH(S29,$P$2:$P$951,0),1)</f>
        <v>IDNB(4)</v>
      </c>
      <c r="S29" s="30" t="n">
        <v>255</v>
      </c>
      <c r="T29" s="43" t="str">
        <f aca="false">Q29&amp;"::"&amp;R29</f>
        <v>INTEGER::IDNB(4)</v>
      </c>
      <c r="U29" s="44" t="str">
        <f aca="false">"p%"&amp;LEFT(R29,SEARCH("(",R29,1)-1)&amp;"="&amp;LEFT(R29,SEARCH("(",R29,1)-1)</f>
        <v>p%IDNB=IDNB</v>
      </c>
      <c r="V29" s="44" t="str">
        <f aca="false">LEFT(R29,SEARCH("(",R29,1)-1)&amp;"="&amp;"p%"&amp;LEFT(R29,SEARCH("(",R29,1)-1)</f>
        <v>IDNB=p%IDNB</v>
      </c>
    </row>
    <row r="30" customFormat="false" ht="12.8" hidden="false" customHeight="false" outlineLevel="0" collapsed="false">
      <c r="A30" s="48" t="s">
        <v>1639</v>
      </c>
      <c r="B30" s="0" t="s">
        <v>1640</v>
      </c>
      <c r="C30" s="14" t="n">
        <f aca="false">C28*12</f>
        <v>2400</v>
      </c>
      <c r="E30" s="0" t="s">
        <v>906</v>
      </c>
      <c r="I30" s="39" t="s">
        <v>2036</v>
      </c>
      <c r="J30" s="40" t="n">
        <f aca="false">IF(ISNUMBER(RIGHT(E30,LEN(E30)-SEARCH("(",E30,1))*1),RIGHT(E30,LEN(E30)-SEARCH("(",E30,1))*1,VLOOKUP(MID(E30,SEARCH("(",E30,1)+1,IF(ISERROR(FIND("NBMX",E30,1)),3,4)),$A$2:$C$38,3,0))</f>
        <v>1</v>
      </c>
      <c r="K30" s="40" t="str">
        <f aca="false">IF(ISBLANK(F30),"",IF(ISNUMBER(F30),F30,VLOOKUP(IF(ISERROR(SEARCH(")",F30,1)),LEFT(F30,LEN(F30)),LEFT(F30,LEN(F30)-1)),$A$2:$C$38,3,0)))</f>
        <v/>
      </c>
      <c r="L30" s="40" t="str">
        <f aca="false">IF(ISBLANK(G30),"",IF(ISNUMBER(G30),G30,IF(ISNUMBER(1*LEFT(G30,LEN(G30)-1)),1*LEFT(G30,LEN(G30)-1),VLOOKUP(IF(ISERROR(SEARCH(")",G30,1)),LEFT(G30,LEN(G30)),LEFT(G30,LEN(G30)-1)),$A$2:$C$38,3,0))))</f>
        <v/>
      </c>
      <c r="M30" s="41" t="str">
        <f aca="false">IF(ISBLANK(H30),"",IF(ISNUMBER(H30),H30,IF(ISNUMBER(1*LEFT(H30,LEN(H30)-1)),1*LEFT(H30,LEN(H30)-1),VLOOKUP(IF(ISERROR(SEARCH(")",H30,1)),LEFT(H30,LEN(H30)),LEFT(H30,LEN(H30)-1)),$A$2:$C$38,3,0))))</f>
        <v/>
      </c>
      <c r="N30" s="40" t="str">
        <f aca="false">I30&amp;"("&amp;J30&amp;IF(ISNUMBER(K30),IF(ISNUMBER(L30),IF(ISNUMBER(M30),","&amp;K30&amp;","&amp;L30&amp;","&amp;M30,","&amp;K30&amp;","&amp;L30),","&amp;K30),"")&amp;")"</f>
        <v>BFSN(1)</v>
      </c>
      <c r="O30" s="0" t="str">
        <f aca="false">IF(ISERROR(VLOOKUP(N30,'INTEGER modparm'!$B$2:$B$155,1,0)),IF(ISERROR(VLOOKUP(N30,'REAL modparm'!$B$2:$B$801,1,0)),IF(ISERROR(VLOOKUP(N30,'CHAR modparm'!$B$2:$B$10,1,0)),"*******","CHARACTER"),"REAL"),"INTEGER")</f>
        <v>REAL</v>
      </c>
      <c r="P30" s="0" t="n">
        <v>29</v>
      </c>
      <c r="Q30" s="45" t="s">
        <v>2971</v>
      </c>
      <c r="R30" s="42" t="str">
        <f aca="false">INDEX($N$2:$N$951,MATCH(S30,$P$2:$P$951,0),1)</f>
        <v>IDNF(1)</v>
      </c>
      <c r="S30" s="30" t="n">
        <v>256</v>
      </c>
      <c r="T30" s="43" t="str">
        <f aca="false">Q30&amp;"::"&amp;R30</f>
        <v>INTEGER::IDNF(1)</v>
      </c>
      <c r="U30" s="44" t="str">
        <f aca="false">"p%"&amp;LEFT(R30,SEARCH("(",R30,1)-1)&amp;"="&amp;LEFT(R30,SEARCH("(",R30,1)-1)</f>
        <v>p%IDNF=IDNF</v>
      </c>
      <c r="V30" s="44" t="str">
        <f aca="false">LEFT(R30,SEARCH("(",R30,1)-1)&amp;"="&amp;"p%"&amp;LEFT(R30,SEARCH("(",R30,1)-1)</f>
        <v>IDNF=p%IDNF</v>
      </c>
    </row>
    <row r="31" customFormat="false" ht="12.8" hidden="false" customHeight="false" outlineLevel="0" collapsed="false">
      <c r="A31" s="48" t="s">
        <v>1641</v>
      </c>
      <c r="B31" s="0" t="s">
        <v>1642</v>
      </c>
      <c r="C31" s="14" t="n">
        <f aca="false">C5*C5*C12</f>
        <v>40000</v>
      </c>
      <c r="E31" s="0" t="s">
        <v>907</v>
      </c>
      <c r="I31" s="39" t="s">
        <v>2037</v>
      </c>
      <c r="J31" s="40" t="n">
        <f aca="false">IF(ISNUMBER(RIGHT(E31,LEN(E31)-SEARCH("(",E31,1))*1),RIGHT(E31,LEN(E31)-SEARCH("(",E31,1))*1,VLOOKUP(MID(E31,SEARCH("(",E31,1)+1,IF(ISERROR(FIND("NBMX",E31,1)),3,4)),$A$2:$C$38,3,0))</f>
        <v>1</v>
      </c>
      <c r="K31" s="40" t="str">
        <f aca="false">IF(ISBLANK(F31),"",IF(ISNUMBER(F31),F31,VLOOKUP(IF(ISERROR(SEARCH(")",F31,1)),LEFT(F31,LEN(F31)),LEFT(F31,LEN(F31)-1)),$A$2:$C$38,3,0)))</f>
        <v/>
      </c>
      <c r="L31" s="40" t="str">
        <f aca="false">IF(ISBLANK(G31),"",IF(ISNUMBER(G31),G31,IF(ISNUMBER(1*LEFT(G31,LEN(G31)-1)),1*LEFT(G31,LEN(G31)-1),VLOOKUP(IF(ISERROR(SEARCH(")",G31,1)),LEFT(G31,LEN(G31)),LEFT(G31,LEN(G31)-1)),$A$2:$C$38,3,0))))</f>
        <v/>
      </c>
      <c r="M31" s="41" t="str">
        <f aca="false">IF(ISBLANK(H31),"",IF(ISNUMBER(H31),H31,IF(ISNUMBER(1*LEFT(H31,LEN(H31)-1)),1*LEFT(H31,LEN(H31)-1),VLOOKUP(IF(ISERROR(SEARCH(")",H31,1)),LEFT(H31,LEN(H31)),LEFT(H31,LEN(H31)-1)),$A$2:$C$38,3,0))))</f>
        <v/>
      </c>
      <c r="N31" s="40" t="str">
        <f aca="false">I31&amp;"("&amp;J31&amp;IF(ISNUMBER(K31),IF(ISNUMBER(L31),IF(ISNUMBER(M31),","&amp;K31&amp;","&amp;L31&amp;","&amp;M31,","&amp;K31&amp;","&amp;L31),","&amp;K31),"")&amp;")"</f>
        <v>BFT(1)</v>
      </c>
      <c r="O31" s="0" t="str">
        <f aca="false">IF(ISERROR(VLOOKUP(N31,'INTEGER modparm'!$B$2:$B$155,1,0)),IF(ISERROR(VLOOKUP(N31,'REAL modparm'!$B$2:$B$801,1,0)),IF(ISERROR(VLOOKUP(N31,'CHAR modparm'!$B$2:$B$10,1,0)),"*******","CHARACTER"),"REAL"),"INTEGER")</f>
        <v>REAL</v>
      </c>
      <c r="P31" s="0" t="n">
        <v>30</v>
      </c>
      <c r="Q31" s="45" t="s">
        <v>2971</v>
      </c>
      <c r="R31" s="42" t="str">
        <f aca="false">INDEX($N$2:$N$951,MATCH(S31,$P$2:$P$951,0),1)</f>
        <v>IDOA(1)</v>
      </c>
      <c r="S31" s="30" t="n">
        <v>257</v>
      </c>
      <c r="T31" s="43" t="str">
        <f aca="false">Q31&amp;"::"&amp;R31</f>
        <v>INTEGER::IDOA(1)</v>
      </c>
      <c r="U31" s="44" t="str">
        <f aca="false">"p%"&amp;LEFT(R31,SEARCH("(",R31,1)-1)&amp;"="&amp;LEFT(R31,SEARCH("(",R31,1)-1)</f>
        <v>p%IDOA=IDOA</v>
      </c>
      <c r="V31" s="44" t="str">
        <f aca="false">LEFT(R31,SEARCH("(",R31,1)-1)&amp;"="&amp;"p%"&amp;LEFT(R31,SEARCH("(",R31,1)-1)</f>
        <v>IDOA=p%IDOA</v>
      </c>
    </row>
    <row r="32" customFormat="false" ht="12.8" hidden="false" customHeight="false" outlineLevel="0" collapsed="false">
      <c r="A32" s="48" t="s">
        <v>1643</v>
      </c>
      <c r="B32" s="0" t="s">
        <v>1644</v>
      </c>
      <c r="C32" s="14" t="n">
        <f aca="false">C3*C12</f>
        <v>45</v>
      </c>
      <c r="E32" s="0" t="s">
        <v>908</v>
      </c>
      <c r="I32" s="39" t="s">
        <v>2038</v>
      </c>
      <c r="J32" s="40" t="n">
        <f aca="false">IF(ISNUMBER(RIGHT(E32,LEN(E32)-SEARCH("(",E32,1))*1),RIGHT(E32,LEN(E32)-SEARCH("(",E32,1))*1,VLOOKUP(MID(E32,SEARCH("(",E32,1)+1,IF(ISERROR(FIND("NBMX",E32,1)),3,4)),$A$2:$C$38,3,0))</f>
        <v>1</v>
      </c>
      <c r="K32" s="40" t="str">
        <f aca="false">IF(ISBLANK(F32),"",IF(ISNUMBER(F32),F32,VLOOKUP(IF(ISERROR(SEARCH(")",F32,1)),LEFT(F32,LEN(F32)),LEFT(F32,LEN(F32)-1)),$A$2:$C$38,3,0)))</f>
        <v/>
      </c>
      <c r="L32" s="40" t="str">
        <f aca="false">IF(ISBLANK(G32),"",IF(ISNUMBER(G32),G32,IF(ISNUMBER(1*LEFT(G32,LEN(G32)-1)),1*LEFT(G32,LEN(G32)-1),VLOOKUP(IF(ISERROR(SEARCH(")",G32,1)),LEFT(G32,LEN(G32)),LEFT(G32,LEN(G32)-1)),$A$2:$C$38,3,0))))</f>
        <v/>
      </c>
      <c r="M32" s="41" t="str">
        <f aca="false">IF(ISBLANK(H32),"",IF(ISNUMBER(H32),H32,IF(ISNUMBER(1*LEFT(H32,LEN(H32)-1)),1*LEFT(H32,LEN(H32)-1),VLOOKUP(IF(ISERROR(SEARCH(")",H32,1)),LEFT(H32,LEN(H32)),LEFT(H32,LEN(H32)-1)),$A$2:$C$38,3,0))))</f>
        <v/>
      </c>
      <c r="N32" s="40" t="str">
        <f aca="false">I32&amp;"("&amp;J32&amp;IF(ISNUMBER(K32),IF(ISNUMBER(L32),IF(ISNUMBER(M32),","&amp;K32&amp;","&amp;L32&amp;","&amp;M32,","&amp;K32&amp;","&amp;L32),","&amp;K32),"")&amp;")"</f>
        <v>BGWS(1)</v>
      </c>
      <c r="O32" s="0" t="str">
        <f aca="false">IF(ISERROR(VLOOKUP(N32,'INTEGER modparm'!$B$2:$B$155,1,0)),IF(ISERROR(VLOOKUP(N32,'REAL modparm'!$B$2:$B$801,1,0)),IF(ISERROR(VLOOKUP(N32,'CHAR modparm'!$B$2:$B$10,1,0)),"*******","CHARACTER"),"REAL"),"INTEGER")</f>
        <v>REAL</v>
      </c>
      <c r="P32" s="0" t="n">
        <v>31</v>
      </c>
      <c r="Q32" s="45" t="s">
        <v>2971</v>
      </c>
      <c r="R32" s="42" t="str">
        <f aca="false">INDEX($N$2:$N$951,MATCH(S32,$P$2:$P$951,0),1)</f>
        <v>IDON(1)</v>
      </c>
      <c r="S32" s="30" t="n">
        <v>258</v>
      </c>
      <c r="T32" s="43" t="str">
        <f aca="false">Q32&amp;"::"&amp;R32</f>
        <v>INTEGER::IDON(1)</v>
      </c>
      <c r="U32" s="44" t="str">
        <f aca="false">"p%"&amp;LEFT(R32,SEARCH("(",R32,1)-1)&amp;"="&amp;LEFT(R32,SEARCH("(",R32,1)-1)</f>
        <v>p%IDON=IDON</v>
      </c>
      <c r="V32" s="44" t="str">
        <f aca="false">LEFT(R32,SEARCH("(",R32,1)-1)&amp;"="&amp;"p%"&amp;LEFT(R32,SEARCH("(",R32,1)-1)</f>
        <v>IDON=p%IDON</v>
      </c>
    </row>
    <row r="33" customFormat="false" ht="12.8" hidden="false" customHeight="false" outlineLevel="0" collapsed="false">
      <c r="A33" s="48" t="s">
        <v>1645</v>
      </c>
      <c r="B33" s="0" t="s">
        <v>1646</v>
      </c>
      <c r="C33" s="14" t="n">
        <f aca="false">C32*C5</f>
        <v>9000</v>
      </c>
      <c r="E33" s="0" t="s">
        <v>909</v>
      </c>
      <c r="I33" s="39" t="s">
        <v>2039</v>
      </c>
      <c r="J33" s="40" t="n">
        <f aca="false">IF(ISNUMBER(RIGHT(E33,LEN(E33)-SEARCH("(",E33,1))*1),RIGHT(E33,LEN(E33)-SEARCH("(",E33,1))*1,VLOOKUP(MID(E33,SEARCH("(",E33,1)+1,IF(ISERROR(FIND("NBMX",E33,1)),3,4)),$A$2:$C$38,3,0))</f>
        <v>1</v>
      </c>
      <c r="K33" s="40" t="str">
        <f aca="false">IF(ISBLANK(F33),"",IF(ISNUMBER(F33),F33,VLOOKUP(IF(ISERROR(SEARCH(")",F33,1)),LEFT(F33,LEN(F33)),LEFT(F33,LEN(F33)-1)),$A$2:$C$38,3,0)))</f>
        <v/>
      </c>
      <c r="L33" s="40" t="str">
        <f aca="false">IF(ISBLANK(G33),"",IF(ISNUMBER(G33),G33,IF(ISNUMBER(1*LEFT(G33,LEN(G33)-1)),1*LEFT(G33,LEN(G33)-1),VLOOKUP(IF(ISERROR(SEARCH(")",G33,1)),LEFT(G33,LEN(G33)),LEFT(G33,LEN(G33)-1)),$A$2:$C$38,3,0))))</f>
        <v/>
      </c>
      <c r="M33" s="41" t="str">
        <f aca="false">IF(ISBLANK(H33),"",IF(ISNUMBER(H33),H33,IF(ISNUMBER(1*LEFT(H33,LEN(H33)-1)),1*LEFT(H33,LEN(H33)-1),VLOOKUP(IF(ISERROR(SEARCH(")",H33,1)),LEFT(H33,LEN(H33)),LEFT(H33,LEN(H33)-1)),$A$2:$C$38,3,0))))</f>
        <v/>
      </c>
      <c r="N33" s="40" t="str">
        <f aca="false">I33&amp;"("&amp;J33&amp;IF(ISNUMBER(K33),IF(ISNUMBER(L33),IF(ISNUMBER(M33),","&amp;K33&amp;","&amp;L33&amp;","&amp;M33,","&amp;K33&amp;","&amp;L33),","&amp;K33),"")&amp;")"</f>
        <v>BIG(1)</v>
      </c>
      <c r="O33" s="0" t="str">
        <f aca="false">IF(ISERROR(VLOOKUP(N33,'INTEGER modparm'!$B$2:$B$155,1,0)),IF(ISERROR(VLOOKUP(N33,'REAL modparm'!$B$2:$B$801,1,0)),IF(ISERROR(VLOOKUP(N33,'CHAR modparm'!$B$2:$B$10,1,0)),"*******","CHARACTER"),"REAL"),"INTEGER")</f>
        <v>REAL</v>
      </c>
      <c r="P33" s="0" t="n">
        <v>32</v>
      </c>
      <c r="Q33" s="45" t="s">
        <v>2971</v>
      </c>
      <c r="R33" s="42" t="str">
        <f aca="false">INDEX($N$2:$N$951,MATCH(S33,$P$2:$P$951,0),1)</f>
        <v>IDOT(4)</v>
      </c>
      <c r="S33" s="30" t="n">
        <v>259</v>
      </c>
      <c r="T33" s="43" t="str">
        <f aca="false">Q33&amp;"::"&amp;R33</f>
        <v>INTEGER::IDOT(4)</v>
      </c>
      <c r="U33" s="44" t="str">
        <f aca="false">"p%"&amp;LEFT(R33,SEARCH("(",R33,1)-1)&amp;"="&amp;LEFT(R33,SEARCH("(",R33,1)-1)</f>
        <v>p%IDOT=IDOT</v>
      </c>
      <c r="V33" s="44" t="str">
        <f aca="false">LEFT(R33,SEARCH("(",R33,1)-1)&amp;"="&amp;"p%"&amp;LEFT(R33,SEARCH("(",R33,1)-1)</f>
        <v>IDOT=p%IDOT</v>
      </c>
    </row>
    <row r="34" s="2" customFormat="true" ht="12.8" hidden="false" customHeight="false" outlineLevel="0" collapsed="false">
      <c r="A34" s="49" t="s">
        <v>1647</v>
      </c>
      <c r="B34" s="2" t="s">
        <v>1648</v>
      </c>
      <c r="C34" s="22" t="n">
        <f aca="false">C4*C32</f>
        <v>13500</v>
      </c>
      <c r="E34" s="2" t="s">
        <v>910</v>
      </c>
      <c r="I34" s="39" t="s">
        <v>2040</v>
      </c>
      <c r="J34" s="40" t="n">
        <f aca="false">IF(ISNUMBER(RIGHT(E34,LEN(E34)-SEARCH("(",E34,1))*1),RIGHT(E34,LEN(E34)-SEARCH("(",E34,1))*1,VLOOKUP(MID(E34,SEARCH("(",E34,1)+1,IF(ISERROR(FIND("NBMX",E34,1)),3,4)),$A$2:$C$38,3,0))</f>
        <v>1</v>
      </c>
      <c r="K34" s="40" t="str">
        <f aca="false">IF(ISBLANK(F34),"",IF(ISNUMBER(F34),F34,VLOOKUP(IF(ISERROR(SEARCH(")",F34,1)),LEFT(F34,LEN(F34)),LEFT(F34,LEN(F34)-1)),$A$2:$C$38,3,0)))</f>
        <v/>
      </c>
      <c r="L34" s="40" t="str">
        <f aca="false">IF(ISBLANK(G34),"",IF(ISNUMBER(G34),G34,IF(ISNUMBER(1*LEFT(G34,LEN(G34)-1)),1*LEFT(G34,LEN(G34)-1),VLOOKUP(IF(ISERROR(SEARCH(")",G34,1)),LEFT(G34,LEN(G34)),LEFT(G34,LEN(G34)-1)),$A$2:$C$38,3,0))))</f>
        <v/>
      </c>
      <c r="M34" s="41" t="str">
        <f aca="false">IF(ISBLANK(H34),"",IF(ISNUMBER(H34),H34,IF(ISNUMBER(1*LEFT(H34,LEN(H34)-1)),1*LEFT(H34,LEN(H34)-1),VLOOKUP(IF(ISERROR(SEARCH(")",H34,1)),LEFT(H34,LEN(H34)),LEFT(H34,LEN(H34)-1)),$A$2:$C$38,3,0))))</f>
        <v/>
      </c>
      <c r="N34" s="40" t="str">
        <f aca="false">I34&amp;"("&amp;J34&amp;IF(ISNUMBER(K34),IF(ISNUMBER(L34),IF(ISNUMBER(M34),","&amp;K34&amp;","&amp;L34&amp;","&amp;M34,","&amp;K34&amp;","&amp;L34),","&amp;K34),"")&amp;")"</f>
        <v>BIR(1)</v>
      </c>
      <c r="O34" s="0" t="str">
        <f aca="false">IF(ISERROR(VLOOKUP(N34,'INTEGER modparm'!$B$2:$B$155,1,0)),IF(ISERROR(VLOOKUP(N34,'REAL modparm'!$B$2:$B$801,1,0)),IF(ISERROR(VLOOKUP(N34,'CHAR modparm'!$B$2:$B$10,1,0)),"*******","CHARACTER"),"REAL"),"INTEGER")</f>
        <v>REAL</v>
      </c>
      <c r="P34" s="0" t="n">
        <v>33</v>
      </c>
      <c r="Q34" s="45" t="s">
        <v>2971</v>
      </c>
      <c r="R34" s="42" t="str">
        <f aca="false">INDEX($N$2:$N$951,MATCH(S34,$P$2:$P$951,0),1)</f>
        <v>IDOW(1,1)</v>
      </c>
      <c r="S34" s="30" t="n">
        <v>260</v>
      </c>
      <c r="T34" s="43" t="str">
        <f aca="false">Q34&amp;"::"&amp;R34</f>
        <v>INTEGER::IDOW(1,1)</v>
      </c>
      <c r="U34" s="44" t="str">
        <f aca="false">"p%"&amp;LEFT(R34,SEARCH("(",R34,1)-1)&amp;"="&amp;LEFT(R34,SEARCH("(",R34,1)-1)</f>
        <v>p%IDOW=IDOW</v>
      </c>
      <c r="V34" s="44" t="str">
        <f aca="false">LEFT(R34,SEARCH("(",R34,1)-1)&amp;"="&amp;"p%"&amp;LEFT(R34,SEARCH("(",R34,1)-1)</f>
        <v>IDOW=p%IDOW</v>
      </c>
      <c r="AMJ34" s="0"/>
    </row>
    <row r="35" s="2" customFormat="true" ht="12.8" hidden="false" customHeight="false" outlineLevel="0" collapsed="false">
      <c r="A35" s="49" t="s">
        <v>1649</v>
      </c>
      <c r="B35" s="2" t="s">
        <v>1650</v>
      </c>
      <c r="C35" s="22" t="n">
        <f aca="false">C5*C22</f>
        <v>2400</v>
      </c>
      <c r="E35" s="2" t="s">
        <v>1651</v>
      </c>
      <c r="F35" s="2" t="s">
        <v>1652</v>
      </c>
      <c r="I35" s="39" t="s">
        <v>2041</v>
      </c>
      <c r="J35" s="40" t="n">
        <f aca="false">IF(ISNUMBER(RIGHT(E35,LEN(E35)-SEARCH("(",E35,1))*1),RIGHT(E35,LEN(E35)-SEARCH("(",E35,1))*1,VLOOKUP(MID(E35,SEARCH("(",E35,1)+1,IF(ISERROR(FIND("NBMX",E35,1)),3,4)),$A$2:$C$38,3,0))</f>
        <v>4</v>
      </c>
      <c r="K35" s="40" t="n">
        <f aca="false">IF(ISBLANK(F35),"",IF(ISNUMBER(F35),F35,VLOOKUP(IF(ISERROR(SEARCH(")",F35,1)),LEFT(F35,LEN(F35)),LEFT(F35,LEN(F35)-1)),$A$2:$C$38,3,0)))</f>
        <v>200</v>
      </c>
      <c r="L35" s="40" t="str">
        <f aca="false">IF(ISBLANK(G35),"",IF(ISNUMBER(G35),G35,IF(ISNUMBER(1*LEFT(G35,LEN(G35)-1)),1*LEFT(G35,LEN(G35)-1),VLOOKUP(IF(ISERROR(SEARCH(")",G35,1)),LEFT(G35,LEN(G35)),LEFT(G35,LEN(G35)-1)),$A$2:$C$38,3,0))))</f>
        <v/>
      </c>
      <c r="M35" s="41" t="str">
        <f aca="false">IF(ISBLANK(H35),"",IF(ISNUMBER(H35),H35,IF(ISNUMBER(1*LEFT(H35,LEN(H35)-1)),1*LEFT(H35,LEN(H35)-1),VLOOKUP(IF(ISERROR(SEARCH(")",H35,1)),LEFT(H35,LEN(H35)),LEFT(H35,LEN(H35)-1)),$A$2:$C$38,3,0))))</f>
        <v/>
      </c>
      <c r="N35" s="40" t="str">
        <f aca="false">I35&amp;"("&amp;J35&amp;IF(ISNUMBER(K35),IF(ISNUMBER(L35),IF(ISNUMBER(M35),","&amp;K35&amp;","&amp;L35&amp;","&amp;M35,","&amp;K35&amp;","&amp;L35),","&amp;K35),"")&amp;")"</f>
        <v>BK(4,200)</v>
      </c>
      <c r="O35" s="0" t="str">
        <f aca="false">IF(ISERROR(VLOOKUP(N35,'INTEGER modparm'!$B$2:$B$155,1,0)),IF(ISERROR(VLOOKUP(N35,'REAL modparm'!$B$2:$B$801,1,0)),IF(ISERROR(VLOOKUP(N35,'CHAR modparm'!$B$2:$B$10,1,0)),"*******","CHARACTER"),"REAL"),"INTEGER")</f>
        <v>REAL</v>
      </c>
      <c r="P35" s="0" t="n">
        <v>34</v>
      </c>
      <c r="Q35" s="45" t="s">
        <v>2971</v>
      </c>
      <c r="R35" s="42" t="str">
        <f aca="false">INDEX($N$2:$N$951,MATCH(S35,$P$2:$P$951,0),1)</f>
        <v>IDR(1)</v>
      </c>
      <c r="S35" s="30" t="n">
        <v>261</v>
      </c>
      <c r="T35" s="43" t="str">
        <f aca="false">Q35&amp;"::"&amp;R35</f>
        <v>INTEGER::IDR(1)</v>
      </c>
      <c r="U35" s="44" t="str">
        <f aca="false">"p%"&amp;LEFT(R35,SEARCH("(",R35,1)-1)&amp;"="&amp;LEFT(R35,SEARCH("(",R35,1)-1)</f>
        <v>p%IDR=IDR</v>
      </c>
      <c r="V35" s="44" t="str">
        <f aca="false">LEFT(R35,SEARCH("(",R35,1)-1)&amp;"="&amp;"p%"&amp;LEFT(R35,SEARCH("(",R35,1)-1)</f>
        <v>IDR=p%IDR</v>
      </c>
      <c r="AMJ35" s="0"/>
    </row>
    <row r="36" customFormat="false" ht="12.8" hidden="false" customHeight="false" outlineLevel="0" collapsed="false">
      <c r="A36" s="23" t="s">
        <v>1653</v>
      </c>
      <c r="B36" s="24" t="s">
        <v>1654</v>
      </c>
      <c r="C36" s="25" t="n">
        <f aca="false">MAX(C12*4,C20)</f>
        <v>4</v>
      </c>
      <c r="E36" s="0" t="s">
        <v>1655</v>
      </c>
      <c r="F36" s="0" t="s">
        <v>1652</v>
      </c>
      <c r="I36" s="39" t="s">
        <v>2042</v>
      </c>
      <c r="J36" s="40" t="n">
        <f aca="false">IF(ISNUMBER(RIGHT(E36,LEN(E36)-SEARCH("(",E36,1))*1),RIGHT(E36,LEN(E36)-SEARCH("(",E36,1))*1,VLOOKUP(MID(E36,SEARCH("(",E36,1)+1,IF(ISERROR(FIND("NBMX",E36,1)),3,4)),$A$2:$C$38,3,0))</f>
        <v>3</v>
      </c>
      <c r="K36" s="40" t="n">
        <f aca="false">IF(ISBLANK(F36),"",IF(ISNUMBER(F36),F36,VLOOKUP(IF(ISERROR(SEARCH(")",F36,1)),LEFT(F36,LEN(F36)),LEFT(F36,LEN(F36)-1)),$A$2:$C$38,3,0)))</f>
        <v>200</v>
      </c>
      <c r="L36" s="40" t="str">
        <f aca="false">IF(ISBLANK(G36),"",IF(ISNUMBER(G36),G36,IF(ISNUMBER(1*LEFT(G36,LEN(G36)-1)),1*LEFT(G36,LEN(G36)-1),VLOOKUP(IF(ISERROR(SEARCH(")",G36,1)),LEFT(G36,LEN(G36)),LEFT(G36,LEN(G36)-1)),$A$2:$C$38,3,0))))</f>
        <v/>
      </c>
      <c r="M36" s="41" t="str">
        <f aca="false">IF(ISBLANK(H36),"",IF(ISNUMBER(H36),H36,IF(ISNUMBER(1*LEFT(H36,LEN(H36)-1)),1*LEFT(H36,LEN(H36)-1),VLOOKUP(IF(ISERROR(SEARCH(")",H36,1)),LEFT(H36,LEN(H36)),LEFT(H36,LEN(H36)-1)),$A$2:$C$38,3,0))))</f>
        <v/>
      </c>
      <c r="N36" s="40" t="str">
        <f aca="false">I36&amp;"("&amp;J36&amp;IF(ISNUMBER(K36),IF(ISNUMBER(L36),IF(ISNUMBER(M36),","&amp;K36&amp;","&amp;L36&amp;","&amp;M36,","&amp;K36&amp;","&amp;L36),","&amp;K36),"")&amp;")"</f>
        <v>BLG(3,200)</v>
      </c>
      <c r="O36" s="0" t="str">
        <f aca="false">IF(ISERROR(VLOOKUP(N36,'INTEGER modparm'!$B$2:$B$155,1,0)),IF(ISERROR(VLOOKUP(N36,'REAL modparm'!$B$2:$B$801,1,0)),IF(ISERROR(VLOOKUP(N36,'CHAR modparm'!$B$2:$B$10,1,0)),"*******","CHARACTER"),"REAL"),"INTEGER")</f>
        <v>REAL</v>
      </c>
      <c r="P36" s="0" t="n">
        <v>35</v>
      </c>
      <c r="Q36" s="45" t="s">
        <v>2971</v>
      </c>
      <c r="R36" s="42" t="str">
        <f aca="false">INDEX($N$2:$N$951,MATCH(S36,$P$2:$P$951,0),1)</f>
        <v>IDRL(1)</v>
      </c>
      <c r="S36" s="30" t="n">
        <v>262</v>
      </c>
      <c r="T36" s="43" t="str">
        <f aca="false">Q36&amp;"::"&amp;R36</f>
        <v>INTEGER::IDRL(1)</v>
      </c>
      <c r="U36" s="44" t="str">
        <f aca="false">"p%"&amp;LEFT(R36,SEARCH("(",R36,1)-1)&amp;"="&amp;LEFT(R36,SEARCH("(",R36,1)-1)</f>
        <v>p%IDRL=IDRL</v>
      </c>
      <c r="V36" s="44" t="str">
        <f aca="false">LEFT(R36,SEARCH("(",R36,1)-1)&amp;"="&amp;"p%"&amp;LEFT(R36,SEARCH("(",R36,1)-1)</f>
        <v>IDRL=p%IDRL</v>
      </c>
    </row>
    <row r="37" s="2" customFormat="true" ht="12.8" hidden="false" customHeight="false" outlineLevel="0" collapsed="false">
      <c r="A37" s="20" t="s">
        <v>1656</v>
      </c>
      <c r="B37" s="26"/>
      <c r="C37" s="27" t="n">
        <v>1</v>
      </c>
      <c r="E37" s="2" t="s">
        <v>1658</v>
      </c>
      <c r="F37" s="2" t="s">
        <v>1652</v>
      </c>
      <c r="I37" s="39" t="s">
        <v>2043</v>
      </c>
      <c r="J37" s="40" t="n">
        <f aca="false">IF(ISNUMBER(RIGHT(E37,LEN(E37)-SEARCH("(",E37,1))*1),RIGHT(E37,LEN(E37)-SEARCH("(",E37,1))*1,VLOOKUP(MID(E37,SEARCH("(",E37,1)+1,IF(ISERROR(FIND("NBMX",E37,1)),3,4)),$A$2:$C$38,3,0))</f>
        <v>4</v>
      </c>
      <c r="K37" s="40" t="n">
        <f aca="false">IF(ISBLANK(F37),"",IF(ISNUMBER(F37),F37,VLOOKUP(IF(ISERROR(SEARCH(")",F37,1)),LEFT(F37,LEN(F37)),LEFT(F37,LEN(F37)-1)),$A$2:$C$38,3,0)))</f>
        <v>200</v>
      </c>
      <c r="L37" s="40" t="str">
        <f aca="false">IF(ISBLANK(G37),"",IF(ISNUMBER(G37),G37,IF(ISNUMBER(1*LEFT(G37,LEN(G37)-1)),1*LEFT(G37,LEN(G37)-1),VLOOKUP(IF(ISERROR(SEARCH(")",G37,1)),LEFT(G37,LEN(G37)),LEFT(G37,LEN(G37)-1)),$A$2:$C$38,3,0))))</f>
        <v/>
      </c>
      <c r="M37" s="41" t="str">
        <f aca="false">IF(ISBLANK(H37),"",IF(ISNUMBER(H37),H37,IF(ISNUMBER(1*LEFT(H37,LEN(H37)-1)),1*LEFT(H37,LEN(H37)-1),VLOOKUP(IF(ISERROR(SEARCH(")",H37,1)),LEFT(H37,LEN(H37)),LEFT(H37,LEN(H37)-1)),$A$2:$C$38,3,0))))</f>
        <v/>
      </c>
      <c r="N37" s="40" t="str">
        <f aca="false">I37&amp;"("&amp;J37&amp;IF(ISNUMBER(K37),IF(ISNUMBER(L37),IF(ISNUMBER(M37),","&amp;K37&amp;","&amp;L37&amp;","&amp;M37,","&amp;K37&amp;","&amp;L37),","&amp;K37),"")&amp;")"</f>
        <v>BN(4,200)</v>
      </c>
      <c r="O37" s="0" t="str">
        <f aca="false">IF(ISERROR(VLOOKUP(N37,'INTEGER modparm'!$B$2:$B$155,1,0)),IF(ISERROR(VLOOKUP(N37,'REAL modparm'!$B$2:$B$801,1,0)),IF(ISERROR(VLOOKUP(N37,'CHAR modparm'!$B$2:$B$10,1,0)),"*******","CHARACTER"),"REAL"),"INTEGER")</f>
        <v>REAL</v>
      </c>
      <c r="P37" s="0" t="n">
        <v>36</v>
      </c>
      <c r="Q37" s="45" t="s">
        <v>2971</v>
      </c>
      <c r="R37" s="42" t="str">
        <f aca="false">INDEX($N$2:$N$951,MATCH(S37,$P$2:$P$951,0),1)</f>
        <v>IDRO(4)</v>
      </c>
      <c r="S37" s="30" t="n">
        <v>263</v>
      </c>
      <c r="T37" s="43" t="str">
        <f aca="false">Q37&amp;"::"&amp;R37</f>
        <v>INTEGER::IDRO(4)</v>
      </c>
      <c r="U37" s="44" t="str">
        <f aca="false">"p%"&amp;LEFT(R37,SEARCH("(",R37,1)-1)&amp;"="&amp;LEFT(R37,SEARCH("(",R37,1)-1)</f>
        <v>p%IDRO=IDRO</v>
      </c>
      <c r="V37" s="44" t="str">
        <f aca="false">LEFT(R37,SEARCH("(",R37,1)-1)&amp;"="&amp;"p%"&amp;LEFT(R37,SEARCH("(",R37,1)-1)</f>
        <v>IDRO=p%IDRO</v>
      </c>
      <c r="AMJ37" s="0"/>
    </row>
    <row r="38" s="2" customFormat="true" ht="12.8" hidden="false" customHeight="false" outlineLevel="0" collapsed="false">
      <c r="A38" s="20" t="s">
        <v>1659</v>
      </c>
      <c r="B38" s="20"/>
      <c r="C38" s="29" t="n">
        <v>24</v>
      </c>
      <c r="E38" s="2" t="s">
        <v>1660</v>
      </c>
      <c r="F38" s="2" t="s">
        <v>1652</v>
      </c>
      <c r="I38" s="39" t="s">
        <v>2044</v>
      </c>
      <c r="J38" s="40" t="n">
        <f aca="false">IF(ISNUMBER(RIGHT(E38,LEN(E38)-SEARCH("(",E38,1))*1),RIGHT(E38,LEN(E38)-SEARCH("(",E38,1))*1,VLOOKUP(MID(E38,SEARCH("(",E38,1)+1,IF(ISERROR(FIND("NBMX",E38,1)),3,4)),$A$2:$C$38,3,0))</f>
        <v>4</v>
      </c>
      <c r="K38" s="40" t="n">
        <f aca="false">IF(ISBLANK(F38),"",IF(ISNUMBER(F38),F38,VLOOKUP(IF(ISERROR(SEARCH(")",F38,1)),LEFT(F38,LEN(F38)),LEFT(F38,LEN(F38)-1)),$A$2:$C$38,3,0)))</f>
        <v>200</v>
      </c>
      <c r="L38" s="40" t="str">
        <f aca="false">IF(ISBLANK(G38),"",IF(ISNUMBER(G38),G38,IF(ISNUMBER(1*LEFT(G38,LEN(G38)-1)),1*LEFT(G38,LEN(G38)-1),VLOOKUP(IF(ISERROR(SEARCH(")",G38,1)),LEFT(G38,LEN(G38)),LEFT(G38,LEN(G38)-1)),$A$2:$C$38,3,0))))</f>
        <v/>
      </c>
      <c r="M38" s="41" t="str">
        <f aca="false">IF(ISBLANK(H38),"",IF(ISNUMBER(H38),H38,IF(ISNUMBER(1*LEFT(H38,LEN(H38)-1)),1*LEFT(H38,LEN(H38)-1),VLOOKUP(IF(ISERROR(SEARCH(")",H38,1)),LEFT(H38,LEN(H38)),LEFT(H38,LEN(H38)-1)),$A$2:$C$38,3,0))))</f>
        <v/>
      </c>
      <c r="N38" s="40" t="str">
        <f aca="false">I38&amp;"("&amp;J38&amp;IF(ISNUMBER(K38),IF(ISNUMBER(L38),IF(ISNUMBER(M38),","&amp;K38&amp;","&amp;L38&amp;","&amp;M38,","&amp;K38&amp;","&amp;L38),","&amp;K38),"")&amp;")"</f>
        <v>BP(4,200)</v>
      </c>
      <c r="O38" s="0" t="str">
        <f aca="false">IF(ISERROR(VLOOKUP(N38,'INTEGER modparm'!$B$2:$B$155,1,0)),IF(ISERROR(VLOOKUP(N38,'REAL modparm'!$B$2:$B$801,1,0)),IF(ISERROR(VLOOKUP(N38,'CHAR modparm'!$B$2:$B$10,1,0)),"*******","CHARACTER"),"REAL"),"INTEGER")</f>
        <v>REAL</v>
      </c>
      <c r="P38" s="0" t="n">
        <v>37</v>
      </c>
      <c r="Q38" s="45" t="s">
        <v>2971</v>
      </c>
      <c r="R38" s="42" t="str">
        <f aca="false">INDEX($N$2:$N$951,MATCH(S38,$P$2:$P$951,0),1)</f>
        <v>IDS(1)</v>
      </c>
      <c r="S38" s="30" t="n">
        <v>264</v>
      </c>
      <c r="T38" s="43" t="str">
        <f aca="false">Q38&amp;"::"&amp;R38</f>
        <v>INTEGER::IDS(1)</v>
      </c>
      <c r="U38" s="44" t="str">
        <f aca="false">"p%"&amp;LEFT(R38,SEARCH("(",R38,1)-1)&amp;"="&amp;LEFT(R38,SEARCH("(",R38,1)-1)</f>
        <v>p%IDS=IDS</v>
      </c>
      <c r="V38" s="44" t="str">
        <f aca="false">LEFT(R38,SEARCH("(",R38,1)-1)&amp;"="&amp;"p%"&amp;LEFT(R38,SEARCH("(",R38,1)-1)</f>
        <v>IDS=p%IDS</v>
      </c>
      <c r="AMJ38" s="0"/>
    </row>
    <row r="39" customFormat="false" ht="12.8" hidden="false" customHeight="false" outlineLevel="0" collapsed="false">
      <c r="E39" s="0" t="s">
        <v>1661</v>
      </c>
      <c r="F39" s="0" t="s">
        <v>1599</v>
      </c>
      <c r="I39" s="39" t="s">
        <v>2045</v>
      </c>
      <c r="J39" s="40" t="n">
        <f aca="false">IF(ISNUMBER(RIGHT(E39,LEN(E39)-SEARCH("(",E39,1))*1),RIGHT(E39,LEN(E39)-SEARCH("(",E39,1))*1,VLOOKUP(MID(E39,SEARCH("(",E39,1)+1,IF(ISERROR(FIND("NBMX",E39,1)),3,4)),$A$2:$C$38,3,0))</f>
        <v>12</v>
      </c>
      <c r="K39" s="40" t="n">
        <f aca="false">IF(ISBLANK(F39),"",IF(ISNUMBER(F39),F39,VLOOKUP(IF(ISERROR(SEARCH(")",F39,1)),LEFT(F39,LEN(F39)),LEFT(F39,LEN(F39)-1)),$A$2:$C$38,3,0)))</f>
        <v>1</v>
      </c>
      <c r="L39" s="40" t="str">
        <f aca="false">IF(ISBLANK(G39),"",IF(ISNUMBER(G39),G39,IF(ISNUMBER(1*LEFT(G39,LEN(G39)-1)),1*LEFT(G39,LEN(G39)-1),VLOOKUP(IF(ISERROR(SEARCH(")",G39,1)),LEFT(G39,LEN(G39)),LEFT(G39,LEN(G39)-1)),$A$2:$C$38,3,0))))</f>
        <v/>
      </c>
      <c r="M39" s="41" t="str">
        <f aca="false">IF(ISBLANK(H39),"",IF(ISNUMBER(H39),H39,IF(ISNUMBER(1*LEFT(H39,LEN(H39)-1)),1*LEFT(H39,LEN(H39)-1),VLOOKUP(IF(ISERROR(SEARCH(")",H39,1)),LEFT(H39,LEN(H39)),LEFT(H39,LEN(H39)-1)),$A$2:$C$38,3,0))))</f>
        <v/>
      </c>
      <c r="N39" s="40" t="str">
        <f aca="false">I39&amp;"("&amp;J39&amp;IF(ISNUMBER(K39),IF(ISNUMBER(L39),IF(ISNUMBER(M39),","&amp;K39&amp;","&amp;L39&amp;","&amp;M39,","&amp;K39&amp;","&amp;L39),","&amp;K39),"")&amp;")"</f>
        <v>BPT(12,1)</v>
      </c>
      <c r="O39" s="0" t="str">
        <f aca="false">IF(ISERROR(VLOOKUP(N39,'INTEGER modparm'!$B$2:$B$155,1,0)),IF(ISERROR(VLOOKUP(N39,'REAL modparm'!$B$2:$B$801,1,0)),IF(ISERROR(VLOOKUP(N39,'CHAR modparm'!$B$2:$B$10,1,0)),"*******","CHARACTER"),"REAL"),"INTEGER")</f>
        <v>REAL</v>
      </c>
      <c r="P39" s="0" t="n">
        <v>38</v>
      </c>
      <c r="Q39" s="45" t="s">
        <v>2971</v>
      </c>
      <c r="R39" s="42" t="str">
        <f aca="false">INDEX($N$2:$N$951,MATCH(S39,$P$2:$P$951,0),1)</f>
        <v>IDSL(1,1)</v>
      </c>
      <c r="S39" s="30" t="n">
        <v>265</v>
      </c>
      <c r="T39" s="43" t="str">
        <f aca="false">Q39&amp;"::"&amp;R39</f>
        <v>INTEGER::IDSL(1,1)</v>
      </c>
      <c r="U39" s="44" t="str">
        <f aca="false">"p%"&amp;LEFT(R39,SEARCH("(",R39,1)-1)&amp;"="&amp;LEFT(R39,SEARCH("(",R39,1)-1)</f>
        <v>p%IDSL=IDSL</v>
      </c>
      <c r="V39" s="44" t="str">
        <f aca="false">LEFT(R39,SEARCH("(",R39,1)-1)&amp;"="&amp;"p%"&amp;LEFT(R39,SEARCH("(",R39,1)-1)</f>
        <v>IDSL=p%IDSL</v>
      </c>
    </row>
    <row r="40" customFormat="false" ht="12.8" hidden="false" customHeight="false" outlineLevel="0" collapsed="false">
      <c r="E40" s="0" t="s">
        <v>911</v>
      </c>
      <c r="I40" s="39" t="s">
        <v>2046</v>
      </c>
      <c r="J40" s="40" t="n">
        <f aca="false">IF(ISNUMBER(RIGHT(E40,LEN(E40)-SEARCH("(",E40,1))*1),RIGHT(E40,LEN(E40)-SEARCH("(",E40,1))*1,VLOOKUP(MID(E40,SEARCH("(",E40,1)+1,IF(ISERROR(FIND("NBMX",E40,1)),3,4)),$A$2:$C$38,3,0))</f>
        <v>1</v>
      </c>
      <c r="K40" s="40" t="str">
        <f aca="false">IF(ISBLANK(F40),"",IF(ISNUMBER(F40),F40,VLOOKUP(IF(ISERROR(SEARCH(")",F40,1)),LEFT(F40,LEN(F40)),LEFT(F40,LEN(F40)-1)),$A$2:$C$38,3,0)))</f>
        <v/>
      </c>
      <c r="L40" s="40" t="str">
        <f aca="false">IF(ISBLANK(G40),"",IF(ISNUMBER(G40),G40,IF(ISNUMBER(1*LEFT(G40,LEN(G40)-1)),1*LEFT(G40,LEN(G40)-1),VLOOKUP(IF(ISERROR(SEARCH(")",G40,1)),LEFT(G40,LEN(G40)),LEFT(G40,LEN(G40)-1)),$A$2:$C$38,3,0))))</f>
        <v/>
      </c>
      <c r="M40" s="41" t="str">
        <f aca="false">IF(ISBLANK(H40),"",IF(ISNUMBER(H40),H40,IF(ISNUMBER(1*LEFT(H40,LEN(H40)-1)),1*LEFT(H40,LEN(H40)-1),VLOOKUP(IF(ISERROR(SEARCH(")",H40,1)),LEFT(H40,LEN(H40)),LEFT(H40,LEN(H40)-1)),$A$2:$C$38,3,0))))</f>
        <v/>
      </c>
      <c r="N40" s="40" t="str">
        <f aca="false">I40&amp;"("&amp;J40&amp;IF(ISNUMBER(K40),IF(ISNUMBER(L40),IF(ISNUMBER(M40),","&amp;K40&amp;","&amp;L40&amp;","&amp;M40,","&amp;K40&amp;","&amp;L40),","&amp;K40),"")&amp;")"</f>
        <v>BR1(1)</v>
      </c>
      <c r="O40" s="0" t="str">
        <f aca="false">IF(ISERROR(VLOOKUP(N40,'INTEGER modparm'!$B$2:$B$155,1,0)),IF(ISERROR(VLOOKUP(N40,'REAL modparm'!$B$2:$B$801,1,0)),IF(ISERROR(VLOOKUP(N40,'CHAR modparm'!$B$2:$B$10,1,0)),"*******","CHARACTER"),"REAL"),"INTEGER")</f>
        <v>REAL</v>
      </c>
      <c r="P40" s="0" t="n">
        <v>39</v>
      </c>
      <c r="Q40" s="45" t="s">
        <v>2971</v>
      </c>
      <c r="R40" s="42" t="str">
        <f aca="false">INDEX($N$2:$N$951,MATCH(S40,$P$2:$P$951,0),1)</f>
        <v>IDSS(1,1)</v>
      </c>
      <c r="S40" s="30" t="n">
        <v>266</v>
      </c>
      <c r="T40" s="43" t="str">
        <f aca="false">Q40&amp;"::"&amp;R40</f>
        <v>INTEGER::IDSS(1,1)</v>
      </c>
      <c r="U40" s="44" t="str">
        <f aca="false">"p%"&amp;LEFT(R40,SEARCH("(",R40,1)-1)&amp;"="&amp;LEFT(R40,SEARCH("(",R40,1)-1)</f>
        <v>p%IDSS=IDSS</v>
      </c>
      <c r="V40" s="44" t="str">
        <f aca="false">LEFT(R40,SEARCH("(",R40,1)-1)&amp;"="&amp;"p%"&amp;LEFT(R40,SEARCH("(",R40,1)-1)</f>
        <v>IDSS=p%IDSS</v>
      </c>
    </row>
    <row r="41" customFormat="false" ht="12.8" hidden="false" customHeight="false" outlineLevel="0" collapsed="false">
      <c r="E41" s="0" t="s">
        <v>912</v>
      </c>
      <c r="I41" s="39" t="s">
        <v>2047</v>
      </c>
      <c r="J41" s="40" t="n">
        <f aca="false">IF(ISNUMBER(RIGHT(E41,LEN(E41)-SEARCH("(",E41,1))*1),RIGHT(E41,LEN(E41)-SEARCH("(",E41,1))*1,VLOOKUP(MID(E41,SEARCH("(",E41,1)+1,IF(ISERROR(FIND("NBMX",E41,1)),3,4)),$A$2:$C$38,3,0))</f>
        <v>1</v>
      </c>
      <c r="K41" s="40" t="str">
        <f aca="false">IF(ISBLANK(F41),"",IF(ISNUMBER(F41),F41,VLOOKUP(IF(ISERROR(SEARCH(")",F41,1)),LEFT(F41,LEN(F41)),LEFT(F41,LEN(F41)-1)),$A$2:$C$38,3,0)))</f>
        <v/>
      </c>
      <c r="L41" s="40" t="str">
        <f aca="false">IF(ISBLANK(G41),"",IF(ISNUMBER(G41),G41,IF(ISNUMBER(1*LEFT(G41,LEN(G41)-1)),1*LEFT(G41,LEN(G41)-1),VLOOKUP(IF(ISERROR(SEARCH(")",G41,1)),LEFT(G41,LEN(G41)),LEFT(G41,LEN(G41)-1)),$A$2:$C$38,3,0))))</f>
        <v/>
      </c>
      <c r="M41" s="41" t="str">
        <f aca="false">IF(ISBLANK(H41),"",IF(ISNUMBER(H41),H41,IF(ISNUMBER(1*LEFT(H41,LEN(H41)-1)),1*LEFT(H41,LEN(H41)-1),VLOOKUP(IF(ISERROR(SEARCH(")",H41,1)),LEFT(H41,LEN(H41)),LEFT(H41,LEN(H41)-1)),$A$2:$C$38,3,0))))</f>
        <v/>
      </c>
      <c r="N41" s="40" t="str">
        <f aca="false">I41&amp;"("&amp;J41&amp;IF(ISNUMBER(K41),IF(ISNUMBER(L41),IF(ISNUMBER(M41),","&amp;K41&amp;","&amp;L41&amp;","&amp;M41,","&amp;K41&amp;","&amp;L41),","&amp;K41),"")&amp;")"</f>
        <v>BR2(1)</v>
      </c>
      <c r="O41" s="0" t="str">
        <f aca="false">IF(ISERROR(VLOOKUP(N41,'INTEGER modparm'!$B$2:$B$155,1,0)),IF(ISERROR(VLOOKUP(N41,'REAL modparm'!$B$2:$B$801,1,0)),IF(ISERROR(VLOOKUP(N41,'CHAR modparm'!$B$2:$B$10,1,0)),"*******","CHARACTER"),"REAL"),"INTEGER")</f>
        <v>REAL</v>
      </c>
      <c r="P41" s="0" t="n">
        <v>40</v>
      </c>
      <c r="Q41" s="45" t="s">
        <v>2971</v>
      </c>
      <c r="R41" s="42" t="str">
        <f aca="false">INDEX($N$2:$N$951,MATCH(S41,$P$2:$P$951,0),1)</f>
        <v>IEXT(1)</v>
      </c>
      <c r="S41" s="30" t="n">
        <v>267</v>
      </c>
      <c r="T41" s="43" t="str">
        <f aca="false">Q41&amp;"::"&amp;R41</f>
        <v>INTEGER::IEXT(1)</v>
      </c>
      <c r="U41" s="44" t="str">
        <f aca="false">"p%"&amp;LEFT(R41,SEARCH("(",R41,1)-1)&amp;"="&amp;LEFT(R41,SEARCH("(",R41,1)-1)</f>
        <v>p%IEXT=IEXT</v>
      </c>
      <c r="V41" s="44" t="str">
        <f aca="false">LEFT(R41,SEARCH("(",R41,1)-1)&amp;"="&amp;"p%"&amp;LEFT(R41,SEARCH("(",R41,1)-1)</f>
        <v>IEXT=p%IEXT</v>
      </c>
    </row>
    <row r="42" customFormat="false" ht="12.8" hidden="false" customHeight="false" outlineLevel="0" collapsed="false">
      <c r="E42" s="0" t="s">
        <v>913</v>
      </c>
      <c r="I42" s="39" t="s">
        <v>2048</v>
      </c>
      <c r="J42" s="40" t="n">
        <f aca="false">IF(ISNUMBER(RIGHT(E42,LEN(E42)-SEARCH("(",E42,1))*1),RIGHT(E42,LEN(E42)-SEARCH("(",E42,1))*1,VLOOKUP(MID(E42,SEARCH("(",E42,1)+1,IF(ISERROR(FIND("NBMX",E42,1)),3,4)),$A$2:$C$38,3,0))</f>
        <v>1</v>
      </c>
      <c r="K42" s="40" t="str">
        <f aca="false">IF(ISBLANK(F42),"",IF(ISNUMBER(F42),F42,VLOOKUP(IF(ISERROR(SEARCH(")",F42,1)),LEFT(F42,LEN(F42)),LEFT(F42,LEN(F42)-1)),$A$2:$C$38,3,0)))</f>
        <v/>
      </c>
      <c r="L42" s="40" t="str">
        <f aca="false">IF(ISBLANK(G42),"",IF(ISNUMBER(G42),G42,IF(ISNUMBER(1*LEFT(G42,LEN(G42)-1)),1*LEFT(G42,LEN(G42)-1),VLOOKUP(IF(ISERROR(SEARCH(")",G42,1)),LEFT(G42,LEN(G42)),LEFT(G42,LEN(G42)-1)),$A$2:$C$38,3,0))))</f>
        <v/>
      </c>
      <c r="M42" s="41" t="str">
        <f aca="false">IF(ISBLANK(H42),"",IF(ISNUMBER(H42),H42,IF(ISNUMBER(1*LEFT(H42,LEN(H42)-1)),1*LEFT(H42,LEN(H42)-1),VLOOKUP(IF(ISERROR(SEARCH(")",H42,1)),LEFT(H42,LEN(H42)),LEFT(H42,LEN(H42)-1)),$A$2:$C$38,3,0))))</f>
        <v/>
      </c>
      <c r="N42" s="40" t="str">
        <f aca="false">I42&amp;"("&amp;J42&amp;IF(ISNUMBER(K42),IF(ISNUMBER(L42),IF(ISNUMBER(M42),","&amp;K42&amp;","&amp;L42&amp;","&amp;M42,","&amp;K42&amp;","&amp;L42),","&amp;K42),"")&amp;")"</f>
        <v>BRSV(1)</v>
      </c>
      <c r="O42" s="0" t="str">
        <f aca="false">IF(ISERROR(VLOOKUP(N42,'INTEGER modparm'!$B$2:$B$155,1,0)),IF(ISERROR(VLOOKUP(N42,'REAL modparm'!$B$2:$B$801,1,0)),IF(ISERROR(VLOOKUP(N42,'CHAR modparm'!$B$2:$B$10,1,0)),"*******","CHARACTER"),"REAL"),"INTEGER")</f>
        <v>REAL</v>
      </c>
      <c r="P42" s="0" t="n">
        <v>41</v>
      </c>
      <c r="Q42" s="45" t="s">
        <v>2971</v>
      </c>
      <c r="R42" s="42" t="str">
        <f aca="false">INDEX($N$2:$N$951,MATCH(S42,$P$2:$P$951,0),1)</f>
        <v>IFA(1)</v>
      </c>
      <c r="S42" s="30" t="n">
        <v>268</v>
      </c>
      <c r="T42" s="43" t="str">
        <f aca="false">Q42&amp;"::"&amp;R42</f>
        <v>INTEGER::IFA(1)</v>
      </c>
      <c r="U42" s="44" t="str">
        <f aca="false">"p%"&amp;LEFT(R42,SEARCH("(",R42,1)-1)&amp;"="&amp;LEFT(R42,SEARCH("(",R42,1)-1)</f>
        <v>p%IFA=IFA</v>
      </c>
      <c r="V42" s="44" t="str">
        <f aca="false">LEFT(R42,SEARCH("(",R42,1)-1)&amp;"="&amp;"p%"&amp;LEFT(R42,SEARCH("(",R42,1)-1)</f>
        <v>IFA=p%IFA</v>
      </c>
    </row>
    <row r="43" customFormat="false" ht="12.8" hidden="false" customHeight="false" outlineLevel="0" collapsed="false">
      <c r="E43" s="0" t="s">
        <v>914</v>
      </c>
      <c r="I43" s="39" t="s">
        <v>2049</v>
      </c>
      <c r="J43" s="40" t="n">
        <f aca="false">IF(ISNUMBER(RIGHT(E43,LEN(E43)-SEARCH("(",E43,1))*1),RIGHT(E43,LEN(E43)-SEARCH("(",E43,1))*1,VLOOKUP(MID(E43,SEARCH("(",E43,1)+1,IF(ISERROR(FIND("NBMX",E43,1)),3,4)),$A$2:$C$38,3,0))</f>
        <v>1</v>
      </c>
      <c r="K43" s="40" t="str">
        <f aca="false">IF(ISBLANK(F43),"",IF(ISNUMBER(F43),F43,VLOOKUP(IF(ISERROR(SEARCH(")",F43,1)),LEFT(F43,LEN(F43)),LEFT(F43,LEN(F43)-1)),$A$2:$C$38,3,0)))</f>
        <v/>
      </c>
      <c r="L43" s="40" t="str">
        <f aca="false">IF(ISBLANK(G43),"",IF(ISNUMBER(G43),G43,IF(ISNUMBER(1*LEFT(G43,LEN(G43)-1)),1*LEFT(G43,LEN(G43)-1),VLOOKUP(IF(ISERROR(SEARCH(")",G43,1)),LEFT(G43,LEN(G43)),LEFT(G43,LEN(G43)-1)),$A$2:$C$38,3,0))))</f>
        <v/>
      </c>
      <c r="M43" s="41" t="str">
        <f aca="false">IF(ISBLANK(H43),"",IF(ISNUMBER(H43),H43,IF(ISNUMBER(1*LEFT(H43,LEN(H43)-1)),1*LEFT(H43,LEN(H43)-1),VLOOKUP(IF(ISERROR(SEARCH(")",H43,1)),LEFT(H43,LEN(H43)),LEFT(H43,LEN(H43)-1)),$A$2:$C$38,3,0))))</f>
        <v/>
      </c>
      <c r="N43" s="40" t="str">
        <f aca="false">I43&amp;"("&amp;J43&amp;IF(ISNUMBER(K43),IF(ISNUMBER(L43),IF(ISNUMBER(M43),","&amp;K43&amp;","&amp;L43&amp;","&amp;M43,","&amp;K43&amp;","&amp;L43),","&amp;K43),"")&amp;")"</f>
        <v>BSALA(1)</v>
      </c>
      <c r="O43" s="0" t="str">
        <f aca="false">IF(ISERROR(VLOOKUP(N43,'INTEGER modparm'!$B$2:$B$155,1,0)),IF(ISERROR(VLOOKUP(N43,'REAL modparm'!$B$2:$B$801,1,0)),IF(ISERROR(VLOOKUP(N43,'CHAR modparm'!$B$2:$B$10,1,0)),"*******","CHARACTER"),"REAL"),"INTEGER")</f>
        <v>REAL</v>
      </c>
      <c r="P43" s="0" t="n">
        <v>42</v>
      </c>
      <c r="Q43" s="45" t="s">
        <v>2971</v>
      </c>
      <c r="R43" s="42" t="str">
        <f aca="false">INDEX($N$2:$N$951,MATCH(S43,$P$2:$P$951,0),1)</f>
        <v>IFD(1)</v>
      </c>
      <c r="S43" s="30" t="n">
        <v>269</v>
      </c>
      <c r="T43" s="43" t="str">
        <f aca="false">Q43&amp;"::"&amp;R43</f>
        <v>INTEGER::IFD(1)</v>
      </c>
      <c r="U43" s="44" t="str">
        <f aca="false">"p%"&amp;LEFT(R43,SEARCH("(",R43,1)-1)&amp;"="&amp;LEFT(R43,SEARCH("(",R43,1)-1)</f>
        <v>p%IFD=IFD</v>
      </c>
      <c r="V43" s="44" t="str">
        <f aca="false">LEFT(R43,SEARCH("(",R43,1)-1)&amp;"="&amp;"p%"&amp;LEFT(R43,SEARCH("(",R43,1)-1)</f>
        <v>IFD=p%IFD</v>
      </c>
    </row>
    <row r="44" customFormat="false" ht="12.8" hidden="false" customHeight="false" outlineLevel="0" collapsed="false">
      <c r="E44" s="0" t="s">
        <v>915</v>
      </c>
      <c r="I44" s="39" t="s">
        <v>2050</v>
      </c>
      <c r="J44" s="40" t="n">
        <f aca="false">IF(ISNUMBER(RIGHT(E44,LEN(E44)-SEARCH("(",E44,1))*1),RIGHT(E44,LEN(E44)-SEARCH("(",E44,1))*1,VLOOKUP(MID(E44,SEARCH("(",E44,1)+1,IF(ISERROR(FIND("NBMX",E44,1)),3,4)),$A$2:$C$38,3,0))</f>
        <v>1</v>
      </c>
      <c r="K44" s="40" t="str">
        <f aca="false">IF(ISBLANK(F44),"",IF(ISNUMBER(F44),F44,VLOOKUP(IF(ISERROR(SEARCH(")",F44,1)),LEFT(F44,LEN(F44)),LEFT(F44,LEN(F44)-1)),$A$2:$C$38,3,0)))</f>
        <v/>
      </c>
      <c r="L44" s="40" t="str">
        <f aca="false">IF(ISBLANK(G44),"",IF(ISNUMBER(G44),G44,IF(ISNUMBER(1*LEFT(G44,LEN(G44)-1)),1*LEFT(G44,LEN(G44)-1),VLOOKUP(IF(ISERROR(SEARCH(")",G44,1)),LEFT(G44,LEN(G44)),LEFT(G44,LEN(G44)-1)),$A$2:$C$38,3,0))))</f>
        <v/>
      </c>
      <c r="M44" s="41" t="str">
        <f aca="false">IF(ISBLANK(H44),"",IF(ISNUMBER(H44),H44,IF(ISNUMBER(1*LEFT(H44,LEN(H44)-1)),1*LEFT(H44,LEN(H44)-1),VLOOKUP(IF(ISERROR(SEARCH(")",H44,1)),LEFT(H44,LEN(H44)),LEFT(H44,LEN(H44)-1)),$A$2:$C$38,3,0))))</f>
        <v/>
      </c>
      <c r="N44" s="40" t="str">
        <f aca="false">I44&amp;"("&amp;J44&amp;IF(ISNUMBER(K44),IF(ISNUMBER(L44),IF(ISNUMBER(M44),","&amp;K44&amp;","&amp;L44&amp;","&amp;M44,","&amp;K44&amp;","&amp;L44),","&amp;K44),"")&amp;")"</f>
        <v>BSNO(1)</v>
      </c>
      <c r="O44" s="0" t="str">
        <f aca="false">IF(ISERROR(VLOOKUP(N44,'INTEGER modparm'!$B$2:$B$155,1,0)),IF(ISERROR(VLOOKUP(N44,'REAL modparm'!$B$2:$B$801,1,0)),IF(ISERROR(VLOOKUP(N44,'CHAR modparm'!$B$2:$B$10,1,0)),"*******","CHARACTER"),"REAL"),"INTEGER")</f>
        <v>REAL</v>
      </c>
      <c r="P44" s="0" t="n">
        <v>43</v>
      </c>
      <c r="Q44" s="45" t="s">
        <v>2971</v>
      </c>
      <c r="R44" s="42" t="str">
        <f aca="false">INDEX($N$2:$N$951,MATCH(S44,$P$2:$P$951,0),1)</f>
        <v>IFED(10,1)</v>
      </c>
      <c r="S44" s="30" t="n">
        <v>270</v>
      </c>
      <c r="T44" s="43" t="str">
        <f aca="false">Q44&amp;"::"&amp;R44</f>
        <v>INTEGER::IFED(10,1)</v>
      </c>
      <c r="U44" s="44" t="str">
        <f aca="false">"p%"&amp;LEFT(R44,SEARCH("(",R44,1)-1)&amp;"="&amp;LEFT(R44,SEARCH("(",R44,1)-1)</f>
        <v>p%IFED=IFED</v>
      </c>
      <c r="V44" s="44" t="str">
        <f aca="false">LEFT(R44,SEARCH("(",R44,1)-1)&amp;"="&amp;"p%"&amp;LEFT(R44,SEARCH("(",R44,1)-1)</f>
        <v>IFED=p%IFED</v>
      </c>
    </row>
    <row r="45" customFormat="false" ht="12.8" hidden="false" customHeight="false" outlineLevel="0" collapsed="false">
      <c r="E45" s="0" t="s">
        <v>916</v>
      </c>
      <c r="I45" s="39" t="s">
        <v>2051</v>
      </c>
      <c r="J45" s="40" t="n">
        <f aca="false">IF(ISNUMBER(RIGHT(E45,LEN(E45)-SEARCH("(",E45,1))*1),RIGHT(E45,LEN(E45)-SEARCH("(",E45,1))*1,VLOOKUP(MID(E45,SEARCH("(",E45,1)+1,IF(ISERROR(FIND("NBMX",E45,1)),3,4)),$A$2:$C$38,3,0))</f>
        <v>1</v>
      </c>
      <c r="K45" s="40" t="str">
        <f aca="false">IF(ISBLANK(F45),"",IF(ISNUMBER(F45),F45,VLOOKUP(IF(ISERROR(SEARCH(")",F45,1)),LEFT(F45,LEN(F45)),LEFT(F45,LEN(F45)-1)),$A$2:$C$38,3,0)))</f>
        <v/>
      </c>
      <c r="L45" s="40" t="str">
        <f aca="false">IF(ISBLANK(G45),"",IF(ISNUMBER(G45),G45,IF(ISNUMBER(1*LEFT(G45,LEN(G45)-1)),1*LEFT(G45,LEN(G45)-1),VLOOKUP(IF(ISERROR(SEARCH(")",G45,1)),LEFT(G45,LEN(G45)),LEFT(G45,LEN(G45)-1)),$A$2:$C$38,3,0))))</f>
        <v/>
      </c>
      <c r="M45" s="41" t="str">
        <f aca="false">IF(ISBLANK(H45),"",IF(ISNUMBER(H45),H45,IF(ISNUMBER(1*LEFT(H45,LEN(H45)-1)),1*LEFT(H45,LEN(H45)-1),VLOOKUP(IF(ISERROR(SEARCH(")",H45,1)),LEFT(H45,LEN(H45)),LEFT(H45,LEN(H45)-1)),$A$2:$C$38,3,0))))</f>
        <v/>
      </c>
      <c r="N45" s="40" t="str">
        <f aca="false">I45&amp;"("&amp;J45&amp;IF(ISNUMBER(K45),IF(ISNUMBER(L45),IF(ISNUMBER(M45),","&amp;K45&amp;","&amp;L45&amp;","&amp;M45,","&amp;K45&amp;","&amp;L45),","&amp;K45),"")&amp;")"</f>
        <v>BTC(1)</v>
      </c>
      <c r="O45" s="0" t="str">
        <f aca="false">IF(ISERROR(VLOOKUP(N45,'INTEGER modparm'!$B$2:$B$155,1,0)),IF(ISERROR(VLOOKUP(N45,'REAL modparm'!$B$2:$B$801,1,0)),IF(ISERROR(VLOOKUP(N45,'CHAR modparm'!$B$2:$B$10,1,0)),"*******","CHARACTER"),"REAL"),"INTEGER")</f>
        <v>REAL</v>
      </c>
      <c r="P45" s="0" t="n">
        <v>44</v>
      </c>
      <c r="Q45" s="45" t="s">
        <v>2971</v>
      </c>
      <c r="R45" s="42" t="str">
        <f aca="false">INDEX($N$2:$N$951,MATCH(S45,$P$2:$P$951,0),1)</f>
        <v>IFLO(12,1)</v>
      </c>
      <c r="S45" s="30" t="n">
        <v>271</v>
      </c>
      <c r="T45" s="43" t="str">
        <f aca="false">Q45&amp;"::"&amp;R45</f>
        <v>INTEGER::IFLO(12,1)</v>
      </c>
      <c r="U45" s="44" t="str">
        <f aca="false">"p%"&amp;LEFT(R45,SEARCH("(",R45,1)-1)&amp;"="&amp;LEFT(R45,SEARCH("(",R45,1)-1)</f>
        <v>p%IFLO=IFLO</v>
      </c>
      <c r="V45" s="44" t="str">
        <f aca="false">LEFT(R45,SEARCH("(",R45,1)-1)&amp;"="&amp;"p%"&amp;LEFT(R45,SEARCH("(",R45,1)-1)</f>
        <v>IFLO=p%IFLO</v>
      </c>
    </row>
    <row r="46" customFormat="false" ht="12.8" hidden="false" customHeight="false" outlineLevel="0" collapsed="false">
      <c r="E46" s="0" t="s">
        <v>917</v>
      </c>
      <c r="I46" s="39" t="s">
        <v>2052</v>
      </c>
      <c r="J46" s="40" t="n">
        <f aca="false">IF(ISNUMBER(RIGHT(E46,LEN(E46)-SEARCH("(",E46,1))*1),RIGHT(E46,LEN(E46)-SEARCH("(",E46,1))*1,VLOOKUP(MID(E46,SEARCH("(",E46,1)+1,IF(ISERROR(FIND("NBMX",E46,1)),3,4)),$A$2:$C$38,3,0))</f>
        <v>1</v>
      </c>
      <c r="K46" s="40" t="str">
        <f aca="false">IF(ISBLANK(F46),"",IF(ISNUMBER(F46),F46,VLOOKUP(IF(ISERROR(SEARCH(")",F46,1)),LEFT(F46,LEN(F46)),LEFT(F46,LEN(F46)-1)),$A$2:$C$38,3,0)))</f>
        <v/>
      </c>
      <c r="L46" s="40" t="str">
        <f aca="false">IF(ISBLANK(G46),"",IF(ISNUMBER(G46),G46,IF(ISNUMBER(1*LEFT(G46,LEN(G46)-1)),1*LEFT(G46,LEN(G46)-1),VLOOKUP(IF(ISERROR(SEARCH(")",G46,1)),LEFT(G46,LEN(G46)),LEFT(G46,LEN(G46)-1)),$A$2:$C$38,3,0))))</f>
        <v/>
      </c>
      <c r="M46" s="41" t="str">
        <f aca="false">IF(ISBLANK(H46),"",IF(ISNUMBER(H46),H46,IF(ISNUMBER(1*LEFT(H46,LEN(H46)-1)),1*LEFT(H46,LEN(H46)-1),VLOOKUP(IF(ISERROR(SEARCH(")",H46,1)),LEFT(H46,LEN(H46)),LEFT(H46,LEN(H46)-1)),$A$2:$C$38,3,0))))</f>
        <v/>
      </c>
      <c r="N46" s="40" t="str">
        <f aca="false">I46&amp;"("&amp;J46&amp;IF(ISNUMBER(K46),IF(ISNUMBER(L46),IF(ISNUMBER(M46),","&amp;K46&amp;","&amp;L46&amp;","&amp;M46,","&amp;K46&amp;","&amp;L46),","&amp;K46),"")&amp;")"</f>
        <v>BTCX(1)</v>
      </c>
      <c r="O46" s="0" t="str">
        <f aca="false">IF(ISERROR(VLOOKUP(N46,'INTEGER modparm'!$B$2:$B$155,1,0)),IF(ISERROR(VLOOKUP(N46,'REAL modparm'!$B$2:$B$801,1,0)),IF(ISERROR(VLOOKUP(N46,'CHAR modparm'!$B$2:$B$10,1,0)),"*******","CHARACTER"),"REAL"),"INTEGER")</f>
        <v>REAL</v>
      </c>
      <c r="P46" s="0" t="n">
        <v>45</v>
      </c>
      <c r="Q46" s="45" t="s">
        <v>2971</v>
      </c>
      <c r="R46" s="42" t="str">
        <f aca="false">INDEX($N$2:$N$951,MATCH(S46,$P$2:$P$951,0),1)</f>
        <v>IFLS(1)</v>
      </c>
      <c r="S46" s="30" t="n">
        <v>272</v>
      </c>
      <c r="T46" s="43" t="str">
        <f aca="false">Q46&amp;"::"&amp;R46</f>
        <v>INTEGER::IFLS(1)</v>
      </c>
      <c r="U46" s="44" t="str">
        <f aca="false">"p%"&amp;LEFT(R46,SEARCH("(",R46,1)-1)&amp;"="&amp;LEFT(R46,SEARCH("(",R46,1)-1)</f>
        <v>p%IFLS=IFLS</v>
      </c>
      <c r="V46" s="44" t="str">
        <f aca="false">LEFT(R46,SEARCH("(",R46,1)-1)&amp;"="&amp;"p%"&amp;LEFT(R46,SEARCH("(",R46,1)-1)</f>
        <v>IFLS=p%IFLS</v>
      </c>
    </row>
    <row r="47" customFormat="false" ht="12.8" hidden="false" customHeight="false" outlineLevel="0" collapsed="false">
      <c r="E47" s="0" t="s">
        <v>918</v>
      </c>
      <c r="I47" s="39" t="s">
        <v>2053</v>
      </c>
      <c r="J47" s="40" t="n">
        <f aca="false">IF(ISNUMBER(RIGHT(E47,LEN(E47)-SEARCH("(",E47,1))*1),RIGHT(E47,LEN(E47)-SEARCH("(",E47,1))*1,VLOOKUP(MID(E47,SEARCH("(",E47,1)+1,IF(ISERROR(FIND("NBMX",E47,1)),3,4)),$A$2:$C$38,3,0))</f>
        <v>1</v>
      </c>
      <c r="K47" s="40" t="str">
        <f aca="false">IF(ISBLANK(F47),"",IF(ISNUMBER(F47),F47,VLOOKUP(IF(ISERROR(SEARCH(")",F47,1)),LEFT(F47,LEN(F47)),LEFT(F47,LEN(F47)-1)),$A$2:$C$38,3,0)))</f>
        <v/>
      </c>
      <c r="L47" s="40" t="str">
        <f aca="false">IF(ISBLANK(G47),"",IF(ISNUMBER(G47),G47,IF(ISNUMBER(1*LEFT(G47,LEN(G47)-1)),1*LEFT(G47,LEN(G47)-1),VLOOKUP(IF(ISERROR(SEARCH(")",G47,1)),LEFT(G47,LEN(G47)),LEFT(G47,LEN(G47)-1)),$A$2:$C$38,3,0))))</f>
        <v/>
      </c>
      <c r="M47" s="41" t="str">
        <f aca="false">IF(ISBLANK(H47),"",IF(ISNUMBER(H47),H47,IF(ISNUMBER(1*LEFT(H47,LEN(H47)-1)),1*LEFT(H47,LEN(H47)-1),VLOOKUP(IF(ISERROR(SEARCH(")",H47,1)),LEFT(H47,LEN(H47)),LEFT(H47,LEN(H47)-1)),$A$2:$C$38,3,0))))</f>
        <v/>
      </c>
      <c r="N47" s="40" t="str">
        <f aca="false">I47&amp;"("&amp;J47&amp;IF(ISNUMBER(K47),IF(ISNUMBER(L47),IF(ISNUMBER(M47),","&amp;K47&amp;","&amp;L47&amp;","&amp;M47,","&amp;K47&amp;","&amp;L47),","&amp;K47),"")&amp;")"</f>
        <v>BTCZ(1)</v>
      </c>
      <c r="O47" s="0" t="str">
        <f aca="false">IF(ISERROR(VLOOKUP(N47,'INTEGER modparm'!$B$2:$B$155,1,0)),IF(ISERROR(VLOOKUP(N47,'REAL modparm'!$B$2:$B$801,1,0)),IF(ISERROR(VLOOKUP(N47,'CHAR modparm'!$B$2:$B$10,1,0)),"*******","CHARACTER"),"REAL"),"INTEGER")</f>
        <v>REAL</v>
      </c>
      <c r="P47" s="0" t="n">
        <v>46</v>
      </c>
      <c r="Q47" s="45" t="s">
        <v>2971</v>
      </c>
      <c r="R47" s="42" t="str">
        <f aca="false">INDEX($N$2:$N$951,MATCH(S47,$P$2:$P$951,0),1)</f>
        <v>IGO(1)</v>
      </c>
      <c r="S47" s="30" t="n">
        <v>273</v>
      </c>
      <c r="T47" s="43" t="str">
        <f aca="false">Q47&amp;"::"&amp;R47</f>
        <v>INTEGER::IGO(1)</v>
      </c>
      <c r="U47" s="44" t="str">
        <f aca="false">"p%"&amp;LEFT(R47,SEARCH("(",R47,1)-1)&amp;"="&amp;LEFT(R47,SEARCH("(",R47,1)-1)</f>
        <v>p%IGO=IGO</v>
      </c>
      <c r="V47" s="44" t="str">
        <f aca="false">LEFT(R47,SEARCH("(",R47,1)-1)&amp;"="&amp;"p%"&amp;LEFT(R47,SEARCH("(",R47,1)-1)</f>
        <v>IGO=p%IGO</v>
      </c>
    </row>
    <row r="48" customFormat="false" ht="12.8" hidden="false" customHeight="false" outlineLevel="0" collapsed="false">
      <c r="E48" s="0" t="s">
        <v>919</v>
      </c>
      <c r="I48" s="39" t="s">
        <v>2054</v>
      </c>
      <c r="J48" s="40" t="n">
        <f aca="false">IF(ISNUMBER(RIGHT(E48,LEN(E48)-SEARCH("(",E48,1))*1),RIGHT(E48,LEN(E48)-SEARCH("(",E48,1))*1,VLOOKUP(MID(E48,SEARCH("(",E48,1)+1,IF(ISERROR(FIND("NBMX",E48,1)),3,4)),$A$2:$C$38,3,0))</f>
        <v>1</v>
      </c>
      <c r="K48" s="40" t="str">
        <f aca="false">IF(ISBLANK(F48),"",IF(ISNUMBER(F48),F48,VLOOKUP(IF(ISERROR(SEARCH(")",F48,1)),LEFT(F48,LEN(F48)),LEFT(F48,LEN(F48)-1)),$A$2:$C$38,3,0)))</f>
        <v/>
      </c>
      <c r="L48" s="40" t="str">
        <f aca="false">IF(ISBLANK(G48),"",IF(ISNUMBER(G48),G48,IF(ISNUMBER(1*LEFT(G48,LEN(G48)-1)),1*LEFT(G48,LEN(G48)-1),VLOOKUP(IF(ISERROR(SEARCH(")",G48,1)),LEFT(G48,LEN(G48)),LEFT(G48,LEN(G48)-1)),$A$2:$C$38,3,0))))</f>
        <v/>
      </c>
      <c r="M48" s="41" t="str">
        <f aca="false">IF(ISBLANK(H48),"",IF(ISNUMBER(H48),H48,IF(ISNUMBER(1*LEFT(H48,LEN(H48)-1)),1*LEFT(H48,LEN(H48)-1),VLOOKUP(IF(ISERROR(SEARCH(")",H48,1)),LEFT(H48,LEN(H48)),LEFT(H48,LEN(H48)-1)),$A$2:$C$38,3,0))))</f>
        <v/>
      </c>
      <c r="N48" s="40" t="str">
        <f aca="false">I48&amp;"("&amp;J48&amp;IF(ISNUMBER(K48),IF(ISNUMBER(L48),IF(ISNUMBER(M48),","&amp;K48&amp;","&amp;L48&amp;","&amp;M48,","&amp;K48&amp;","&amp;L48),","&amp;K48),"")&amp;")"</f>
        <v>BTK(1)</v>
      </c>
      <c r="O48" s="0" t="str">
        <f aca="false">IF(ISERROR(VLOOKUP(N48,'INTEGER modparm'!$B$2:$B$155,1,0)),IF(ISERROR(VLOOKUP(N48,'REAL modparm'!$B$2:$B$801,1,0)),IF(ISERROR(VLOOKUP(N48,'CHAR modparm'!$B$2:$B$10,1,0)),"*******","CHARACTER"),"REAL"),"INTEGER")</f>
        <v>REAL</v>
      </c>
      <c r="P48" s="0" t="n">
        <v>47</v>
      </c>
      <c r="Q48" s="45" t="s">
        <v>2971</v>
      </c>
      <c r="R48" s="42" t="str">
        <f aca="false">INDEX($N$2:$N$951,MATCH(S48,$P$2:$P$951,0),1)</f>
        <v>IGZ(1)</v>
      </c>
      <c r="S48" s="30" t="n">
        <v>274</v>
      </c>
      <c r="T48" s="43" t="str">
        <f aca="false">Q48&amp;"::"&amp;R48</f>
        <v>INTEGER::IGZ(1)</v>
      </c>
      <c r="U48" s="44" t="str">
        <f aca="false">"p%"&amp;LEFT(R48,SEARCH("(",R48,1)-1)&amp;"="&amp;LEFT(R48,SEARCH("(",R48,1)-1)</f>
        <v>p%IGZ=IGZ</v>
      </c>
      <c r="V48" s="44" t="str">
        <f aca="false">LEFT(R48,SEARCH("(",R48,1)-1)&amp;"="&amp;"p%"&amp;LEFT(R48,SEARCH("(",R48,1)-1)</f>
        <v>IGZ=p%IGZ</v>
      </c>
    </row>
    <row r="49" customFormat="false" ht="12.8" hidden="false" customHeight="false" outlineLevel="0" collapsed="false">
      <c r="E49" s="0" t="s">
        <v>920</v>
      </c>
      <c r="I49" s="39" t="s">
        <v>2055</v>
      </c>
      <c r="J49" s="40" t="n">
        <f aca="false">IF(ISNUMBER(RIGHT(E49,LEN(E49)-SEARCH("(",E49,1))*1),RIGHT(E49,LEN(E49)-SEARCH("(",E49,1))*1,VLOOKUP(MID(E49,SEARCH("(",E49,1)+1,IF(ISERROR(FIND("NBMX",E49,1)),3,4)),$A$2:$C$38,3,0))</f>
        <v>1</v>
      </c>
      <c r="K49" s="40" t="str">
        <f aca="false">IF(ISBLANK(F49),"",IF(ISNUMBER(F49),F49,VLOOKUP(IF(ISERROR(SEARCH(")",F49,1)),LEFT(F49,LEN(F49)),LEFT(F49,LEN(F49)-1)),$A$2:$C$38,3,0)))</f>
        <v/>
      </c>
      <c r="L49" s="40" t="str">
        <f aca="false">IF(ISBLANK(G49),"",IF(ISNUMBER(G49),G49,IF(ISNUMBER(1*LEFT(G49,LEN(G49)-1)),1*LEFT(G49,LEN(G49)-1),VLOOKUP(IF(ISERROR(SEARCH(")",G49,1)),LEFT(G49,LEN(G49)),LEFT(G49,LEN(G49)-1)),$A$2:$C$38,3,0))))</f>
        <v/>
      </c>
      <c r="M49" s="41" t="str">
        <f aca="false">IF(ISBLANK(H49),"",IF(ISNUMBER(H49),H49,IF(ISNUMBER(1*LEFT(H49,LEN(H49)-1)),1*LEFT(H49,LEN(H49)-1),VLOOKUP(IF(ISERROR(SEARCH(")",H49,1)),LEFT(H49,LEN(H49)),LEFT(H49,LEN(H49)-1)),$A$2:$C$38,3,0))))</f>
        <v/>
      </c>
      <c r="N49" s="40" t="str">
        <f aca="false">I49&amp;"("&amp;J49&amp;IF(ISNUMBER(K49),IF(ISNUMBER(L49),IF(ISNUMBER(M49),","&amp;K49&amp;","&amp;L49&amp;","&amp;M49,","&amp;K49&amp;","&amp;L49),","&amp;K49),"")&amp;")"</f>
        <v>BTN(1)</v>
      </c>
      <c r="O49" s="0" t="str">
        <f aca="false">IF(ISERROR(VLOOKUP(N49,'INTEGER modparm'!$B$2:$B$155,1,0)),IF(ISERROR(VLOOKUP(N49,'REAL modparm'!$B$2:$B$801,1,0)),IF(ISERROR(VLOOKUP(N49,'CHAR modparm'!$B$2:$B$10,1,0)),"*******","CHARACTER"),"REAL"),"INTEGER")</f>
        <v>REAL</v>
      </c>
      <c r="P49" s="0" t="n">
        <v>48</v>
      </c>
      <c r="Q49" s="45" t="s">
        <v>2971</v>
      </c>
      <c r="R49" s="42" t="str">
        <f aca="false">INDEX($N$2:$N$951,MATCH(S49,$P$2:$P$951,0),1)</f>
        <v>IGZO(10,1)</v>
      </c>
      <c r="S49" s="30" t="n">
        <v>275</v>
      </c>
      <c r="T49" s="43" t="str">
        <f aca="false">Q49&amp;"::"&amp;R49</f>
        <v>INTEGER::IGZO(10,1)</v>
      </c>
      <c r="U49" s="44" t="str">
        <f aca="false">"p%"&amp;LEFT(R49,SEARCH("(",R49,1)-1)&amp;"="&amp;LEFT(R49,SEARCH("(",R49,1)-1)</f>
        <v>p%IGZO=IGZO</v>
      </c>
      <c r="V49" s="44" t="str">
        <f aca="false">LEFT(R49,SEARCH("(",R49,1)-1)&amp;"="&amp;"p%"&amp;LEFT(R49,SEARCH("(",R49,1)-1)</f>
        <v>IGZO=p%IGZO</v>
      </c>
    </row>
    <row r="50" customFormat="false" ht="12.8" hidden="false" customHeight="false" outlineLevel="0" collapsed="false">
      <c r="E50" s="0" t="s">
        <v>921</v>
      </c>
      <c r="I50" s="39" t="s">
        <v>2056</v>
      </c>
      <c r="J50" s="40" t="n">
        <f aca="false">IF(ISNUMBER(RIGHT(E50,LEN(E50)-SEARCH("(",E50,1))*1),RIGHT(E50,LEN(E50)-SEARCH("(",E50,1))*1,VLOOKUP(MID(E50,SEARCH("(",E50,1)+1,IF(ISERROR(FIND("NBMX",E50,1)),3,4)),$A$2:$C$38,3,0))</f>
        <v>1</v>
      </c>
      <c r="K50" s="40" t="str">
        <f aca="false">IF(ISBLANK(F50),"",IF(ISNUMBER(F50),F50,VLOOKUP(IF(ISERROR(SEARCH(")",F50,1)),LEFT(F50,LEN(F50)),LEFT(F50,LEN(F50)-1)),$A$2:$C$38,3,0)))</f>
        <v/>
      </c>
      <c r="L50" s="40" t="str">
        <f aca="false">IF(ISBLANK(G50),"",IF(ISNUMBER(G50),G50,IF(ISNUMBER(1*LEFT(G50,LEN(G50)-1)),1*LEFT(G50,LEN(G50)-1),VLOOKUP(IF(ISERROR(SEARCH(")",G50,1)),LEFT(G50,LEN(G50)),LEFT(G50,LEN(G50)-1)),$A$2:$C$38,3,0))))</f>
        <v/>
      </c>
      <c r="M50" s="41" t="str">
        <f aca="false">IF(ISBLANK(H50),"",IF(ISNUMBER(H50),H50,IF(ISNUMBER(1*LEFT(H50,LEN(H50)-1)),1*LEFT(H50,LEN(H50)-1),VLOOKUP(IF(ISERROR(SEARCH(")",H50,1)),LEFT(H50,LEN(H50)),LEFT(H50,LEN(H50)-1)),$A$2:$C$38,3,0))))</f>
        <v/>
      </c>
      <c r="N50" s="40" t="str">
        <f aca="false">I50&amp;"("&amp;J50&amp;IF(ISNUMBER(K50),IF(ISNUMBER(L50),IF(ISNUMBER(M50),","&amp;K50&amp;","&amp;L50&amp;","&amp;M50,","&amp;K50&amp;","&amp;L50),","&amp;K50),"")&amp;")"</f>
        <v>BTNX(1)</v>
      </c>
      <c r="O50" s="0" t="str">
        <f aca="false">IF(ISERROR(VLOOKUP(N50,'INTEGER modparm'!$B$2:$B$155,1,0)),IF(ISERROR(VLOOKUP(N50,'REAL modparm'!$B$2:$B$801,1,0)),IF(ISERROR(VLOOKUP(N50,'CHAR modparm'!$B$2:$B$10,1,0)),"*******","CHARACTER"),"REAL"),"INTEGER")</f>
        <v>REAL</v>
      </c>
      <c r="P50" s="0" t="n">
        <v>49</v>
      </c>
      <c r="Q50" s="45" t="s">
        <v>2971</v>
      </c>
      <c r="R50" s="42" t="str">
        <f aca="false">INDEX($N$2:$N$951,MATCH(S50,$P$2:$P$951,0),1)</f>
        <v>IGZX(10,1)</v>
      </c>
      <c r="S50" s="30" t="n">
        <v>276</v>
      </c>
      <c r="T50" s="43" t="str">
        <f aca="false">Q50&amp;"::"&amp;R50</f>
        <v>INTEGER::IGZX(10,1)</v>
      </c>
      <c r="U50" s="44" t="str">
        <f aca="false">"p%"&amp;LEFT(R50,SEARCH("(",R50,1)-1)&amp;"="&amp;LEFT(R50,SEARCH("(",R50,1)-1)</f>
        <v>p%IGZX=IGZX</v>
      </c>
      <c r="V50" s="44" t="str">
        <f aca="false">LEFT(R50,SEARCH("(",R50,1)-1)&amp;"="&amp;"p%"&amp;LEFT(R50,SEARCH("(",R50,1)-1)</f>
        <v>IGZX=p%IGZX</v>
      </c>
    </row>
    <row r="51" customFormat="false" ht="12.8" hidden="false" customHeight="false" outlineLevel="0" collapsed="false">
      <c r="E51" s="0" t="s">
        <v>922</v>
      </c>
      <c r="I51" s="39" t="s">
        <v>2057</v>
      </c>
      <c r="J51" s="40" t="n">
        <f aca="false">IF(ISNUMBER(RIGHT(E51,LEN(E51)-SEARCH("(",E51,1))*1),RIGHT(E51,LEN(E51)-SEARCH("(",E51,1))*1,VLOOKUP(MID(E51,SEARCH("(",E51,1)+1,IF(ISERROR(FIND("NBMX",E51,1)),3,4)),$A$2:$C$38,3,0))</f>
        <v>1</v>
      </c>
      <c r="K51" s="40" t="str">
        <f aca="false">IF(ISBLANK(F51),"",IF(ISNUMBER(F51),F51,VLOOKUP(IF(ISERROR(SEARCH(")",F51,1)),LEFT(F51,LEN(F51)),LEFT(F51,LEN(F51)-1)),$A$2:$C$38,3,0)))</f>
        <v/>
      </c>
      <c r="L51" s="40" t="str">
        <f aca="false">IF(ISBLANK(G51),"",IF(ISNUMBER(G51),G51,IF(ISNUMBER(1*LEFT(G51,LEN(G51)-1)),1*LEFT(G51,LEN(G51)-1),VLOOKUP(IF(ISERROR(SEARCH(")",G51,1)),LEFT(G51,LEN(G51)),LEFT(G51,LEN(G51)-1)),$A$2:$C$38,3,0))))</f>
        <v/>
      </c>
      <c r="M51" s="41" t="str">
        <f aca="false">IF(ISBLANK(H51),"",IF(ISNUMBER(H51),H51,IF(ISNUMBER(1*LEFT(H51,LEN(H51)-1)),1*LEFT(H51,LEN(H51)-1),VLOOKUP(IF(ISERROR(SEARCH(")",H51,1)),LEFT(H51,LEN(H51)),LEFT(H51,LEN(H51)-1)),$A$2:$C$38,3,0))))</f>
        <v/>
      </c>
      <c r="N51" s="40" t="str">
        <f aca="false">I51&amp;"("&amp;J51&amp;IF(ISNUMBER(K51),IF(ISNUMBER(L51),IF(ISNUMBER(M51),","&amp;K51&amp;","&amp;L51&amp;","&amp;M51,","&amp;K51&amp;","&amp;L51),","&amp;K51),"")&amp;")"</f>
        <v>BTNZ(1)</v>
      </c>
      <c r="O51" s="0" t="str">
        <f aca="false">IF(ISERROR(VLOOKUP(N51,'INTEGER modparm'!$B$2:$B$155,1,0)),IF(ISERROR(VLOOKUP(N51,'REAL modparm'!$B$2:$B$801,1,0)),IF(ISERROR(VLOOKUP(N51,'CHAR modparm'!$B$2:$B$10,1,0)),"*******","CHARACTER"),"REAL"),"INTEGER")</f>
        <v>REAL</v>
      </c>
      <c r="P51" s="0" t="n">
        <v>50</v>
      </c>
      <c r="Q51" s="45" t="s">
        <v>2971</v>
      </c>
      <c r="R51" s="42" t="str">
        <f aca="false">INDEX($N$2:$N$951,MATCH(S51,$P$2:$P$951,0),1)</f>
        <v>IHBS(10,1)</v>
      </c>
      <c r="S51" s="30" t="n">
        <v>277</v>
      </c>
      <c r="T51" s="43" t="str">
        <f aca="false">Q51&amp;"::"&amp;R51</f>
        <v>INTEGER::IHBS(10,1)</v>
      </c>
      <c r="U51" s="44" t="str">
        <f aca="false">"p%"&amp;LEFT(R51,SEARCH("(",R51,1)-1)&amp;"="&amp;LEFT(R51,SEARCH("(",R51,1)-1)</f>
        <v>p%IHBS=IHBS</v>
      </c>
      <c r="V51" s="44" t="str">
        <f aca="false">LEFT(R51,SEARCH("(",R51,1)-1)&amp;"="&amp;"p%"&amp;LEFT(R51,SEARCH("(",R51,1)-1)</f>
        <v>IHBS=p%IHBS</v>
      </c>
    </row>
    <row r="52" customFormat="false" ht="12.8" hidden="false" customHeight="false" outlineLevel="0" collapsed="false">
      <c r="E52" s="0" t="s">
        <v>923</v>
      </c>
      <c r="I52" s="39" t="s">
        <v>2058</v>
      </c>
      <c r="J52" s="40" t="n">
        <f aca="false">IF(ISNUMBER(RIGHT(E52,LEN(E52)-SEARCH("(",E52,1))*1),RIGHT(E52,LEN(E52)-SEARCH("(",E52,1))*1,VLOOKUP(MID(E52,SEARCH("(",E52,1)+1,IF(ISERROR(FIND("NBMX",E52,1)),3,4)),$A$2:$C$38,3,0))</f>
        <v>1</v>
      </c>
      <c r="K52" s="40" t="str">
        <f aca="false">IF(ISBLANK(F52),"",IF(ISNUMBER(F52),F52,VLOOKUP(IF(ISERROR(SEARCH(")",F52,1)),LEFT(F52,LEN(F52)),LEFT(F52,LEN(F52)-1)),$A$2:$C$38,3,0)))</f>
        <v/>
      </c>
      <c r="L52" s="40" t="str">
        <f aca="false">IF(ISBLANK(G52),"",IF(ISNUMBER(G52),G52,IF(ISNUMBER(1*LEFT(G52,LEN(G52)-1)),1*LEFT(G52,LEN(G52)-1),VLOOKUP(IF(ISERROR(SEARCH(")",G52,1)),LEFT(G52,LEN(G52)),LEFT(G52,LEN(G52)-1)),$A$2:$C$38,3,0))))</f>
        <v/>
      </c>
      <c r="M52" s="41" t="str">
        <f aca="false">IF(ISBLANK(H52),"",IF(ISNUMBER(H52),H52,IF(ISNUMBER(1*LEFT(H52,LEN(H52)-1)),1*LEFT(H52,LEN(H52)-1),VLOOKUP(IF(ISERROR(SEARCH(")",H52,1)),LEFT(H52,LEN(H52)),LEFT(H52,LEN(H52)-1)),$A$2:$C$38,3,0))))</f>
        <v/>
      </c>
      <c r="N52" s="40" t="str">
        <f aca="false">I52&amp;"("&amp;J52&amp;IF(ISNUMBER(K52),IF(ISNUMBER(L52),IF(ISNUMBER(M52),","&amp;K52&amp;","&amp;L52&amp;","&amp;M52,","&amp;K52&amp;","&amp;L52),","&amp;K52),"")&amp;")"</f>
        <v>BTP(1)</v>
      </c>
      <c r="O52" s="0" t="str">
        <f aca="false">IF(ISERROR(VLOOKUP(N52,'INTEGER modparm'!$B$2:$B$155,1,0)),IF(ISERROR(VLOOKUP(N52,'REAL modparm'!$B$2:$B$801,1,0)),IF(ISERROR(VLOOKUP(N52,'CHAR modparm'!$B$2:$B$10,1,0)),"*******","CHARACTER"),"REAL"),"INTEGER")</f>
        <v>REAL</v>
      </c>
      <c r="P52" s="0" t="n">
        <v>51</v>
      </c>
      <c r="Q52" s="45" t="s">
        <v>2971</v>
      </c>
      <c r="R52" s="42" t="str">
        <f aca="false">INDEX($N$2:$N$951,MATCH(S52,$P$2:$P$951,0),1)</f>
        <v>IHC(300)</v>
      </c>
      <c r="S52" s="30" t="n">
        <v>278</v>
      </c>
      <c r="T52" s="43" t="str">
        <f aca="false">Q52&amp;"::"&amp;R52</f>
        <v>INTEGER::IHC(300)</v>
      </c>
      <c r="U52" s="44" t="str">
        <f aca="false">"p%"&amp;LEFT(R52,SEARCH("(",R52,1)-1)&amp;"="&amp;LEFT(R52,SEARCH("(",R52,1)-1)</f>
        <v>p%IHC=IHC</v>
      </c>
      <c r="V52" s="44" t="str">
        <f aca="false">LEFT(R52,SEARCH("(",R52,1)-1)&amp;"="&amp;"p%"&amp;LEFT(R52,SEARCH("(",R52,1)-1)</f>
        <v>IHC=p%IHC</v>
      </c>
    </row>
    <row r="53" s="5" customFormat="true" ht="12.8" hidden="false" customHeight="false" outlineLevel="0" collapsed="false">
      <c r="C53" s="14"/>
      <c r="E53" s="5" t="s">
        <v>924</v>
      </c>
      <c r="H53" s="13"/>
      <c r="I53" s="39" t="s">
        <v>2059</v>
      </c>
      <c r="J53" s="40" t="n">
        <f aca="false">IF(ISNUMBER(RIGHT(E53,LEN(E53)-SEARCH("(",E53,1))*1),RIGHT(E53,LEN(E53)-SEARCH("(",E53,1))*1,VLOOKUP(MID(E53,SEARCH("(",E53,1)+1,IF(ISERROR(FIND("NBMX",E53,1)),3,4)),$A$2:$C$38,3,0))</f>
        <v>1</v>
      </c>
      <c r="K53" s="40" t="str">
        <f aca="false">IF(ISBLANK(F53),"",IF(ISNUMBER(F53),F53,VLOOKUP(IF(ISERROR(SEARCH(")",F53,1)),LEFT(F53,LEN(F53)),LEFT(F53,LEN(F53)-1)),$A$2:$C$38,3,0)))</f>
        <v/>
      </c>
      <c r="L53" s="40" t="str">
        <f aca="false">IF(ISBLANK(G53),"",IF(ISNUMBER(G53),G53,IF(ISNUMBER(1*LEFT(G53,LEN(G53)-1)),1*LEFT(G53,LEN(G53)-1),VLOOKUP(IF(ISERROR(SEARCH(")",G53,1)),LEFT(G53,LEN(G53)),LEFT(G53,LEN(G53)-1)),$A$2:$C$38,3,0))))</f>
        <v/>
      </c>
      <c r="M53" s="41" t="str">
        <f aca="false">IF(ISBLANK(H53),"",IF(ISNUMBER(H53),H53,IF(ISNUMBER(1*LEFT(H53,LEN(H53)-1)),1*LEFT(H53,LEN(H53)-1),VLOOKUP(IF(ISERROR(SEARCH(")",H53,1)),LEFT(H53,LEN(H53)),LEFT(H53,LEN(H53)-1)),$A$2:$C$38,3,0))))</f>
        <v/>
      </c>
      <c r="N53" s="40" t="str">
        <f aca="false">I53&amp;"("&amp;J53&amp;IF(ISNUMBER(K53),IF(ISNUMBER(L53),IF(ISNUMBER(M53),","&amp;K53&amp;","&amp;L53&amp;","&amp;M53,","&amp;K53&amp;","&amp;L53),","&amp;K53),"")&amp;")"</f>
        <v>BTPX(1)</v>
      </c>
      <c r="O53" s="0" t="str">
        <f aca="false">IF(ISERROR(VLOOKUP(N53,'INTEGER modparm'!$B$2:$B$155,1,0)),IF(ISERROR(VLOOKUP(N53,'REAL modparm'!$B$2:$B$801,1,0)),IF(ISERROR(VLOOKUP(N53,'CHAR modparm'!$B$2:$B$10,1,0)),"*******","CHARACTER"),"REAL"),"INTEGER")</f>
        <v>REAL</v>
      </c>
      <c r="P53" s="0" t="n">
        <v>52</v>
      </c>
      <c r="Q53" s="45" t="s">
        <v>2971</v>
      </c>
      <c r="R53" s="42" t="str">
        <f aca="false">INDEX($N$2:$N$951,MATCH(S53,$P$2:$P$951,0),1)</f>
        <v>IHDM(1)</v>
      </c>
      <c r="S53" s="30" t="n">
        <v>279</v>
      </c>
      <c r="T53" s="43" t="str">
        <f aca="false">Q53&amp;"::"&amp;R53</f>
        <v>INTEGER::IHDM(1)</v>
      </c>
      <c r="U53" s="44" t="str">
        <f aca="false">"p%"&amp;LEFT(R53,SEARCH("(",R53,1)-1)&amp;"="&amp;LEFT(R53,SEARCH("(",R53,1)-1)</f>
        <v>p%IHDM=IHDM</v>
      </c>
      <c r="V53" s="44" t="str">
        <f aca="false">LEFT(R53,SEARCH("(",R53,1)-1)&amp;"="&amp;"p%"&amp;LEFT(R53,SEARCH("(",R53,1)-1)</f>
        <v>IHDM=p%IHDM</v>
      </c>
      <c r="AMH53" s="4"/>
      <c r="AMI53" s="4"/>
      <c r="AMJ53" s="0"/>
    </row>
    <row r="54" customFormat="false" ht="12.8" hidden="false" customHeight="false" outlineLevel="0" collapsed="false">
      <c r="E54" s="0" t="s">
        <v>925</v>
      </c>
      <c r="H54" s="6"/>
      <c r="I54" s="39" t="s">
        <v>2060</v>
      </c>
      <c r="J54" s="40" t="n">
        <f aca="false">IF(ISNUMBER(RIGHT(E54,LEN(E54)-SEARCH("(",E54,1))*1),RIGHT(E54,LEN(E54)-SEARCH("(",E54,1))*1,VLOOKUP(MID(E54,SEARCH("(",E54,1)+1,IF(ISERROR(FIND("NBMX",E54,1)),3,4)),$A$2:$C$38,3,0))</f>
        <v>1</v>
      </c>
      <c r="K54" s="40" t="str">
        <f aca="false">IF(ISBLANK(F54),"",IF(ISNUMBER(F54),F54,VLOOKUP(IF(ISERROR(SEARCH(")",F54,1)),LEFT(F54,LEN(F54)),LEFT(F54,LEN(F54)-1)),$A$2:$C$38,3,0)))</f>
        <v/>
      </c>
      <c r="L54" s="40" t="str">
        <f aca="false">IF(ISBLANK(G54),"",IF(ISNUMBER(G54),G54,IF(ISNUMBER(1*LEFT(G54,LEN(G54)-1)),1*LEFT(G54,LEN(G54)-1),VLOOKUP(IF(ISERROR(SEARCH(")",G54,1)),LEFT(G54,LEN(G54)),LEFT(G54,LEN(G54)-1)),$A$2:$C$38,3,0))))</f>
        <v/>
      </c>
      <c r="M54" s="41" t="str">
        <f aca="false">IF(ISBLANK(H54),"",IF(ISNUMBER(H54),H54,IF(ISNUMBER(1*LEFT(H54,LEN(H54)-1)),1*LEFT(H54,LEN(H54)-1),VLOOKUP(IF(ISERROR(SEARCH(")",H54,1)),LEFT(H54,LEN(H54)),LEFT(H54,LEN(H54)-1)),$A$2:$C$38,3,0))))</f>
        <v/>
      </c>
      <c r="N54" s="40" t="str">
        <f aca="false">I54&amp;"("&amp;J54&amp;IF(ISNUMBER(K54),IF(ISNUMBER(L54),IF(ISNUMBER(M54),","&amp;K54&amp;","&amp;L54&amp;","&amp;M54,","&amp;K54&amp;","&amp;L54),","&amp;K54),"")&amp;")"</f>
        <v>BTPZ(1)</v>
      </c>
      <c r="O54" s="0" t="str">
        <f aca="false">IF(ISERROR(VLOOKUP(N54,'INTEGER modparm'!$B$2:$B$155,1,0)),IF(ISERROR(VLOOKUP(N54,'REAL modparm'!$B$2:$B$801,1,0)),IF(ISERROR(VLOOKUP(N54,'CHAR modparm'!$B$2:$B$10,1,0)),"*******","CHARACTER"),"REAL"),"INTEGER")</f>
        <v>REAL</v>
      </c>
      <c r="P54" s="0" t="n">
        <v>53</v>
      </c>
      <c r="Q54" s="45" t="s">
        <v>2971</v>
      </c>
      <c r="R54" s="42" t="str">
        <f aca="false">INDEX($N$2:$N$951,MATCH(S54,$P$2:$P$951,0),1)</f>
        <v>IHDT(4,10,1)</v>
      </c>
      <c r="S54" s="30" t="n">
        <v>280</v>
      </c>
      <c r="T54" s="43" t="str">
        <f aca="false">Q54&amp;"::"&amp;R54</f>
        <v>INTEGER::IHDT(4,10,1)</v>
      </c>
      <c r="U54" s="44" t="str">
        <f aca="false">"p%"&amp;LEFT(R54,SEARCH("(",R54,1)-1)&amp;"="&amp;LEFT(R54,SEARCH("(",R54,1)-1)</f>
        <v>p%IHDT=IHDT</v>
      </c>
      <c r="V54" s="44" t="str">
        <f aca="false">LEFT(R54,SEARCH("(",R54,1)-1)&amp;"="&amp;"p%"&amp;LEFT(R54,SEARCH("(",R54,1)-1)</f>
        <v>IHDT=p%IHDT</v>
      </c>
    </row>
    <row r="55" customFormat="false" ht="12.8" hidden="false" customHeight="false" outlineLevel="0" collapsed="false">
      <c r="E55" s="0" t="s">
        <v>926</v>
      </c>
      <c r="H55" s="6"/>
      <c r="I55" s="39" t="s">
        <v>2061</v>
      </c>
      <c r="J55" s="40" t="n">
        <f aca="false">IF(ISNUMBER(RIGHT(E55,LEN(E55)-SEARCH("(",E55,1))*1),RIGHT(E55,LEN(E55)-SEARCH("(",E55,1))*1,VLOOKUP(MID(E55,SEARCH("(",E55,1)+1,IF(ISERROR(FIND("NBMX",E55,1)),3,4)),$A$2:$C$38,3,0))</f>
        <v>1</v>
      </c>
      <c r="K55" s="40" t="str">
        <f aca="false">IF(ISBLANK(F55),"",IF(ISNUMBER(F55),F55,VLOOKUP(IF(ISERROR(SEARCH(")",F55,1)),LEFT(F55,LEN(F55)),LEFT(F55,LEN(F55)-1)),$A$2:$C$38,3,0)))</f>
        <v/>
      </c>
      <c r="L55" s="40" t="str">
        <f aca="false">IF(ISBLANK(G55),"",IF(ISNUMBER(G55),G55,IF(ISNUMBER(1*LEFT(G55,LEN(G55)-1)),1*LEFT(G55,LEN(G55)-1),VLOOKUP(IF(ISERROR(SEARCH(")",G55,1)),LEFT(G55,LEN(G55)),LEFT(G55,LEN(G55)-1)),$A$2:$C$38,3,0))))</f>
        <v/>
      </c>
      <c r="M55" s="41" t="str">
        <f aca="false">IF(ISBLANK(H55),"",IF(ISNUMBER(H55),H55,IF(ISNUMBER(1*LEFT(H55,LEN(H55)-1)),1*LEFT(H55,LEN(H55)-1),VLOOKUP(IF(ISERROR(SEARCH(")",H55,1)),LEFT(H55,LEN(H55)),LEFT(H55,LEN(H55)-1)),$A$2:$C$38,3,0))))</f>
        <v/>
      </c>
      <c r="N55" s="40" t="str">
        <f aca="false">I55&amp;"("&amp;J55&amp;IF(ISNUMBER(K55),IF(ISNUMBER(L55),IF(ISNUMBER(M55),","&amp;K55&amp;","&amp;L55&amp;","&amp;M55,","&amp;K55&amp;","&amp;L55),","&amp;K55),"")&amp;")"</f>
        <v>BV1(1)</v>
      </c>
      <c r="O55" s="0" t="str">
        <f aca="false">IF(ISERROR(VLOOKUP(N55,'INTEGER modparm'!$B$2:$B$155,1,0)),IF(ISERROR(VLOOKUP(N55,'REAL modparm'!$B$2:$B$801,1,0)),IF(ISERROR(VLOOKUP(N55,'CHAR modparm'!$B$2:$B$10,1,0)),"*******","CHARACTER"),"REAL"),"INTEGER")</f>
        <v>REAL</v>
      </c>
      <c r="P55" s="0" t="n">
        <v>54</v>
      </c>
      <c r="Q55" s="45" t="s">
        <v>2971</v>
      </c>
      <c r="R55" s="42" t="str">
        <f aca="false">INDEX($N$2:$N$951,MATCH(S55,$P$2:$P$951,0),1)</f>
        <v>IHRL(12,1)</v>
      </c>
      <c r="S55" s="30" t="n">
        <v>281</v>
      </c>
      <c r="T55" s="43" t="str">
        <f aca="false">Q55&amp;"::"&amp;R55</f>
        <v>INTEGER::IHRL(12,1)</v>
      </c>
      <c r="U55" s="44" t="str">
        <f aca="false">"p%"&amp;LEFT(R55,SEARCH("(",R55,1)-1)&amp;"="&amp;LEFT(R55,SEARCH("(",R55,1)-1)</f>
        <v>p%IHRL=IHRL</v>
      </c>
      <c r="V55" s="44" t="str">
        <f aca="false">LEFT(R55,SEARCH("(",R55,1)-1)&amp;"="&amp;"p%"&amp;LEFT(R55,SEARCH("(",R55,1)-1)</f>
        <v>IHRL=p%IHRL</v>
      </c>
    </row>
    <row r="56" customFormat="false" ht="12.8" hidden="false" customHeight="false" outlineLevel="0" collapsed="false">
      <c r="E56" s="0" t="s">
        <v>927</v>
      </c>
      <c r="H56" s="6"/>
      <c r="I56" s="39" t="s">
        <v>2062</v>
      </c>
      <c r="J56" s="40" t="n">
        <f aca="false">IF(ISNUMBER(RIGHT(E56,LEN(E56)-SEARCH("(",E56,1))*1),RIGHT(E56,LEN(E56)-SEARCH("(",E56,1))*1,VLOOKUP(MID(E56,SEARCH("(",E56,1)+1,IF(ISERROR(FIND("NBMX",E56,1)),3,4)),$A$2:$C$38,3,0))</f>
        <v>1</v>
      </c>
      <c r="K56" s="40" t="str">
        <f aca="false">IF(ISBLANK(F56),"",IF(ISNUMBER(F56),F56,VLOOKUP(IF(ISERROR(SEARCH(")",F56,1)),LEFT(F56,LEN(F56)),LEFT(F56,LEN(F56)-1)),$A$2:$C$38,3,0)))</f>
        <v/>
      </c>
      <c r="L56" s="40" t="str">
        <f aca="false">IF(ISBLANK(G56),"",IF(ISNUMBER(G56),G56,IF(ISNUMBER(1*LEFT(G56,LEN(G56)-1)),1*LEFT(G56,LEN(G56)-1),VLOOKUP(IF(ISERROR(SEARCH(")",G56,1)),LEFT(G56,LEN(G56)),LEFT(G56,LEN(G56)-1)),$A$2:$C$38,3,0))))</f>
        <v/>
      </c>
      <c r="M56" s="41" t="str">
        <f aca="false">IF(ISBLANK(H56),"",IF(ISNUMBER(H56),H56,IF(ISNUMBER(1*LEFT(H56,LEN(H56)-1)),1*LEFT(H56,LEN(H56)-1),VLOOKUP(IF(ISERROR(SEARCH(")",H56,1)),LEFT(H56,LEN(H56)),LEFT(H56,LEN(H56)-1)),$A$2:$C$38,3,0))))</f>
        <v/>
      </c>
      <c r="N56" s="40" t="str">
        <f aca="false">I56&amp;"("&amp;J56&amp;IF(ISNUMBER(K56),IF(ISNUMBER(L56),IF(ISNUMBER(M56),","&amp;K56&amp;","&amp;L56&amp;","&amp;M56,","&amp;K56&amp;","&amp;L56),","&amp;K56),"")&amp;")"</f>
        <v>BV2(1)</v>
      </c>
      <c r="O56" s="0" t="str">
        <f aca="false">IF(ISERROR(VLOOKUP(N56,'INTEGER modparm'!$B$2:$B$155,1,0)),IF(ISERROR(VLOOKUP(N56,'REAL modparm'!$B$2:$B$801,1,0)),IF(ISERROR(VLOOKUP(N56,'CHAR modparm'!$B$2:$B$10,1,0)),"*******","CHARACTER"),"REAL"),"INTEGER")</f>
        <v>REAL</v>
      </c>
      <c r="P56" s="0" t="n">
        <v>55</v>
      </c>
      <c r="Q56" s="45" t="s">
        <v>2971</v>
      </c>
      <c r="R56" s="42" t="str">
        <f aca="false">INDEX($N$2:$N$951,MATCH(S56,$P$2:$P$951,0),1)</f>
        <v>IHT(300,1)</v>
      </c>
      <c r="S56" s="30" t="n">
        <v>282</v>
      </c>
      <c r="T56" s="43" t="str">
        <f aca="false">Q56&amp;"::"&amp;R56</f>
        <v>INTEGER::IHT(300,1)</v>
      </c>
      <c r="U56" s="44" t="str">
        <f aca="false">"p%"&amp;LEFT(R56,SEARCH("(",R56,1)-1)&amp;"="&amp;LEFT(R56,SEARCH("(",R56,1)-1)</f>
        <v>p%IHT=IHT</v>
      </c>
      <c r="V56" s="44" t="str">
        <f aca="false">LEFT(R56,SEARCH("(",R56,1)-1)&amp;"="&amp;"p%"&amp;LEFT(R56,SEARCH("(",R56,1)-1)</f>
        <v>IHT=p%IHT</v>
      </c>
    </row>
    <row r="57" customFormat="false" ht="12.8" hidden="false" customHeight="false" outlineLevel="0" collapsed="false">
      <c r="E57" s="0" t="s">
        <v>928</v>
      </c>
      <c r="I57" s="39" t="s">
        <v>2063</v>
      </c>
      <c r="J57" s="40" t="n">
        <f aca="false">IF(ISNUMBER(RIGHT(E57,LEN(E57)-SEARCH("(",E57,1))*1),RIGHT(E57,LEN(E57)-SEARCH("(",E57,1))*1,VLOOKUP(MID(E57,SEARCH("(",E57,1)+1,IF(ISERROR(FIND("NBMX",E57,1)),3,4)),$A$2:$C$38,3,0))</f>
        <v>1</v>
      </c>
      <c r="K57" s="40" t="str">
        <f aca="false">IF(ISBLANK(F57),"",IF(ISNUMBER(F57),F57,VLOOKUP(IF(ISERROR(SEARCH(")",F57,1)),LEFT(F57,LEN(F57)),LEFT(F57,LEN(F57)-1)),$A$2:$C$38,3,0)))</f>
        <v/>
      </c>
      <c r="L57" s="40" t="str">
        <f aca="false">IF(ISBLANK(G57),"",IF(ISNUMBER(G57),G57,IF(ISNUMBER(1*LEFT(G57,LEN(G57)-1)),1*LEFT(G57,LEN(G57)-1),VLOOKUP(IF(ISERROR(SEARCH(")",G57,1)),LEFT(G57,LEN(G57)),LEFT(G57,LEN(G57)-1)),$A$2:$C$38,3,0))))</f>
        <v/>
      </c>
      <c r="M57" s="41" t="str">
        <f aca="false">IF(ISBLANK(H57),"",IF(ISNUMBER(H57),H57,IF(ISNUMBER(1*LEFT(H57,LEN(H57)-1)),1*LEFT(H57,LEN(H57)-1),VLOOKUP(IF(ISERROR(SEARCH(")",H57,1)),LEFT(H57,LEN(H57)),LEFT(H57,LEN(H57)-1)),$A$2:$C$38,3,0))))</f>
        <v/>
      </c>
      <c r="N57" s="40" t="str">
        <f aca="false">I57&amp;"("&amp;J57&amp;IF(ISNUMBER(K57),IF(ISNUMBER(L57),IF(ISNUMBER(M57),","&amp;K57&amp;","&amp;L57&amp;","&amp;M57,","&amp;K57&amp;","&amp;L57),","&amp;K57),"")&amp;")"</f>
        <v>BVIR(1)</v>
      </c>
      <c r="O57" s="0" t="str">
        <f aca="false">IF(ISERROR(VLOOKUP(N57,'INTEGER modparm'!$B$2:$B$155,1,0)),IF(ISERROR(VLOOKUP(N57,'REAL modparm'!$B$2:$B$801,1,0)),IF(ISERROR(VLOOKUP(N57,'CHAR modparm'!$B$2:$B$10,1,0)),"*******","CHARACTER"),"REAL"),"INTEGER")</f>
        <v>REAL</v>
      </c>
      <c r="P57" s="0" t="n">
        <v>56</v>
      </c>
      <c r="Q57" s="45" t="s">
        <v>2971</v>
      </c>
      <c r="R57" s="42" t="str">
        <f aca="false">INDEX($N$2:$N$951,MATCH(S57,$P$2:$P$951,0),1)</f>
        <v>IHU(200,1)</v>
      </c>
      <c r="S57" s="30" t="n">
        <v>283</v>
      </c>
      <c r="T57" s="43" t="str">
        <f aca="false">Q57&amp;"::"&amp;R57</f>
        <v>INTEGER::IHU(200,1)</v>
      </c>
      <c r="U57" s="44" t="str">
        <f aca="false">"p%"&amp;LEFT(R57,SEARCH("(",R57,1)-1)&amp;"="&amp;LEFT(R57,SEARCH("(",R57,1)-1)</f>
        <v>p%IHU=IHU</v>
      </c>
      <c r="V57" s="44" t="str">
        <f aca="false">LEFT(R57,SEARCH("(",R57,1)-1)&amp;"="&amp;"p%"&amp;LEFT(R57,SEARCH("(",R57,1)-1)</f>
        <v>IHU=p%IHU</v>
      </c>
    </row>
    <row r="58" customFormat="false" ht="12.8" hidden="false" customHeight="false" outlineLevel="0" collapsed="false">
      <c r="E58" s="0" t="s">
        <v>1662</v>
      </c>
      <c r="F58" s="0" t="s">
        <v>1652</v>
      </c>
      <c r="I58" s="39" t="s">
        <v>2064</v>
      </c>
      <c r="J58" s="40" t="n">
        <f aca="false">IF(ISNUMBER(RIGHT(E58,LEN(E58)-SEARCH("(",E58,1))*1),RIGHT(E58,LEN(E58)-SEARCH("(",E58,1))*1,VLOOKUP(MID(E58,SEARCH("(",E58,1)+1,IF(ISERROR(FIND("NBMX",E58,1)),3,4)),$A$2:$C$38,3,0))</f>
        <v>3</v>
      </c>
      <c r="K58" s="40" t="n">
        <f aca="false">IF(ISBLANK(F58),"",IF(ISNUMBER(F58),F58,VLOOKUP(IF(ISERROR(SEARCH(")",F58,1)),LEFT(F58,LEN(F58)),LEFT(F58,LEN(F58)-1)),$A$2:$C$38,3,0)))</f>
        <v>200</v>
      </c>
      <c r="L58" s="40" t="str">
        <f aca="false">IF(ISBLANK(G58),"",IF(ISNUMBER(G58),G58,IF(ISNUMBER(1*LEFT(G58,LEN(G58)-1)),1*LEFT(G58,LEN(G58)-1),VLOOKUP(IF(ISERROR(SEARCH(")",G58,1)),LEFT(G58,LEN(G58)),LEFT(G58,LEN(G58)-1)),$A$2:$C$38,3,0))))</f>
        <v/>
      </c>
      <c r="M58" s="41" t="str">
        <f aca="false">IF(ISBLANK(H58),"",IF(ISNUMBER(H58),H58,IF(ISNUMBER(1*LEFT(H58,LEN(H58)-1)),1*LEFT(H58,LEN(H58)-1),VLOOKUP(IF(ISERROR(SEARCH(")",H58,1)),LEFT(H58,LEN(H58)),LEFT(H58,LEN(H58)-1)),$A$2:$C$38,3,0))))</f>
        <v/>
      </c>
      <c r="N58" s="40" t="str">
        <f aca="false">I58&amp;"("&amp;J58&amp;IF(ISNUMBER(K58),IF(ISNUMBER(L58),IF(ISNUMBER(M58),","&amp;K58&amp;","&amp;L58&amp;","&amp;M58,","&amp;K58&amp;","&amp;L58),","&amp;K58),"")&amp;")"</f>
        <v>BWN(3,200)</v>
      </c>
      <c r="O58" s="0" t="str">
        <f aca="false">IF(ISERROR(VLOOKUP(N58,'INTEGER modparm'!$B$2:$B$155,1,0)),IF(ISERROR(VLOOKUP(N58,'REAL modparm'!$B$2:$B$801,1,0)),IF(ISERROR(VLOOKUP(N58,'CHAR modparm'!$B$2:$B$10,1,0)),"*******","CHARACTER"),"REAL"),"INTEGER")</f>
        <v>REAL</v>
      </c>
      <c r="P58" s="0" t="n">
        <v>57</v>
      </c>
      <c r="Q58" s="42" t="s">
        <v>2971</v>
      </c>
      <c r="R58" s="42" t="str">
        <f aca="false">INDEX($N$2:$N$951,MATCH(S58,$P$2:$P$951,0),1)</f>
        <v>IHX(3)</v>
      </c>
      <c r="S58" s="30" t="n">
        <v>284</v>
      </c>
      <c r="T58" s="43" t="str">
        <f aca="false">Q58&amp;"::"&amp;R58</f>
        <v>INTEGER::IHX(3)</v>
      </c>
      <c r="U58" s="44" t="str">
        <f aca="false">"p%"&amp;LEFT(R58,SEARCH("(",R58,1)-1)&amp;"="&amp;LEFT(R58,SEARCH("(",R58,1)-1)</f>
        <v>p%IHX=IHX</v>
      </c>
      <c r="V58" s="44" t="str">
        <f aca="false">LEFT(R58,SEARCH("(",R58,1)-1)&amp;"="&amp;"p%"&amp;LEFT(R58,SEARCH("(",R58,1)-1)</f>
        <v>IHX=p%IHX</v>
      </c>
    </row>
    <row r="59" customFormat="false" ht="12.8" hidden="false" customHeight="false" outlineLevel="0" collapsed="false">
      <c r="E59" s="0" t="s">
        <v>1663</v>
      </c>
      <c r="F59" s="0" t="s">
        <v>1599</v>
      </c>
      <c r="I59" s="39" t="s">
        <v>2065</v>
      </c>
      <c r="J59" s="40" t="n">
        <f aca="false">IF(ISNUMBER(RIGHT(E59,LEN(E59)-SEARCH("(",E59,1))*1),RIGHT(E59,LEN(E59)-SEARCH("(",E59,1))*1,VLOOKUP(MID(E59,SEARCH("(",E59,1)+1,IF(ISERROR(FIND("NBMX",E59,1)),3,4)),$A$2:$C$38,3,0))</f>
        <v>12</v>
      </c>
      <c r="K59" s="40" t="n">
        <f aca="false">IF(ISBLANK(F59),"",IF(ISNUMBER(F59),F59,VLOOKUP(IF(ISERROR(SEARCH(")",F59,1)),LEFT(F59,LEN(F59)),LEFT(F59,LEN(F59)-1)),$A$2:$C$38,3,0)))</f>
        <v>1</v>
      </c>
      <c r="L59" s="40" t="str">
        <f aca="false">IF(ISBLANK(G59),"",IF(ISNUMBER(G59),G59,IF(ISNUMBER(1*LEFT(G59,LEN(G59)-1)),1*LEFT(G59,LEN(G59)-1),VLOOKUP(IF(ISERROR(SEARCH(")",G59,1)),LEFT(G59,LEN(G59)),LEFT(G59,LEN(G59)-1)),$A$2:$C$38,3,0))))</f>
        <v/>
      </c>
      <c r="M59" s="41" t="str">
        <f aca="false">IF(ISBLANK(H59),"",IF(ISNUMBER(H59),H59,IF(ISNUMBER(1*LEFT(H59,LEN(H59)-1)),1*LEFT(H59,LEN(H59)-1),VLOOKUP(IF(ISERROR(SEARCH(")",H59,1)),LEFT(H59,LEN(H59)),LEFT(H59,LEN(H59)-1)),$A$2:$C$38,3,0))))</f>
        <v/>
      </c>
      <c r="N59" s="40" t="str">
        <f aca="false">I59&amp;"("&amp;J59&amp;IF(ISNUMBER(K59),IF(ISNUMBER(L59),IF(ISNUMBER(M59),","&amp;K59&amp;","&amp;L59&amp;","&amp;M59,","&amp;K59&amp;","&amp;L59),","&amp;K59),"")&amp;")"</f>
        <v>CAC(12,1)</v>
      </c>
      <c r="O59" s="0" t="str">
        <f aca="false">IF(ISERROR(VLOOKUP(N59,'INTEGER modparm'!$B$2:$B$155,1,0)),IF(ISERROR(VLOOKUP(N59,'REAL modparm'!$B$2:$B$801,1,0)),IF(ISERROR(VLOOKUP(N59,'CHAR modparm'!$B$2:$B$10,1,0)),"*******","CHARACTER"),"REAL"),"INTEGER")</f>
        <v>REAL</v>
      </c>
      <c r="P59" s="0" t="n">
        <v>58</v>
      </c>
      <c r="Q59" s="42" t="s">
        <v>2971</v>
      </c>
      <c r="R59" s="42" t="str">
        <f aca="false">INDEX($N$2:$N$951,MATCH(S59,$P$2:$P$951,0),1)</f>
        <v>IIR(45)</v>
      </c>
      <c r="S59" s="30" t="n">
        <v>285</v>
      </c>
      <c r="T59" s="43" t="str">
        <f aca="false">Q59&amp;"::"&amp;R59</f>
        <v>INTEGER::IIR(45)</v>
      </c>
      <c r="U59" s="44" t="str">
        <f aca="false">"p%"&amp;LEFT(R59,SEARCH("(",R59,1)-1)&amp;"="&amp;LEFT(R59,SEARCH("(",R59,1)-1)</f>
        <v>p%IIR=IIR</v>
      </c>
      <c r="V59" s="44" t="str">
        <f aca="false">LEFT(R59,SEARCH("(",R59,1)-1)&amp;"="&amp;"p%"&amp;LEFT(R59,SEARCH("(",R59,1)-1)</f>
        <v>IIR=p%IIR</v>
      </c>
    </row>
    <row r="60" customFormat="false" ht="12.8" hidden="false" customHeight="false" outlineLevel="0" collapsed="false">
      <c r="E60" s="0" t="s">
        <v>848</v>
      </c>
      <c r="I60" s="39" t="s">
        <v>2066</v>
      </c>
      <c r="J60" s="40" t="n">
        <f aca="false">IF(ISNUMBER(RIGHT(E60,LEN(E60)-SEARCH("(",E60,1))*1),RIGHT(E60,LEN(E60)-SEARCH("(",E60,1))*1,VLOOKUP(MID(E60,SEARCH("(",E60,1)+1,IF(ISERROR(FIND("NBMX",E60,1)),3,4)),$A$2:$C$38,3,0))</f>
        <v>200</v>
      </c>
      <c r="K60" s="40" t="str">
        <f aca="false">IF(ISBLANK(F60),"",IF(ISNUMBER(F60),F60,VLOOKUP(IF(ISERROR(SEARCH(")",F60,1)),LEFT(F60,LEN(F60)),LEFT(F60,LEN(F60)-1)),$A$2:$C$38,3,0)))</f>
        <v/>
      </c>
      <c r="L60" s="40" t="str">
        <f aca="false">IF(ISBLANK(G60),"",IF(ISNUMBER(G60),G60,IF(ISNUMBER(1*LEFT(G60,LEN(G60)-1)),1*LEFT(G60,LEN(G60)-1),VLOOKUP(IF(ISERROR(SEARCH(")",G60,1)),LEFT(G60,LEN(G60)),LEFT(G60,LEN(G60)-1)),$A$2:$C$38,3,0))))</f>
        <v/>
      </c>
      <c r="M60" s="41" t="str">
        <f aca="false">IF(ISBLANK(H60),"",IF(ISNUMBER(H60),H60,IF(ISNUMBER(1*LEFT(H60,LEN(H60)-1)),1*LEFT(H60,LEN(H60)-1),VLOOKUP(IF(ISERROR(SEARCH(")",H60,1)),LEFT(H60,LEN(H60)),LEFT(H60,LEN(H60)-1)),$A$2:$C$38,3,0))))</f>
        <v/>
      </c>
      <c r="N60" s="40" t="str">
        <f aca="false">I60&amp;"("&amp;J60&amp;IF(ISNUMBER(K60),IF(ISNUMBER(L60),IF(ISNUMBER(M60),","&amp;K60&amp;","&amp;L60&amp;","&amp;M60,","&amp;K60&amp;","&amp;L60),","&amp;K60),"")&amp;")"</f>
        <v>CAF(200)</v>
      </c>
      <c r="O60" s="0" t="str">
        <f aca="false">IF(ISERROR(VLOOKUP(N60,'INTEGER modparm'!$B$2:$B$155,1,0)),IF(ISERROR(VLOOKUP(N60,'REAL modparm'!$B$2:$B$801,1,0)),IF(ISERROR(VLOOKUP(N60,'CHAR modparm'!$B$2:$B$10,1,0)),"*******","CHARACTER"),"REAL"),"INTEGER")</f>
        <v>REAL</v>
      </c>
      <c r="P60" s="0" t="n">
        <v>59</v>
      </c>
      <c r="Q60" s="42" t="s">
        <v>2971</v>
      </c>
      <c r="R60" s="42" t="str">
        <f aca="false">INDEX($N$2:$N$951,MATCH(S60,$P$2:$P$951,0),1)</f>
        <v>ILQF(1)</v>
      </c>
      <c r="S60" s="30" t="n">
        <v>286</v>
      </c>
      <c r="T60" s="43" t="str">
        <f aca="false">Q60&amp;"::"&amp;R60</f>
        <v>INTEGER::ILQF(1)</v>
      </c>
      <c r="U60" s="44" t="str">
        <f aca="false">"p%"&amp;LEFT(R60,SEARCH("(",R60,1)-1)&amp;"="&amp;LEFT(R60,SEARCH("(",R60,1)-1)</f>
        <v>p%ILQF=ILQF</v>
      </c>
      <c r="V60" s="44" t="str">
        <f aca="false">LEFT(R60,SEARCH("(",R60,1)-1)&amp;"="&amp;"p%"&amp;LEFT(R60,SEARCH("(",R60,1)-1)</f>
        <v>ILQF=p%ILQF</v>
      </c>
    </row>
    <row r="61" customFormat="false" ht="12.8" hidden="false" customHeight="false" outlineLevel="0" collapsed="false">
      <c r="E61" s="0" t="s">
        <v>1664</v>
      </c>
      <c r="F61" s="0" t="s">
        <v>1599</v>
      </c>
      <c r="I61" s="39" t="s">
        <v>2067</v>
      </c>
      <c r="J61" s="40" t="n">
        <f aca="false">IF(ISNUMBER(RIGHT(E61,LEN(E61)-SEARCH("(",E61,1))*1),RIGHT(E61,LEN(E61)-SEARCH("(",E61,1))*1,VLOOKUP(MID(E61,SEARCH("(",E61,1)+1,IF(ISERROR(FIND("NBMX",E61,1)),3,4)),$A$2:$C$38,3,0))</f>
        <v>200</v>
      </c>
      <c r="K61" s="40" t="n">
        <f aca="false">IF(ISBLANK(F61),"",IF(ISNUMBER(F61),F61,VLOOKUP(IF(ISERROR(SEARCH(")",F61,1)),LEFT(F61,LEN(F61)),LEFT(F61,LEN(F61)-1)),$A$2:$C$38,3,0)))</f>
        <v>1</v>
      </c>
      <c r="L61" s="40" t="str">
        <f aca="false">IF(ISBLANK(G61),"",IF(ISNUMBER(G61),G61,IF(ISNUMBER(1*LEFT(G61,LEN(G61)-1)),1*LEFT(G61,LEN(G61)-1),VLOOKUP(IF(ISERROR(SEARCH(")",G61,1)),LEFT(G61,LEN(G61)),LEFT(G61,LEN(G61)-1)),$A$2:$C$38,3,0))))</f>
        <v/>
      </c>
      <c r="M61" s="41" t="str">
        <f aca="false">IF(ISBLANK(H61),"",IF(ISNUMBER(H61),H61,IF(ISNUMBER(1*LEFT(H61,LEN(H61)-1)),1*LEFT(H61,LEN(H61)-1),VLOOKUP(IF(ISERROR(SEARCH(")",H61,1)),LEFT(H61,LEN(H61)),LEFT(H61,LEN(H61)-1)),$A$2:$C$38,3,0))))</f>
        <v/>
      </c>
      <c r="N61" s="40" t="str">
        <f aca="false">I61&amp;"("&amp;J61&amp;IF(ISNUMBER(K61),IF(ISNUMBER(L61),IF(ISNUMBER(M61),","&amp;K61&amp;","&amp;L61&amp;","&amp;M61,","&amp;K61&amp;","&amp;L61),","&amp;K61),"")&amp;")"</f>
        <v>CAW(200,1)</v>
      </c>
      <c r="O61" s="0" t="str">
        <f aca="false">IF(ISERROR(VLOOKUP(N61,'INTEGER modparm'!$B$2:$B$155,1,0)),IF(ISERROR(VLOOKUP(N61,'REAL modparm'!$B$2:$B$801,1,0)),IF(ISERROR(VLOOKUP(N61,'CHAR modparm'!$B$2:$B$10,1,0)),"*******","CHARACTER"),"REAL"),"INTEGER")</f>
        <v>REAL</v>
      </c>
      <c r="P61" s="0" t="n">
        <v>60</v>
      </c>
      <c r="Q61" s="42" t="s">
        <v>2971</v>
      </c>
      <c r="R61" s="42" t="str">
        <f aca="false">INDEX($N$2:$N$951,MATCH(S61,$P$2:$P$951,0),1)</f>
        <v>IMW(1)</v>
      </c>
      <c r="S61" s="30" t="n">
        <v>287</v>
      </c>
      <c r="T61" s="43" t="str">
        <f aca="false">Q61&amp;"::"&amp;R61</f>
        <v>INTEGER::IMW(1)</v>
      </c>
      <c r="U61" s="44" t="str">
        <f aca="false">"p%"&amp;LEFT(R61,SEARCH("(",R61,1)-1)&amp;"="&amp;LEFT(R61,SEARCH("(",R61,1)-1)</f>
        <v>p%IMW=IMW</v>
      </c>
      <c r="V61" s="44" t="str">
        <f aca="false">LEFT(R61,SEARCH("(",R61,1)-1)&amp;"="&amp;"p%"&amp;LEFT(R61,SEARCH("(",R61,1)-1)</f>
        <v>IMW=p%IMW</v>
      </c>
    </row>
    <row r="62" customFormat="false" ht="12.8" hidden="false" customHeight="false" outlineLevel="0" collapsed="false">
      <c r="E62" s="0" t="s">
        <v>1665</v>
      </c>
      <c r="F62" s="0" t="s">
        <v>1599</v>
      </c>
      <c r="I62" s="39" t="s">
        <v>2068</v>
      </c>
      <c r="J62" s="40" t="n">
        <f aca="false">IF(ISNUMBER(RIGHT(E62,LEN(E62)-SEARCH("(",E62,1))*1),RIGHT(E62,LEN(E62)-SEARCH("(",E62,1))*1,VLOOKUP(MID(E62,SEARCH("(",E62,1)+1,IF(ISERROR(FIND("NBMX",E62,1)),3,4)),$A$2:$C$38,3,0))</f>
        <v>12</v>
      </c>
      <c r="K62" s="40" t="n">
        <f aca="false">IF(ISBLANK(F62),"",IF(ISNUMBER(F62),F62,VLOOKUP(IF(ISERROR(SEARCH(")",F62,1)),LEFT(F62,LEN(F62)),LEFT(F62,LEN(F62)-1)),$A$2:$C$38,3,0)))</f>
        <v>1</v>
      </c>
      <c r="L62" s="40" t="str">
        <f aca="false">IF(ISBLANK(G62),"",IF(ISNUMBER(G62),G62,IF(ISNUMBER(1*LEFT(G62,LEN(G62)-1)),1*LEFT(G62,LEN(G62)-1),VLOOKUP(IF(ISERROR(SEARCH(")",G62,1)),LEFT(G62,LEN(G62)),LEFT(G62,LEN(G62)-1)),$A$2:$C$38,3,0))))</f>
        <v/>
      </c>
      <c r="M62" s="41" t="str">
        <f aca="false">IF(ISBLANK(H62),"",IF(ISNUMBER(H62),H62,IF(ISNUMBER(1*LEFT(H62,LEN(H62)-1)),1*LEFT(H62,LEN(H62)-1),VLOOKUP(IF(ISERROR(SEARCH(")",H62,1)),LEFT(H62,LEN(H62)),LEFT(H62,LEN(H62)-1)),$A$2:$C$38,3,0))))</f>
        <v/>
      </c>
      <c r="N62" s="40" t="str">
        <f aca="false">I62&amp;"("&amp;J62&amp;IF(ISNUMBER(K62),IF(ISNUMBER(L62),IF(ISNUMBER(M62),","&amp;K62&amp;","&amp;L62&amp;","&amp;M62,","&amp;K62&amp;","&amp;L62),","&amp;K62),"")&amp;")"</f>
        <v>CBN(12,1)</v>
      </c>
      <c r="O62" s="0" t="str">
        <f aca="false">IF(ISERROR(VLOOKUP(N62,'INTEGER modparm'!$B$2:$B$155,1,0)),IF(ISERROR(VLOOKUP(N62,'REAL modparm'!$B$2:$B$801,1,0)),IF(ISERROR(VLOOKUP(N62,'CHAR modparm'!$B$2:$B$10,1,0)),"*******","CHARACTER"),"REAL"),"INTEGER")</f>
        <v>REAL</v>
      </c>
      <c r="P62" s="0" t="n">
        <v>61</v>
      </c>
      <c r="Q62" s="42" t="s">
        <v>2971</v>
      </c>
      <c r="R62" s="42" t="str">
        <f aca="false">INDEX($N$2:$N$951,MATCH(S62,$P$2:$P$951,0),1)</f>
        <v>IPMP(1)</v>
      </c>
      <c r="S62" s="30" t="n">
        <v>288</v>
      </c>
      <c r="T62" s="43" t="str">
        <f aca="false">Q62&amp;"::"&amp;R62</f>
        <v>INTEGER::IPMP(1)</v>
      </c>
      <c r="U62" s="44" t="str">
        <f aca="false">"p%"&amp;LEFT(R62,SEARCH("(",R62,1)-1)&amp;"="&amp;LEFT(R62,SEARCH("(",R62,1)-1)</f>
        <v>p%IPMP=IPMP</v>
      </c>
      <c r="V62" s="44" t="str">
        <f aca="false">LEFT(R62,SEARCH("(",R62,1)-1)&amp;"="&amp;"p%"&amp;LEFT(R62,SEARCH("(",R62,1)-1)</f>
        <v>IPMP=p%IPMP</v>
      </c>
    </row>
    <row r="63" customFormat="false" ht="12.8" hidden="false" customHeight="false" outlineLevel="0" collapsed="false">
      <c r="E63" s="0" t="s">
        <v>1666</v>
      </c>
      <c r="F63" s="0" t="s">
        <v>1599</v>
      </c>
      <c r="I63" s="39" t="s">
        <v>2069</v>
      </c>
      <c r="J63" s="40" t="n">
        <f aca="false">IF(ISNUMBER(RIGHT(E63,LEN(E63)-SEARCH("(",E63,1))*1),RIGHT(E63,LEN(E63)-SEARCH("(",E63,1))*1,VLOOKUP(MID(E63,SEARCH("(",E63,1)+1,IF(ISERROR(FIND("NBMX",E63,1)),3,4)),$A$2:$C$38,3,0))</f>
        <v>12</v>
      </c>
      <c r="K63" s="40" t="n">
        <f aca="false">IF(ISBLANK(F63),"",IF(ISNUMBER(F63),F63,VLOOKUP(IF(ISERROR(SEARCH(")",F63,1)),LEFT(F63,LEN(F63)),LEFT(F63,LEN(F63)-1)),$A$2:$C$38,3,0)))</f>
        <v>1</v>
      </c>
      <c r="L63" s="40" t="str">
        <f aca="false">IF(ISBLANK(G63),"",IF(ISNUMBER(G63),G63,IF(ISNUMBER(1*LEFT(G63,LEN(G63)-1)),1*LEFT(G63,LEN(G63)-1),VLOOKUP(IF(ISERROR(SEARCH(")",G63,1)),LEFT(G63,LEN(G63)),LEFT(G63,LEN(G63)-1)),$A$2:$C$38,3,0))))</f>
        <v/>
      </c>
      <c r="M63" s="41" t="str">
        <f aca="false">IF(ISBLANK(H63),"",IF(ISNUMBER(H63),H63,IF(ISNUMBER(1*LEFT(H63,LEN(H63)-1)),1*LEFT(H63,LEN(H63)-1),VLOOKUP(IF(ISERROR(SEARCH(")",H63,1)),LEFT(H63,LEN(H63)),LEFT(H63,LEN(H63)-1)),$A$2:$C$38,3,0))))</f>
        <v/>
      </c>
      <c r="N63" s="40" t="str">
        <f aca="false">I63&amp;"("&amp;J63&amp;IF(ISNUMBER(K63),IF(ISNUMBER(L63),IF(ISNUMBER(M63),","&amp;K63&amp;","&amp;L63&amp;","&amp;M63,","&amp;K63&amp;","&amp;L63),","&amp;K63),"")&amp;")"</f>
        <v>CDG(12,1)</v>
      </c>
      <c r="O63" s="0" t="str">
        <f aca="false">IF(ISERROR(VLOOKUP(N63,'INTEGER modparm'!$B$2:$B$155,1,0)),IF(ISERROR(VLOOKUP(N63,'REAL modparm'!$B$2:$B$801,1,0)),IF(ISERROR(VLOOKUP(N63,'CHAR modparm'!$B$2:$B$10,1,0)),"*******","CHARACTER"),"REAL"),"INTEGER")</f>
        <v>REAL</v>
      </c>
      <c r="P63" s="0" t="n">
        <v>62</v>
      </c>
      <c r="Q63" s="42" t="s">
        <v>2971</v>
      </c>
      <c r="R63" s="42" t="str">
        <f aca="false">INDEX($N$2:$N$951,MATCH(S63,$P$2:$P$951,0),1)</f>
        <v>IPSF(5)</v>
      </c>
      <c r="S63" s="30" t="n">
        <v>289</v>
      </c>
      <c r="T63" s="43" t="str">
        <f aca="false">Q63&amp;"::"&amp;R63</f>
        <v>INTEGER::IPSF(5)</v>
      </c>
      <c r="U63" s="44" t="str">
        <f aca="false">"p%"&amp;LEFT(R63,SEARCH("(",R63,1)-1)&amp;"="&amp;LEFT(R63,SEARCH("(",R63,1)-1)</f>
        <v>p%IPSF=IPSF</v>
      </c>
      <c r="V63" s="44" t="str">
        <f aca="false">LEFT(R63,SEARCH("(",R63,1)-1)&amp;"="&amp;"p%"&amp;LEFT(R63,SEARCH("(",R63,1)-1)</f>
        <v>IPSF=p%IPSF</v>
      </c>
    </row>
    <row r="64" customFormat="false" ht="12.8" hidden="false" customHeight="false" outlineLevel="0" collapsed="false">
      <c r="E64" s="0" t="s">
        <v>1667</v>
      </c>
      <c r="F64" s="0" t="s">
        <v>1599</v>
      </c>
      <c r="I64" s="39" t="s">
        <v>2070</v>
      </c>
      <c r="J64" s="40" t="n">
        <f aca="false">IF(ISNUMBER(RIGHT(E64,LEN(E64)-SEARCH("(",E64,1))*1),RIGHT(E64,LEN(E64)-SEARCH("(",E64,1))*1,VLOOKUP(MID(E64,SEARCH("(",E64,1)+1,IF(ISERROR(FIND("NBMX",E64,1)),3,4)),$A$2:$C$38,3,0))</f>
        <v>12</v>
      </c>
      <c r="K64" s="40" t="n">
        <f aca="false">IF(ISBLANK(F64),"",IF(ISNUMBER(F64),F64,VLOOKUP(IF(ISERROR(SEARCH(")",F64,1)),LEFT(F64,LEN(F64)),LEFT(F64,LEN(F64)-1)),$A$2:$C$38,3,0)))</f>
        <v>1</v>
      </c>
      <c r="L64" s="40" t="str">
        <f aca="false">IF(ISBLANK(G64),"",IF(ISNUMBER(G64),G64,IF(ISNUMBER(1*LEFT(G64,LEN(G64)-1)),1*LEFT(G64,LEN(G64)-1),VLOOKUP(IF(ISERROR(SEARCH(")",G64,1)),LEFT(G64,LEN(G64)),LEFT(G64,LEN(G64)-1)),$A$2:$C$38,3,0))))</f>
        <v/>
      </c>
      <c r="M64" s="41" t="str">
        <f aca="false">IF(ISBLANK(H64),"",IF(ISNUMBER(H64),H64,IF(ISNUMBER(1*LEFT(H64,LEN(H64)-1)),1*LEFT(H64,LEN(H64)-1),VLOOKUP(IF(ISERROR(SEARCH(")",H64,1)),LEFT(H64,LEN(H64)),LEFT(H64,LEN(H64)-1)),$A$2:$C$38,3,0))))</f>
        <v/>
      </c>
      <c r="N64" s="40" t="str">
        <f aca="false">I64&amp;"("&amp;J64&amp;IF(ISNUMBER(K64),IF(ISNUMBER(L64),IF(ISNUMBER(M64),","&amp;K64&amp;","&amp;L64&amp;","&amp;M64,","&amp;K64&amp;","&amp;L64),","&amp;K64),"")&amp;")"</f>
        <v>CEC(12,1)</v>
      </c>
      <c r="O64" s="0" t="str">
        <f aca="false">IF(ISERROR(VLOOKUP(N64,'INTEGER modparm'!$B$2:$B$155,1,0)),IF(ISERROR(VLOOKUP(N64,'REAL modparm'!$B$2:$B$801,1,0)),IF(ISERROR(VLOOKUP(N64,'CHAR modparm'!$B$2:$B$10,1,0)),"*******","CHARACTER"),"REAL"),"INTEGER")</f>
        <v>REAL</v>
      </c>
      <c r="P64" s="0" t="n">
        <v>63</v>
      </c>
      <c r="Q64" s="42" t="s">
        <v>2971</v>
      </c>
      <c r="R64" s="42" t="str">
        <f aca="false">INDEX($N$2:$N$951,MATCH(S64,$P$2:$P$951,0),1)</f>
        <v>IPSO(1)</v>
      </c>
      <c r="S64" s="30" t="n">
        <v>290</v>
      </c>
      <c r="T64" s="43" t="str">
        <f aca="false">Q64&amp;"::"&amp;R64</f>
        <v>INTEGER::IPSO(1)</v>
      </c>
      <c r="U64" s="44" t="str">
        <f aca="false">"p%"&amp;LEFT(R64,SEARCH("(",R64,1)-1)&amp;"="&amp;LEFT(R64,SEARCH("(",R64,1)-1)</f>
        <v>p%IPSO=IPSO</v>
      </c>
      <c r="V64" s="44" t="str">
        <f aca="false">LEFT(R64,SEARCH("(",R64,1)-1)&amp;"="&amp;"p%"&amp;LEFT(R64,SEARCH("(",R64,1)-1)</f>
        <v>IPSO=p%IPSO</v>
      </c>
    </row>
    <row r="65" customFormat="false" ht="12.8" hidden="false" customHeight="false" outlineLevel="0" collapsed="false">
      <c r="E65" s="0" t="s">
        <v>929</v>
      </c>
      <c r="I65" s="39" t="s">
        <v>2071</v>
      </c>
      <c r="J65" s="40" t="n">
        <f aca="false">IF(ISNUMBER(RIGHT(E65,LEN(E65)-SEARCH("(",E65,1))*1),RIGHT(E65,LEN(E65)-SEARCH("(",E65,1))*1,VLOOKUP(MID(E65,SEARCH("(",E65,1)+1,IF(ISERROR(FIND("NBMX",E65,1)),3,4)),$A$2:$C$38,3,0))</f>
        <v>1</v>
      </c>
      <c r="K65" s="40" t="str">
        <f aca="false">IF(ISBLANK(F65),"",IF(ISNUMBER(F65),F65,VLOOKUP(IF(ISERROR(SEARCH(")",F65,1)),LEFT(F65,LEN(F65)),LEFT(F65,LEN(F65)-1)),$A$2:$C$38,3,0)))</f>
        <v/>
      </c>
      <c r="L65" s="40" t="str">
        <f aca="false">IF(ISBLANK(G65),"",IF(ISNUMBER(G65),G65,IF(ISNUMBER(1*LEFT(G65,LEN(G65)-1)),1*LEFT(G65,LEN(G65)-1),VLOOKUP(IF(ISERROR(SEARCH(")",G65,1)),LEFT(G65,LEN(G65)),LEFT(G65,LEN(G65)-1)),$A$2:$C$38,3,0))))</f>
        <v/>
      </c>
      <c r="M65" s="41" t="str">
        <f aca="false">IF(ISBLANK(H65),"",IF(ISNUMBER(H65),H65,IF(ISNUMBER(1*LEFT(H65,LEN(H65)-1)),1*LEFT(H65,LEN(H65)-1),VLOOKUP(IF(ISERROR(SEARCH(")",H65,1)),LEFT(H65,LEN(H65)),LEFT(H65,LEN(H65)-1)),$A$2:$C$38,3,0))))</f>
        <v/>
      </c>
      <c r="N65" s="40" t="str">
        <f aca="false">I65&amp;"("&amp;J65&amp;IF(ISNUMBER(K65),IF(ISNUMBER(L65),IF(ISNUMBER(M65),","&amp;K65&amp;","&amp;L65&amp;","&amp;M65,","&amp;K65&amp;","&amp;L65),","&amp;K65),"")&amp;")"</f>
        <v>CFNP(1)</v>
      </c>
      <c r="O65" s="0" t="str">
        <f aca="false">IF(ISERROR(VLOOKUP(N65,'INTEGER modparm'!$B$2:$B$155,1,0)),IF(ISERROR(VLOOKUP(N65,'REAL modparm'!$B$2:$B$801,1,0)),IF(ISERROR(VLOOKUP(N65,'CHAR modparm'!$B$2:$B$10,1,0)),"*******","CHARACTER"),"REAL"),"INTEGER")</f>
        <v>REAL</v>
      </c>
      <c r="P65" s="0" t="n">
        <v>64</v>
      </c>
      <c r="Q65" s="42" t="s">
        <v>2971</v>
      </c>
      <c r="R65" s="42" t="str">
        <f aca="false">INDEX($N$2:$N$951,MATCH(S65,$P$2:$P$951,0),1)</f>
        <v>IPST(1)</v>
      </c>
      <c r="S65" s="30" t="n">
        <v>291</v>
      </c>
      <c r="T65" s="43" t="str">
        <f aca="false">Q65&amp;"::"&amp;R65</f>
        <v>INTEGER::IPST(1)</v>
      </c>
      <c r="U65" s="44" t="str">
        <f aca="false">"p%"&amp;LEFT(R65,SEARCH("(",R65,1)-1)&amp;"="&amp;LEFT(R65,SEARCH("(",R65,1)-1)</f>
        <v>p%IPST=IPST</v>
      </c>
      <c r="V65" s="44" t="str">
        <f aca="false">LEFT(R65,SEARCH("(",R65,1)-1)&amp;"="&amp;"p%"&amp;LEFT(R65,SEARCH("(",R65,1)-1)</f>
        <v>IPST=p%IPST</v>
      </c>
    </row>
    <row r="66" customFormat="false" ht="12.8" hidden="false" customHeight="false" outlineLevel="0" collapsed="false">
      <c r="E66" s="0" t="s">
        <v>1668</v>
      </c>
      <c r="F66" s="0" t="s">
        <v>1599</v>
      </c>
      <c r="I66" s="39" t="s">
        <v>2072</v>
      </c>
      <c r="J66" s="40" t="n">
        <f aca="false">IF(ISNUMBER(RIGHT(E66,LEN(E66)-SEARCH("(",E66,1))*1),RIGHT(E66,LEN(E66)-SEARCH("(",E66,1))*1,VLOOKUP(MID(E66,SEARCH("(",E66,1)+1,IF(ISERROR(FIND("NBMX",E66,1)),3,4)),$A$2:$C$38,3,0))</f>
        <v>31</v>
      </c>
      <c r="K66" s="40" t="n">
        <f aca="false">IF(ISBLANK(F66),"",IF(ISNUMBER(F66),F66,VLOOKUP(IF(ISERROR(SEARCH(")",F66,1)),LEFT(F66,LEN(F66)),LEFT(F66,LEN(F66)-1)),$A$2:$C$38,3,0)))</f>
        <v>1</v>
      </c>
      <c r="L66" s="40" t="str">
        <f aca="false">IF(ISBLANK(G66),"",IF(ISNUMBER(G66),G66,IF(ISNUMBER(1*LEFT(G66,LEN(G66)-1)),1*LEFT(G66,LEN(G66)-1),VLOOKUP(IF(ISERROR(SEARCH(")",G66,1)),LEFT(G66,LEN(G66)),LEFT(G66,LEN(G66)-1)),$A$2:$C$38,3,0))))</f>
        <v/>
      </c>
      <c r="M66" s="41" t="str">
        <f aca="false">IF(ISBLANK(H66),"",IF(ISNUMBER(H66),H66,IF(ISNUMBER(1*LEFT(H66,LEN(H66)-1)),1*LEFT(H66,LEN(H66)-1),VLOOKUP(IF(ISERROR(SEARCH(")",H66,1)),LEFT(H66,LEN(H66)),LEFT(H66,LEN(H66)-1)),$A$2:$C$38,3,0))))</f>
        <v/>
      </c>
      <c r="N66" s="40" t="str">
        <f aca="false">I66&amp;"("&amp;J66&amp;IF(ISNUMBER(K66),IF(ISNUMBER(L66),IF(ISNUMBER(M66),","&amp;K66&amp;","&amp;L66&amp;","&amp;M66,","&amp;K66&amp;","&amp;L66),","&amp;K66),"")&amp;")"</f>
        <v>CGCO2(31,1)</v>
      </c>
      <c r="O66" s="0" t="str">
        <f aca="false">IF(ISERROR(VLOOKUP(N66,'INTEGER modparm'!$B$2:$B$155,1,0)),IF(ISERROR(VLOOKUP(N66,'REAL modparm'!$B$2:$B$801,1,0)),IF(ISERROR(VLOOKUP(N66,'CHAR modparm'!$B$2:$B$10,1,0)),"*******","CHARACTER"),"REAL"),"INTEGER")</f>
        <v>REAL</v>
      </c>
      <c r="P66" s="0" t="n">
        <v>65</v>
      </c>
      <c r="Q66" s="42" t="s">
        <v>2971</v>
      </c>
      <c r="R66" s="42" t="str">
        <f aca="false">INDEX($N$2:$N$951,MATCH(S66,$P$2:$P$951,0),1)</f>
        <v>IPTS(1)</v>
      </c>
      <c r="S66" s="30" t="n">
        <v>292</v>
      </c>
      <c r="T66" s="43" t="str">
        <f aca="false">Q66&amp;"::"&amp;R66</f>
        <v>INTEGER::IPTS(1)</v>
      </c>
      <c r="U66" s="44" t="str">
        <f aca="false">"p%"&amp;LEFT(R66,SEARCH("(",R66,1)-1)&amp;"="&amp;LEFT(R66,SEARCH("(",R66,1)-1)</f>
        <v>p%IPTS=IPTS</v>
      </c>
      <c r="V66" s="44" t="str">
        <f aca="false">LEFT(R66,SEARCH("(",R66,1)-1)&amp;"="&amp;"p%"&amp;LEFT(R66,SEARCH("(",R66,1)-1)</f>
        <v>IPTS=p%IPTS</v>
      </c>
    </row>
    <row r="67" customFormat="false" ht="12.8" hidden="false" customHeight="false" outlineLevel="0" collapsed="false">
      <c r="E67" s="0" t="s">
        <v>1669</v>
      </c>
      <c r="F67" s="0" t="s">
        <v>1599</v>
      </c>
      <c r="I67" s="39" t="s">
        <v>2073</v>
      </c>
      <c r="J67" s="40" t="n">
        <f aca="false">IF(ISNUMBER(RIGHT(E67,LEN(E67)-SEARCH("(",E67,1))*1),RIGHT(E67,LEN(E67)-SEARCH("(",E67,1))*1,VLOOKUP(MID(E67,SEARCH("(",E67,1)+1,IF(ISERROR(FIND("NBMX",E67,1)),3,4)),$A$2:$C$38,3,0))</f>
        <v>31</v>
      </c>
      <c r="K67" s="40" t="n">
        <f aca="false">IF(ISBLANK(F67),"",IF(ISNUMBER(F67),F67,VLOOKUP(IF(ISERROR(SEARCH(")",F67,1)),LEFT(F67,LEN(F67)),LEFT(F67,LEN(F67)-1)),$A$2:$C$38,3,0)))</f>
        <v>1</v>
      </c>
      <c r="L67" s="40" t="str">
        <f aca="false">IF(ISBLANK(G67),"",IF(ISNUMBER(G67),G67,IF(ISNUMBER(1*LEFT(G67,LEN(G67)-1)),1*LEFT(G67,LEN(G67)-1),VLOOKUP(IF(ISERROR(SEARCH(")",G67,1)),LEFT(G67,LEN(G67)),LEFT(G67,LEN(G67)-1)),$A$2:$C$38,3,0))))</f>
        <v/>
      </c>
      <c r="M67" s="41" t="str">
        <f aca="false">IF(ISBLANK(H67),"",IF(ISNUMBER(H67),H67,IF(ISNUMBER(1*LEFT(H67,LEN(H67)-1)),1*LEFT(H67,LEN(H67)-1),VLOOKUP(IF(ISERROR(SEARCH(")",H67,1)),LEFT(H67,LEN(H67)),LEFT(H67,LEN(H67)-1)),$A$2:$C$38,3,0))))</f>
        <v/>
      </c>
      <c r="N67" s="40" t="str">
        <f aca="false">I67&amp;"("&amp;J67&amp;IF(ISNUMBER(K67),IF(ISNUMBER(L67),IF(ISNUMBER(M67),","&amp;K67&amp;","&amp;L67&amp;","&amp;M67,","&amp;K67&amp;","&amp;L67),","&amp;K67),"")&amp;")"</f>
        <v>CGN2O(31,1)</v>
      </c>
      <c r="O67" s="0" t="str">
        <f aca="false">IF(ISERROR(VLOOKUP(N67,'INTEGER modparm'!$B$2:$B$155,1,0)),IF(ISERROR(VLOOKUP(N67,'REAL modparm'!$B$2:$B$801,1,0)),IF(ISERROR(VLOOKUP(N67,'CHAR modparm'!$B$2:$B$10,1,0)),"*******","CHARACTER"),"REAL"),"INTEGER")</f>
        <v>REAL</v>
      </c>
      <c r="P67" s="0" t="n">
        <v>66</v>
      </c>
      <c r="Q67" s="42" t="s">
        <v>2971</v>
      </c>
      <c r="R67" s="42" t="str">
        <f aca="false">INDEX($N$2:$N$951,MATCH(S67,$P$2:$P$951,0),1)</f>
        <v>IRF(1)</v>
      </c>
      <c r="S67" s="30" t="n">
        <v>293</v>
      </c>
      <c r="T67" s="43" t="str">
        <f aca="false">Q67&amp;"::"&amp;R67</f>
        <v>INTEGER::IRF(1)</v>
      </c>
      <c r="U67" s="44" t="str">
        <f aca="false">"p%"&amp;LEFT(R67,SEARCH("(",R67,1)-1)&amp;"="&amp;LEFT(R67,SEARCH("(",R67,1)-1)</f>
        <v>p%IRF=IRF</v>
      </c>
      <c r="V67" s="44" t="str">
        <f aca="false">LEFT(R67,SEARCH("(",R67,1)-1)&amp;"="&amp;"p%"&amp;LEFT(R67,SEARCH("(",R67,1)-1)</f>
        <v>IRF=p%IRF</v>
      </c>
    </row>
    <row r="68" customFormat="false" ht="12.8" hidden="false" customHeight="false" outlineLevel="0" collapsed="false">
      <c r="E68" s="0" t="s">
        <v>1670</v>
      </c>
      <c r="F68" s="0" t="s">
        <v>1599</v>
      </c>
      <c r="I68" s="39" t="s">
        <v>2074</v>
      </c>
      <c r="J68" s="40" t="n">
        <f aca="false">IF(ISNUMBER(RIGHT(E68,LEN(E68)-SEARCH("(",E68,1))*1),RIGHT(E68,LEN(E68)-SEARCH("(",E68,1))*1,VLOOKUP(MID(E68,SEARCH("(",E68,1)+1,IF(ISERROR(FIND("NBMX",E68,1)),3,4)),$A$2:$C$38,3,0))</f>
        <v>31</v>
      </c>
      <c r="K68" s="40" t="n">
        <f aca="false">IF(ISBLANK(F68),"",IF(ISNUMBER(F68),F68,VLOOKUP(IF(ISERROR(SEARCH(")",F68,1)),LEFT(F68,LEN(F68)),LEFT(F68,LEN(F68)-1)),$A$2:$C$38,3,0)))</f>
        <v>1</v>
      </c>
      <c r="L68" s="40" t="str">
        <f aca="false">IF(ISBLANK(G68),"",IF(ISNUMBER(G68),G68,IF(ISNUMBER(1*LEFT(G68,LEN(G68)-1)),1*LEFT(G68,LEN(G68)-1),VLOOKUP(IF(ISERROR(SEARCH(")",G68,1)),LEFT(G68,LEN(G68)),LEFT(G68,LEN(G68)-1)),$A$2:$C$38,3,0))))</f>
        <v/>
      </c>
      <c r="M68" s="41" t="str">
        <f aca="false">IF(ISBLANK(H68),"",IF(ISNUMBER(H68),H68,IF(ISNUMBER(1*LEFT(H68,LEN(H68)-1)),1*LEFT(H68,LEN(H68)-1),VLOOKUP(IF(ISERROR(SEARCH(")",H68,1)),LEFT(H68,LEN(H68)),LEFT(H68,LEN(H68)-1)),$A$2:$C$38,3,0))))</f>
        <v/>
      </c>
      <c r="N68" s="40" t="str">
        <f aca="false">I68&amp;"("&amp;J68&amp;IF(ISNUMBER(K68),IF(ISNUMBER(L68),IF(ISNUMBER(M68),","&amp;K68&amp;","&amp;L68&amp;","&amp;M68,","&amp;K68&amp;","&amp;L68),","&amp;K68),"")&amp;")"</f>
        <v>CGO2(31,1)</v>
      </c>
      <c r="O68" s="0" t="str">
        <f aca="false">IF(ISERROR(VLOOKUP(N68,'INTEGER modparm'!$B$2:$B$155,1,0)),IF(ISERROR(VLOOKUP(N68,'REAL modparm'!$B$2:$B$801,1,0)),IF(ISERROR(VLOOKUP(N68,'CHAR modparm'!$B$2:$B$10,1,0)),"*******","CHARACTER"),"REAL"),"INTEGER")</f>
        <v>REAL</v>
      </c>
      <c r="P68" s="0" t="n">
        <v>67</v>
      </c>
      <c r="Q68" s="42" t="s">
        <v>2971</v>
      </c>
      <c r="R68" s="42" t="str">
        <f aca="false">INDEX($N$2:$N$951,MATCH(S68,$P$2:$P$951,0),1)</f>
        <v>IRI(1)</v>
      </c>
      <c r="S68" s="30" t="n">
        <v>294</v>
      </c>
      <c r="T68" s="43" t="str">
        <f aca="false">Q68&amp;"::"&amp;R68</f>
        <v>INTEGER::IRI(1)</v>
      </c>
      <c r="U68" s="44" t="str">
        <f aca="false">"p%"&amp;LEFT(R68,SEARCH("(",R68,1)-1)&amp;"="&amp;LEFT(R68,SEARCH("(",R68,1)-1)</f>
        <v>p%IRI=IRI</v>
      </c>
      <c r="V68" s="44" t="str">
        <f aca="false">LEFT(R68,SEARCH("(",R68,1)-1)&amp;"="&amp;"p%"&amp;LEFT(R68,SEARCH("(",R68,1)-1)</f>
        <v>IRI=p%IRI</v>
      </c>
    </row>
    <row r="69" customFormat="false" ht="12.8" hidden="false" customHeight="false" outlineLevel="0" collapsed="false">
      <c r="E69" s="0" t="s">
        <v>930</v>
      </c>
      <c r="I69" s="39" t="s">
        <v>2075</v>
      </c>
      <c r="J69" s="40" t="n">
        <f aca="false">IF(ISNUMBER(RIGHT(E69,LEN(E69)-SEARCH("(",E69,1))*1),RIGHT(E69,LEN(E69)-SEARCH("(",E69,1))*1,VLOOKUP(MID(E69,SEARCH("(",E69,1)+1,IF(ISERROR(FIND("NBMX",E69,1)),3,4)),$A$2:$C$38,3,0))</f>
        <v>1</v>
      </c>
      <c r="K69" s="40" t="str">
        <f aca="false">IF(ISBLANK(F69),"",IF(ISNUMBER(F69),F69,VLOOKUP(IF(ISERROR(SEARCH(")",F69,1)),LEFT(F69,LEN(F69)),LEFT(F69,LEN(F69)-1)),$A$2:$C$38,3,0)))</f>
        <v/>
      </c>
      <c r="L69" s="40" t="str">
        <f aca="false">IF(ISBLANK(G69),"",IF(ISNUMBER(G69),G69,IF(ISNUMBER(1*LEFT(G69,LEN(G69)-1)),1*LEFT(G69,LEN(G69)-1),VLOOKUP(IF(ISERROR(SEARCH(")",G69,1)),LEFT(G69,LEN(G69)),LEFT(G69,LEN(G69)-1)),$A$2:$C$38,3,0))))</f>
        <v/>
      </c>
      <c r="M69" s="41" t="str">
        <f aca="false">IF(ISBLANK(H69),"",IF(ISNUMBER(H69),H69,IF(ISNUMBER(1*LEFT(H69,LEN(H69)-1)),1*LEFT(H69,LEN(H69)-1),VLOOKUP(IF(ISERROR(SEARCH(")",H69,1)),LEFT(H69,LEN(H69)),LEFT(H69,LEN(H69)-1)),$A$2:$C$38,3,0))))</f>
        <v/>
      </c>
      <c r="N69" s="40" t="str">
        <f aca="false">I69&amp;"("&amp;J69&amp;IF(ISNUMBER(K69),IF(ISNUMBER(L69),IF(ISNUMBER(M69),","&amp;K69&amp;","&amp;L69&amp;","&amp;M69,","&amp;K69&amp;","&amp;L69),","&amp;K69),"")&amp;")"</f>
        <v>CHL(1)</v>
      </c>
      <c r="O69" s="0" t="str">
        <f aca="false">IF(ISERROR(VLOOKUP(N69,'INTEGER modparm'!$B$2:$B$155,1,0)),IF(ISERROR(VLOOKUP(N69,'REAL modparm'!$B$2:$B$801,1,0)),IF(ISERROR(VLOOKUP(N69,'CHAR modparm'!$B$2:$B$10,1,0)),"*******","CHARACTER"),"REAL"),"INTEGER")</f>
        <v>REAL</v>
      </c>
      <c r="P69" s="0" t="n">
        <v>68</v>
      </c>
      <c r="Q69" s="42" t="s">
        <v>2971</v>
      </c>
      <c r="R69" s="42" t="str">
        <f aca="false">INDEX($N$2:$N$951,MATCH(S69,$P$2:$P$951,0),1)</f>
        <v>IRO(1)</v>
      </c>
      <c r="S69" s="30" t="n">
        <v>295</v>
      </c>
      <c r="T69" s="43" t="str">
        <f aca="false">Q69&amp;"::"&amp;R69</f>
        <v>INTEGER::IRO(1)</v>
      </c>
      <c r="U69" s="44" t="str">
        <f aca="false">"p%"&amp;LEFT(R69,SEARCH("(",R69,1)-1)&amp;"="&amp;LEFT(R69,SEARCH("(",R69,1)-1)</f>
        <v>p%IRO=IRO</v>
      </c>
      <c r="V69" s="44" t="str">
        <f aca="false">LEFT(R69,SEARCH("(",R69,1)-1)&amp;"="&amp;"p%"&amp;LEFT(R69,SEARCH("(",R69,1)-1)</f>
        <v>IRO=p%IRO</v>
      </c>
    </row>
    <row r="70" customFormat="false" ht="12.8" hidden="false" customHeight="false" outlineLevel="0" collapsed="false">
      <c r="E70" s="0" t="s">
        <v>931</v>
      </c>
      <c r="I70" s="39" t="s">
        <v>2076</v>
      </c>
      <c r="J70" s="40" t="n">
        <f aca="false">IF(ISNUMBER(RIGHT(E70,LEN(E70)-SEARCH("(",E70,1))*1),RIGHT(E70,LEN(E70)-SEARCH("(",E70,1))*1,VLOOKUP(MID(E70,SEARCH("(",E70,1)+1,IF(ISERROR(FIND("NBMX",E70,1)),3,4)),$A$2:$C$38,3,0))</f>
        <v>1</v>
      </c>
      <c r="K70" s="40" t="str">
        <f aca="false">IF(ISBLANK(F70),"",IF(ISNUMBER(F70),F70,VLOOKUP(IF(ISERROR(SEARCH(")",F70,1)),LEFT(F70,LEN(F70)),LEFT(F70,LEN(F70)-1)),$A$2:$C$38,3,0)))</f>
        <v/>
      </c>
      <c r="L70" s="40" t="str">
        <f aca="false">IF(ISBLANK(G70),"",IF(ISNUMBER(G70),G70,IF(ISNUMBER(1*LEFT(G70,LEN(G70)-1)),1*LEFT(G70,LEN(G70)-1),VLOOKUP(IF(ISERROR(SEARCH(")",G70,1)),LEFT(G70,LEN(G70)),LEFT(G70,LEN(G70)-1)),$A$2:$C$38,3,0))))</f>
        <v/>
      </c>
      <c r="M70" s="41" t="str">
        <f aca="false">IF(ISBLANK(H70),"",IF(ISNUMBER(H70),H70,IF(ISNUMBER(1*LEFT(H70,LEN(H70)-1)),1*LEFT(H70,LEN(H70)-1),VLOOKUP(IF(ISERROR(SEARCH(")",H70,1)),LEFT(H70,LEN(H70)),LEFT(H70,LEN(H70)-1)),$A$2:$C$38,3,0))))</f>
        <v/>
      </c>
      <c r="N70" s="40" t="str">
        <f aca="false">I70&amp;"("&amp;J70&amp;IF(ISNUMBER(K70),IF(ISNUMBER(L70),IF(ISNUMBER(M70),","&amp;K70&amp;","&amp;L70&amp;","&amp;M70,","&amp;K70&amp;","&amp;L70),","&amp;K70),"")&amp;")"</f>
        <v>CHN(1)</v>
      </c>
      <c r="O70" s="0" t="str">
        <f aca="false">IF(ISERROR(VLOOKUP(N70,'INTEGER modparm'!$B$2:$B$155,1,0)),IF(ISERROR(VLOOKUP(N70,'REAL modparm'!$B$2:$B$801,1,0)),IF(ISERROR(VLOOKUP(N70,'CHAR modparm'!$B$2:$B$10,1,0)),"*******","CHARACTER"),"REAL"),"INTEGER")</f>
        <v>REAL</v>
      </c>
      <c r="P70" s="0" t="n">
        <v>69</v>
      </c>
      <c r="Q70" s="42" t="s">
        <v>2971</v>
      </c>
      <c r="R70" s="42" t="str">
        <f aca="false">INDEX($N$2:$N$951,MATCH(S70,$P$2:$P$951,0),1)</f>
        <v>IRP(1)</v>
      </c>
      <c r="S70" s="30" t="n">
        <v>296</v>
      </c>
      <c r="T70" s="43" t="str">
        <f aca="false">Q70&amp;"::"&amp;R70</f>
        <v>INTEGER::IRP(1)</v>
      </c>
      <c r="U70" s="44" t="str">
        <f aca="false">"p%"&amp;LEFT(R70,SEARCH("(",R70,1)-1)&amp;"="&amp;LEFT(R70,SEARCH("(",R70,1)-1)</f>
        <v>p%IRP=IRP</v>
      </c>
      <c r="V70" s="44" t="str">
        <f aca="false">LEFT(R70,SEARCH("(",R70,1)-1)&amp;"="&amp;"p%"&amp;LEFT(R70,SEARCH("(",R70,1)-1)</f>
        <v>IRP=p%IRP</v>
      </c>
    </row>
    <row r="71" customFormat="false" ht="12.8" hidden="false" customHeight="false" outlineLevel="0" collapsed="false">
      <c r="E71" s="0" t="s">
        <v>932</v>
      </c>
      <c r="I71" s="39" t="s">
        <v>2077</v>
      </c>
      <c r="J71" s="40" t="n">
        <f aca="false">IF(ISNUMBER(RIGHT(E71,LEN(E71)-SEARCH("(",E71,1))*1),RIGHT(E71,LEN(E71)-SEARCH("(",E71,1))*1,VLOOKUP(MID(E71,SEARCH("(",E71,1)+1,IF(ISERROR(FIND("NBMX",E71,1)),3,4)),$A$2:$C$38,3,0))</f>
        <v>1</v>
      </c>
      <c r="K71" s="40" t="str">
        <f aca="false">IF(ISBLANK(F71),"",IF(ISNUMBER(F71),F71,VLOOKUP(IF(ISERROR(SEARCH(")",F71,1)),LEFT(F71,LEN(F71)),LEFT(F71,LEN(F71)-1)),$A$2:$C$38,3,0)))</f>
        <v/>
      </c>
      <c r="L71" s="40" t="str">
        <f aca="false">IF(ISBLANK(G71),"",IF(ISNUMBER(G71),G71,IF(ISNUMBER(1*LEFT(G71,LEN(G71)-1)),1*LEFT(G71,LEN(G71)-1),VLOOKUP(IF(ISERROR(SEARCH(")",G71,1)),LEFT(G71,LEN(G71)),LEFT(G71,LEN(G71)-1)),$A$2:$C$38,3,0))))</f>
        <v/>
      </c>
      <c r="M71" s="41" t="str">
        <f aca="false">IF(ISBLANK(H71),"",IF(ISNUMBER(H71),H71,IF(ISNUMBER(1*LEFT(H71,LEN(H71)-1)),1*LEFT(H71,LEN(H71)-1),VLOOKUP(IF(ISERROR(SEARCH(")",H71,1)),LEFT(H71,LEN(H71)),LEFT(H71,LEN(H71)-1)),$A$2:$C$38,3,0))))</f>
        <v/>
      </c>
      <c r="N71" s="40" t="str">
        <f aca="false">I71&amp;"("&amp;J71&amp;IF(ISNUMBER(K71),IF(ISNUMBER(L71),IF(ISNUMBER(M71),","&amp;K71&amp;","&amp;L71&amp;","&amp;M71,","&amp;K71&amp;","&amp;L71),","&amp;K71),"")&amp;")"</f>
        <v>CHS(1)</v>
      </c>
      <c r="O71" s="0" t="str">
        <f aca="false">IF(ISERROR(VLOOKUP(N71,'INTEGER modparm'!$B$2:$B$155,1,0)),IF(ISERROR(VLOOKUP(N71,'REAL modparm'!$B$2:$B$801,1,0)),IF(ISERROR(VLOOKUP(N71,'CHAR modparm'!$B$2:$B$10,1,0)),"*******","CHARACTER"),"REAL"),"INTEGER")</f>
        <v>REAL</v>
      </c>
      <c r="P71" s="0" t="n">
        <v>70</v>
      </c>
      <c r="Q71" s="42" t="s">
        <v>2971</v>
      </c>
      <c r="R71" s="42" t="str">
        <f aca="false">INDEX($N$2:$N$951,MATCH(S71,$P$2:$P$951,0),1)</f>
        <v>IRR(1)</v>
      </c>
      <c r="S71" s="30" t="n">
        <v>297</v>
      </c>
      <c r="T71" s="43" t="str">
        <f aca="false">Q71&amp;"::"&amp;R71</f>
        <v>INTEGER::IRR(1)</v>
      </c>
      <c r="U71" s="44" t="str">
        <f aca="false">"p%"&amp;LEFT(R71,SEARCH("(",R71,1)-1)&amp;"="&amp;LEFT(R71,SEARCH("(",R71,1)-1)</f>
        <v>p%IRR=IRR</v>
      </c>
      <c r="V71" s="44" t="str">
        <f aca="false">LEFT(R71,SEARCH("(",R71,1)-1)&amp;"="&amp;"p%"&amp;LEFT(R71,SEARCH("(",R71,1)-1)</f>
        <v>IRR=p%IRR</v>
      </c>
    </row>
    <row r="72" customFormat="false" ht="12.8" hidden="false" customHeight="false" outlineLevel="0" collapsed="false">
      <c r="E72" s="0" t="s">
        <v>933</v>
      </c>
      <c r="I72" s="39" t="s">
        <v>2078</v>
      </c>
      <c r="J72" s="40" t="n">
        <f aca="false">IF(ISNUMBER(RIGHT(E72,LEN(E72)-SEARCH("(",E72,1))*1),RIGHT(E72,LEN(E72)-SEARCH("(",E72,1))*1,VLOOKUP(MID(E72,SEARCH("(",E72,1)+1,IF(ISERROR(FIND("NBMX",E72,1)),3,4)),$A$2:$C$38,3,0))</f>
        <v>1</v>
      </c>
      <c r="K72" s="40" t="str">
        <f aca="false">IF(ISBLANK(F72),"",IF(ISNUMBER(F72),F72,VLOOKUP(IF(ISERROR(SEARCH(")",F72,1)),LEFT(F72,LEN(F72)),LEFT(F72,LEN(F72)-1)),$A$2:$C$38,3,0)))</f>
        <v/>
      </c>
      <c r="L72" s="40" t="str">
        <f aca="false">IF(ISBLANK(G72),"",IF(ISNUMBER(G72),G72,IF(ISNUMBER(1*LEFT(G72,LEN(G72)-1)),1*LEFT(G72,LEN(G72)-1),VLOOKUP(IF(ISERROR(SEARCH(")",G72,1)),LEFT(G72,LEN(G72)),LEFT(G72,LEN(G72)-1)),$A$2:$C$38,3,0))))</f>
        <v/>
      </c>
      <c r="M72" s="41" t="str">
        <f aca="false">IF(ISBLANK(H72),"",IF(ISNUMBER(H72),H72,IF(ISNUMBER(1*LEFT(H72,LEN(H72)-1)),1*LEFT(H72,LEN(H72)-1),VLOOKUP(IF(ISERROR(SEARCH(")",H72,1)),LEFT(H72,LEN(H72)),LEFT(H72,LEN(H72)-1)),$A$2:$C$38,3,0))))</f>
        <v/>
      </c>
      <c r="N72" s="40" t="str">
        <f aca="false">I72&amp;"("&amp;J72&amp;IF(ISNUMBER(K72),IF(ISNUMBER(L72),IF(ISNUMBER(M72),","&amp;K72&amp;","&amp;L72&amp;","&amp;M72,","&amp;K72&amp;","&amp;L72),","&amp;K72),"")&amp;")"</f>
        <v>CHXA(1)</v>
      </c>
      <c r="O72" s="0" t="str">
        <f aca="false">IF(ISERROR(VLOOKUP(N72,'INTEGER modparm'!$B$2:$B$155,1,0)),IF(ISERROR(VLOOKUP(N72,'REAL modparm'!$B$2:$B$801,1,0)),IF(ISERROR(VLOOKUP(N72,'CHAR modparm'!$B$2:$B$10,1,0)),"*******","CHARACTER"),"REAL"),"INTEGER")</f>
        <v>REAL</v>
      </c>
      <c r="P72" s="0" t="n">
        <v>71</v>
      </c>
      <c r="Q72" s="42" t="s">
        <v>2971</v>
      </c>
      <c r="R72" s="42" t="str">
        <f aca="false">INDEX($N$2:$N$951,MATCH(S72,$P$2:$P$951,0),1)</f>
        <v>IRRS(1)</v>
      </c>
      <c r="S72" s="30" t="n">
        <v>298</v>
      </c>
      <c r="T72" s="43" t="str">
        <f aca="false">Q72&amp;"::"&amp;R72</f>
        <v>INTEGER::IRRS(1)</v>
      </c>
      <c r="U72" s="44" t="str">
        <f aca="false">"p%"&amp;LEFT(R72,SEARCH("(",R72,1)-1)&amp;"="&amp;LEFT(R72,SEARCH("(",R72,1)-1)</f>
        <v>p%IRRS=IRRS</v>
      </c>
      <c r="V72" s="44" t="str">
        <f aca="false">LEFT(R72,SEARCH("(",R72,1)-1)&amp;"="&amp;"p%"&amp;LEFT(R72,SEARCH("(",R72,1)-1)</f>
        <v>IRRS=p%IRRS</v>
      </c>
    </row>
    <row r="73" customFormat="false" ht="12.8" hidden="false" customHeight="false" outlineLevel="0" collapsed="false">
      <c r="E73" s="0" t="s">
        <v>934</v>
      </c>
      <c r="I73" s="39" t="s">
        <v>2079</v>
      </c>
      <c r="J73" s="40" t="n">
        <f aca="false">IF(ISNUMBER(RIGHT(E73,LEN(E73)-SEARCH("(",E73,1))*1),RIGHT(E73,LEN(E73)-SEARCH("(",E73,1))*1,VLOOKUP(MID(E73,SEARCH("(",E73,1)+1,IF(ISERROR(FIND("NBMX",E73,1)),3,4)),$A$2:$C$38,3,0))</f>
        <v>1</v>
      </c>
      <c r="K73" s="40" t="str">
        <f aca="false">IF(ISBLANK(F73),"",IF(ISNUMBER(F73),F73,VLOOKUP(IF(ISERROR(SEARCH(")",F73,1)),LEFT(F73,LEN(F73)),LEFT(F73,LEN(F73)-1)),$A$2:$C$38,3,0)))</f>
        <v/>
      </c>
      <c r="L73" s="40" t="str">
        <f aca="false">IF(ISBLANK(G73),"",IF(ISNUMBER(G73),G73,IF(ISNUMBER(1*LEFT(G73,LEN(G73)-1)),1*LEFT(G73,LEN(G73)-1),VLOOKUP(IF(ISERROR(SEARCH(")",G73,1)),LEFT(G73,LEN(G73)),LEFT(G73,LEN(G73)-1)),$A$2:$C$38,3,0))))</f>
        <v/>
      </c>
      <c r="M73" s="41" t="str">
        <f aca="false">IF(ISBLANK(H73),"",IF(ISNUMBER(H73),H73,IF(ISNUMBER(1*LEFT(H73,LEN(H73)-1)),1*LEFT(H73,LEN(H73)-1),VLOOKUP(IF(ISERROR(SEARCH(")",H73,1)),LEFT(H73,LEN(H73)),LEFT(H73,LEN(H73)-1)),$A$2:$C$38,3,0))))</f>
        <v/>
      </c>
      <c r="N73" s="40" t="str">
        <f aca="false">I73&amp;"("&amp;J73&amp;IF(ISNUMBER(K73),IF(ISNUMBER(L73),IF(ISNUMBER(M73),","&amp;K73&amp;","&amp;L73&amp;","&amp;M73,","&amp;K73&amp;","&amp;L73),","&amp;K73),"")&amp;")"</f>
        <v>CHXP(1)</v>
      </c>
      <c r="O73" s="0" t="str">
        <f aca="false">IF(ISERROR(VLOOKUP(N73,'INTEGER modparm'!$B$2:$B$155,1,0)),IF(ISERROR(VLOOKUP(N73,'REAL modparm'!$B$2:$B$801,1,0)),IF(ISERROR(VLOOKUP(N73,'CHAR modparm'!$B$2:$B$10,1,0)),"*******","CHARACTER"),"REAL"),"INTEGER")</f>
        <v>REAL</v>
      </c>
      <c r="P73" s="0" t="n">
        <v>72</v>
      </c>
      <c r="Q73" s="42" t="s">
        <v>2971</v>
      </c>
      <c r="R73" s="42" t="str">
        <f aca="false">INDEX($N$2:$N$951,MATCH(S73,$P$2:$P$951,0),1)</f>
        <v>ISAL(1)</v>
      </c>
      <c r="S73" s="30" t="n">
        <v>299</v>
      </c>
      <c r="T73" s="43" t="str">
        <f aca="false">Q73&amp;"::"&amp;R73</f>
        <v>INTEGER::ISAL(1)</v>
      </c>
      <c r="U73" s="44" t="str">
        <f aca="false">"p%"&amp;LEFT(R73,SEARCH("(",R73,1)-1)&amp;"="&amp;LEFT(R73,SEARCH("(",R73,1)-1)</f>
        <v>p%ISAL=ISAL</v>
      </c>
      <c r="V73" s="44" t="str">
        <f aca="false">LEFT(R73,SEARCH("(",R73,1)-1)&amp;"="&amp;"p%"&amp;LEFT(R73,SEARCH("(",R73,1)-1)</f>
        <v>ISAL=p%ISAL</v>
      </c>
    </row>
    <row r="74" customFormat="false" ht="12.8" hidden="false" customHeight="false" outlineLevel="0" collapsed="false">
      <c r="E74" s="0" t="s">
        <v>849</v>
      </c>
      <c r="I74" s="39" t="s">
        <v>2080</v>
      </c>
      <c r="J74" s="40" t="n">
        <f aca="false">IF(ISNUMBER(RIGHT(E74,LEN(E74)-SEARCH("(",E74,1))*1),RIGHT(E74,LEN(E74)-SEARCH("(",E74,1))*1,VLOOKUP(MID(E74,SEARCH("(",E74,1)+1,IF(ISERROR(FIND("NBMX",E74,1)),3,4)),$A$2:$C$38,3,0))</f>
        <v>200</v>
      </c>
      <c r="K74" s="40" t="str">
        <f aca="false">IF(ISBLANK(F74),"",IF(ISNUMBER(F74),F74,VLOOKUP(IF(ISERROR(SEARCH(")",F74,1)),LEFT(F74,LEN(F74)),LEFT(F74,LEN(F74)-1)),$A$2:$C$38,3,0)))</f>
        <v/>
      </c>
      <c r="L74" s="40" t="str">
        <f aca="false">IF(ISBLANK(G74),"",IF(ISNUMBER(G74),G74,IF(ISNUMBER(1*LEFT(G74,LEN(G74)-1)),1*LEFT(G74,LEN(G74)-1),VLOOKUP(IF(ISERROR(SEARCH(")",G74,1)),LEFT(G74,LEN(G74)),LEFT(G74,LEN(G74)-1)),$A$2:$C$38,3,0))))</f>
        <v/>
      </c>
      <c r="M74" s="41" t="str">
        <f aca="false">IF(ISBLANK(H74),"",IF(ISNUMBER(H74),H74,IF(ISNUMBER(1*LEFT(H74,LEN(H74)-1)),1*LEFT(H74,LEN(H74)-1),VLOOKUP(IF(ISERROR(SEARCH(")",H74,1)),LEFT(H74,LEN(H74)),LEFT(H74,LEN(H74)-1)),$A$2:$C$38,3,0))))</f>
        <v/>
      </c>
      <c r="N74" s="40" t="str">
        <f aca="false">I74&amp;"("&amp;J74&amp;IF(ISNUMBER(K74),IF(ISNUMBER(L74),IF(ISNUMBER(M74),","&amp;K74&amp;","&amp;L74&amp;","&amp;M74,","&amp;K74&amp;","&amp;L74),","&amp;K74),"")&amp;")"</f>
        <v>CKY(200)</v>
      </c>
      <c r="O74" s="0" t="str">
        <f aca="false">IF(ISERROR(VLOOKUP(N74,'INTEGER modparm'!$B$2:$B$155,1,0)),IF(ISERROR(VLOOKUP(N74,'REAL modparm'!$B$2:$B$801,1,0)),IF(ISERROR(VLOOKUP(N74,'CHAR modparm'!$B$2:$B$10,1,0)),"*******","CHARACTER"),"REAL"),"INTEGER")</f>
        <v>REAL</v>
      </c>
      <c r="P74" s="0" t="n">
        <v>73</v>
      </c>
      <c r="Q74" s="42" t="s">
        <v>2971</v>
      </c>
      <c r="R74" s="42" t="str">
        <f aca="false">INDEX($N$2:$N$951,MATCH(S74,$P$2:$P$951,0),1)</f>
        <v>ISAO(1)</v>
      </c>
      <c r="S74" s="30" t="n">
        <v>300</v>
      </c>
      <c r="T74" s="43" t="str">
        <f aca="false">Q74&amp;"::"&amp;R74</f>
        <v>INTEGER::ISAO(1)</v>
      </c>
      <c r="U74" s="44" t="str">
        <f aca="false">"p%"&amp;LEFT(R74,SEARCH("(",R74,1)-1)&amp;"="&amp;LEFT(R74,SEARCH("(",R74,1)-1)</f>
        <v>p%ISAO=ISAO</v>
      </c>
      <c r="V74" s="44" t="str">
        <f aca="false">LEFT(R74,SEARCH("(",R74,1)-1)&amp;"="&amp;"p%"&amp;LEFT(R74,SEARCH("(",R74,1)-1)</f>
        <v>ISAO=p%ISAO</v>
      </c>
    </row>
    <row r="75" customFormat="false" ht="12.8" hidden="false" customHeight="false" outlineLevel="0" collapsed="false">
      <c r="E75" s="0" t="s">
        <v>1671</v>
      </c>
      <c r="F75" s="0" t="s">
        <v>1599</v>
      </c>
      <c r="I75" s="39" t="s">
        <v>2081</v>
      </c>
      <c r="J75" s="40" t="n">
        <f aca="false">IF(ISNUMBER(RIGHT(E75,LEN(E75)-SEARCH("(",E75,1))*1),RIGHT(E75,LEN(E75)-SEARCH("(",E75,1))*1,VLOOKUP(MID(E75,SEARCH("(",E75,1)+1,IF(ISERROR(FIND("NBMX",E75,1)),3,4)),$A$2:$C$38,3,0))</f>
        <v>12</v>
      </c>
      <c r="K75" s="40" t="n">
        <f aca="false">IF(ISBLANK(F75),"",IF(ISNUMBER(F75),F75,VLOOKUP(IF(ISERROR(SEARCH(")",F75,1)),LEFT(F75,LEN(F75)),LEFT(F75,LEN(F75)-1)),$A$2:$C$38,3,0)))</f>
        <v>1</v>
      </c>
      <c r="L75" s="40" t="str">
        <f aca="false">IF(ISBLANK(G75),"",IF(ISNUMBER(G75),G75,IF(ISNUMBER(1*LEFT(G75,LEN(G75)-1)),1*LEFT(G75,LEN(G75)-1),VLOOKUP(IF(ISERROR(SEARCH(")",G75,1)),LEFT(G75,LEN(G75)),LEFT(G75,LEN(G75)-1)),$A$2:$C$38,3,0))))</f>
        <v/>
      </c>
      <c r="M75" s="41" t="str">
        <f aca="false">IF(ISBLANK(H75),"",IF(ISNUMBER(H75),H75,IF(ISNUMBER(1*LEFT(H75,LEN(H75)-1)),1*LEFT(H75,LEN(H75)-1),VLOOKUP(IF(ISERROR(SEARCH(")",H75,1)),LEFT(H75,LEN(H75)),LEFT(H75,LEN(H75)-1)),$A$2:$C$38,3,0))))</f>
        <v/>
      </c>
      <c r="N75" s="40" t="str">
        <f aca="false">I75&amp;"("&amp;J75&amp;IF(ISNUMBER(K75),IF(ISNUMBER(L75),IF(ISNUMBER(M75),","&amp;K75&amp;","&amp;L75&amp;","&amp;M75,","&amp;K75&amp;","&amp;L75),","&amp;K75),"")&amp;")"</f>
        <v>CLA(12,1)</v>
      </c>
      <c r="O75" s="0" t="str">
        <f aca="false">IF(ISERROR(VLOOKUP(N75,'INTEGER modparm'!$B$2:$B$155,1,0)),IF(ISERROR(VLOOKUP(N75,'REAL modparm'!$B$2:$B$801,1,0)),IF(ISERROR(VLOOKUP(N75,'CHAR modparm'!$B$2:$B$10,1,0)),"*******","CHARACTER"),"REAL"),"INTEGER")</f>
        <v>REAL</v>
      </c>
      <c r="P75" s="0" t="n">
        <v>74</v>
      </c>
      <c r="Q75" s="42" t="s">
        <v>2971</v>
      </c>
      <c r="R75" s="42" t="str">
        <f aca="false">INDEX($N$2:$N$951,MATCH(S75,$P$2:$P$951,0),1)</f>
        <v>ISAS(1)</v>
      </c>
      <c r="S75" s="30" t="n">
        <v>301</v>
      </c>
      <c r="T75" s="43" t="str">
        <f aca="false">Q75&amp;"::"&amp;R75</f>
        <v>INTEGER::ISAS(1)</v>
      </c>
      <c r="U75" s="44" t="str">
        <f aca="false">"p%"&amp;LEFT(R75,SEARCH("(",R75,1)-1)&amp;"="&amp;LEFT(R75,SEARCH("(",R75,1)-1)</f>
        <v>p%ISAS=ISAS</v>
      </c>
      <c r="V75" s="44" t="str">
        <f aca="false">LEFT(R75,SEARCH("(",R75,1)-1)&amp;"="&amp;"p%"&amp;LEFT(R75,SEARCH("(",R75,1)-1)</f>
        <v>ISAS=p%ISAS</v>
      </c>
    </row>
    <row r="76" customFormat="false" ht="12.8" hidden="false" customHeight="false" outlineLevel="0" collapsed="false">
      <c r="E76" s="0" t="s">
        <v>1672</v>
      </c>
      <c r="F76" s="0" t="s">
        <v>1599</v>
      </c>
      <c r="I76" s="39" t="s">
        <v>2082</v>
      </c>
      <c r="J76" s="40" t="n">
        <f aca="false">IF(ISNUMBER(RIGHT(E76,LEN(E76)-SEARCH("(",E76,1))*1),RIGHT(E76,LEN(E76)-SEARCH("(",E76,1))*1,VLOOKUP(MID(E76,SEARCH("(",E76,1)+1,IF(ISERROR(FIND("NBMX",E76,1)),3,4)),$A$2:$C$38,3,0))</f>
        <v>31</v>
      </c>
      <c r="K76" s="40" t="n">
        <f aca="false">IF(ISBLANK(F76),"",IF(ISNUMBER(F76),F76,VLOOKUP(IF(ISERROR(SEARCH(")",F76,1)),LEFT(F76,LEN(F76)),LEFT(F76,LEN(F76)-1)),$A$2:$C$38,3,0)))</f>
        <v>1</v>
      </c>
      <c r="L76" s="40" t="str">
        <f aca="false">IF(ISBLANK(G76),"",IF(ISNUMBER(G76),G76,IF(ISNUMBER(1*LEFT(G76,LEN(G76)-1)),1*LEFT(G76,LEN(G76)-1),VLOOKUP(IF(ISERROR(SEARCH(")",G76,1)),LEFT(G76,LEN(G76)),LEFT(G76,LEN(G76)-1)),$A$2:$C$38,3,0))))</f>
        <v/>
      </c>
      <c r="M76" s="41" t="str">
        <f aca="false">IF(ISBLANK(H76),"",IF(ISNUMBER(H76),H76,IF(ISNUMBER(1*LEFT(H76,LEN(H76)-1)),1*LEFT(H76,LEN(H76)-1),VLOOKUP(IF(ISERROR(SEARCH(")",H76,1)),LEFT(H76,LEN(H76)),LEFT(H76,LEN(H76)-1)),$A$2:$C$38,3,0))))</f>
        <v/>
      </c>
      <c r="N76" s="40" t="str">
        <f aca="false">I76&amp;"("&amp;J76&amp;IF(ISNUMBER(K76),IF(ISNUMBER(L76),IF(ISNUMBER(M76),","&amp;K76&amp;","&amp;L76&amp;","&amp;M76,","&amp;K76&amp;","&amp;L76),","&amp;K76),"")&amp;")"</f>
        <v>CLCO2(31,1)</v>
      </c>
      <c r="O76" s="0" t="str">
        <f aca="false">IF(ISERROR(VLOOKUP(N76,'INTEGER modparm'!$B$2:$B$155,1,0)),IF(ISERROR(VLOOKUP(N76,'REAL modparm'!$B$2:$B$801,1,0)),IF(ISERROR(VLOOKUP(N76,'CHAR modparm'!$B$2:$B$10,1,0)),"*******","CHARACTER"),"REAL"),"INTEGER")</f>
        <v>REAL</v>
      </c>
      <c r="P76" s="0" t="n">
        <v>75</v>
      </c>
      <c r="Q76" s="42" t="s">
        <v>2971</v>
      </c>
      <c r="R76" s="42" t="str">
        <f aca="false">INDEX($N$2:$N$951,MATCH(S76,$P$2:$P$951,0),1)</f>
        <v>ISCP(1)</v>
      </c>
      <c r="S76" s="30" t="n">
        <v>302</v>
      </c>
      <c r="T76" s="43" t="str">
        <f aca="false">Q76&amp;"::"&amp;R76</f>
        <v>INTEGER::ISCP(1)</v>
      </c>
      <c r="U76" s="44" t="str">
        <f aca="false">"p%"&amp;LEFT(R76,SEARCH("(",R76,1)-1)&amp;"="&amp;LEFT(R76,SEARCH("(",R76,1)-1)</f>
        <v>p%ISCP=ISCP</v>
      </c>
      <c r="V76" s="44" t="str">
        <f aca="false">LEFT(R76,SEARCH("(",R76,1)-1)&amp;"="&amp;"p%"&amp;LEFT(R76,SEARCH("(",R76,1)-1)</f>
        <v>ISCP=p%ISCP</v>
      </c>
    </row>
    <row r="77" customFormat="false" ht="12.8" hidden="false" customHeight="false" outlineLevel="0" collapsed="false">
      <c r="E77" s="0" t="s">
        <v>935</v>
      </c>
      <c r="I77" s="39" t="s">
        <v>2083</v>
      </c>
      <c r="J77" s="40" t="n">
        <f aca="false">IF(ISNUMBER(RIGHT(E77,LEN(E77)-SEARCH("(",E77,1))*1),RIGHT(E77,LEN(E77)-SEARCH("(",E77,1))*1,VLOOKUP(MID(E77,SEARCH("(",E77,1)+1,IF(ISERROR(FIND("NBMX",E77,1)),3,4)),$A$2:$C$38,3,0))</f>
        <v>1</v>
      </c>
      <c r="K77" s="40" t="str">
        <f aca="false">IF(ISBLANK(F77),"",IF(ISNUMBER(F77),F77,VLOOKUP(IF(ISERROR(SEARCH(")",F77,1)),LEFT(F77,LEN(F77)),LEFT(F77,LEN(F77)-1)),$A$2:$C$38,3,0)))</f>
        <v/>
      </c>
      <c r="L77" s="40" t="str">
        <f aca="false">IF(ISBLANK(G77),"",IF(ISNUMBER(G77),G77,IF(ISNUMBER(1*LEFT(G77,LEN(G77)-1)),1*LEFT(G77,LEN(G77)-1),VLOOKUP(IF(ISERROR(SEARCH(")",G77,1)),LEFT(G77,LEN(G77)),LEFT(G77,LEN(G77)-1)),$A$2:$C$38,3,0))))</f>
        <v/>
      </c>
      <c r="M77" s="41" t="str">
        <f aca="false">IF(ISBLANK(H77),"",IF(ISNUMBER(H77),H77,IF(ISNUMBER(1*LEFT(H77,LEN(H77)-1)),1*LEFT(H77,LEN(H77)-1),VLOOKUP(IF(ISERROR(SEARCH(")",H77,1)),LEFT(H77,LEN(H77)),LEFT(H77,LEN(H77)-1)),$A$2:$C$38,3,0))))</f>
        <v/>
      </c>
      <c r="N77" s="40" t="str">
        <f aca="false">I77&amp;"("&amp;J77&amp;IF(ISNUMBER(K77),IF(ISNUMBER(L77),IF(ISNUMBER(M77),","&amp;K77&amp;","&amp;L77&amp;","&amp;M77,","&amp;K77&amp;","&amp;L77),","&amp;K77),"")&amp;")"</f>
        <v>CLG(1)</v>
      </c>
      <c r="O77" s="0" t="str">
        <f aca="false">IF(ISERROR(VLOOKUP(N77,'INTEGER modparm'!$B$2:$B$155,1,0)),IF(ISERROR(VLOOKUP(N77,'REAL modparm'!$B$2:$B$801,1,0)),IF(ISERROR(VLOOKUP(N77,'CHAR modparm'!$B$2:$B$10,1,0)),"*******","CHARACTER"),"REAL"),"INTEGER")</f>
        <v>REAL</v>
      </c>
      <c r="P77" s="0" t="n">
        <v>76</v>
      </c>
      <c r="Q77" s="42" t="s">
        <v>2971</v>
      </c>
      <c r="R77" s="42" t="str">
        <f aca="false">INDEX($N$2:$N$951,MATCH(S77,$P$2:$P$951,0),1)</f>
        <v>ISG(1)</v>
      </c>
      <c r="S77" s="30" t="n">
        <v>303</v>
      </c>
      <c r="T77" s="43" t="str">
        <f aca="false">Q77&amp;"::"&amp;R77</f>
        <v>INTEGER::ISG(1)</v>
      </c>
      <c r="U77" s="44" t="str">
        <f aca="false">"p%"&amp;LEFT(R77,SEARCH("(",R77,1)-1)&amp;"="&amp;LEFT(R77,SEARCH("(",R77,1)-1)</f>
        <v>p%ISG=ISG</v>
      </c>
      <c r="V77" s="44" t="str">
        <f aca="false">LEFT(R77,SEARCH("(",R77,1)-1)&amp;"="&amp;"p%"&amp;LEFT(R77,SEARCH("(",R77,1)-1)</f>
        <v>ISG=p%ISG</v>
      </c>
    </row>
    <row r="78" customFormat="false" ht="12.8" hidden="false" customHeight="false" outlineLevel="0" collapsed="false">
      <c r="E78" s="0" t="s">
        <v>1673</v>
      </c>
      <c r="F78" s="0" t="s">
        <v>1599</v>
      </c>
      <c r="I78" s="39" t="s">
        <v>2084</v>
      </c>
      <c r="J78" s="40" t="n">
        <f aca="false">IF(ISNUMBER(RIGHT(E78,LEN(E78)-SEARCH("(",E78,1))*1),RIGHT(E78,LEN(E78)-SEARCH("(",E78,1))*1,VLOOKUP(MID(E78,SEARCH("(",E78,1)+1,IF(ISERROR(FIND("NBMX",E78,1)),3,4)),$A$2:$C$38,3,0))</f>
        <v>31</v>
      </c>
      <c r="K78" s="40" t="n">
        <f aca="false">IF(ISBLANK(F78),"",IF(ISNUMBER(F78),F78,VLOOKUP(IF(ISERROR(SEARCH(")",F78,1)),LEFT(F78,LEN(F78)),LEFT(F78,LEN(F78)-1)),$A$2:$C$38,3,0)))</f>
        <v>1</v>
      </c>
      <c r="L78" s="40" t="str">
        <f aca="false">IF(ISBLANK(G78),"",IF(ISNUMBER(G78),G78,IF(ISNUMBER(1*LEFT(G78,LEN(G78)-1)),1*LEFT(G78,LEN(G78)-1),VLOOKUP(IF(ISERROR(SEARCH(")",G78,1)),LEFT(G78,LEN(G78)),LEFT(G78,LEN(G78)-1)),$A$2:$C$38,3,0))))</f>
        <v/>
      </c>
      <c r="M78" s="41" t="str">
        <f aca="false">IF(ISBLANK(H78),"",IF(ISNUMBER(H78),H78,IF(ISNUMBER(1*LEFT(H78,LEN(H78)-1)),1*LEFT(H78,LEN(H78)-1),VLOOKUP(IF(ISERROR(SEARCH(")",H78,1)),LEFT(H78,LEN(H78)),LEFT(H78,LEN(H78)-1)),$A$2:$C$38,3,0))))</f>
        <v/>
      </c>
      <c r="N78" s="40" t="str">
        <f aca="false">I78&amp;"("&amp;J78&amp;IF(ISNUMBER(K78),IF(ISNUMBER(L78),IF(ISNUMBER(M78),","&amp;K78&amp;","&amp;L78&amp;","&amp;M78,","&amp;K78&amp;","&amp;L78),","&amp;K78),"")&amp;")"</f>
        <v>CLN2O(31,1)</v>
      </c>
      <c r="O78" s="0" t="str">
        <f aca="false">IF(ISERROR(VLOOKUP(N78,'INTEGER modparm'!$B$2:$B$155,1,0)),IF(ISERROR(VLOOKUP(N78,'REAL modparm'!$B$2:$B$801,1,0)),IF(ISERROR(VLOOKUP(N78,'CHAR modparm'!$B$2:$B$10,1,0)),"*******","CHARACTER"),"REAL"),"INTEGER")</f>
        <v>REAL</v>
      </c>
      <c r="P78" s="0" t="n">
        <v>77</v>
      </c>
      <c r="Q78" s="42" t="s">
        <v>2971</v>
      </c>
      <c r="R78" s="42" t="str">
        <f aca="false">INDEX($N$2:$N$951,MATCH(S78,$P$2:$P$951,0),1)</f>
        <v>ISPF(1)</v>
      </c>
      <c r="S78" s="30" t="n">
        <v>304</v>
      </c>
      <c r="T78" s="43" t="str">
        <f aca="false">Q78&amp;"::"&amp;R78</f>
        <v>INTEGER::ISPF(1)</v>
      </c>
      <c r="U78" s="44" t="str">
        <f aca="false">"p%"&amp;LEFT(R78,SEARCH("(",R78,1)-1)&amp;"="&amp;LEFT(R78,SEARCH("(",R78,1)-1)</f>
        <v>p%ISPF=ISPF</v>
      </c>
      <c r="V78" s="44" t="str">
        <f aca="false">LEFT(R78,SEARCH("(",R78,1)-1)&amp;"="&amp;"p%"&amp;LEFT(R78,SEARCH("(",R78,1)-1)</f>
        <v>ISPF=p%ISPF</v>
      </c>
    </row>
    <row r="79" customFormat="false" ht="12.8" hidden="false" customHeight="false" outlineLevel="0" collapsed="false">
      <c r="E79" s="0" t="s">
        <v>1674</v>
      </c>
      <c r="F79" s="0" t="s">
        <v>1599</v>
      </c>
      <c r="I79" s="39" t="s">
        <v>2085</v>
      </c>
      <c r="J79" s="40" t="n">
        <f aca="false">IF(ISNUMBER(RIGHT(E79,LEN(E79)-SEARCH("(",E79,1))*1),RIGHT(E79,LEN(E79)-SEARCH("(",E79,1))*1,VLOOKUP(MID(E79,SEARCH("(",E79,1)+1,IF(ISERROR(FIND("NBMX",E79,1)),3,4)),$A$2:$C$38,3,0))</f>
        <v>31</v>
      </c>
      <c r="K79" s="40" t="n">
        <f aca="false">IF(ISBLANK(F79),"",IF(ISNUMBER(F79),F79,VLOOKUP(IF(ISERROR(SEARCH(")",F79,1)),LEFT(F79,LEN(F79)),LEFT(F79,LEN(F79)-1)),$A$2:$C$38,3,0)))</f>
        <v>1</v>
      </c>
      <c r="L79" s="40" t="str">
        <f aca="false">IF(ISBLANK(G79),"",IF(ISNUMBER(G79),G79,IF(ISNUMBER(1*LEFT(G79,LEN(G79)-1)),1*LEFT(G79,LEN(G79)-1),VLOOKUP(IF(ISERROR(SEARCH(")",G79,1)),LEFT(G79,LEN(G79)),LEFT(G79,LEN(G79)-1)),$A$2:$C$38,3,0))))</f>
        <v/>
      </c>
      <c r="M79" s="41" t="str">
        <f aca="false">IF(ISBLANK(H79),"",IF(ISNUMBER(H79),H79,IF(ISNUMBER(1*LEFT(H79,LEN(H79)-1)),1*LEFT(H79,LEN(H79)-1),VLOOKUP(IF(ISERROR(SEARCH(")",H79,1)),LEFT(H79,LEN(H79)),LEFT(H79,LEN(H79)-1)),$A$2:$C$38,3,0))))</f>
        <v/>
      </c>
      <c r="N79" s="40" t="str">
        <f aca="false">I79&amp;"("&amp;J79&amp;IF(ISNUMBER(K79),IF(ISNUMBER(L79),IF(ISNUMBER(M79),","&amp;K79&amp;","&amp;L79&amp;","&amp;M79,","&amp;K79&amp;","&amp;L79),","&amp;K79),"")&amp;")"</f>
        <v>CLO2(31,1)</v>
      </c>
      <c r="O79" s="0" t="str">
        <f aca="false">IF(ISERROR(VLOOKUP(N79,'INTEGER modparm'!$B$2:$B$155,1,0)),IF(ISERROR(VLOOKUP(N79,'REAL modparm'!$B$2:$B$801,1,0)),IF(ISERROR(VLOOKUP(N79,'CHAR modparm'!$B$2:$B$10,1,0)),"*******","CHARACTER"),"REAL"),"INTEGER")</f>
        <v>REAL</v>
      </c>
      <c r="P79" s="0" t="n">
        <v>78</v>
      </c>
      <c r="Q79" s="42" t="s">
        <v>2971</v>
      </c>
      <c r="R79" s="42" t="str">
        <f aca="false">INDEX($N$2:$N$951,MATCH(S79,$P$2:$P$951,0),1)</f>
        <v>ITL(45,300,1)</v>
      </c>
      <c r="S79" s="30" t="n">
        <v>305</v>
      </c>
      <c r="T79" s="43" t="str">
        <f aca="false">Q79&amp;"::"&amp;R79</f>
        <v>INTEGER::ITL(45,300,1)</v>
      </c>
      <c r="U79" s="44" t="str">
        <f aca="false">"p%"&amp;LEFT(R79,SEARCH("(",R79,1)-1)&amp;"="&amp;LEFT(R79,SEARCH("(",R79,1)-1)</f>
        <v>p%ITL=ITL</v>
      </c>
      <c r="V79" s="44" t="str">
        <f aca="false">LEFT(R79,SEARCH("(",R79,1)-1)&amp;"="&amp;"p%"&amp;LEFT(R79,SEARCH("(",R79,1)-1)</f>
        <v>ITL=p%ITL</v>
      </c>
    </row>
    <row r="80" customFormat="false" ht="12.8" hidden="false" customHeight="false" outlineLevel="0" collapsed="false">
      <c r="E80" s="0" t="s">
        <v>936</v>
      </c>
      <c r="I80" s="39" t="s">
        <v>2086</v>
      </c>
      <c r="J80" s="40" t="n">
        <f aca="false">IF(ISNUMBER(RIGHT(E80,LEN(E80)-SEARCH("(",E80,1))*1),RIGHT(E80,LEN(E80)-SEARCH("(",E80,1))*1,VLOOKUP(MID(E80,SEARCH("(",E80,1)+1,IF(ISERROR(FIND("NBMX",E80,1)),3,4)),$A$2:$C$38,3,0))</f>
        <v>1</v>
      </c>
      <c r="K80" s="40" t="str">
        <f aca="false">IF(ISBLANK(F80),"",IF(ISNUMBER(F80),F80,VLOOKUP(IF(ISERROR(SEARCH(")",F80,1)),LEFT(F80,LEN(F80)),LEFT(F80,LEN(F80)-1)),$A$2:$C$38,3,0)))</f>
        <v/>
      </c>
      <c r="L80" s="40" t="str">
        <f aca="false">IF(ISBLANK(G80),"",IF(ISNUMBER(G80),G80,IF(ISNUMBER(1*LEFT(G80,LEN(G80)-1)),1*LEFT(G80,LEN(G80)-1),VLOOKUP(IF(ISERROR(SEARCH(")",G80,1)),LEFT(G80,LEN(G80)),LEFT(G80,LEN(G80)-1)),$A$2:$C$38,3,0))))</f>
        <v/>
      </c>
      <c r="M80" s="41" t="str">
        <f aca="false">IF(ISBLANK(H80),"",IF(ISNUMBER(H80),H80,IF(ISNUMBER(1*LEFT(H80,LEN(H80)-1)),1*LEFT(H80,LEN(H80)-1),VLOOKUP(IF(ISERROR(SEARCH(")",H80,1)),LEFT(H80,LEN(H80)),LEFT(H80,LEN(H80)-1)),$A$2:$C$38,3,0))))</f>
        <v/>
      </c>
      <c r="N80" s="40" t="str">
        <f aca="false">I80&amp;"("&amp;J80&amp;IF(ISNUMBER(K80),IF(ISNUMBER(L80),IF(ISNUMBER(M80),","&amp;K80&amp;","&amp;L80&amp;","&amp;M80,","&amp;K80&amp;","&amp;L80),","&amp;K80),"")&amp;")"</f>
        <v>CN0(1)</v>
      </c>
      <c r="O80" s="0" t="str">
        <f aca="false">IF(ISERROR(VLOOKUP(N80,'INTEGER modparm'!$B$2:$B$155,1,0)),IF(ISERROR(VLOOKUP(N80,'REAL modparm'!$B$2:$B$801,1,0)),IF(ISERROR(VLOOKUP(N80,'CHAR modparm'!$B$2:$B$10,1,0)),"*******","CHARACTER"),"REAL"),"INTEGER")</f>
        <v>REAL</v>
      </c>
      <c r="P80" s="0" t="n">
        <v>79</v>
      </c>
      <c r="Q80" s="42" t="s">
        <v>2971</v>
      </c>
      <c r="R80" s="42" t="str">
        <f aca="false">INDEX($N$2:$N$951,MATCH(S80,$P$2:$P$951,0),1)</f>
        <v>IWTH(1)</v>
      </c>
      <c r="S80" s="30" t="n">
        <v>306</v>
      </c>
      <c r="T80" s="43" t="str">
        <f aca="false">Q80&amp;"::"&amp;R80</f>
        <v>INTEGER::IWTH(1)</v>
      </c>
      <c r="U80" s="44" t="str">
        <f aca="false">"p%"&amp;LEFT(R80,SEARCH("(",R80,1)-1)&amp;"="&amp;LEFT(R80,SEARCH("(",R80,1)-1)</f>
        <v>p%IWTH=IWTH</v>
      </c>
      <c r="V80" s="44" t="str">
        <f aca="false">LEFT(R80,SEARCH("(",R80,1)-1)&amp;"="&amp;"p%"&amp;LEFT(R80,SEARCH("(",R80,1)-1)</f>
        <v>IWTH=p%IWTH</v>
      </c>
    </row>
    <row r="81" customFormat="false" ht="12.8" hidden="false" customHeight="false" outlineLevel="0" collapsed="false">
      <c r="E81" s="0" t="s">
        <v>937</v>
      </c>
      <c r="I81" s="39" t="s">
        <v>2087</v>
      </c>
      <c r="J81" s="40" t="n">
        <f aca="false">IF(ISNUMBER(RIGHT(E81,LEN(E81)-SEARCH("(",E81,1))*1),RIGHT(E81,LEN(E81)-SEARCH("(",E81,1))*1,VLOOKUP(MID(E81,SEARCH("(",E81,1)+1,IF(ISERROR(FIND("NBMX",E81,1)),3,4)),$A$2:$C$38,3,0))</f>
        <v>1</v>
      </c>
      <c r="K81" s="40" t="str">
        <f aca="false">IF(ISBLANK(F81),"",IF(ISNUMBER(F81),F81,VLOOKUP(IF(ISERROR(SEARCH(")",F81,1)),LEFT(F81,LEN(F81)),LEFT(F81,LEN(F81)-1)),$A$2:$C$38,3,0)))</f>
        <v/>
      </c>
      <c r="L81" s="40" t="str">
        <f aca="false">IF(ISBLANK(G81),"",IF(ISNUMBER(G81),G81,IF(ISNUMBER(1*LEFT(G81,LEN(G81)-1)),1*LEFT(G81,LEN(G81)-1),VLOOKUP(IF(ISERROR(SEARCH(")",G81,1)),LEFT(G81,LEN(G81)),LEFT(G81,LEN(G81)-1)),$A$2:$C$38,3,0))))</f>
        <v/>
      </c>
      <c r="M81" s="41" t="str">
        <f aca="false">IF(ISBLANK(H81),"",IF(ISNUMBER(H81),H81,IF(ISNUMBER(1*LEFT(H81,LEN(H81)-1)),1*LEFT(H81,LEN(H81)-1),VLOOKUP(IF(ISERROR(SEARCH(")",H81,1)),LEFT(H81,LEN(H81)),LEFT(H81,LEN(H81)-1)),$A$2:$C$38,3,0))))</f>
        <v/>
      </c>
      <c r="N81" s="40" t="str">
        <f aca="false">I81&amp;"("&amp;J81&amp;IF(ISNUMBER(K81),IF(ISNUMBER(L81),IF(ISNUMBER(M81),","&amp;K81&amp;","&amp;L81&amp;","&amp;M81,","&amp;K81&amp;","&amp;L81),","&amp;K81),"")&amp;")"</f>
        <v>CN2(1)</v>
      </c>
      <c r="O81" s="0" t="str">
        <f aca="false">IF(ISERROR(VLOOKUP(N81,'INTEGER modparm'!$B$2:$B$155,1,0)),IF(ISERROR(VLOOKUP(N81,'REAL modparm'!$B$2:$B$801,1,0)),IF(ISERROR(VLOOKUP(N81,'CHAR modparm'!$B$2:$B$10,1,0)),"*******","CHARACTER"),"REAL"),"INTEGER")</f>
        <v>REAL</v>
      </c>
      <c r="P81" s="0" t="n">
        <v>80</v>
      </c>
      <c r="Q81" s="42" t="s">
        <v>2971</v>
      </c>
      <c r="R81" s="42" t="str">
        <f aca="false">INDEX($N$2:$N$951,MATCH(S81,$P$2:$P$951,0),1)</f>
        <v>IYH(200,1)</v>
      </c>
      <c r="S81" s="30" t="n">
        <v>307</v>
      </c>
      <c r="T81" s="43" t="str">
        <f aca="false">Q81&amp;"::"&amp;R81</f>
        <v>INTEGER::IYH(200,1)</v>
      </c>
      <c r="U81" s="44" t="str">
        <f aca="false">"p%"&amp;LEFT(R81,SEARCH("(",R81,1)-1)&amp;"="&amp;LEFT(R81,SEARCH("(",R81,1)-1)</f>
        <v>p%IYH=IYH</v>
      </c>
      <c r="V81" s="44" t="str">
        <f aca="false">LEFT(R81,SEARCH("(",R81,1)-1)&amp;"="&amp;"p%"&amp;LEFT(R81,SEARCH("(",R81,1)-1)</f>
        <v>IYH=p%IYH</v>
      </c>
    </row>
    <row r="82" customFormat="false" ht="12.8" hidden="false" customHeight="false" outlineLevel="0" collapsed="false">
      <c r="E82" s="0" t="s">
        <v>1675</v>
      </c>
      <c r="F82" s="0" t="s">
        <v>224</v>
      </c>
      <c r="G82" s="0" t="s">
        <v>1599</v>
      </c>
      <c r="I82" s="39" t="s">
        <v>2088</v>
      </c>
      <c r="J82" s="40" t="n">
        <f aca="false">IF(ISNUMBER(RIGHT(E82,LEN(E82)-SEARCH("(",E82,1))*1),RIGHT(E82,LEN(E82)-SEARCH("(",E82,1))*1,VLOOKUP(MID(E82,SEARCH("(",E82,1)+1,IF(ISERROR(FIND("NBMX",E82,1)),3,4)),$A$2:$C$38,3,0))</f>
        <v>45</v>
      </c>
      <c r="K82" s="40" t="n">
        <f aca="false">IF(ISBLANK(F82),"",IF(ISNUMBER(F82),F82,VLOOKUP(IF(ISERROR(SEARCH(")",F82,1)),LEFT(F82,LEN(F82)),LEFT(F82,LEN(F82)-1)),$A$2:$C$38,3,0)))</f>
        <v>300</v>
      </c>
      <c r="L82" s="40" t="n">
        <f aca="false">IF(ISBLANK(G82),"",IF(ISNUMBER(G82),G82,IF(ISNUMBER(1*LEFT(G82,LEN(G82)-1)),1*LEFT(G82,LEN(G82)-1),VLOOKUP(IF(ISERROR(SEARCH(")",G82,1)),LEFT(G82,LEN(G82)),LEFT(G82,LEN(G82)-1)),$A$2:$C$38,3,0))))</f>
        <v>1</v>
      </c>
      <c r="M82" s="41" t="str">
        <f aca="false">IF(ISBLANK(H82),"",IF(ISNUMBER(H82),H82,IF(ISNUMBER(1*LEFT(H82,LEN(H82)-1)),1*LEFT(H82,LEN(H82)-1),VLOOKUP(IF(ISERROR(SEARCH(")",H82,1)),LEFT(H82,LEN(H82)),LEFT(H82,LEN(H82)-1)),$A$2:$C$38,3,0))))</f>
        <v/>
      </c>
      <c r="N82" s="40" t="str">
        <f aca="false">I82&amp;"("&amp;J82&amp;IF(ISNUMBER(K82),IF(ISNUMBER(L82),IF(ISNUMBER(M82),","&amp;K82&amp;","&amp;L82&amp;","&amp;M82,","&amp;K82&amp;","&amp;L82),","&amp;K82),"")&amp;")"</f>
        <v>CND(45,300,1)</v>
      </c>
      <c r="O82" s="0" t="str">
        <f aca="false">IF(ISERROR(VLOOKUP(N82,'INTEGER modparm'!$B$2:$B$155,1,0)),IF(ISERROR(VLOOKUP(N82,'REAL modparm'!$B$2:$B$801,1,0)),IF(ISERROR(VLOOKUP(N82,'CHAR modparm'!$B$2:$B$10,1,0)),"*******","CHARACTER"),"REAL"),"INTEGER")</f>
        <v>REAL</v>
      </c>
      <c r="P82" s="0" t="n">
        <v>81</v>
      </c>
      <c r="Q82" s="42" t="s">
        <v>2971</v>
      </c>
      <c r="R82" s="42" t="str">
        <f aca="false">INDEX($N$2:$N$951,MATCH(S82,$P$2:$P$951,0),1)</f>
        <v>IYHO(10,1)</v>
      </c>
      <c r="S82" s="30" t="n">
        <v>308</v>
      </c>
      <c r="T82" s="43" t="str">
        <f aca="false">Q82&amp;"::"&amp;R82</f>
        <v>INTEGER::IYHO(10,1)</v>
      </c>
      <c r="U82" s="44" t="str">
        <f aca="false">"p%"&amp;LEFT(R82,SEARCH("(",R82,1)-1)&amp;"="&amp;LEFT(R82,SEARCH("(",R82,1)-1)</f>
        <v>p%IYHO=IYHO</v>
      </c>
      <c r="V82" s="44" t="str">
        <f aca="false">LEFT(R82,SEARCH("(",R82,1)-1)&amp;"="&amp;"p%"&amp;LEFT(R82,SEARCH("(",R82,1)-1)</f>
        <v>IYHO=p%IYHO</v>
      </c>
    </row>
    <row r="83" customFormat="false" ht="12.8" hidden="false" customHeight="false" outlineLevel="0" collapsed="false">
      <c r="E83" s="0" t="s">
        <v>1676</v>
      </c>
      <c r="F83" s="0" t="s">
        <v>1599</v>
      </c>
      <c r="I83" s="39" t="s">
        <v>2089</v>
      </c>
      <c r="J83" s="40" t="n">
        <f aca="false">IF(ISNUMBER(RIGHT(E83,LEN(E83)-SEARCH("(",E83,1))*1),RIGHT(E83,LEN(E83)-SEARCH("(",E83,1))*1,VLOOKUP(MID(E83,SEARCH("(",E83,1)+1,IF(ISERROR(FIND("NBMX",E83,1)),3,4)),$A$2:$C$38,3,0))</f>
        <v>12</v>
      </c>
      <c r="K83" s="40" t="n">
        <f aca="false">IF(ISBLANK(F83),"",IF(ISNUMBER(F83),F83,VLOOKUP(IF(ISERROR(SEARCH(")",F83,1)),LEFT(F83,LEN(F83)),LEFT(F83,LEN(F83)-1)),$A$2:$C$38,3,0)))</f>
        <v>1</v>
      </c>
      <c r="L83" s="40" t="str">
        <f aca="false">IF(ISBLANK(G83),"",IF(ISNUMBER(G83),G83,IF(ISNUMBER(1*LEFT(G83,LEN(G83)-1)),1*LEFT(G83,LEN(G83)-1),VLOOKUP(IF(ISERROR(SEARCH(")",G83,1)),LEFT(G83,LEN(G83)),LEFT(G83,LEN(G83)-1)),$A$2:$C$38,3,0))))</f>
        <v/>
      </c>
      <c r="M83" s="41" t="str">
        <f aca="false">IF(ISBLANK(H83),"",IF(ISNUMBER(H83),H83,IF(ISNUMBER(1*LEFT(H83,LEN(H83)-1)),1*LEFT(H83,LEN(H83)-1),VLOOKUP(IF(ISERROR(SEARCH(")",H83,1)),LEFT(H83,LEN(H83)),LEFT(H83,LEN(H83)-1)),$A$2:$C$38,3,0))))</f>
        <v/>
      </c>
      <c r="N83" s="40" t="str">
        <f aca="false">I83&amp;"("&amp;J83&amp;IF(ISNUMBER(K83),IF(ISNUMBER(L83),IF(ISNUMBER(M83),","&amp;K83&amp;","&amp;L83&amp;","&amp;M83,","&amp;K83&amp;","&amp;L83),","&amp;K83),"")&amp;")"</f>
        <v>CNDS(12,1)</v>
      </c>
      <c r="O83" s="0" t="str">
        <f aca="false">IF(ISERROR(VLOOKUP(N83,'INTEGER modparm'!$B$2:$B$155,1,0)),IF(ISERROR(VLOOKUP(N83,'REAL modparm'!$B$2:$B$801,1,0)),IF(ISERROR(VLOOKUP(N83,'CHAR modparm'!$B$2:$B$10,1,0)),"*******","CHARACTER"),"REAL"),"INTEGER")</f>
        <v>REAL</v>
      </c>
      <c r="P83" s="0" t="n">
        <v>82</v>
      </c>
      <c r="Q83" s="42" t="s">
        <v>2971</v>
      </c>
      <c r="R83" s="42" t="str">
        <f aca="false">INDEX($N$2:$N$951,MATCH(S83,$P$2:$P$951,0),1)</f>
        <v>JBG(1)</v>
      </c>
      <c r="S83" s="30" t="n">
        <v>309</v>
      </c>
      <c r="T83" s="43" t="str">
        <f aca="false">Q83&amp;"::"&amp;R83</f>
        <v>INTEGER::JBG(1)</v>
      </c>
      <c r="U83" s="44" t="str">
        <f aca="false">"p%"&amp;LEFT(R83,SEARCH("(",R83,1)-1)&amp;"="&amp;LEFT(R83,SEARCH("(",R83,1)-1)</f>
        <v>p%JBG=JBG</v>
      </c>
      <c r="V83" s="44" t="str">
        <f aca="false">LEFT(R83,SEARCH("(",R83,1)-1)&amp;"="&amp;"p%"&amp;LEFT(R83,SEARCH("(",R83,1)-1)</f>
        <v>JBG=p%JBG</v>
      </c>
    </row>
    <row r="84" customFormat="false" ht="12.8" hidden="false" customHeight="false" outlineLevel="0" collapsed="false">
      <c r="E84" s="0" t="s">
        <v>850</v>
      </c>
      <c r="I84" s="39" t="s">
        <v>2090</v>
      </c>
      <c r="J84" s="40" t="n">
        <f aca="false">IF(ISNUMBER(RIGHT(E84,LEN(E84)-SEARCH("(",E84,1))*1),RIGHT(E84,LEN(E84)-SEARCH("(",E84,1))*1,VLOOKUP(MID(E84,SEARCH("(",E84,1)+1,IF(ISERROR(FIND("NBMX",E84,1)),3,4)),$A$2:$C$38,3,0))</f>
        <v>200</v>
      </c>
      <c r="K84" s="40" t="str">
        <f aca="false">IF(ISBLANK(F84),"",IF(ISNUMBER(F84),F84,VLOOKUP(IF(ISERROR(SEARCH(")",F84,1)),LEFT(F84,LEN(F84)),LEFT(F84,LEN(F84)-1)),$A$2:$C$38,3,0)))</f>
        <v/>
      </c>
      <c r="L84" s="40" t="str">
        <f aca="false">IF(ISBLANK(G84),"",IF(ISNUMBER(G84),G84,IF(ISNUMBER(1*LEFT(G84,LEN(G84)-1)),1*LEFT(G84,LEN(G84)-1),VLOOKUP(IF(ISERROR(SEARCH(")",G84,1)),LEFT(G84,LEN(G84)),LEFT(G84,LEN(G84)-1)),$A$2:$C$38,3,0))))</f>
        <v/>
      </c>
      <c r="M84" s="41" t="str">
        <f aca="false">IF(ISBLANK(H84),"",IF(ISNUMBER(H84),H84,IF(ISNUMBER(1*LEFT(H84,LEN(H84)-1)),1*LEFT(H84,LEN(H84)-1),VLOOKUP(IF(ISERROR(SEARCH(")",H84,1)),LEFT(H84,LEN(H84)),LEFT(H84,LEN(H84)-1)),$A$2:$C$38,3,0))))</f>
        <v/>
      </c>
      <c r="N84" s="40" t="str">
        <f aca="false">I84&amp;"("&amp;J84&amp;IF(ISNUMBER(K84),IF(ISNUMBER(L84),IF(ISNUMBER(M84),","&amp;K84&amp;","&amp;L84&amp;","&amp;M84,","&amp;K84&amp;","&amp;L84),","&amp;K84),"")&amp;")"</f>
        <v>CNLV(200)</v>
      </c>
      <c r="O84" s="0" t="str">
        <f aca="false">IF(ISERROR(VLOOKUP(N84,'INTEGER modparm'!$B$2:$B$155,1,0)),IF(ISERROR(VLOOKUP(N84,'REAL modparm'!$B$2:$B$801,1,0)),IF(ISERROR(VLOOKUP(N84,'CHAR modparm'!$B$2:$B$10,1,0)),"*******","CHARACTER"),"REAL"),"INTEGER")</f>
        <v>REAL</v>
      </c>
      <c r="P84" s="0" t="n">
        <v>83</v>
      </c>
      <c r="Q84" s="42" t="s">
        <v>2971</v>
      </c>
      <c r="R84" s="42" t="str">
        <f aca="false">INDEX($N$2:$N$951,MATCH(S84,$P$2:$P$951,0),1)</f>
        <v>JCN(1)</v>
      </c>
      <c r="S84" s="30" t="n">
        <v>310</v>
      </c>
      <c r="T84" s="43" t="str">
        <f aca="false">Q84&amp;"::"&amp;R84</f>
        <v>INTEGER::JCN(1)</v>
      </c>
      <c r="U84" s="44" t="str">
        <f aca="false">"p%"&amp;LEFT(R84,SEARCH("(",R84,1)-1)&amp;"="&amp;LEFT(R84,SEARCH("(",R84,1)-1)</f>
        <v>p%JCN=JCN</v>
      </c>
      <c r="V84" s="44" t="str">
        <f aca="false">LEFT(R84,SEARCH("(",R84,1)-1)&amp;"="&amp;"p%"&amp;LEFT(R84,SEARCH("(",R84,1)-1)</f>
        <v>JCN=p%JCN</v>
      </c>
    </row>
    <row r="85" customFormat="false" ht="12.8" hidden="false" customHeight="false" outlineLevel="0" collapsed="false">
      <c r="E85" s="0" t="s">
        <v>1677</v>
      </c>
      <c r="F85" s="0" t="s">
        <v>1599</v>
      </c>
      <c r="I85" s="39" t="s">
        <v>2091</v>
      </c>
      <c r="J85" s="40" t="n">
        <f aca="false">IF(ISNUMBER(RIGHT(E85,LEN(E85)-SEARCH("(",E85,1))*1),RIGHT(E85,LEN(E85)-SEARCH("(",E85,1))*1,VLOOKUP(MID(E85,SEARCH("(",E85,1)+1,IF(ISERROR(FIND("NBMX",E85,1)),3,4)),$A$2:$C$38,3,0))</f>
        <v>12</v>
      </c>
      <c r="K85" s="40" t="n">
        <f aca="false">IF(ISBLANK(F85),"",IF(ISNUMBER(F85),F85,VLOOKUP(IF(ISERROR(SEARCH(")",F85,1)),LEFT(F85,LEN(F85)),LEFT(F85,LEN(F85)-1)),$A$2:$C$38,3,0)))</f>
        <v>1</v>
      </c>
      <c r="L85" s="40" t="str">
        <f aca="false">IF(ISBLANK(G85),"",IF(ISNUMBER(G85),G85,IF(ISNUMBER(1*LEFT(G85,LEN(G85)-1)),1*LEFT(G85,LEN(G85)-1),VLOOKUP(IF(ISERROR(SEARCH(")",G85,1)),LEFT(G85,LEN(G85)),LEFT(G85,LEN(G85)-1)),$A$2:$C$38,3,0))))</f>
        <v/>
      </c>
      <c r="M85" s="41" t="str">
        <f aca="false">IF(ISBLANK(H85),"",IF(ISNUMBER(H85),H85,IF(ISNUMBER(1*LEFT(H85,LEN(H85)-1)),1*LEFT(H85,LEN(H85)-1),VLOOKUP(IF(ISERROR(SEARCH(")",H85,1)),LEFT(H85,LEN(H85)),LEFT(H85,LEN(H85)-1)),$A$2:$C$38,3,0))))</f>
        <v/>
      </c>
      <c r="N85" s="40" t="str">
        <f aca="false">I85&amp;"("&amp;J85&amp;IF(ISNUMBER(K85),IF(ISNUMBER(L85),IF(ISNUMBER(M85),","&amp;K85&amp;","&amp;L85&amp;","&amp;M85,","&amp;K85&amp;","&amp;L85),","&amp;K85),"")&amp;")"</f>
        <v>CNRT(12,1)</v>
      </c>
      <c r="O85" s="0" t="str">
        <f aca="false">IF(ISERROR(VLOOKUP(N85,'INTEGER modparm'!$B$2:$B$155,1,0)),IF(ISERROR(VLOOKUP(N85,'REAL modparm'!$B$2:$B$801,1,0)),IF(ISERROR(VLOOKUP(N85,'CHAR modparm'!$B$2:$B$10,1,0)),"*******","CHARACTER"),"REAL"),"INTEGER")</f>
        <v>REAL</v>
      </c>
      <c r="P85" s="0" t="n">
        <v>84</v>
      </c>
      <c r="Q85" s="42" t="s">
        <v>2971</v>
      </c>
      <c r="R85" s="42" t="str">
        <f aca="false">INDEX($N$2:$N$951,MATCH(S85,$P$2:$P$951,0),1)</f>
        <v>JCN0(1)</v>
      </c>
      <c r="S85" s="30" t="n">
        <v>311</v>
      </c>
      <c r="T85" s="43" t="str">
        <f aca="false">Q85&amp;"::"&amp;R85</f>
        <v>INTEGER::JCN0(1)</v>
      </c>
      <c r="U85" s="44" t="str">
        <f aca="false">"p%"&amp;LEFT(R85,SEARCH("(",R85,1)-1)&amp;"="&amp;LEFT(R85,SEARCH("(",R85,1)-1)</f>
        <v>p%JCN0=JCN0</v>
      </c>
      <c r="V85" s="44" t="str">
        <f aca="false">LEFT(R85,SEARCH("(",R85,1)-1)&amp;"="&amp;"p%"&amp;LEFT(R85,SEARCH("(",R85,1)-1)</f>
        <v>JCN0=p%JCN0</v>
      </c>
    </row>
    <row r="86" customFormat="false" ht="12.8" hidden="false" customHeight="false" outlineLevel="0" collapsed="false">
      <c r="E86" s="0" t="s">
        <v>1678</v>
      </c>
      <c r="F86" s="0" t="s">
        <v>1599</v>
      </c>
      <c r="I86" s="39" t="s">
        <v>2092</v>
      </c>
      <c r="J86" s="40" t="n">
        <f aca="false">IF(ISNUMBER(RIGHT(E86,LEN(E86)-SEARCH("(",E86,1))*1),RIGHT(E86,LEN(E86)-SEARCH("(",E86,1))*1,VLOOKUP(MID(E86,SEARCH("(",E86,1)+1,IF(ISERROR(FIND("NBMX",E86,1)),3,4)),$A$2:$C$38,3,0))</f>
        <v>2</v>
      </c>
      <c r="K86" s="40" t="n">
        <f aca="false">IF(ISBLANK(F86),"",IF(ISNUMBER(F86),F86,VLOOKUP(IF(ISERROR(SEARCH(")",F86,1)),LEFT(F86,LEN(F86)),LEFT(F86,LEN(F86)-1)),$A$2:$C$38,3,0)))</f>
        <v>1</v>
      </c>
      <c r="L86" s="40" t="str">
        <f aca="false">IF(ISBLANK(G86),"",IF(ISNUMBER(G86),G86,IF(ISNUMBER(1*LEFT(G86,LEN(G86)-1)),1*LEFT(G86,LEN(G86)-1),VLOOKUP(IF(ISERROR(SEARCH(")",G86,1)),LEFT(G86,LEN(G86)),LEFT(G86,LEN(G86)-1)),$A$2:$C$38,3,0))))</f>
        <v/>
      </c>
      <c r="M86" s="41" t="str">
        <f aca="false">IF(ISBLANK(H86),"",IF(ISNUMBER(H86),H86,IF(ISNUMBER(1*LEFT(H86,LEN(H86)-1)),1*LEFT(H86,LEN(H86)-1),VLOOKUP(IF(ISERROR(SEARCH(")",H86,1)),LEFT(H86,LEN(H86)),LEFT(H86,LEN(H86)-1)),$A$2:$C$38,3,0))))</f>
        <v/>
      </c>
      <c r="N86" s="40" t="str">
        <f aca="false">I86&amp;"("&amp;J86&amp;IF(ISNUMBER(K86),IF(ISNUMBER(L86),IF(ISNUMBER(M86),","&amp;K86&amp;","&amp;L86&amp;","&amp;M86,","&amp;K86&amp;","&amp;L86),","&amp;K86),"")&amp;")"</f>
        <v>CNSC(2,1)</v>
      </c>
      <c r="O86" s="0" t="str">
        <f aca="false">IF(ISERROR(VLOOKUP(N86,'INTEGER modparm'!$B$2:$B$155,1,0)),IF(ISERROR(VLOOKUP(N86,'REAL modparm'!$B$2:$B$801,1,0)),IF(ISERROR(VLOOKUP(N86,'CHAR modparm'!$B$2:$B$10,1,0)),"*******","CHARACTER"),"REAL"),"INTEGER")</f>
        <v>REAL</v>
      </c>
      <c r="P86" s="0" t="n">
        <v>85</v>
      </c>
      <c r="Q86" s="42" t="s">
        <v>2971</v>
      </c>
      <c r="R86" s="42" t="str">
        <f aca="false">INDEX($N$2:$N$951,MATCH(S86,$P$2:$P$951,0),1)</f>
        <v>JCN1(1)</v>
      </c>
      <c r="S86" s="30" t="n">
        <v>312</v>
      </c>
      <c r="T86" s="43" t="str">
        <f aca="false">Q86&amp;"::"&amp;R86</f>
        <v>INTEGER::JCN1(1)</v>
      </c>
      <c r="U86" s="44" t="str">
        <f aca="false">"p%"&amp;LEFT(R86,SEARCH("(",R86,1)-1)&amp;"="&amp;LEFT(R86,SEARCH("(",R86,1)-1)</f>
        <v>p%JCN1=JCN1</v>
      </c>
      <c r="V86" s="44" t="str">
        <f aca="false">LEFT(R86,SEARCH("(",R86,1)-1)&amp;"="&amp;"p%"&amp;LEFT(R86,SEARCH("(",R86,1)-1)</f>
        <v>JCN1=p%JCN1</v>
      </c>
    </row>
    <row r="87" customFormat="false" ht="12.8" hidden="false" customHeight="false" outlineLevel="0" collapsed="false">
      <c r="E87" s="0" t="s">
        <v>938</v>
      </c>
      <c r="I87" s="39" t="s">
        <v>2093</v>
      </c>
      <c r="J87" s="40" t="n">
        <f aca="false">IF(ISNUMBER(RIGHT(E87,LEN(E87)-SEARCH("(",E87,1))*1),RIGHT(E87,LEN(E87)-SEARCH("(",E87,1))*1,VLOOKUP(MID(E87,SEARCH("(",E87,1)+1,IF(ISERROR(FIND("NBMX",E87,1)),3,4)),$A$2:$C$38,3,0))</f>
        <v>1</v>
      </c>
      <c r="K87" s="40" t="str">
        <f aca="false">IF(ISBLANK(F87),"",IF(ISNUMBER(F87),F87,VLOOKUP(IF(ISERROR(SEARCH(")",F87,1)),LEFT(F87,LEN(F87)),LEFT(F87,LEN(F87)-1)),$A$2:$C$38,3,0)))</f>
        <v/>
      </c>
      <c r="L87" s="40" t="str">
        <f aca="false">IF(ISBLANK(G87),"",IF(ISNUMBER(G87),G87,IF(ISNUMBER(1*LEFT(G87,LEN(G87)-1)),1*LEFT(G87,LEN(G87)-1),VLOOKUP(IF(ISERROR(SEARCH(")",G87,1)),LEFT(G87,LEN(G87)),LEFT(G87,LEN(G87)-1)),$A$2:$C$38,3,0))))</f>
        <v/>
      </c>
      <c r="M87" s="41" t="str">
        <f aca="false">IF(ISBLANK(H87),"",IF(ISNUMBER(H87),H87,IF(ISNUMBER(1*LEFT(H87,LEN(H87)-1)),1*LEFT(H87,LEN(H87)-1),VLOOKUP(IF(ISERROR(SEARCH(")",H87,1)),LEFT(H87,LEN(H87)),LEFT(H87,LEN(H87)-1)),$A$2:$C$38,3,0))))</f>
        <v/>
      </c>
      <c r="N87" s="40" t="str">
        <f aca="false">I87&amp;"("&amp;J87&amp;IF(ISNUMBER(K87),IF(ISNUMBER(L87),IF(ISNUMBER(M87),","&amp;K87&amp;","&amp;L87&amp;","&amp;M87,","&amp;K87&amp;","&amp;L87),","&amp;K87),"")&amp;")"</f>
        <v>CNSX(1)</v>
      </c>
      <c r="O87" s="0" t="str">
        <f aca="false">IF(ISERROR(VLOOKUP(N87,'INTEGER modparm'!$B$2:$B$155,1,0)),IF(ISERROR(VLOOKUP(N87,'REAL modparm'!$B$2:$B$801,1,0)),IF(ISERROR(VLOOKUP(N87,'CHAR modparm'!$B$2:$B$10,1,0)),"*******","CHARACTER"),"REAL"),"INTEGER")</f>
        <v>REAL</v>
      </c>
      <c r="P87" s="0" t="n">
        <v>86</v>
      </c>
      <c r="Q87" s="42" t="s">
        <v>2971</v>
      </c>
      <c r="R87" s="42" t="str">
        <f aca="false">INDEX($N$2:$N$951,MATCH(S87,$P$2:$P$951,0),1)</f>
        <v>JD(1)</v>
      </c>
      <c r="S87" s="30" t="n">
        <v>313</v>
      </c>
      <c r="T87" s="43" t="str">
        <f aca="false">Q87&amp;"::"&amp;R87</f>
        <v>INTEGER::JD(1)</v>
      </c>
      <c r="U87" s="44" t="str">
        <f aca="false">"p%"&amp;LEFT(R87,SEARCH("(",R87,1)-1)&amp;"="&amp;LEFT(R87,SEARCH("(",R87,1)-1)</f>
        <v>p%JD=JD</v>
      </c>
      <c r="V87" s="44" t="str">
        <f aca="false">LEFT(R87,SEARCH("(",R87,1)-1)&amp;"="&amp;"p%"&amp;LEFT(R87,SEARCH("(",R87,1)-1)</f>
        <v>JD=p%JD</v>
      </c>
    </row>
    <row r="88" customFormat="false" ht="12.8" hidden="false" customHeight="false" outlineLevel="0" collapsed="false">
      <c r="E88" s="0" t="s">
        <v>851</v>
      </c>
      <c r="I88" s="39" t="s">
        <v>2094</v>
      </c>
      <c r="J88" s="40" t="n">
        <f aca="false">IF(ISNUMBER(RIGHT(E88,LEN(E88)-SEARCH("(",E88,1))*1),RIGHT(E88,LEN(E88)-SEARCH("(",E88,1))*1,VLOOKUP(MID(E88,SEARCH("(",E88,1)+1,IF(ISERROR(FIND("NBMX",E88,1)),3,4)),$A$2:$C$38,3,0))</f>
        <v>200</v>
      </c>
      <c r="K88" s="40" t="str">
        <f aca="false">IF(ISBLANK(F88),"",IF(ISNUMBER(F88),F88,VLOOKUP(IF(ISERROR(SEARCH(")",F88,1)),LEFT(F88,LEN(F88)),LEFT(F88,LEN(F88)-1)),$A$2:$C$38,3,0)))</f>
        <v/>
      </c>
      <c r="L88" s="40" t="str">
        <f aca="false">IF(ISBLANK(G88),"",IF(ISNUMBER(G88),G88,IF(ISNUMBER(1*LEFT(G88,LEN(G88)-1)),1*LEFT(G88,LEN(G88)-1),VLOOKUP(IF(ISERROR(SEARCH(")",G88,1)),LEFT(G88,LEN(G88)),LEFT(G88,LEN(G88)-1)),$A$2:$C$38,3,0))))</f>
        <v/>
      </c>
      <c r="M88" s="41" t="str">
        <f aca="false">IF(ISBLANK(H88),"",IF(ISNUMBER(H88),H88,IF(ISNUMBER(1*LEFT(H88,LEN(H88)-1)),1*LEFT(H88,LEN(H88)-1),VLOOKUP(IF(ISERROR(SEARCH(")",H88,1)),LEFT(H88,LEN(H88)),LEFT(H88,LEN(H88)-1)),$A$2:$C$38,3,0))))</f>
        <v/>
      </c>
      <c r="N88" s="40" t="str">
        <f aca="false">I88&amp;"("&amp;J88&amp;IF(ISNUMBER(K88),IF(ISNUMBER(L88),IF(ISNUMBER(M88),","&amp;K88&amp;","&amp;L88&amp;","&amp;M88,","&amp;K88&amp;","&amp;L88),","&amp;K88),"")&amp;")"</f>
        <v>CNY(200)</v>
      </c>
      <c r="O88" s="0" t="str">
        <f aca="false">IF(ISERROR(VLOOKUP(N88,'INTEGER modparm'!$B$2:$B$155,1,0)),IF(ISERROR(VLOOKUP(N88,'REAL modparm'!$B$2:$B$801,1,0)),IF(ISERROR(VLOOKUP(N88,'CHAR modparm'!$B$2:$B$10,1,0)),"*******","CHARACTER"),"REAL"),"INTEGER")</f>
        <v>REAL</v>
      </c>
      <c r="P88" s="0" t="n">
        <v>87</v>
      </c>
      <c r="Q88" s="42" t="s">
        <v>2971</v>
      </c>
      <c r="R88" s="42" t="str">
        <f aca="false">INDEX($N$2:$N$951,MATCH(S88,$P$2:$P$951,0),1)</f>
        <v>JE(200,1)</v>
      </c>
      <c r="S88" s="30" t="n">
        <v>314</v>
      </c>
      <c r="T88" s="43" t="str">
        <f aca="false">Q88&amp;"::"&amp;R88</f>
        <v>INTEGER::JE(200,1)</v>
      </c>
      <c r="U88" s="44" t="str">
        <f aca="false">"p%"&amp;LEFT(R88,SEARCH("(",R88,1)-1)&amp;"="&amp;LEFT(R88,SEARCH("(",R88,1)-1)</f>
        <v>p%JE=JE</v>
      </c>
      <c r="V88" s="44" t="str">
        <f aca="false">LEFT(R88,SEARCH("(",R88,1)-1)&amp;"="&amp;"p%"&amp;LEFT(R88,SEARCH("(",R88,1)-1)</f>
        <v>JE=p%JE</v>
      </c>
    </row>
    <row r="89" customFormat="false" ht="12.8" hidden="false" customHeight="false" outlineLevel="0" collapsed="false">
      <c r="E89" s="0" t="s">
        <v>2972</v>
      </c>
      <c r="F89" s="0" t="s">
        <v>1599</v>
      </c>
      <c r="I89" s="39" t="s">
        <v>2973</v>
      </c>
      <c r="J89" s="40" t="n">
        <f aca="false">IF(ISNUMBER(RIGHT(E89,LEN(E89)-SEARCH("(",E89,1))*1),RIGHT(E89,LEN(E89)-SEARCH("(",E89,1))*1,VLOOKUP(MID(E89,SEARCH("(",E89,1)+1,IF(ISERROR(FIND("NBMX",E89,1)),3,4)),$A$2:$C$38,3,0))</f>
        <v>31</v>
      </c>
      <c r="K89" s="40" t="n">
        <f aca="false">IF(ISBLANK(F89),"",IF(ISNUMBER(F89),F89,VLOOKUP(IF(ISERROR(SEARCH(")",F89,1)),LEFT(F89,LEN(F89)),LEFT(F89,LEN(F89)-1)),$A$2:$C$38,3,0)))</f>
        <v>1</v>
      </c>
      <c r="L89" s="40" t="str">
        <f aca="false">IF(ISBLANK(G89),"",IF(ISNUMBER(G89),G89,IF(ISNUMBER(1*LEFT(G89,LEN(G89)-1)),1*LEFT(G89,LEN(G89)-1),VLOOKUP(IF(ISERROR(SEARCH(")",G89,1)),LEFT(G89,LEN(G89)),LEFT(G89,LEN(G89)-1)),$A$2:$C$38,3,0))))</f>
        <v/>
      </c>
      <c r="M89" s="41" t="str">
        <f aca="false">IF(ISBLANK(H89),"",IF(ISNUMBER(H89),H89,IF(ISNUMBER(1*LEFT(H89,LEN(H89)-1)),1*LEFT(H89,LEN(H89)-1),VLOOKUP(IF(ISERROR(SEARCH(")",H89,1)),LEFT(H89,LEN(H89)),LEFT(H89,LEN(H89)-1)),$A$2:$C$38,3,0))))</f>
        <v/>
      </c>
      <c r="N89" s="40" t="str">
        <f aca="false">I89&amp;"("&amp;J89&amp;IF(ISNUMBER(K89),IF(ISNUMBER(L89),IF(ISNUMBER(M89),","&amp;K89&amp;","&amp;L89&amp;","&amp;M89,","&amp;K89&amp;","&amp;L89),","&amp;K89),"")&amp;")"</f>
        <v>ACO2C(31,1)</v>
      </c>
      <c r="O89" s="0" t="str">
        <f aca="false">IF(ISERROR(VLOOKUP(N89,'INTEGER modparm'!$B$2:$B$155,1,0)),IF(ISERROR(VLOOKUP(N89,'REAL modparm'!$B$2:$B$801,1,0)),IF(ISERROR(VLOOKUP(N89,'CHAR modparm'!$B$2:$B$10,1,0)),"*******","CHARACTER"),"REAL"),"INTEGER")</f>
        <v>REAL</v>
      </c>
      <c r="P89" s="0" t="n">
        <v>88</v>
      </c>
      <c r="Q89" s="42" t="s">
        <v>2971</v>
      </c>
      <c r="R89" s="42" t="str">
        <f aca="false">INDEX($N$2:$N$951,MATCH(S89,$P$2:$P$951,0),1)</f>
        <v>JH(45,300,1)</v>
      </c>
      <c r="S89" s="30" t="n">
        <v>315</v>
      </c>
      <c r="T89" s="43" t="str">
        <f aca="false">Q89&amp;"::"&amp;R89</f>
        <v>INTEGER::JH(45,300,1)</v>
      </c>
      <c r="U89" s="44" t="str">
        <f aca="false">"p%"&amp;LEFT(R89,SEARCH("(",R89,1)-1)&amp;"="&amp;LEFT(R89,SEARCH("(",R89,1)-1)</f>
        <v>p%JH=JH</v>
      </c>
      <c r="V89" s="44" t="str">
        <f aca="false">LEFT(R89,SEARCH("(",R89,1)-1)&amp;"="&amp;"p%"&amp;LEFT(R89,SEARCH("(",R89,1)-1)</f>
        <v>JH=p%JH</v>
      </c>
    </row>
    <row r="90" customFormat="false" ht="12.8" hidden="false" customHeight="false" outlineLevel="0" collapsed="false">
      <c r="E90" s="0" t="s">
        <v>830</v>
      </c>
      <c r="I90" s="39" t="s">
        <v>2096</v>
      </c>
      <c r="J90" s="40" t="n">
        <f aca="false">IF(ISNUMBER(RIGHT(E90,LEN(E90)-SEARCH("(",E90,1))*1),RIGHT(E90,LEN(E90)-SEARCH("(",E90,1))*1,VLOOKUP(MID(E90,SEARCH("(",E90,1)+1,IF(ISERROR(FIND("NBMX",E90,1)),3,4)),$A$2:$C$38,3,0))</f>
        <v>300</v>
      </c>
      <c r="K90" s="40" t="str">
        <f aca="false">IF(ISBLANK(F90),"",IF(ISNUMBER(F90),F90,VLOOKUP(IF(ISERROR(SEARCH(")",F90,1)),LEFT(F90,LEN(F90)),LEFT(F90,LEN(F90)-1)),$A$2:$C$38,3,0)))</f>
        <v/>
      </c>
      <c r="L90" s="40" t="str">
        <f aca="false">IF(ISBLANK(G90),"",IF(ISNUMBER(G90),G90,IF(ISNUMBER(1*LEFT(G90,LEN(G90)-1)),1*LEFT(G90,LEN(G90)-1),VLOOKUP(IF(ISERROR(SEARCH(")",G90,1)),LEFT(G90,LEN(G90)),LEFT(G90,LEN(G90)-1)),$A$2:$C$38,3,0))))</f>
        <v/>
      </c>
      <c r="M90" s="41" t="str">
        <f aca="false">IF(ISBLANK(H90),"",IF(ISNUMBER(H90),H90,IF(ISNUMBER(1*LEFT(H90,LEN(H90)-1)),1*LEFT(H90,LEN(H90)-1),VLOOKUP(IF(ISERROR(SEARCH(")",H90,1)),LEFT(H90,LEN(H90)),LEFT(H90,LEN(H90)-1)),$A$2:$C$38,3,0))))</f>
        <v/>
      </c>
      <c r="N90" s="40" t="str">
        <f aca="false">I90&amp;"("&amp;J90&amp;IF(ISNUMBER(K90),IF(ISNUMBER(L90),IF(ISNUMBER(M90),","&amp;K90&amp;","&amp;L90&amp;","&amp;M90,","&amp;K90&amp;","&amp;L90),","&amp;K90),"")&amp;")"</f>
        <v>COOP(300)</v>
      </c>
      <c r="O90" s="0" t="str">
        <f aca="false">IF(ISERROR(VLOOKUP(N90,'INTEGER modparm'!$B$2:$B$155,1,0)),IF(ISERROR(VLOOKUP(N90,'REAL modparm'!$B$2:$B$801,1,0)),IF(ISERROR(VLOOKUP(N90,'CHAR modparm'!$B$2:$B$10,1,0)),"*******","CHARACTER"),"REAL"),"INTEGER")</f>
        <v>REAL</v>
      </c>
      <c r="P90" s="0" t="n">
        <v>89</v>
      </c>
      <c r="Q90" s="42" t="s">
        <v>2971</v>
      </c>
      <c r="R90" s="42" t="str">
        <f aca="false">INDEX($N$2:$N$951,MATCH(S90,$P$2:$P$951,0),1)</f>
        <v>JP(200,1)</v>
      </c>
      <c r="S90" s="30" t="n">
        <v>316</v>
      </c>
      <c r="T90" s="43" t="str">
        <f aca="false">Q90&amp;"::"&amp;R90</f>
        <v>INTEGER::JP(200,1)</v>
      </c>
      <c r="U90" s="44" t="str">
        <f aca="false">"p%"&amp;LEFT(R90,SEARCH("(",R90,1)-1)&amp;"="&amp;LEFT(R90,SEARCH("(",R90,1)-1)</f>
        <v>p%JP=JP</v>
      </c>
      <c r="V90" s="44" t="str">
        <f aca="false">LEFT(R90,SEARCH("(",R90,1)-1)&amp;"="&amp;"p%"&amp;LEFT(R90,SEARCH("(",R90,1)-1)</f>
        <v>JP=p%JP</v>
      </c>
    </row>
    <row r="91" customFormat="false" ht="12.8" hidden="false" customHeight="false" outlineLevel="0" collapsed="false">
      <c r="E91" s="0" t="s">
        <v>939</v>
      </c>
      <c r="I91" s="39" t="s">
        <v>2097</v>
      </c>
      <c r="J91" s="40" t="n">
        <f aca="false">IF(ISNUMBER(RIGHT(E91,LEN(E91)-SEARCH("(",E91,1))*1),RIGHT(E91,LEN(E91)-SEARCH("(",E91,1))*1,VLOOKUP(MID(E91,SEARCH("(",E91,1)+1,IF(ISERROR(FIND("NBMX",E91,1)),3,4)),$A$2:$C$38,3,0))</f>
        <v>1</v>
      </c>
      <c r="K91" s="40" t="str">
        <f aca="false">IF(ISBLANK(F91),"",IF(ISNUMBER(F91),F91,VLOOKUP(IF(ISERROR(SEARCH(")",F91,1)),LEFT(F91,LEN(F91)),LEFT(F91,LEN(F91)-1)),$A$2:$C$38,3,0)))</f>
        <v/>
      </c>
      <c r="L91" s="40" t="str">
        <f aca="false">IF(ISBLANK(G91),"",IF(ISNUMBER(G91),G91,IF(ISNUMBER(1*LEFT(G91,LEN(G91)-1)),1*LEFT(G91,LEN(G91)-1),VLOOKUP(IF(ISERROR(SEARCH(")",G91,1)),LEFT(G91,LEN(G91)),LEFT(G91,LEN(G91)-1)),$A$2:$C$38,3,0))))</f>
        <v/>
      </c>
      <c r="M91" s="41" t="str">
        <f aca="false">IF(ISBLANK(H91),"",IF(ISNUMBER(H91),H91,IF(ISNUMBER(1*LEFT(H91,LEN(H91)-1)),1*LEFT(H91,LEN(H91)-1),VLOOKUP(IF(ISERROR(SEARCH(")",H91,1)),LEFT(H91,LEN(H91)),LEFT(H91,LEN(H91)-1)),$A$2:$C$38,3,0))))</f>
        <v/>
      </c>
      <c r="N91" s="40" t="str">
        <f aca="false">I91&amp;"("&amp;J91&amp;IF(ISNUMBER(K91),IF(ISNUMBER(L91),IF(ISNUMBER(M91),","&amp;K91&amp;","&amp;L91&amp;","&amp;M91,","&amp;K91&amp;","&amp;L91),","&amp;K91),"")&amp;")"</f>
        <v>COST(1)</v>
      </c>
      <c r="O91" s="0" t="str">
        <f aca="false">IF(ISERROR(VLOOKUP(N91,'INTEGER modparm'!$B$2:$B$155,1,0)),IF(ISERROR(VLOOKUP(N91,'REAL modparm'!$B$2:$B$801,1,0)),IF(ISERROR(VLOOKUP(N91,'CHAR modparm'!$B$2:$B$10,1,0)),"*******","CHARACTER"),"REAL"),"INTEGER")</f>
        <v>REAL</v>
      </c>
      <c r="P91" s="0" t="n">
        <v>90</v>
      </c>
      <c r="Q91" s="42" t="s">
        <v>2971</v>
      </c>
      <c r="R91" s="42" t="str">
        <f aca="false">INDEX($N$2:$N$951,MATCH(S91,$P$2:$P$951,0),1)</f>
        <v>JPC(60)</v>
      </c>
      <c r="S91" s="30" t="n">
        <v>317</v>
      </c>
      <c r="T91" s="43" t="str">
        <f aca="false">Q91&amp;"::"&amp;R91</f>
        <v>INTEGER::JPC(60)</v>
      </c>
      <c r="U91" s="44" t="str">
        <f aca="false">"p%"&amp;LEFT(R91,SEARCH("(",R91,1)-1)&amp;"="&amp;LEFT(R91,SEARCH("(",R91,1)-1)</f>
        <v>p%JPC=JPC</v>
      </c>
      <c r="V91" s="44" t="str">
        <f aca="false">LEFT(R91,SEARCH("(",R91,1)-1)&amp;"="&amp;"p%"&amp;LEFT(R91,SEARCH("(",R91,1)-1)</f>
        <v>JPC=p%JPC</v>
      </c>
    </row>
    <row r="92" customFormat="false" ht="12.8" hidden="false" customHeight="false" outlineLevel="0" collapsed="false">
      <c r="E92" s="0" t="s">
        <v>831</v>
      </c>
      <c r="I92" s="39" t="s">
        <v>2098</v>
      </c>
      <c r="J92" s="40" t="n">
        <f aca="false">IF(ISNUMBER(RIGHT(E92,LEN(E92)-SEARCH("(",E92,1))*1),RIGHT(E92,LEN(E92)-SEARCH("(",E92,1))*1,VLOOKUP(MID(E92,SEARCH("(",E92,1)+1,IF(ISERROR(FIND("NBMX",E92,1)),3,4)),$A$2:$C$38,3,0))</f>
        <v>300</v>
      </c>
      <c r="K92" s="40" t="str">
        <f aca="false">IF(ISBLANK(F92),"",IF(ISNUMBER(F92),F92,VLOOKUP(IF(ISERROR(SEARCH(")",F92,1)),LEFT(F92,LEN(F92)),LEFT(F92,LEN(F92)-1)),$A$2:$C$38,3,0)))</f>
        <v/>
      </c>
      <c r="L92" s="40" t="str">
        <f aca="false">IF(ISBLANK(G92),"",IF(ISNUMBER(G92),G92,IF(ISNUMBER(1*LEFT(G92,LEN(G92)-1)),1*LEFT(G92,LEN(G92)-1),VLOOKUP(IF(ISERROR(SEARCH(")",G92,1)),LEFT(G92,LEN(G92)),LEFT(G92,LEN(G92)-1)),$A$2:$C$38,3,0))))</f>
        <v/>
      </c>
      <c r="M92" s="41" t="str">
        <f aca="false">IF(ISBLANK(H92),"",IF(ISNUMBER(H92),H92,IF(ISNUMBER(1*LEFT(H92,LEN(H92)-1)),1*LEFT(H92,LEN(H92)-1),VLOOKUP(IF(ISERROR(SEARCH(")",H92,1)),LEFT(H92,LEN(H92)),LEFT(H92,LEN(H92)-1)),$A$2:$C$38,3,0))))</f>
        <v/>
      </c>
      <c r="N92" s="40" t="str">
        <f aca="false">I92&amp;"("&amp;J92&amp;IF(ISNUMBER(K92),IF(ISNUMBER(L92),IF(ISNUMBER(M92),","&amp;K92&amp;","&amp;L92&amp;","&amp;M92,","&amp;K92&amp;","&amp;L92),","&amp;K92),"")&amp;")"</f>
        <v>COTL(300)</v>
      </c>
      <c r="O92" s="0" t="str">
        <f aca="false">IF(ISERROR(VLOOKUP(N92,'INTEGER modparm'!$B$2:$B$155,1,0)),IF(ISERROR(VLOOKUP(N92,'REAL modparm'!$B$2:$B$801,1,0)),IF(ISERROR(VLOOKUP(N92,'CHAR modparm'!$B$2:$B$10,1,0)),"*******","CHARACTER"),"REAL"),"INTEGER")</f>
        <v>REAL</v>
      </c>
      <c r="P92" s="0" t="n">
        <v>91</v>
      </c>
      <c r="Q92" s="42" t="s">
        <v>2971</v>
      </c>
      <c r="R92" s="42" t="str">
        <f aca="false">INDEX($N$2:$N$951,MATCH(S92,$P$2:$P$951,0),1)</f>
        <v>JPL(200,1)</v>
      </c>
      <c r="S92" s="30" t="n">
        <v>318</v>
      </c>
      <c r="T92" s="43" t="str">
        <f aca="false">Q92&amp;"::"&amp;R92</f>
        <v>INTEGER::JPL(200,1)</v>
      </c>
      <c r="U92" s="44" t="str">
        <f aca="false">"p%"&amp;LEFT(R92,SEARCH("(",R92,1)-1)&amp;"="&amp;LEFT(R92,SEARCH("(",R92,1)-1)</f>
        <v>p%JPL=JPL</v>
      </c>
      <c r="V92" s="44" t="str">
        <f aca="false">LEFT(R92,SEARCH("(",R92,1)-1)&amp;"="&amp;"p%"&amp;LEFT(R92,SEARCH("(",R92,1)-1)</f>
        <v>JPL=p%JPL</v>
      </c>
    </row>
    <row r="93" customFormat="false" ht="12.8" hidden="false" customHeight="false" outlineLevel="0" collapsed="false">
      <c r="E93" s="0" t="s">
        <v>940</v>
      </c>
      <c r="I93" s="39" t="s">
        <v>2099</v>
      </c>
      <c r="J93" s="40" t="n">
        <f aca="false">IF(ISNUMBER(RIGHT(E93,LEN(E93)-SEARCH("(",E93,1))*1),RIGHT(E93,LEN(E93)-SEARCH("(",E93,1))*1,VLOOKUP(MID(E93,SEARCH("(",E93,1)+1,IF(ISERROR(FIND("NBMX",E93,1)),3,4)),$A$2:$C$38,3,0))</f>
        <v>1</v>
      </c>
      <c r="K93" s="40" t="str">
        <f aca="false">IF(ISBLANK(F93),"",IF(ISNUMBER(F93),F93,VLOOKUP(IF(ISERROR(SEARCH(")",F93,1)),LEFT(F93,LEN(F93)),LEFT(F93,LEN(F93)-1)),$A$2:$C$38,3,0)))</f>
        <v/>
      </c>
      <c r="L93" s="40" t="str">
        <f aca="false">IF(ISBLANK(G93),"",IF(ISNUMBER(G93),G93,IF(ISNUMBER(1*LEFT(G93,LEN(G93)-1)),1*LEFT(G93,LEN(G93)-1),VLOOKUP(IF(ISERROR(SEARCH(")",G93,1)),LEFT(G93,LEN(G93)),LEFT(G93,LEN(G93)-1)),$A$2:$C$38,3,0))))</f>
        <v/>
      </c>
      <c r="M93" s="41" t="str">
        <f aca="false">IF(ISBLANK(H93),"",IF(ISNUMBER(H93),H93,IF(ISNUMBER(1*LEFT(H93,LEN(H93)-1)),1*LEFT(H93,LEN(H93)-1),VLOOKUP(IF(ISERROR(SEARCH(")",H93,1)),LEFT(H93,LEN(H93)),LEFT(H93,LEN(H93)-1)),$A$2:$C$38,3,0))))</f>
        <v/>
      </c>
      <c r="N93" s="40" t="str">
        <f aca="false">I93&amp;"("&amp;J93&amp;IF(ISNUMBER(K93),IF(ISNUMBER(L93),IF(ISNUMBER(M93),","&amp;K93&amp;","&amp;L93&amp;","&amp;M93,","&amp;K93&amp;","&amp;L93),","&amp;K93),"")&amp;")"</f>
        <v>COWW(1)</v>
      </c>
      <c r="O93" s="0" t="str">
        <f aca="false">IF(ISERROR(VLOOKUP(N93,'INTEGER modparm'!$B$2:$B$155,1,0)),IF(ISERROR(VLOOKUP(N93,'REAL modparm'!$B$2:$B$801,1,0)),IF(ISERROR(VLOOKUP(N93,'CHAR modparm'!$B$2:$B$10,1,0)),"*******","CHARACTER"),"REAL"),"INTEGER")</f>
        <v>REAL</v>
      </c>
      <c r="P93" s="0" t="n">
        <v>92</v>
      </c>
      <c r="Q93" s="42" t="s">
        <v>2971</v>
      </c>
      <c r="R93" s="42" t="str">
        <f aca="false">INDEX($N$2:$N$951,MATCH(S93,$P$2:$P$951,0),1)</f>
        <v>KC(1)</v>
      </c>
      <c r="S93" s="30" t="n">
        <v>319</v>
      </c>
      <c r="T93" s="43" t="str">
        <f aca="false">Q93&amp;"::"&amp;R93</f>
        <v>INTEGER::KC(1)</v>
      </c>
      <c r="U93" s="44" t="str">
        <f aca="false">"p%"&amp;LEFT(R93,SEARCH("(",R93,1)-1)&amp;"="&amp;LEFT(R93,SEARCH("(",R93,1)-1)</f>
        <v>p%KC=KC</v>
      </c>
      <c r="V93" s="44" t="str">
        <f aca="false">LEFT(R93,SEARCH("(",R93,1)-1)&amp;"="&amp;"p%"&amp;LEFT(R93,SEARCH("(",R93,1)-1)</f>
        <v>KC=p%KC</v>
      </c>
    </row>
    <row r="94" customFormat="false" ht="12.8" hidden="false" customHeight="false" outlineLevel="0" collapsed="false">
      <c r="E94" s="0" t="s">
        <v>1680</v>
      </c>
      <c r="F94" s="0" t="s">
        <v>1681</v>
      </c>
      <c r="I94" s="39" t="s">
        <v>2100</v>
      </c>
      <c r="J94" s="40" t="n">
        <f aca="false">IF(ISNUMBER(RIGHT(E94,LEN(E94)-SEARCH("(",E94,1))*1),RIGHT(E94,LEN(E94)-SEARCH("(",E94,1))*1,VLOOKUP(MID(E94,SEARCH("(",E94,1)+1,IF(ISERROR(FIND("NBMX",E94,1)),3,4)),$A$2:$C$38,3,0))</f>
        <v>12</v>
      </c>
      <c r="K94" s="40" t="n">
        <f aca="false">IF(ISBLANK(F94),"",IF(ISNUMBER(F94),F94,VLOOKUP(IF(ISERROR(SEARCH(")",F94,1)),LEFT(F94,LEN(F94)),LEFT(F94,LEN(F94)-1)),$A$2:$C$38,3,0)))</f>
        <v>4</v>
      </c>
      <c r="L94" s="40" t="str">
        <f aca="false">IF(ISBLANK(G94),"",IF(ISNUMBER(G94),G94,IF(ISNUMBER(1*LEFT(G94,LEN(G94)-1)),1*LEFT(G94,LEN(G94)-1),VLOOKUP(IF(ISERROR(SEARCH(")",G94,1)),LEFT(G94,LEN(G94)),LEFT(G94,LEN(G94)-1)),$A$2:$C$38,3,0))))</f>
        <v/>
      </c>
      <c r="M94" s="41" t="str">
        <f aca="false">IF(ISBLANK(H94),"",IF(ISNUMBER(H94),H94,IF(ISNUMBER(1*LEFT(H94,LEN(H94)-1)),1*LEFT(H94,LEN(H94)-1),VLOOKUP(IF(ISERROR(SEARCH(")",H94,1)),LEFT(H94,LEN(H94)),LEFT(H94,LEN(H94)-1)),$A$2:$C$38,3,0))))</f>
        <v/>
      </c>
      <c r="N94" s="40" t="str">
        <f aca="false">I94&amp;"("&amp;J94&amp;IF(ISNUMBER(K94),IF(ISNUMBER(L94),IF(ISNUMBER(M94),","&amp;K94&amp;","&amp;L94&amp;","&amp;M94,","&amp;K94&amp;","&amp;L94),","&amp;K94),"")&amp;")"</f>
        <v>CPFH(12,4)</v>
      </c>
      <c r="O94" s="0" t="str">
        <f aca="false">IF(ISERROR(VLOOKUP(N94,'INTEGER modparm'!$B$2:$B$155,1,0)),IF(ISERROR(VLOOKUP(N94,'REAL modparm'!$B$2:$B$801,1,0)),IF(ISERROR(VLOOKUP(N94,'CHAR modparm'!$B$2:$B$10,1,0)),"*******","CHARACTER"),"REAL"),"INTEGER")</f>
        <v>REAL</v>
      </c>
      <c r="P94" s="0" t="n">
        <v>93</v>
      </c>
      <c r="Q94" s="42" t="s">
        <v>2971</v>
      </c>
      <c r="R94" s="42" t="str">
        <f aca="false">INDEX($N$2:$N$951,MATCH(S94,$P$2:$P$951,0),1)</f>
        <v>KDC(200)</v>
      </c>
      <c r="S94" s="30" t="n">
        <v>320</v>
      </c>
      <c r="T94" s="43" t="str">
        <f aca="false">Q94&amp;"::"&amp;R94</f>
        <v>INTEGER::KDC(200)</v>
      </c>
      <c r="U94" s="44" t="str">
        <f aca="false">"p%"&amp;LEFT(R94,SEARCH("(",R94,1)-1)&amp;"="&amp;LEFT(R94,SEARCH("(",R94,1)-1)</f>
        <v>p%KDC=KDC</v>
      </c>
      <c r="V94" s="44" t="str">
        <f aca="false">LEFT(R94,SEARCH("(",R94,1)-1)&amp;"="&amp;"p%"&amp;LEFT(R94,SEARCH("(",R94,1)-1)</f>
        <v>KDC=p%KDC</v>
      </c>
    </row>
    <row r="95" customFormat="false" ht="12.8" hidden="false" customHeight="false" outlineLevel="0" collapsed="false">
      <c r="E95" s="0" t="s">
        <v>1682</v>
      </c>
      <c r="F95" s="0" t="s">
        <v>1599</v>
      </c>
      <c r="I95" s="39" t="s">
        <v>2101</v>
      </c>
      <c r="J95" s="40" t="n">
        <f aca="false">IF(ISNUMBER(RIGHT(E95,LEN(E95)-SEARCH("(",E95,1))*1),RIGHT(E95,LEN(E95)-SEARCH("(",E95,1))*1,VLOOKUP(MID(E95,SEARCH("(",E95,1)+1,IF(ISERROR(FIND("NBMX",E95,1)),3,4)),$A$2:$C$38,3,0))</f>
        <v>200</v>
      </c>
      <c r="K95" s="40" t="n">
        <f aca="false">IF(ISBLANK(F95),"",IF(ISNUMBER(F95),F95,VLOOKUP(IF(ISERROR(SEARCH(")",F95,1)),LEFT(F95,LEN(F95)),LEFT(F95,LEN(F95)-1)),$A$2:$C$38,3,0)))</f>
        <v>1</v>
      </c>
      <c r="L95" s="40" t="str">
        <f aca="false">IF(ISBLANK(G95),"",IF(ISNUMBER(G95),G95,IF(ISNUMBER(1*LEFT(G95,LEN(G95)-1)),1*LEFT(G95,LEN(G95)-1),VLOOKUP(IF(ISERROR(SEARCH(")",G95,1)),LEFT(G95,LEN(G95)),LEFT(G95,LEN(G95)-1)),$A$2:$C$38,3,0))))</f>
        <v/>
      </c>
      <c r="M95" s="41" t="str">
        <f aca="false">IF(ISBLANK(H95),"",IF(ISNUMBER(H95),H95,IF(ISNUMBER(1*LEFT(H95,LEN(H95)-1)),1*LEFT(H95,LEN(H95)-1),VLOOKUP(IF(ISERROR(SEARCH(")",H95,1)),LEFT(H95,LEN(H95)),LEFT(H95,LEN(H95)-1)),$A$2:$C$38,3,0))))</f>
        <v/>
      </c>
      <c r="N95" s="40" t="str">
        <f aca="false">I95&amp;"("&amp;J95&amp;IF(ISNUMBER(K95),IF(ISNUMBER(L95),IF(ISNUMBER(M95),","&amp;K95&amp;","&amp;L95&amp;","&amp;M95,","&amp;K95&amp;","&amp;L95),","&amp;K95),"")&amp;")"</f>
        <v>CPHT(200,1)</v>
      </c>
      <c r="O95" s="0" t="str">
        <f aca="false">IF(ISERROR(VLOOKUP(N95,'INTEGER modparm'!$B$2:$B$155,1,0)),IF(ISERROR(VLOOKUP(N95,'REAL modparm'!$B$2:$B$801,1,0)),IF(ISERROR(VLOOKUP(N95,'CHAR modparm'!$B$2:$B$10,1,0)),"*******","CHARACTER"),"REAL"),"INTEGER")</f>
        <v>REAL</v>
      </c>
      <c r="P95" s="0" t="n">
        <v>94</v>
      </c>
      <c r="Q95" s="42" t="s">
        <v>2971</v>
      </c>
      <c r="R95" s="42" t="str">
        <f aca="false">INDEX($N$2:$N$951,MATCH(S95,$P$2:$P$951,0),1)</f>
        <v>KDF(60)</v>
      </c>
      <c r="S95" s="30" t="n">
        <v>321</v>
      </c>
      <c r="T95" s="43" t="str">
        <f aca="false">Q95&amp;"::"&amp;R95</f>
        <v>INTEGER::KDF(60)</v>
      </c>
      <c r="U95" s="44" t="str">
        <f aca="false">"p%"&amp;LEFT(R95,SEARCH("(",R95,1)-1)&amp;"="&amp;LEFT(R95,SEARCH("(",R95,1)-1)</f>
        <v>p%KDF=KDF</v>
      </c>
      <c r="V95" s="44" t="str">
        <f aca="false">LEFT(R95,SEARCH("(",R95,1)-1)&amp;"="&amp;"p%"&amp;LEFT(R95,SEARCH("(",R95,1)-1)</f>
        <v>KDF=p%KDF</v>
      </c>
    </row>
    <row r="96" customFormat="false" ht="12.8" hidden="false" customHeight="false" outlineLevel="0" collapsed="false">
      <c r="E96" s="0" t="s">
        <v>941</v>
      </c>
      <c r="I96" s="39" t="s">
        <v>2102</v>
      </c>
      <c r="J96" s="40" t="n">
        <f aca="false">IF(ISNUMBER(RIGHT(E96,LEN(E96)-SEARCH("(",E96,1))*1),RIGHT(E96,LEN(E96)-SEARCH("(",E96,1))*1,VLOOKUP(MID(E96,SEARCH("(",E96,1)+1,IF(ISERROR(FIND("NBMX",E96,1)),3,4)),$A$2:$C$38,3,0))</f>
        <v>1</v>
      </c>
      <c r="K96" s="40" t="str">
        <f aca="false">IF(ISBLANK(F96),"",IF(ISNUMBER(F96),F96,VLOOKUP(IF(ISERROR(SEARCH(")",F96,1)),LEFT(F96,LEN(F96)),LEFT(F96,LEN(F96)-1)),$A$2:$C$38,3,0)))</f>
        <v/>
      </c>
      <c r="L96" s="40" t="str">
        <f aca="false">IF(ISBLANK(G96),"",IF(ISNUMBER(G96),G96,IF(ISNUMBER(1*LEFT(G96,LEN(G96)-1)),1*LEFT(G96,LEN(G96)-1),VLOOKUP(IF(ISERROR(SEARCH(")",G96,1)),LEFT(G96,LEN(G96)),LEFT(G96,LEN(G96)-1)),$A$2:$C$38,3,0))))</f>
        <v/>
      </c>
      <c r="M96" s="41" t="str">
        <f aca="false">IF(ISBLANK(H96),"",IF(ISNUMBER(H96),H96,IF(ISNUMBER(1*LEFT(H96,LEN(H96)-1)),1*LEFT(H96,LEN(H96)-1),VLOOKUP(IF(ISERROR(SEARCH(")",H96,1)),LEFT(H96,LEN(H96)),LEFT(H96,LEN(H96)-1)),$A$2:$C$38,3,0))))</f>
        <v/>
      </c>
      <c r="N96" s="40" t="str">
        <f aca="false">I96&amp;"("&amp;J96&amp;IF(ISNUMBER(K96),IF(ISNUMBER(L96),IF(ISNUMBER(M96),","&amp;K96&amp;","&amp;L96&amp;","&amp;M96,","&amp;K96&amp;","&amp;L96),","&amp;K96),"")&amp;")"</f>
        <v>CPMX(1)</v>
      </c>
      <c r="O96" s="0" t="str">
        <f aca="false">IF(ISERROR(VLOOKUP(N96,'INTEGER modparm'!$B$2:$B$155,1,0)),IF(ISERROR(VLOOKUP(N96,'REAL modparm'!$B$2:$B$801,1,0)),IF(ISERROR(VLOOKUP(N96,'CHAR modparm'!$B$2:$B$10,1,0)),"*******","CHARACTER"),"REAL"),"INTEGER")</f>
        <v>REAL</v>
      </c>
      <c r="P96" s="0" t="n">
        <v>95</v>
      </c>
      <c r="Q96" s="42" t="s">
        <v>2971</v>
      </c>
      <c r="R96" s="42" t="str">
        <f aca="false">INDEX($N$2:$N$951,MATCH(S96,$P$2:$P$951,0),1)</f>
        <v>KDT(12,200,1)</v>
      </c>
      <c r="S96" s="30" t="n">
        <v>322</v>
      </c>
      <c r="T96" s="43" t="str">
        <f aca="false">Q96&amp;"::"&amp;R96</f>
        <v>INTEGER::KDT(12,200,1)</v>
      </c>
      <c r="U96" s="44" t="str">
        <f aca="false">"p%"&amp;LEFT(R96,SEARCH("(",R96,1)-1)&amp;"="&amp;LEFT(R96,SEARCH("(",R96,1)-1)</f>
        <v>p%KDT=KDT</v>
      </c>
      <c r="V96" s="44" t="str">
        <f aca="false">LEFT(R96,SEARCH("(",R96,1)-1)&amp;"="&amp;"p%"&amp;LEFT(R96,SEARCH("(",R96,1)-1)</f>
        <v>KDT=p%KDT</v>
      </c>
    </row>
    <row r="97" customFormat="false" ht="12.8" hidden="false" customHeight="false" outlineLevel="0" collapsed="false">
      <c r="E97" s="0" t="s">
        <v>643</v>
      </c>
      <c r="I97" s="39" t="s">
        <v>2103</v>
      </c>
      <c r="J97" s="40" t="n">
        <f aca="false">IF(ISNUMBER(RIGHT(E97,LEN(E97)-SEARCH("(",E97,1))*1),RIGHT(E97,LEN(E97)-SEARCH("(",E97,1))*1,VLOOKUP(MID(E97,SEARCH("(",E97,1)+1,IF(ISERROR(FIND("NBMX",E97,1)),3,4)),$A$2:$C$38,3,0))</f>
        <v>200</v>
      </c>
      <c r="K97" s="40" t="str">
        <f aca="false">IF(ISBLANK(F97),"",IF(ISNUMBER(F97),F97,VLOOKUP(IF(ISERROR(SEARCH(")",F97,1)),LEFT(F97,LEN(F97)),LEFT(F97,LEN(F97)-1)),$A$2:$C$38,3,0)))</f>
        <v/>
      </c>
      <c r="L97" s="40" t="str">
        <f aca="false">IF(ISBLANK(G97),"",IF(ISNUMBER(G97),G97,IF(ISNUMBER(1*LEFT(G97,LEN(G97)-1)),1*LEFT(G97,LEN(G97)-1),VLOOKUP(IF(ISERROR(SEARCH(")",G97,1)),LEFT(G97,LEN(G97)),LEFT(G97,LEN(G97)-1)),$A$2:$C$38,3,0))))</f>
        <v/>
      </c>
      <c r="M97" s="41" t="str">
        <f aca="false">IF(ISBLANK(H97),"",IF(ISNUMBER(H97),H97,IF(ISNUMBER(1*LEFT(H97,LEN(H97)-1)),1*LEFT(H97,LEN(H97)-1),VLOOKUP(IF(ISERROR(SEARCH(")",H97,1)),LEFT(H97,LEN(H97)),LEFT(H97,LEN(H97)-1)),$A$2:$C$38,3,0))))</f>
        <v/>
      </c>
      <c r="N97" s="40" t="str">
        <f aca="false">I97&amp;"("&amp;J97&amp;IF(ISNUMBER(K97),IF(ISNUMBER(L97),IF(ISNUMBER(M97),","&amp;K97&amp;","&amp;L97&amp;","&amp;M97,","&amp;K97&amp;","&amp;L97),","&amp;K97),"")&amp;")"</f>
        <v>CPNM(200)</v>
      </c>
      <c r="O97" s="0" t="str">
        <f aca="false">IF(ISERROR(VLOOKUP(N97,'INTEGER modparm'!$B$2:$B$155,1,0)),IF(ISERROR(VLOOKUP(N97,'REAL modparm'!$B$2:$B$801,1,0)),IF(ISERROR(VLOOKUP(N97,'CHAR modparm'!$B$2:$B$10,1,0)),"*******","CHARACTER"),"REAL"),"INTEGER")</f>
        <v>CHARACTER</v>
      </c>
      <c r="P97" s="0" t="n">
        <v>96</v>
      </c>
      <c r="Q97" s="42" t="s">
        <v>2971</v>
      </c>
      <c r="R97" s="42" t="str">
        <f aca="false">INDEX($N$2:$N$951,MATCH(S97,$P$2:$P$951,0),1)</f>
        <v>KFL(50)</v>
      </c>
      <c r="S97" s="30" t="n">
        <v>323</v>
      </c>
      <c r="T97" s="43" t="str">
        <f aca="false">Q97&amp;"::"&amp;R97</f>
        <v>INTEGER::KFL(50)</v>
      </c>
      <c r="U97" s="44" t="str">
        <f aca="false">"p%"&amp;LEFT(R97,SEARCH("(",R97,1)-1)&amp;"="&amp;LEFT(R97,SEARCH("(",R97,1)-1)</f>
        <v>p%KFL=KFL</v>
      </c>
      <c r="V97" s="44" t="str">
        <f aca="false">LEFT(R97,SEARCH("(",R97,1)-1)&amp;"="&amp;"p%"&amp;LEFT(R97,SEARCH("(",R97,1)-1)</f>
        <v>KFL=p%KFL</v>
      </c>
    </row>
    <row r="98" customFormat="false" ht="12.8" hidden="false" customHeight="false" outlineLevel="0" collapsed="false">
      <c r="E98" s="0" t="s">
        <v>1683</v>
      </c>
      <c r="F98" s="0" t="s">
        <v>1599</v>
      </c>
      <c r="I98" s="39" t="s">
        <v>2104</v>
      </c>
      <c r="J98" s="40" t="n">
        <f aca="false">IF(ISNUMBER(RIGHT(E98,LEN(E98)-SEARCH("(",E98,1))*1),RIGHT(E98,LEN(E98)-SEARCH("(",E98,1))*1,VLOOKUP(MID(E98,SEARCH("(",E98,1)+1,IF(ISERROR(FIND("NBMX",E98,1)),3,4)),$A$2:$C$38,3,0))</f>
        <v>12</v>
      </c>
      <c r="K98" s="40" t="n">
        <f aca="false">IF(ISBLANK(F98),"",IF(ISNUMBER(F98),F98,VLOOKUP(IF(ISERROR(SEARCH(")",F98,1)),LEFT(F98,LEN(F98)),LEFT(F98,LEN(F98)-1)),$A$2:$C$38,3,0)))</f>
        <v>1</v>
      </c>
      <c r="L98" s="40" t="str">
        <f aca="false">IF(ISBLANK(G98),"",IF(ISNUMBER(G98),G98,IF(ISNUMBER(1*LEFT(G98,LEN(G98)-1)),1*LEFT(G98,LEN(G98)-1),VLOOKUP(IF(ISERROR(SEARCH(")",G98,1)),LEFT(G98,LEN(G98)),LEFT(G98,LEN(G98)-1)),$A$2:$C$38,3,0))))</f>
        <v/>
      </c>
      <c r="M98" s="41" t="str">
        <f aca="false">IF(ISBLANK(H98),"",IF(ISNUMBER(H98),H98,IF(ISNUMBER(1*LEFT(H98,LEN(H98)-1)),1*LEFT(H98,LEN(H98)-1),VLOOKUP(IF(ISERROR(SEARCH(")",H98,1)),LEFT(H98,LEN(H98)),LEFT(H98,LEN(H98)-1)),$A$2:$C$38,3,0))))</f>
        <v/>
      </c>
      <c r="N98" s="40" t="str">
        <f aca="false">I98&amp;"("&amp;J98&amp;IF(ISNUMBER(K98),IF(ISNUMBER(L98),IF(ISNUMBER(M98),","&amp;K98&amp;","&amp;L98&amp;","&amp;M98,","&amp;K98&amp;","&amp;L98),","&amp;K98),"")&amp;")"</f>
        <v>CPRH(12,1)</v>
      </c>
      <c r="O98" s="0" t="str">
        <f aca="false">IF(ISERROR(VLOOKUP(N98,'INTEGER modparm'!$B$2:$B$155,1,0)),IF(ISERROR(VLOOKUP(N98,'REAL modparm'!$B$2:$B$801,1,0)),IF(ISERROR(VLOOKUP(N98,'CHAR modparm'!$B$2:$B$10,1,0)),"*******","CHARACTER"),"REAL"),"INTEGER")</f>
        <v>REAL</v>
      </c>
      <c r="P98" s="0" t="n">
        <v>97</v>
      </c>
      <c r="Q98" s="42" t="s">
        <v>2971</v>
      </c>
      <c r="R98" s="42" t="str">
        <f aca="false">INDEX($N$2:$N$951,MATCH(S98,$P$2:$P$951,0),1)</f>
        <v>KGO(200,1)</v>
      </c>
      <c r="S98" s="30" t="n">
        <v>324</v>
      </c>
      <c r="T98" s="43" t="str">
        <f aca="false">Q98&amp;"::"&amp;R98</f>
        <v>INTEGER::KGO(200,1)</v>
      </c>
      <c r="U98" s="44" t="str">
        <f aca="false">"p%"&amp;LEFT(R98,SEARCH("(",R98,1)-1)&amp;"="&amp;LEFT(R98,SEARCH("(",R98,1)-1)</f>
        <v>p%KGO=KGO</v>
      </c>
      <c r="V98" s="44" t="str">
        <f aca="false">LEFT(R98,SEARCH("(",R98,1)-1)&amp;"="&amp;"p%"&amp;LEFT(R98,SEARCH("(",R98,1)-1)</f>
        <v>KGO=p%KGO</v>
      </c>
    </row>
    <row r="99" customFormat="false" ht="12.8" hidden="false" customHeight="false" outlineLevel="0" collapsed="false">
      <c r="E99" s="0" t="s">
        <v>1684</v>
      </c>
      <c r="F99" s="0" t="s">
        <v>1599</v>
      </c>
      <c r="I99" s="39" t="s">
        <v>2105</v>
      </c>
      <c r="J99" s="40" t="n">
        <f aca="false">IF(ISNUMBER(RIGHT(E99,LEN(E99)-SEARCH("(",E99,1))*1),RIGHT(E99,LEN(E99)-SEARCH("(",E99,1))*1,VLOOKUP(MID(E99,SEARCH("(",E99,1)+1,IF(ISERROR(FIND("NBMX",E99,1)),3,4)),$A$2:$C$38,3,0))</f>
        <v>12</v>
      </c>
      <c r="K99" s="40" t="n">
        <f aca="false">IF(ISBLANK(F99),"",IF(ISNUMBER(F99),F99,VLOOKUP(IF(ISERROR(SEARCH(")",F99,1)),LEFT(F99,LEN(F99)),LEFT(F99,LEN(F99)-1)),$A$2:$C$38,3,0)))</f>
        <v>1</v>
      </c>
      <c r="L99" s="40" t="str">
        <f aca="false">IF(ISBLANK(G99),"",IF(ISNUMBER(G99),G99,IF(ISNUMBER(1*LEFT(G99,LEN(G99)-1)),1*LEFT(G99,LEN(G99)-1),VLOOKUP(IF(ISERROR(SEARCH(")",G99,1)),LEFT(G99,LEN(G99)),LEFT(G99,LEN(G99)-1)),$A$2:$C$38,3,0))))</f>
        <v/>
      </c>
      <c r="M99" s="41" t="str">
        <f aca="false">IF(ISBLANK(H99),"",IF(ISNUMBER(H99),H99,IF(ISNUMBER(1*LEFT(H99,LEN(H99)-1)),1*LEFT(H99,LEN(H99)-1),VLOOKUP(IF(ISERROR(SEARCH(")",H99,1)),LEFT(H99,LEN(H99)),LEFT(H99,LEN(H99)-1)),$A$2:$C$38,3,0))))</f>
        <v/>
      </c>
      <c r="N99" s="40" t="str">
        <f aca="false">I99&amp;"("&amp;J99&amp;IF(ISNUMBER(K99),IF(ISNUMBER(L99),IF(ISNUMBER(M99),","&amp;K99&amp;","&amp;L99&amp;","&amp;M99,","&amp;K99&amp;","&amp;L99),","&amp;K99),"")&amp;")"</f>
        <v>CPRV(12,1)</v>
      </c>
      <c r="O99" s="0" t="str">
        <f aca="false">IF(ISERROR(VLOOKUP(N99,'INTEGER modparm'!$B$2:$B$155,1,0)),IF(ISERROR(VLOOKUP(N99,'REAL modparm'!$B$2:$B$801,1,0)),IF(ISERROR(VLOOKUP(N99,'CHAR modparm'!$B$2:$B$10,1,0)),"*******","CHARACTER"),"REAL"),"INTEGER")</f>
        <v>REAL</v>
      </c>
      <c r="P99" s="0" t="n">
        <v>98</v>
      </c>
      <c r="Q99" s="42" t="s">
        <v>2971</v>
      </c>
      <c r="R99" s="42" t="str">
        <f aca="false">INDEX($N$2:$N$951,MATCH(S99,$P$2:$P$951,0),1)</f>
        <v>KIR(45)</v>
      </c>
      <c r="S99" s="30" t="n">
        <v>325</v>
      </c>
      <c r="T99" s="43" t="str">
        <f aca="false">Q99&amp;"::"&amp;R99</f>
        <v>INTEGER::KIR(45)</v>
      </c>
      <c r="U99" s="44" t="str">
        <f aca="false">"p%"&amp;LEFT(R99,SEARCH("(",R99,1)-1)&amp;"="&amp;LEFT(R99,SEARCH("(",R99,1)-1)</f>
        <v>p%KIR=KIR</v>
      </c>
      <c r="V99" s="44" t="str">
        <f aca="false">LEFT(R99,SEARCH("(",R99,1)-1)&amp;"="&amp;"p%"&amp;LEFT(R99,SEARCH("(",R99,1)-1)</f>
        <v>KIR=p%KIR</v>
      </c>
    </row>
    <row r="100" customFormat="false" ht="12.8" hidden="false" customHeight="false" outlineLevel="0" collapsed="false">
      <c r="E100" s="0" t="s">
        <v>1226</v>
      </c>
      <c r="I100" s="39" t="s">
        <v>2106</v>
      </c>
      <c r="J100" s="40" t="n">
        <f aca="false">IF(ISNUMBER(RIGHT(E100,LEN(E100)-SEARCH("(",E100,1))*1),RIGHT(E100,LEN(E100)-SEARCH("(",E100,1))*1,VLOOKUP(MID(E100,SEARCH("(",E100,1)+1,IF(ISERROR(FIND("NBMX",E100,1)),3,4)),$A$2:$C$38,3,0))</f>
        <v>4</v>
      </c>
      <c r="K100" s="40" t="str">
        <f aca="false">IF(ISBLANK(F100),"",IF(ISNUMBER(F100),F100,VLOOKUP(IF(ISERROR(SEARCH(")",F100,1)),LEFT(F100,LEN(F100)),LEFT(F100,LEN(F100)-1)),$A$2:$C$38,3,0)))</f>
        <v/>
      </c>
      <c r="L100" s="40" t="str">
        <f aca="false">IF(ISBLANK(G100),"",IF(ISNUMBER(G100),G100,IF(ISNUMBER(1*LEFT(G100,LEN(G100)-1)),1*LEFT(G100,LEN(G100)-1),VLOOKUP(IF(ISERROR(SEARCH(")",G100,1)),LEFT(G100,LEN(G100)),LEFT(G100,LEN(G100)-1)),$A$2:$C$38,3,0))))</f>
        <v/>
      </c>
      <c r="M100" s="41" t="str">
        <f aca="false">IF(ISBLANK(H100),"",IF(ISNUMBER(H100),H100,IF(ISNUMBER(1*LEFT(H100,LEN(H100)-1)),1*LEFT(H100,LEN(H100)-1),VLOOKUP(IF(ISERROR(SEARCH(")",H100,1)),LEFT(H100,LEN(H100)),LEFT(H100,LEN(H100)-1)),$A$2:$C$38,3,0))))</f>
        <v/>
      </c>
      <c r="N100" s="40" t="str">
        <f aca="false">I100&amp;"("&amp;J100&amp;IF(ISNUMBER(K100),IF(ISNUMBER(L100),IF(ISNUMBER(M100),","&amp;K100&amp;","&amp;L100&amp;","&amp;M100,","&amp;K100&amp;","&amp;L100),","&amp;K100),"")&amp;")"</f>
        <v>CPVH(4)</v>
      </c>
      <c r="O100" s="0" t="str">
        <f aca="false">IF(ISERROR(VLOOKUP(N100,'INTEGER modparm'!$B$2:$B$155,1,0)),IF(ISERROR(VLOOKUP(N100,'REAL modparm'!$B$2:$B$801,1,0)),IF(ISERROR(VLOOKUP(N100,'CHAR modparm'!$B$2:$B$10,1,0)),"*******","CHARACTER"),"REAL"),"INTEGER")</f>
        <v>REAL</v>
      </c>
      <c r="P100" s="0" t="n">
        <v>99</v>
      </c>
      <c r="Q100" s="42" t="s">
        <v>2971</v>
      </c>
      <c r="R100" s="42" t="str">
        <f aca="false">INDEX($N$2:$N$951,MATCH(S100,$P$2:$P$951,0),1)</f>
        <v>KOMP(300,1)</v>
      </c>
      <c r="S100" s="30" t="n">
        <v>326</v>
      </c>
      <c r="T100" s="43" t="str">
        <f aca="false">Q100&amp;"::"&amp;R100</f>
        <v>INTEGER::KOMP(300,1)</v>
      </c>
      <c r="U100" s="44" t="str">
        <f aca="false">"p%"&amp;LEFT(R100,SEARCH("(",R100,1)-1)&amp;"="&amp;LEFT(R100,SEARCH("(",R100,1)-1)</f>
        <v>p%KOMP=KOMP</v>
      </c>
      <c r="V100" s="44" t="str">
        <f aca="false">LEFT(R100,SEARCH("(",R100,1)-1)&amp;"="&amp;"p%"&amp;LEFT(R100,SEARCH("(",R100,1)-1)</f>
        <v>KOMP=p%KOMP</v>
      </c>
    </row>
    <row r="101" customFormat="false" ht="12.8" hidden="false" customHeight="false" outlineLevel="0" collapsed="false">
      <c r="E101" s="0" t="s">
        <v>853</v>
      </c>
      <c r="I101" s="39" t="s">
        <v>2107</v>
      </c>
      <c r="J101" s="40" t="n">
        <f aca="false">IF(ISNUMBER(RIGHT(E101,LEN(E101)-SEARCH("(",E101,1))*1),RIGHT(E101,LEN(E101)-SEARCH("(",E101,1))*1,VLOOKUP(MID(E101,SEARCH("(",E101,1)+1,IF(ISERROR(FIND("NBMX",E101,1)),3,4)),$A$2:$C$38,3,0))</f>
        <v>200</v>
      </c>
      <c r="K101" s="40" t="str">
        <f aca="false">IF(ISBLANK(F101),"",IF(ISNUMBER(F101),F101,VLOOKUP(IF(ISERROR(SEARCH(")",F101,1)),LEFT(F101,LEN(F101)),LEFT(F101,LEN(F101)-1)),$A$2:$C$38,3,0)))</f>
        <v/>
      </c>
      <c r="L101" s="40" t="str">
        <f aca="false">IF(ISBLANK(G101),"",IF(ISNUMBER(G101),G101,IF(ISNUMBER(1*LEFT(G101,LEN(G101)-1)),1*LEFT(G101,LEN(G101)-1),VLOOKUP(IF(ISERROR(SEARCH(")",G101,1)),LEFT(G101,LEN(G101)),LEFT(G101,LEN(G101)-1)),$A$2:$C$38,3,0))))</f>
        <v/>
      </c>
      <c r="M101" s="41" t="str">
        <f aca="false">IF(ISBLANK(H101),"",IF(ISNUMBER(H101),H101,IF(ISNUMBER(1*LEFT(H101,LEN(H101)-1)),1*LEFT(H101,LEN(H101)-1),VLOOKUP(IF(ISERROR(SEARCH(")",H101,1)),LEFT(H101,LEN(H101)),LEFT(H101,LEN(H101)-1)),$A$2:$C$38,3,0))))</f>
        <v/>
      </c>
      <c r="N101" s="40" t="str">
        <f aca="false">I101&amp;"("&amp;J101&amp;IF(ISNUMBER(K101),IF(ISNUMBER(L101),IF(ISNUMBER(M101),","&amp;K101&amp;","&amp;L101&amp;","&amp;M101,","&amp;K101&amp;","&amp;L101),","&amp;K101),"")&amp;")"</f>
        <v>CPY(200)</v>
      </c>
      <c r="O101" s="0" t="str">
        <f aca="false">IF(ISERROR(VLOOKUP(N101,'INTEGER modparm'!$B$2:$B$155,1,0)),IF(ISERROR(VLOOKUP(N101,'REAL modparm'!$B$2:$B$801,1,0)),IF(ISERROR(VLOOKUP(N101,'CHAR modparm'!$B$2:$B$10,1,0)),"*******","CHARACTER"),"REAL"),"INTEGER")</f>
        <v>REAL</v>
      </c>
      <c r="P101" s="0" t="n">
        <v>100</v>
      </c>
      <c r="Q101" s="42" t="s">
        <v>2971</v>
      </c>
      <c r="R101" s="42" t="str">
        <f aca="false">INDEX($N$2:$N$951,MATCH(S101,$P$2:$P$951,0),1)</f>
        <v>KP1(1)</v>
      </c>
      <c r="S101" s="30" t="n">
        <v>327</v>
      </c>
      <c r="T101" s="43" t="str">
        <f aca="false">Q101&amp;"::"&amp;R101</f>
        <v>INTEGER::KP1(1)</v>
      </c>
      <c r="U101" s="44" t="str">
        <f aca="false">"p%"&amp;LEFT(R101,SEARCH("(",R101,1)-1)&amp;"="&amp;LEFT(R101,SEARCH("(",R101,1)-1)</f>
        <v>p%KP1=KP1</v>
      </c>
      <c r="V101" s="44" t="str">
        <f aca="false">LEFT(R101,SEARCH("(",R101,1)-1)&amp;"="&amp;"p%"&amp;LEFT(R101,SEARCH("(",R101,1)-1)</f>
        <v>KP1=p%KP1</v>
      </c>
    </row>
    <row r="102" customFormat="false" ht="12.8" hidden="false" customHeight="false" outlineLevel="0" collapsed="false">
      <c r="E102" s="0" t="s">
        <v>942</v>
      </c>
      <c r="I102" s="39" t="s">
        <v>2108</v>
      </c>
      <c r="J102" s="40" t="n">
        <f aca="false">IF(ISNUMBER(RIGHT(E102,LEN(E102)-SEARCH("(",E102,1))*1),RIGHT(E102,LEN(E102)-SEARCH("(",E102,1))*1,VLOOKUP(MID(E102,SEARCH("(",E102,1)+1,IF(ISERROR(FIND("NBMX",E102,1)),3,4)),$A$2:$C$38,3,0))</f>
        <v>1</v>
      </c>
      <c r="K102" s="40" t="str">
        <f aca="false">IF(ISBLANK(F102),"",IF(ISNUMBER(F102),F102,VLOOKUP(IF(ISERROR(SEARCH(")",F102,1)),LEFT(F102,LEN(F102)),LEFT(F102,LEN(F102)-1)),$A$2:$C$38,3,0)))</f>
        <v/>
      </c>
      <c r="L102" s="40" t="str">
        <f aca="false">IF(ISBLANK(G102),"",IF(ISNUMBER(G102),G102,IF(ISNUMBER(1*LEFT(G102,LEN(G102)-1)),1*LEFT(G102,LEN(G102)-1),VLOOKUP(IF(ISERROR(SEARCH(")",G102,1)),LEFT(G102,LEN(G102)),LEFT(G102,LEN(G102)-1)),$A$2:$C$38,3,0))))</f>
        <v/>
      </c>
      <c r="M102" s="41" t="str">
        <f aca="false">IF(ISBLANK(H102),"",IF(ISNUMBER(H102),H102,IF(ISNUMBER(1*LEFT(H102,LEN(H102)-1)),1*LEFT(H102,LEN(H102)-1),VLOOKUP(IF(ISERROR(SEARCH(")",H102,1)),LEFT(H102,LEN(H102)),LEFT(H102,LEN(H102)-1)),$A$2:$C$38,3,0))))</f>
        <v/>
      </c>
      <c r="N102" s="40" t="str">
        <f aca="false">I102&amp;"("&amp;J102&amp;IF(ISNUMBER(K102),IF(ISNUMBER(L102),IF(ISNUMBER(M102),","&amp;K102&amp;","&amp;L102&amp;","&amp;M102,","&amp;K102&amp;","&amp;L102),","&amp;K102),"")&amp;")"</f>
        <v>CST1(1)</v>
      </c>
      <c r="O102" s="0" t="str">
        <f aca="false">IF(ISERROR(VLOOKUP(N102,'INTEGER modparm'!$B$2:$B$155,1,0)),IF(ISERROR(VLOOKUP(N102,'REAL modparm'!$B$2:$B$801,1,0)),IF(ISERROR(VLOOKUP(N102,'CHAR modparm'!$B$2:$B$10,1,0)),"*******","CHARACTER"),"REAL"),"INTEGER")</f>
        <v>REAL</v>
      </c>
      <c r="P102" s="0" t="n">
        <v>101</v>
      </c>
      <c r="Q102" s="42" t="s">
        <v>2971</v>
      </c>
      <c r="R102" s="42" t="str">
        <f aca="false">INDEX($N$2:$N$951,MATCH(S102,$P$2:$P$951,0),1)</f>
        <v>KPC(60)</v>
      </c>
      <c r="S102" s="30" t="n">
        <v>328</v>
      </c>
      <c r="T102" s="43" t="str">
        <f aca="false">Q102&amp;"::"&amp;R102</f>
        <v>INTEGER::KPC(60)</v>
      </c>
      <c r="U102" s="44" t="str">
        <f aca="false">"p%"&amp;LEFT(R102,SEARCH("(",R102,1)-1)&amp;"="&amp;LEFT(R102,SEARCH("(",R102,1)-1)</f>
        <v>p%KPC=KPC</v>
      </c>
      <c r="V102" s="44" t="str">
        <f aca="false">LEFT(R102,SEARCH("(",R102,1)-1)&amp;"="&amp;"p%"&amp;LEFT(R102,SEARCH("(",R102,1)-1)</f>
        <v>KPC=p%KPC</v>
      </c>
    </row>
    <row r="103" customFormat="false" ht="12.8" hidden="false" customHeight="false" outlineLevel="0" collapsed="false">
      <c r="E103" s="0" t="s">
        <v>1685</v>
      </c>
      <c r="F103" s="0" t="s">
        <v>1599</v>
      </c>
      <c r="I103" s="39" t="s">
        <v>2109</v>
      </c>
      <c r="J103" s="40" t="n">
        <f aca="false">IF(ISNUMBER(RIGHT(E103,LEN(E103)-SEARCH("(",E103,1))*1),RIGHT(E103,LEN(E103)-SEARCH("(",E103,1))*1,VLOOKUP(MID(E103,SEARCH("(",E103,1)+1,IF(ISERROR(FIND("NBMX",E103,1)),3,4)),$A$2:$C$38,3,0))</f>
        <v>200</v>
      </c>
      <c r="K103" s="40" t="n">
        <f aca="false">IF(ISBLANK(F103),"",IF(ISNUMBER(F103),F103,VLOOKUP(IF(ISERROR(SEARCH(")",F103,1)),LEFT(F103,LEN(F103)),LEFT(F103,LEN(F103)-1)),$A$2:$C$38,3,0)))</f>
        <v>1</v>
      </c>
      <c r="L103" s="40" t="str">
        <f aca="false">IF(ISBLANK(G103),"",IF(ISNUMBER(G103),G103,IF(ISNUMBER(1*LEFT(G103,LEN(G103)-1)),1*LEFT(G103,LEN(G103)-1),VLOOKUP(IF(ISERROR(SEARCH(")",G103,1)),LEFT(G103,LEN(G103)),LEFT(G103,LEN(G103)-1)),$A$2:$C$38,3,0))))</f>
        <v/>
      </c>
      <c r="M103" s="41" t="str">
        <f aca="false">IF(ISBLANK(H103),"",IF(ISNUMBER(H103),H103,IF(ISNUMBER(1*LEFT(H103,LEN(H103)-1)),1*LEFT(H103,LEN(H103)-1),VLOOKUP(IF(ISERROR(SEARCH(")",H103,1)),LEFT(H103,LEN(H103)),LEFT(H103,LEN(H103)-1)),$A$2:$C$38,3,0))))</f>
        <v/>
      </c>
      <c r="N103" s="40" t="str">
        <f aca="false">I103&amp;"("&amp;J103&amp;IF(ISNUMBER(K103),IF(ISNUMBER(L103),IF(ISNUMBER(M103),","&amp;K103&amp;","&amp;L103&amp;","&amp;M103,","&amp;K103&amp;","&amp;L103),","&amp;K103),"")&amp;")"</f>
        <v>CSTF(200,1)</v>
      </c>
      <c r="O103" s="0" t="str">
        <f aca="false">IF(ISERROR(VLOOKUP(N103,'INTEGER modparm'!$B$2:$B$155,1,0)),IF(ISERROR(VLOOKUP(N103,'REAL modparm'!$B$2:$B$801,1,0)),IF(ISERROR(VLOOKUP(N103,'CHAR modparm'!$B$2:$B$10,1,0)),"*******","CHARACTER"),"REAL"),"INTEGER")</f>
        <v>REAL</v>
      </c>
      <c r="P103" s="0" t="n">
        <v>102</v>
      </c>
      <c r="Q103" s="42" t="s">
        <v>2971</v>
      </c>
      <c r="R103" s="42" t="str">
        <f aca="false">INDEX($N$2:$N$951,MATCH(S103,$P$2:$P$951,0),1)</f>
        <v>KPSN(5)</v>
      </c>
      <c r="S103" s="30" t="n">
        <v>329</v>
      </c>
      <c r="T103" s="43" t="str">
        <f aca="false">Q103&amp;"::"&amp;R103</f>
        <v>INTEGER::KPSN(5)</v>
      </c>
      <c r="U103" s="44" t="str">
        <f aca="false">"p%"&amp;LEFT(R103,SEARCH("(",R103,1)-1)&amp;"="&amp;LEFT(R103,SEARCH("(",R103,1)-1)</f>
        <v>p%KPSN=KPSN</v>
      </c>
      <c r="V103" s="44" t="str">
        <f aca="false">LEFT(R103,SEARCH("(",R103,1)-1)&amp;"="&amp;"p%"&amp;LEFT(R103,SEARCH("(",R103,1)-1)</f>
        <v>KPSN=p%KPSN</v>
      </c>
    </row>
    <row r="104" customFormat="false" ht="12.8" hidden="false" customHeight="false" outlineLevel="0" collapsed="false">
      <c r="E104" s="0" t="s">
        <v>852</v>
      </c>
      <c r="I104" s="39" t="s">
        <v>2110</v>
      </c>
      <c r="J104" s="40" t="n">
        <f aca="false">IF(ISNUMBER(RIGHT(E104,LEN(E104)-SEARCH("(",E104,1))*1),RIGHT(E104,LEN(E104)-SEARCH("(",E104,1))*1,VLOOKUP(MID(E104,SEARCH("(",E104,1)+1,IF(ISERROR(FIND("NBMX",E104,1)),3,4)),$A$2:$C$38,3,0))</f>
        <v>200</v>
      </c>
      <c r="K104" s="40" t="str">
        <f aca="false">IF(ISBLANK(F104),"",IF(ISNUMBER(F104),F104,VLOOKUP(IF(ISERROR(SEARCH(")",F104,1)),LEFT(F104,LEN(F104)),LEFT(F104,LEN(F104)-1)),$A$2:$C$38,3,0)))</f>
        <v/>
      </c>
      <c r="L104" s="40" t="str">
        <f aca="false">IF(ISBLANK(G104),"",IF(ISNUMBER(G104),G104,IF(ISNUMBER(1*LEFT(G104,LEN(G104)-1)),1*LEFT(G104,LEN(G104)-1),VLOOKUP(IF(ISERROR(SEARCH(")",G104,1)),LEFT(G104,LEN(G104)),LEFT(G104,LEN(G104)-1)),$A$2:$C$38,3,0))))</f>
        <v/>
      </c>
      <c r="M104" s="41" t="str">
        <f aca="false">IF(ISBLANK(H104),"",IF(ISNUMBER(H104),H104,IF(ISNUMBER(1*LEFT(H104,LEN(H104)-1)),1*LEFT(H104,LEN(H104)-1),VLOOKUP(IF(ISERROR(SEARCH(")",H104,1)),LEFT(H104,LEN(H104)),LEFT(H104,LEN(H104)-1)),$A$2:$C$38,3,0))))</f>
        <v/>
      </c>
      <c r="N104" s="40" t="str">
        <f aca="false">I104&amp;"("&amp;J104&amp;IF(ISNUMBER(K104),IF(ISNUMBER(L104),IF(ISNUMBER(M104),","&amp;K104&amp;","&amp;L104&amp;","&amp;M104,","&amp;K104&amp;","&amp;L104),","&amp;K104),"")&amp;")"</f>
        <v>CSTS(200)</v>
      </c>
      <c r="O104" s="0" t="str">
        <f aca="false">IF(ISERROR(VLOOKUP(N104,'INTEGER modparm'!$B$2:$B$155,1,0)),IF(ISERROR(VLOOKUP(N104,'REAL modparm'!$B$2:$B$801,1,0)),IF(ISERROR(VLOOKUP(N104,'CHAR modparm'!$B$2:$B$10,1,0)),"*******","CHARACTER"),"REAL"),"INTEGER")</f>
        <v>REAL</v>
      </c>
      <c r="P104" s="0" t="n">
        <v>103</v>
      </c>
      <c r="Q104" s="42" t="s">
        <v>2971</v>
      </c>
      <c r="R104" s="42" t="str">
        <f aca="false">INDEX($N$2:$N$951,MATCH(S104,$P$2:$P$951,0),1)</f>
        <v>KT(1)</v>
      </c>
      <c r="S104" s="30" t="n">
        <v>330</v>
      </c>
      <c r="T104" s="43" t="str">
        <f aca="false">Q104&amp;"::"&amp;R104</f>
        <v>INTEGER::KT(1)</v>
      </c>
      <c r="U104" s="44" t="str">
        <f aca="false">"p%"&amp;LEFT(R104,SEARCH("(",R104,1)-1)&amp;"="&amp;LEFT(R104,SEARCH("(",R104,1)-1)</f>
        <v>p%KT=KT</v>
      </c>
      <c r="V104" s="44" t="str">
        <f aca="false">LEFT(R104,SEARCH("(",R104,1)-1)&amp;"="&amp;"p%"&amp;LEFT(R104,SEARCH("(",R104,1)-1)</f>
        <v>KT=p%KT</v>
      </c>
    </row>
    <row r="105" customFormat="false" ht="12.8" hidden="false" customHeight="false" outlineLevel="0" collapsed="false">
      <c r="E105" s="0" t="s">
        <v>1686</v>
      </c>
      <c r="F105" s="0" t="s">
        <v>1599</v>
      </c>
      <c r="I105" s="39" t="s">
        <v>2111</v>
      </c>
      <c r="J105" s="40" t="n">
        <f aca="false">IF(ISNUMBER(RIGHT(E105,LEN(E105)-SEARCH("(",E105,1))*1),RIGHT(E105,LEN(E105)-SEARCH("(",E105,1))*1,VLOOKUP(MID(E105,SEARCH("(",E105,1)+1,IF(ISERROR(FIND("NBMX",E105,1)),3,4)),$A$2:$C$38,3,0))</f>
        <v>100</v>
      </c>
      <c r="K105" s="40" t="n">
        <f aca="false">IF(ISBLANK(F105),"",IF(ISNUMBER(F105),F105,VLOOKUP(IF(ISERROR(SEARCH(")",F105,1)),LEFT(F105,LEN(F105)),LEFT(F105,LEN(F105)-1)),$A$2:$C$38,3,0)))</f>
        <v>1</v>
      </c>
      <c r="L105" s="40" t="str">
        <f aca="false">IF(ISBLANK(G105),"",IF(ISNUMBER(G105),G105,IF(ISNUMBER(1*LEFT(G105,LEN(G105)-1)),1*LEFT(G105,LEN(G105)-1),VLOOKUP(IF(ISERROR(SEARCH(")",G105,1)),LEFT(G105,LEN(G105)),LEFT(G105,LEN(G105)-1)),$A$2:$C$38,3,0))))</f>
        <v/>
      </c>
      <c r="M105" s="41" t="str">
        <f aca="false">IF(ISBLANK(H105),"",IF(ISNUMBER(H105),H105,IF(ISNUMBER(1*LEFT(H105,LEN(H105)-1)),1*LEFT(H105,LEN(H105)-1),VLOOKUP(IF(ISERROR(SEARCH(")",H105,1)),LEFT(H105,LEN(H105)),LEFT(H105,LEN(H105)-1)),$A$2:$C$38,3,0))))</f>
        <v/>
      </c>
      <c r="N105" s="40" t="str">
        <f aca="false">I105&amp;"("&amp;J105&amp;IF(ISNUMBER(K105),IF(ISNUMBER(L105),IF(ISNUMBER(M105),","&amp;K105&amp;","&amp;L105&amp;","&amp;M105,","&amp;K105&amp;","&amp;L105),","&amp;K105),"")&amp;")"</f>
        <v>CTSA(100,1)</v>
      </c>
      <c r="O105" s="0" t="str">
        <f aca="false">IF(ISERROR(VLOOKUP(N105,'INTEGER modparm'!$B$2:$B$155,1,0)),IF(ISERROR(VLOOKUP(N105,'REAL modparm'!$B$2:$B$801,1,0)),IF(ISERROR(VLOOKUP(N105,'CHAR modparm'!$B$2:$B$10,1,0)),"*******","CHARACTER"),"REAL"),"INTEGER")</f>
        <v>REAL</v>
      </c>
      <c r="P105" s="0" t="n">
        <v>104</v>
      </c>
      <c r="Q105" s="42" t="s">
        <v>2971</v>
      </c>
      <c r="R105" s="42" t="str">
        <f aca="false">INDEX($N$2:$N$951,MATCH(S105,$P$2:$P$951,0),1)</f>
        <v>KTF(1)</v>
      </c>
      <c r="S105" s="30" t="n">
        <v>331</v>
      </c>
      <c r="T105" s="43" t="str">
        <f aca="false">Q105&amp;"::"&amp;R105</f>
        <v>INTEGER::KTF(1)</v>
      </c>
      <c r="U105" s="44" t="str">
        <f aca="false">"p%"&amp;LEFT(R105,SEARCH("(",R105,1)-1)&amp;"="&amp;LEFT(R105,SEARCH("(",R105,1)-1)</f>
        <v>p%KTF=KTF</v>
      </c>
      <c r="V105" s="44" t="str">
        <f aca="false">LEFT(R105,SEARCH("(",R105,1)-1)&amp;"="&amp;"p%"&amp;LEFT(R105,SEARCH("(",R105,1)-1)</f>
        <v>KTF=p%KTF</v>
      </c>
    </row>
    <row r="106" customFormat="false" ht="12.8" hidden="false" customHeight="false" outlineLevel="0" collapsed="false">
      <c r="E106" s="0" t="s">
        <v>943</v>
      </c>
      <c r="I106" s="39" t="s">
        <v>2112</v>
      </c>
      <c r="J106" s="40" t="n">
        <f aca="false">IF(ISNUMBER(RIGHT(E106,LEN(E106)-SEARCH("(",E106,1))*1),RIGHT(E106,LEN(E106)-SEARCH("(",E106,1))*1,VLOOKUP(MID(E106,SEARCH("(",E106,1)+1,IF(ISERROR(FIND("NBMX",E106,1)),3,4)),$A$2:$C$38,3,0))</f>
        <v>1</v>
      </c>
      <c r="K106" s="40" t="str">
        <f aca="false">IF(ISBLANK(F106),"",IF(ISNUMBER(F106),F106,VLOOKUP(IF(ISERROR(SEARCH(")",F106,1)),LEFT(F106,LEN(F106)),LEFT(F106,LEN(F106)-1)),$A$2:$C$38,3,0)))</f>
        <v/>
      </c>
      <c r="L106" s="40" t="str">
        <f aca="false">IF(ISBLANK(G106),"",IF(ISNUMBER(G106),G106,IF(ISNUMBER(1*LEFT(G106,LEN(G106)-1)),1*LEFT(G106,LEN(G106)-1),VLOOKUP(IF(ISERROR(SEARCH(")",G106,1)),LEFT(G106,LEN(G106)),LEFT(G106,LEN(G106)-1)),$A$2:$C$38,3,0))))</f>
        <v/>
      </c>
      <c r="M106" s="41" t="str">
        <f aca="false">IF(ISBLANK(H106),"",IF(ISNUMBER(H106),H106,IF(ISNUMBER(1*LEFT(H106,LEN(H106)-1)),1*LEFT(H106,LEN(H106)-1),VLOOKUP(IF(ISERROR(SEARCH(")",H106,1)),LEFT(H106,LEN(H106)),LEFT(H106,LEN(H106)-1)),$A$2:$C$38,3,0))))</f>
        <v/>
      </c>
      <c r="N106" s="40" t="str">
        <f aca="false">I106&amp;"("&amp;J106&amp;IF(ISNUMBER(K106),IF(ISNUMBER(L106),IF(ISNUMBER(M106),","&amp;K106&amp;","&amp;L106&amp;","&amp;M106,","&amp;K106&amp;","&amp;L106),","&amp;K106),"")&amp;")"</f>
        <v>CV(1)</v>
      </c>
      <c r="O106" s="0" t="str">
        <f aca="false">IF(ISERROR(VLOOKUP(N106,'INTEGER modparm'!$B$2:$B$155,1,0)),IF(ISERROR(VLOOKUP(N106,'REAL modparm'!$B$2:$B$801,1,0)),IF(ISERROR(VLOOKUP(N106,'CHAR modparm'!$B$2:$B$10,1,0)),"*******","CHARACTER"),"REAL"),"INTEGER")</f>
        <v>REAL</v>
      </c>
      <c r="P106" s="0" t="n">
        <v>105</v>
      </c>
      <c r="Q106" s="42" t="s">
        <v>2971</v>
      </c>
      <c r="R106" s="42" t="str">
        <f aca="false">INDEX($N$2:$N$951,MATCH(S106,$P$2:$P$951,0),1)</f>
        <v>KTMX(1)</v>
      </c>
      <c r="S106" s="30" t="n">
        <v>332</v>
      </c>
      <c r="T106" s="43" t="str">
        <f aca="false">Q106&amp;"::"&amp;R106</f>
        <v>INTEGER::KTMX(1)</v>
      </c>
      <c r="U106" s="44" t="str">
        <f aca="false">"p%"&amp;LEFT(R106,SEARCH("(",R106,1)-1)&amp;"="&amp;LEFT(R106,SEARCH("(",R106,1)-1)</f>
        <v>p%KTMX=KTMX</v>
      </c>
      <c r="V106" s="44" t="str">
        <f aca="false">LEFT(R106,SEARCH("(",R106,1)-1)&amp;"="&amp;"p%"&amp;LEFT(R106,SEARCH("(",R106,1)-1)</f>
        <v>KTMX=p%KTMX</v>
      </c>
    </row>
    <row r="107" customFormat="false" ht="12.8" hidden="false" customHeight="false" outlineLevel="0" collapsed="false">
      <c r="E107" s="0" t="s">
        <v>944</v>
      </c>
      <c r="I107" s="39" t="s">
        <v>2113</v>
      </c>
      <c r="J107" s="40" t="n">
        <f aca="false">IF(ISNUMBER(RIGHT(E107,LEN(E107)-SEARCH("(",E107,1))*1),RIGHT(E107,LEN(E107)-SEARCH("(",E107,1))*1,VLOOKUP(MID(E107,SEARCH("(",E107,1)+1,IF(ISERROR(FIND("NBMX",E107,1)),3,4)),$A$2:$C$38,3,0))</f>
        <v>1</v>
      </c>
      <c r="K107" s="40" t="str">
        <f aca="false">IF(ISBLANK(F107),"",IF(ISNUMBER(F107),F107,VLOOKUP(IF(ISERROR(SEARCH(")",F107,1)),LEFT(F107,LEN(F107)),LEFT(F107,LEN(F107)-1)),$A$2:$C$38,3,0)))</f>
        <v/>
      </c>
      <c r="L107" s="40" t="str">
        <f aca="false">IF(ISBLANK(G107),"",IF(ISNUMBER(G107),G107,IF(ISNUMBER(1*LEFT(G107,LEN(G107)-1)),1*LEFT(G107,LEN(G107)-1),VLOOKUP(IF(ISERROR(SEARCH(")",G107,1)),LEFT(G107,LEN(G107)),LEFT(G107,LEN(G107)-1)),$A$2:$C$38,3,0))))</f>
        <v/>
      </c>
      <c r="M107" s="41" t="str">
        <f aca="false">IF(ISBLANK(H107),"",IF(ISNUMBER(H107),H107,IF(ISNUMBER(1*LEFT(H107,LEN(H107)-1)),1*LEFT(H107,LEN(H107)-1),VLOOKUP(IF(ISERROR(SEARCH(")",H107,1)),LEFT(H107,LEN(H107)),LEFT(H107,LEN(H107)-1)),$A$2:$C$38,3,0))))</f>
        <v/>
      </c>
      <c r="N107" s="40" t="str">
        <f aca="false">I107&amp;"("&amp;J107&amp;IF(ISNUMBER(K107),IF(ISNUMBER(L107),IF(ISNUMBER(M107),","&amp;K107&amp;","&amp;L107&amp;","&amp;M107,","&amp;K107&amp;","&amp;L107),","&amp;K107),"")&amp;")"</f>
        <v>CVF(1)</v>
      </c>
      <c r="O107" s="0" t="str">
        <f aca="false">IF(ISERROR(VLOOKUP(N107,'INTEGER modparm'!$B$2:$B$155,1,0)),IF(ISERROR(VLOOKUP(N107,'REAL modparm'!$B$2:$B$801,1,0)),IF(ISERROR(VLOOKUP(N107,'CHAR modparm'!$B$2:$B$10,1,0)),"*******","CHARACTER"),"REAL"),"INTEGER")</f>
        <v>REAL</v>
      </c>
      <c r="P107" s="0" t="n">
        <v>106</v>
      </c>
      <c r="Q107" s="42" t="s">
        <v>2971</v>
      </c>
      <c r="R107" s="42" t="str">
        <f aca="false">INDEX($N$2:$N$951,MATCH(S107,$P$2:$P$951,0),1)</f>
        <v>KTT(1)</v>
      </c>
      <c r="S107" s="30" t="n">
        <v>333</v>
      </c>
      <c r="T107" s="43" t="str">
        <f aca="false">Q107&amp;"::"&amp;R107</f>
        <v>INTEGER::KTT(1)</v>
      </c>
      <c r="U107" s="44" t="str">
        <f aca="false">"p%"&amp;LEFT(R107,SEARCH("(",R107,1)-1)&amp;"="&amp;LEFT(R107,SEARCH("(",R107,1)-1)</f>
        <v>p%KTT=KTT</v>
      </c>
      <c r="V107" s="44" t="str">
        <f aca="false">LEFT(R107,SEARCH("(",R107,1)-1)&amp;"="&amp;"p%"&amp;LEFT(R107,SEARCH("(",R107,1)-1)</f>
        <v>KTT=p%KTT</v>
      </c>
    </row>
    <row r="108" customFormat="false" ht="12.8" hidden="false" customHeight="false" outlineLevel="0" collapsed="false">
      <c r="E108" s="0" t="s">
        <v>945</v>
      </c>
      <c r="I108" s="39" t="s">
        <v>2114</v>
      </c>
      <c r="J108" s="40" t="n">
        <f aca="false">IF(ISNUMBER(RIGHT(E108,LEN(E108)-SEARCH("(",E108,1))*1),RIGHT(E108,LEN(E108)-SEARCH("(",E108,1))*1,VLOOKUP(MID(E108,SEARCH("(",E108,1)+1,IF(ISERROR(FIND("NBMX",E108,1)),3,4)),$A$2:$C$38,3,0))</f>
        <v>1</v>
      </c>
      <c r="K108" s="40" t="str">
        <f aca="false">IF(ISBLANK(F108),"",IF(ISNUMBER(F108),F108,VLOOKUP(IF(ISERROR(SEARCH(")",F108,1)),LEFT(F108,LEN(F108)),LEFT(F108,LEN(F108)-1)),$A$2:$C$38,3,0)))</f>
        <v/>
      </c>
      <c r="L108" s="40" t="str">
        <f aca="false">IF(ISBLANK(G108),"",IF(ISNUMBER(G108),G108,IF(ISNUMBER(1*LEFT(G108,LEN(G108)-1)),1*LEFT(G108,LEN(G108)-1),VLOOKUP(IF(ISERROR(SEARCH(")",G108,1)),LEFT(G108,LEN(G108)),LEFT(G108,LEN(G108)-1)),$A$2:$C$38,3,0))))</f>
        <v/>
      </c>
      <c r="M108" s="41" t="str">
        <f aca="false">IF(ISBLANK(H108),"",IF(ISNUMBER(H108),H108,IF(ISNUMBER(1*LEFT(H108,LEN(H108)-1)),1*LEFT(H108,LEN(H108)-1),VLOOKUP(IF(ISERROR(SEARCH(")",H108,1)),LEFT(H108,LEN(H108)),LEFT(H108,LEN(H108)-1)),$A$2:$C$38,3,0))))</f>
        <v/>
      </c>
      <c r="N108" s="40" t="str">
        <f aca="false">I108&amp;"("&amp;J108&amp;IF(ISNUMBER(K108),IF(ISNUMBER(L108),IF(ISNUMBER(M108),","&amp;K108&amp;","&amp;L108&amp;","&amp;M108,","&amp;K108&amp;","&amp;L108),","&amp;K108),"")&amp;")"</f>
        <v>CVP(1)</v>
      </c>
      <c r="O108" s="0" t="str">
        <f aca="false">IF(ISERROR(VLOOKUP(N108,'INTEGER modparm'!$B$2:$B$155,1,0)),IF(ISERROR(VLOOKUP(N108,'REAL modparm'!$B$2:$B$801,1,0)),IF(ISERROR(VLOOKUP(N108,'CHAR modparm'!$B$2:$B$10,1,0)),"*******","CHARACTER"),"REAL"),"INTEGER")</f>
        <v>REAL</v>
      </c>
      <c r="P108" s="0" t="n">
        <v>107</v>
      </c>
      <c r="Q108" s="42" t="s">
        <v>2971</v>
      </c>
      <c r="R108" s="42" t="str">
        <f aca="false">INDEX($N$2:$N$951,MATCH(S108,$P$2:$P$951,0),1)</f>
        <v>KW(51)</v>
      </c>
      <c r="S108" s="30" t="n">
        <v>334</v>
      </c>
      <c r="T108" s="43" t="str">
        <f aca="false">Q108&amp;"::"&amp;R108</f>
        <v>INTEGER::KW(51)</v>
      </c>
      <c r="U108" s="44" t="str">
        <f aca="false">"p%"&amp;LEFT(R108,SEARCH("(",R108,1)-1)&amp;"="&amp;LEFT(R108,SEARCH("(",R108,1)-1)</f>
        <v>p%KW=KW</v>
      </c>
      <c r="V108" s="44" t="str">
        <f aca="false">LEFT(R108,SEARCH("(",R108,1)-1)&amp;"="&amp;"p%"&amp;LEFT(R108,SEARCH("(",R108,1)-1)</f>
        <v>KW=p%KW</v>
      </c>
    </row>
    <row r="109" customFormat="false" ht="12.8" hidden="false" customHeight="false" outlineLevel="0" collapsed="false">
      <c r="E109" s="0" t="s">
        <v>946</v>
      </c>
      <c r="I109" s="39" t="s">
        <v>2115</v>
      </c>
      <c r="J109" s="40" t="n">
        <f aca="false">IF(ISNUMBER(RIGHT(E109,LEN(E109)-SEARCH("(",E109,1))*1),RIGHT(E109,LEN(E109)-SEARCH("(",E109,1))*1,VLOOKUP(MID(E109,SEARCH("(",E109,1)+1,IF(ISERROR(FIND("NBMX",E109,1)),3,4)),$A$2:$C$38,3,0))</f>
        <v>1</v>
      </c>
      <c r="K109" s="40" t="str">
        <f aca="false">IF(ISBLANK(F109),"",IF(ISNUMBER(F109),F109,VLOOKUP(IF(ISERROR(SEARCH(")",F109,1)),LEFT(F109,LEN(F109)),LEFT(F109,LEN(F109)-1)),$A$2:$C$38,3,0)))</f>
        <v/>
      </c>
      <c r="L109" s="40" t="str">
        <f aca="false">IF(ISBLANK(G109),"",IF(ISNUMBER(G109),G109,IF(ISNUMBER(1*LEFT(G109,LEN(G109)-1)),1*LEFT(G109,LEN(G109)-1),VLOOKUP(IF(ISERROR(SEARCH(")",G109,1)),LEFT(G109,LEN(G109)),LEFT(G109,LEN(G109)-1)),$A$2:$C$38,3,0))))</f>
        <v/>
      </c>
      <c r="M109" s="41" t="str">
        <f aca="false">IF(ISBLANK(H109),"",IF(ISNUMBER(H109),H109,IF(ISNUMBER(1*LEFT(H109,LEN(H109)-1)),1*LEFT(H109,LEN(H109)-1),VLOOKUP(IF(ISERROR(SEARCH(")",H109,1)),LEFT(H109,LEN(H109)),LEFT(H109,LEN(H109)-1)),$A$2:$C$38,3,0))))</f>
        <v/>
      </c>
      <c r="N109" s="40" t="str">
        <f aca="false">I109&amp;"("&amp;J109&amp;IF(ISNUMBER(K109),IF(ISNUMBER(L109),IF(ISNUMBER(M109),","&amp;K109&amp;","&amp;L109&amp;","&amp;M109,","&amp;K109&amp;","&amp;L109),","&amp;K109),"")&amp;")"</f>
        <v>CVRS(1)</v>
      </c>
      <c r="O109" s="0" t="str">
        <f aca="false">IF(ISERROR(VLOOKUP(N109,'INTEGER modparm'!$B$2:$B$155,1,0)),IF(ISERROR(VLOOKUP(N109,'REAL modparm'!$B$2:$B$801,1,0)),IF(ISERROR(VLOOKUP(N109,'CHAR modparm'!$B$2:$B$10,1,0)),"*******","CHARACTER"),"REAL"),"INTEGER")</f>
        <v>REAL</v>
      </c>
      <c r="P109" s="0" t="n">
        <v>108</v>
      </c>
      <c r="Q109" s="42" t="s">
        <v>2971</v>
      </c>
      <c r="R109" s="42" t="str">
        <f aca="false">INDEX($N$2:$N$951,MATCH(S109,$P$2:$P$951,0),1)</f>
        <v>LFT(45,300,1)</v>
      </c>
      <c r="S109" s="30" t="n">
        <v>335</v>
      </c>
      <c r="T109" s="43" t="str">
        <f aca="false">Q109&amp;"::"&amp;R109</f>
        <v>INTEGER::LFT(45,300,1)</v>
      </c>
      <c r="U109" s="44" t="str">
        <f aca="false">"p%"&amp;LEFT(R109,SEARCH("(",R109,1)-1)&amp;"="&amp;LEFT(R109,SEARCH("(",R109,1)-1)</f>
        <v>p%LFT=LFT</v>
      </c>
      <c r="V109" s="44" t="str">
        <f aca="false">LEFT(R109,SEARCH("(",R109,1)-1)&amp;"="&amp;"p%"&amp;LEFT(R109,SEARCH("(",R109,1)-1)</f>
        <v>LFT=p%LFT</v>
      </c>
    </row>
    <row r="110" customFormat="false" ht="12.8" hidden="false" customHeight="false" outlineLevel="0" collapsed="false">
      <c r="E110" s="0" t="s">
        <v>1687</v>
      </c>
      <c r="F110" s="0" t="s">
        <v>1599</v>
      </c>
      <c r="I110" s="39" t="s">
        <v>2116</v>
      </c>
      <c r="J110" s="40" t="n">
        <f aca="false">IF(ISNUMBER(RIGHT(E110,LEN(E110)-SEARCH("(",E110,1))*1),RIGHT(E110,LEN(E110)-SEARCH("(",E110,1))*1,VLOOKUP(MID(E110,SEARCH("(",E110,1)+1,IF(ISERROR(FIND("NBMX",E110,1)),3,4)),$A$2:$C$38,3,0))</f>
        <v>12</v>
      </c>
      <c r="K110" s="40" t="n">
        <f aca="false">IF(ISBLANK(F110),"",IF(ISNUMBER(F110),F110,VLOOKUP(IF(ISERROR(SEARCH(")",F110,1)),LEFT(F110,LEN(F110)),LEFT(F110,LEN(F110)-1)),$A$2:$C$38,3,0)))</f>
        <v>1</v>
      </c>
      <c r="L110" s="40" t="str">
        <f aca="false">IF(ISBLANK(G110),"",IF(ISNUMBER(G110),G110,IF(ISNUMBER(1*LEFT(G110,LEN(G110)-1)),1*LEFT(G110,LEN(G110)-1),VLOOKUP(IF(ISERROR(SEARCH(")",G110,1)),LEFT(G110,LEN(G110)),LEFT(G110,LEN(G110)-1)),$A$2:$C$38,3,0))))</f>
        <v/>
      </c>
      <c r="M110" s="41" t="str">
        <f aca="false">IF(ISBLANK(H110),"",IF(ISNUMBER(H110),H110,IF(ISNUMBER(1*LEFT(H110,LEN(H110)-1)),1*LEFT(H110,LEN(H110)-1),VLOOKUP(IF(ISERROR(SEARCH(")",H110,1)),LEFT(H110,LEN(H110)),LEFT(H110,LEN(H110)-1)),$A$2:$C$38,3,0))))</f>
        <v/>
      </c>
      <c r="N110" s="40" t="str">
        <f aca="false">I110&amp;"("&amp;J110&amp;IF(ISNUMBER(K110),IF(ISNUMBER(L110),IF(ISNUMBER(M110),","&amp;K110&amp;","&amp;L110&amp;","&amp;M110,","&amp;K110&amp;","&amp;L110),","&amp;K110),"")&amp;")"</f>
        <v>CX(12,1)</v>
      </c>
      <c r="O110" s="0" t="str">
        <f aca="false">IF(ISERROR(VLOOKUP(N110,'INTEGER modparm'!$B$2:$B$155,1,0)),IF(ISERROR(VLOOKUP(N110,'REAL modparm'!$B$2:$B$801,1,0)),IF(ISERROR(VLOOKUP(N110,'CHAR modparm'!$B$2:$B$10,1,0)),"*******","CHARACTER"),"REAL"),"INTEGER")</f>
        <v>REAL</v>
      </c>
      <c r="P110" s="0" t="n">
        <v>109</v>
      </c>
      <c r="Q110" s="42" t="s">
        <v>2971</v>
      </c>
      <c r="R110" s="42" t="str">
        <f aca="false">INDEX($N$2:$N$951,MATCH(S110,$P$2:$P$951,0),1)</f>
        <v>LGIR(10,1)</v>
      </c>
      <c r="S110" s="30" t="n">
        <v>336</v>
      </c>
      <c r="T110" s="43" t="str">
        <f aca="false">Q110&amp;"::"&amp;R110</f>
        <v>INTEGER::LGIR(10,1)</v>
      </c>
      <c r="U110" s="44" t="str">
        <f aca="false">"p%"&amp;LEFT(R110,SEARCH("(",R110,1)-1)&amp;"="&amp;LEFT(R110,SEARCH("(",R110,1)-1)</f>
        <v>p%LGIR=LGIR</v>
      </c>
      <c r="V110" s="44" t="str">
        <f aca="false">LEFT(R110,SEARCH("(",R110,1)-1)&amp;"="&amp;"p%"&amp;LEFT(R110,SEARCH("(",R110,1)-1)</f>
        <v>LGIR=p%LGIR</v>
      </c>
    </row>
    <row r="111" customFormat="false" ht="12.8" hidden="false" customHeight="false" outlineLevel="0" collapsed="false">
      <c r="E111" s="0" t="s">
        <v>947</v>
      </c>
      <c r="I111" s="39" t="s">
        <v>2117</v>
      </c>
      <c r="J111" s="40" t="n">
        <f aca="false">IF(ISNUMBER(RIGHT(E111,LEN(E111)-SEARCH("(",E111,1))*1),RIGHT(E111,LEN(E111)-SEARCH("(",E111,1))*1,VLOOKUP(MID(E111,SEARCH("(",E111,1)+1,IF(ISERROR(FIND("NBMX",E111,1)),3,4)),$A$2:$C$38,3,0))</f>
        <v>1</v>
      </c>
      <c r="K111" s="40" t="str">
        <f aca="false">IF(ISBLANK(F111),"",IF(ISNUMBER(F111),F111,VLOOKUP(IF(ISERROR(SEARCH(")",F111,1)),LEFT(F111,LEN(F111)),LEFT(F111,LEN(F111)-1)),$A$2:$C$38,3,0)))</f>
        <v/>
      </c>
      <c r="L111" s="40" t="str">
        <f aca="false">IF(ISBLANK(G111),"",IF(ISNUMBER(G111),G111,IF(ISNUMBER(1*LEFT(G111,LEN(G111)-1)),1*LEFT(G111,LEN(G111)-1),VLOOKUP(IF(ISERROR(SEARCH(")",G111,1)),LEFT(G111,LEN(G111)),LEFT(G111,LEN(G111)-1)),$A$2:$C$38,3,0))))</f>
        <v/>
      </c>
      <c r="M111" s="41" t="str">
        <f aca="false">IF(ISBLANK(H111),"",IF(ISNUMBER(H111),H111,IF(ISNUMBER(1*LEFT(H111,LEN(H111)-1)),1*LEFT(H111,LEN(H111)-1),VLOOKUP(IF(ISERROR(SEARCH(")",H111,1)),LEFT(H111,LEN(H111)),LEFT(H111,LEN(H111)-1)),$A$2:$C$38,3,0))))</f>
        <v/>
      </c>
      <c r="N111" s="40" t="str">
        <f aca="false">I111&amp;"("&amp;J111&amp;IF(ISNUMBER(K111),IF(ISNUMBER(L111),IF(ISNUMBER(M111),","&amp;K111&amp;","&amp;L111&amp;","&amp;M111,","&amp;K111&amp;","&amp;L111),","&amp;K111),"")&amp;")"</f>
        <v>CYAV(1)</v>
      </c>
      <c r="O111" s="0" t="str">
        <f aca="false">IF(ISERROR(VLOOKUP(N111,'INTEGER modparm'!$B$2:$B$155,1,0)),IF(ISERROR(VLOOKUP(N111,'REAL modparm'!$B$2:$B$801,1,0)),IF(ISERROR(VLOOKUP(N111,'CHAR modparm'!$B$2:$B$10,1,0)),"*******","CHARACTER"),"REAL"),"INTEGER")</f>
        <v>REAL</v>
      </c>
      <c r="P111" s="0" t="n">
        <v>110</v>
      </c>
      <c r="Q111" s="42" t="s">
        <v>2971</v>
      </c>
      <c r="R111" s="42" t="str">
        <f aca="false">INDEX($N$2:$N$951,MATCH(S111,$P$2:$P$951,0),1)</f>
        <v>LID(13,1)</v>
      </c>
      <c r="S111" s="30" t="n">
        <v>337</v>
      </c>
      <c r="T111" s="43" t="str">
        <f aca="false">Q111&amp;"::"&amp;R111</f>
        <v>INTEGER::LID(13,1)</v>
      </c>
      <c r="U111" s="44" t="str">
        <f aca="false">"p%"&amp;LEFT(R111,SEARCH("(",R111,1)-1)&amp;"="&amp;LEFT(R111,SEARCH("(",R111,1)-1)</f>
        <v>p%LID=LID</v>
      </c>
      <c r="V111" s="44" t="str">
        <f aca="false">LEFT(R111,SEARCH("(",R111,1)-1)&amp;"="&amp;"p%"&amp;LEFT(R111,SEARCH("(",R111,1)-1)</f>
        <v>LID=p%LID</v>
      </c>
    </row>
    <row r="112" customFormat="false" ht="12.8" hidden="false" customHeight="false" outlineLevel="0" collapsed="false">
      <c r="E112" s="0" t="s">
        <v>948</v>
      </c>
      <c r="I112" s="39" t="s">
        <v>2118</v>
      </c>
      <c r="J112" s="40" t="n">
        <f aca="false">IF(ISNUMBER(RIGHT(E112,LEN(E112)-SEARCH("(",E112,1))*1),RIGHT(E112,LEN(E112)-SEARCH("(",E112,1))*1,VLOOKUP(MID(E112,SEARCH("(",E112,1)+1,IF(ISERROR(FIND("NBMX",E112,1)),3,4)),$A$2:$C$38,3,0))</f>
        <v>1</v>
      </c>
      <c r="K112" s="40" t="str">
        <f aca="false">IF(ISBLANK(F112),"",IF(ISNUMBER(F112),F112,VLOOKUP(IF(ISERROR(SEARCH(")",F112,1)),LEFT(F112,LEN(F112)),LEFT(F112,LEN(F112)-1)),$A$2:$C$38,3,0)))</f>
        <v/>
      </c>
      <c r="L112" s="40" t="str">
        <f aca="false">IF(ISBLANK(G112),"",IF(ISNUMBER(G112),G112,IF(ISNUMBER(1*LEFT(G112,LEN(G112)-1)),1*LEFT(G112,LEN(G112)-1),VLOOKUP(IF(ISERROR(SEARCH(")",G112,1)),LEFT(G112,LEN(G112)),LEFT(G112,LEN(G112)-1)),$A$2:$C$38,3,0))))</f>
        <v/>
      </c>
      <c r="M112" s="41" t="str">
        <f aca="false">IF(ISBLANK(H112),"",IF(ISNUMBER(H112),H112,IF(ISNUMBER(1*LEFT(H112,LEN(H112)-1)),1*LEFT(H112,LEN(H112)-1),VLOOKUP(IF(ISERROR(SEARCH(")",H112,1)),LEFT(H112,LEN(H112)),LEFT(H112,LEN(H112)-1)),$A$2:$C$38,3,0))))</f>
        <v/>
      </c>
      <c r="N112" s="40" t="str">
        <f aca="false">I112&amp;"("&amp;J112&amp;IF(ISNUMBER(K112),IF(ISNUMBER(L112),IF(ISNUMBER(M112),","&amp;K112&amp;","&amp;L112&amp;","&amp;M112,","&amp;K112&amp;","&amp;L112),","&amp;K112),"")&amp;")"</f>
        <v>CYMX(1)</v>
      </c>
      <c r="O112" s="0" t="str">
        <f aca="false">IF(ISERROR(VLOOKUP(N112,'INTEGER modparm'!$B$2:$B$155,1,0)),IF(ISERROR(VLOOKUP(N112,'REAL modparm'!$B$2:$B$801,1,0)),IF(ISERROR(VLOOKUP(N112,'CHAR modparm'!$B$2:$B$10,1,0)),"*******","CHARACTER"),"REAL"),"INTEGER")</f>
        <v>REAL</v>
      </c>
      <c r="P112" s="0" t="n">
        <v>111</v>
      </c>
      <c r="Q112" s="42" t="s">
        <v>2971</v>
      </c>
      <c r="R112" s="42" t="str">
        <f aca="false">INDEX($N$2:$N$951,MATCH(S112,$P$2:$P$951,0),1)</f>
        <v>LM(1)</v>
      </c>
      <c r="S112" s="30" t="n">
        <v>338</v>
      </c>
      <c r="T112" s="43" t="str">
        <f aca="false">Q112&amp;"::"&amp;R112</f>
        <v>INTEGER::LM(1)</v>
      </c>
      <c r="U112" s="44" t="str">
        <f aca="false">"p%"&amp;LEFT(R112,SEARCH("(",R112,1)-1)&amp;"="&amp;LEFT(R112,SEARCH("(",R112,1)-1)</f>
        <v>p%LM=LM</v>
      </c>
      <c r="V112" s="44" t="str">
        <f aca="false">LEFT(R112,SEARCH("(",R112,1)-1)&amp;"="&amp;"p%"&amp;LEFT(R112,SEARCH("(",R112,1)-1)</f>
        <v>LM=p%LM</v>
      </c>
    </row>
    <row r="113" customFormat="false" ht="12.8" hidden="false" customHeight="false" outlineLevel="0" collapsed="false">
      <c r="E113" s="0" t="s">
        <v>949</v>
      </c>
      <c r="I113" s="39" t="s">
        <v>2119</v>
      </c>
      <c r="J113" s="40" t="n">
        <f aca="false">IF(ISNUMBER(RIGHT(E113,LEN(E113)-SEARCH("(",E113,1))*1),RIGHT(E113,LEN(E113)-SEARCH("(",E113,1))*1,VLOOKUP(MID(E113,SEARCH("(",E113,1)+1,IF(ISERROR(FIND("NBMX",E113,1)),3,4)),$A$2:$C$38,3,0))</f>
        <v>1</v>
      </c>
      <c r="K113" s="40" t="str">
        <f aca="false">IF(ISBLANK(F113),"",IF(ISNUMBER(F113),F113,VLOOKUP(IF(ISERROR(SEARCH(")",F113,1)),LEFT(F113,LEN(F113)),LEFT(F113,LEN(F113)-1)),$A$2:$C$38,3,0)))</f>
        <v/>
      </c>
      <c r="L113" s="40" t="str">
        <f aca="false">IF(ISBLANK(G113),"",IF(ISNUMBER(G113),G113,IF(ISNUMBER(1*LEFT(G113,LEN(G113)-1)),1*LEFT(G113,LEN(G113)-1),VLOOKUP(IF(ISERROR(SEARCH(")",G113,1)),LEFT(G113,LEN(G113)),LEFT(G113,LEN(G113)-1)),$A$2:$C$38,3,0))))</f>
        <v/>
      </c>
      <c r="M113" s="41" t="str">
        <f aca="false">IF(ISBLANK(H113),"",IF(ISNUMBER(H113),H113,IF(ISNUMBER(1*LEFT(H113,LEN(H113)-1)),1*LEFT(H113,LEN(H113)-1),VLOOKUP(IF(ISERROR(SEARCH(")",H113,1)),LEFT(H113,LEN(H113)),LEFT(H113,LEN(H113)-1)),$A$2:$C$38,3,0))))</f>
        <v/>
      </c>
      <c r="N113" s="40" t="str">
        <f aca="false">I113&amp;"("&amp;J113&amp;IF(ISNUMBER(K113),IF(ISNUMBER(L113),IF(ISNUMBER(M113),","&amp;K113&amp;","&amp;L113&amp;","&amp;M113,","&amp;K113&amp;","&amp;L113),","&amp;K113),"")&amp;")"</f>
        <v>CYSD(1)</v>
      </c>
      <c r="O113" s="0" t="str">
        <f aca="false">IF(ISERROR(VLOOKUP(N113,'INTEGER modparm'!$B$2:$B$155,1,0)),IF(ISERROR(VLOOKUP(N113,'REAL modparm'!$B$2:$B$801,1,0)),IF(ISERROR(VLOOKUP(N113,'CHAR modparm'!$B$2:$B$10,1,0)),"*******","CHARACTER"),"REAL"),"INTEGER")</f>
        <v>REAL</v>
      </c>
      <c r="P113" s="0" t="n">
        <v>112</v>
      </c>
      <c r="Q113" s="42" t="s">
        <v>2971</v>
      </c>
      <c r="R113" s="42" t="str">
        <f aca="false">INDEX($N$2:$N$951,MATCH(S113,$P$2:$P$951,0),1)</f>
        <v>LORG(12,1)</v>
      </c>
      <c r="S113" s="30" t="n">
        <v>339</v>
      </c>
      <c r="T113" s="43" t="str">
        <f aca="false">Q113&amp;"::"&amp;R113</f>
        <v>INTEGER::LORG(12,1)</v>
      </c>
      <c r="U113" s="44" t="str">
        <f aca="false">"p%"&amp;LEFT(R113,SEARCH("(",R113,1)-1)&amp;"="&amp;LEFT(R113,SEARCH("(",R113,1)-1)</f>
        <v>p%LORG=LORG</v>
      </c>
      <c r="V113" s="44" t="str">
        <f aca="false">LEFT(R113,SEARCH("(",R113,1)-1)&amp;"="&amp;"p%"&amp;LEFT(R113,SEARCH("(",R113,1)-1)</f>
        <v>LORG=p%LORG</v>
      </c>
    </row>
    <row r="114" customFormat="false" ht="12.8" hidden="false" customHeight="false" outlineLevel="0" collapsed="false">
      <c r="E114" s="0" t="s">
        <v>950</v>
      </c>
      <c r="I114" s="39" t="s">
        <v>2120</v>
      </c>
      <c r="J114" s="40" t="n">
        <f aca="false">IF(ISNUMBER(RIGHT(E114,LEN(E114)-SEARCH("(",E114,1))*1),RIGHT(E114,LEN(E114)-SEARCH("(",E114,1))*1,VLOOKUP(MID(E114,SEARCH("(",E114,1)+1,IF(ISERROR(FIND("NBMX",E114,1)),3,4)),$A$2:$C$38,3,0))</f>
        <v>1</v>
      </c>
      <c r="K114" s="40" t="str">
        <f aca="false">IF(ISBLANK(F114),"",IF(ISNUMBER(F114),F114,VLOOKUP(IF(ISERROR(SEARCH(")",F114,1)),LEFT(F114,LEN(F114)),LEFT(F114,LEN(F114)-1)),$A$2:$C$38,3,0)))</f>
        <v/>
      </c>
      <c r="L114" s="40" t="str">
        <f aca="false">IF(ISBLANK(G114),"",IF(ISNUMBER(G114),G114,IF(ISNUMBER(1*LEFT(G114,LEN(G114)-1)),1*LEFT(G114,LEN(G114)-1),VLOOKUP(IF(ISERROR(SEARCH(")",G114,1)),LEFT(G114,LEN(G114)),LEFT(G114,LEN(G114)-1)),$A$2:$C$38,3,0))))</f>
        <v/>
      </c>
      <c r="M114" s="41" t="str">
        <f aca="false">IF(ISBLANK(H114),"",IF(ISNUMBER(H114),H114,IF(ISNUMBER(1*LEFT(H114,LEN(H114)-1)),1*LEFT(H114,LEN(H114)-1),VLOOKUP(IF(ISERROR(SEARCH(")",H114,1)),LEFT(H114,LEN(H114)),LEFT(H114,LEN(H114)-1)),$A$2:$C$38,3,0))))</f>
        <v/>
      </c>
      <c r="N114" s="40" t="str">
        <f aca="false">I114&amp;"("&amp;J114&amp;IF(ISNUMBER(K114),IF(ISNUMBER(L114),IF(ISNUMBER(M114),","&amp;K114&amp;","&amp;L114&amp;","&amp;M114,","&amp;K114&amp;","&amp;L114),","&amp;K114),"")&amp;")"</f>
        <v>DALG(1)</v>
      </c>
      <c r="O114" s="0" t="str">
        <f aca="false">IF(ISERROR(VLOOKUP(N114,'INTEGER modparm'!$B$2:$B$155,1,0)),IF(ISERROR(VLOOKUP(N114,'REAL modparm'!$B$2:$B$801,1,0)),IF(ISERROR(VLOOKUP(N114,'CHAR modparm'!$B$2:$B$10,1,0)),"*******","CHARACTER"),"REAL"),"INTEGER")</f>
        <v>REAL</v>
      </c>
      <c r="P114" s="0" t="n">
        <v>113</v>
      </c>
      <c r="Q114" s="42" t="s">
        <v>2971</v>
      </c>
      <c r="R114" s="42" t="str">
        <f aca="false">INDEX($N$2:$N$951,MATCH(S114,$P$2:$P$951,0),1)</f>
        <v>LPC(45,60,1)</v>
      </c>
      <c r="S114" s="30" t="n">
        <v>340</v>
      </c>
      <c r="T114" s="43" t="str">
        <f aca="false">Q114&amp;"::"&amp;R114</f>
        <v>INTEGER::LPC(45,60,1)</v>
      </c>
      <c r="U114" s="44" t="str">
        <f aca="false">"p%"&amp;LEFT(R114,SEARCH("(",R114,1)-1)&amp;"="&amp;LEFT(R114,SEARCH("(",R114,1)-1)</f>
        <v>p%LPC=LPC</v>
      </c>
      <c r="V114" s="44" t="str">
        <f aca="false">LEFT(R114,SEARCH("(",R114,1)-1)&amp;"="&amp;"p%"&amp;LEFT(R114,SEARCH("(",R114,1)-1)</f>
        <v>LPC=p%LPC</v>
      </c>
    </row>
    <row r="115" customFormat="false" ht="12.8" hidden="false" customHeight="false" outlineLevel="0" collapsed="false">
      <c r="E115" s="0" t="s">
        <v>1688</v>
      </c>
      <c r="F115" s="0" t="s">
        <v>1599</v>
      </c>
      <c r="I115" s="39" t="s">
        <v>2121</v>
      </c>
      <c r="J115" s="40" t="n">
        <f aca="false">IF(ISNUMBER(RIGHT(E115,LEN(E115)-SEARCH("(",E115,1))*1),RIGHT(E115,LEN(E115)-SEARCH("(",E115,1))*1,VLOOKUP(MID(E115,SEARCH("(",E115,1)+1,IF(ISERROR(FIND("NBMX",E115,1)),3,4)),$A$2:$C$38,3,0))</f>
        <v>31</v>
      </c>
      <c r="K115" s="40" t="n">
        <f aca="false">IF(ISBLANK(F115),"",IF(ISNUMBER(F115),F115,VLOOKUP(IF(ISERROR(SEARCH(")",F115,1)),LEFT(F115,LEN(F115)),LEFT(F115,LEN(F115)-1)),$A$2:$C$38,3,0)))</f>
        <v>1</v>
      </c>
      <c r="L115" s="40" t="str">
        <f aca="false">IF(ISBLANK(G115),"",IF(ISNUMBER(G115),G115,IF(ISNUMBER(1*LEFT(G115,LEN(G115)-1)),1*LEFT(G115,LEN(G115)-1),VLOOKUP(IF(ISERROR(SEARCH(")",G115,1)),LEFT(G115,LEN(G115)),LEFT(G115,LEN(G115)-1)),$A$2:$C$38,3,0))))</f>
        <v/>
      </c>
      <c r="M115" s="41" t="str">
        <f aca="false">IF(ISBLANK(H115),"",IF(ISNUMBER(H115),H115,IF(ISNUMBER(1*LEFT(H115,LEN(H115)-1)),1*LEFT(H115,LEN(H115)-1),VLOOKUP(IF(ISERROR(SEARCH(")",H115,1)),LEFT(H115,LEN(H115)),LEFT(H115,LEN(H115)-1)),$A$2:$C$38,3,0))))</f>
        <v/>
      </c>
      <c r="N115" s="40" t="str">
        <f aca="false">I115&amp;"("&amp;J115&amp;IF(ISNUMBER(K115),IF(ISNUMBER(L115),IF(ISNUMBER(M115),","&amp;K115&amp;","&amp;L115&amp;","&amp;M115,","&amp;K115&amp;","&amp;L115),","&amp;K115),"")&amp;")"</f>
        <v>DCO2GEN(31,1)</v>
      </c>
      <c r="O115" s="0" t="str">
        <f aca="false">IF(ISERROR(VLOOKUP(N115,'INTEGER modparm'!$B$2:$B$155,1,0)),IF(ISERROR(VLOOKUP(N115,'REAL modparm'!$B$2:$B$801,1,0)),IF(ISERROR(VLOOKUP(N115,'CHAR modparm'!$B$2:$B$10,1,0)),"*******","CHARACTER"),"REAL"),"INTEGER")</f>
        <v>REAL</v>
      </c>
      <c r="P115" s="0" t="n">
        <v>114</v>
      </c>
      <c r="Q115" s="42" t="s">
        <v>2971</v>
      </c>
      <c r="R115" s="42" t="str">
        <f aca="false">INDEX($N$2:$N$951,MATCH(S115,$P$2:$P$951,0),1)</f>
        <v>LRD(1)</v>
      </c>
      <c r="S115" s="30" t="n">
        <v>341</v>
      </c>
      <c r="T115" s="43" t="str">
        <f aca="false">Q115&amp;"::"&amp;R115</f>
        <v>INTEGER::LRD(1)</v>
      </c>
      <c r="U115" s="44" t="str">
        <f aca="false">"p%"&amp;LEFT(R115,SEARCH("(",R115,1)-1)&amp;"="&amp;LEFT(R115,SEARCH("(",R115,1)-1)</f>
        <v>p%LRD=LRD</v>
      </c>
      <c r="V115" s="44" t="str">
        <f aca="false">LEFT(R115,SEARCH("(",R115,1)-1)&amp;"="&amp;"p%"&amp;LEFT(R115,SEARCH("(",R115,1)-1)</f>
        <v>LRD=p%LRD</v>
      </c>
    </row>
    <row r="116" customFormat="false" ht="12.8" hidden="false" customHeight="false" outlineLevel="0" collapsed="false">
      <c r="E116" s="0" t="s">
        <v>951</v>
      </c>
      <c r="I116" s="39" t="s">
        <v>2122</v>
      </c>
      <c r="J116" s="40" t="n">
        <f aca="false">IF(ISNUMBER(RIGHT(E116,LEN(E116)-SEARCH("(",E116,1))*1),RIGHT(E116,LEN(E116)-SEARCH("(",E116,1))*1,VLOOKUP(MID(E116,SEARCH("(",E116,1)+1,IF(ISERROR(FIND("NBMX",E116,1)),3,4)),$A$2:$C$38,3,0))</f>
        <v>1</v>
      </c>
      <c r="K116" s="40" t="str">
        <f aca="false">IF(ISBLANK(F116),"",IF(ISNUMBER(F116),F116,VLOOKUP(IF(ISERROR(SEARCH(")",F116,1)),LEFT(F116,LEN(F116)),LEFT(F116,LEN(F116)-1)),$A$2:$C$38,3,0)))</f>
        <v/>
      </c>
      <c r="L116" s="40" t="str">
        <f aca="false">IF(ISBLANK(G116),"",IF(ISNUMBER(G116),G116,IF(ISNUMBER(1*LEFT(G116,LEN(G116)-1)),1*LEFT(G116,LEN(G116)-1),VLOOKUP(IF(ISERROR(SEARCH(")",G116,1)),LEFT(G116,LEN(G116)),LEFT(G116,LEN(G116)-1)),$A$2:$C$38,3,0))))</f>
        <v/>
      </c>
      <c r="M116" s="41" t="str">
        <f aca="false">IF(ISBLANK(H116),"",IF(ISNUMBER(H116),H116,IF(ISNUMBER(1*LEFT(H116,LEN(H116)-1)),1*LEFT(H116,LEN(H116)-1),VLOOKUP(IF(ISERROR(SEARCH(")",H116,1)),LEFT(H116,LEN(H116)),LEFT(H116,LEN(H116)-1)),$A$2:$C$38,3,0))))</f>
        <v/>
      </c>
      <c r="N116" s="40" t="str">
        <f aca="false">I116&amp;"("&amp;J116&amp;IF(ISNUMBER(K116),IF(ISNUMBER(L116),IF(ISNUMBER(M116),","&amp;K116&amp;","&amp;L116&amp;","&amp;M116,","&amp;K116&amp;","&amp;L116),","&amp;K116),"")&amp;")"</f>
        <v>DDLG(1)</v>
      </c>
      <c r="O116" s="0" t="str">
        <f aca="false">IF(ISERROR(VLOOKUP(N116,'INTEGER modparm'!$B$2:$B$155,1,0)),IF(ISERROR(VLOOKUP(N116,'REAL modparm'!$B$2:$B$801,1,0)),IF(ISERROR(VLOOKUP(N116,'CHAR modparm'!$B$2:$B$10,1,0)),"*******","CHARACTER"),"REAL"),"INTEGER")</f>
        <v>REAL</v>
      </c>
      <c r="P116" s="0" t="n">
        <v>115</v>
      </c>
      <c r="Q116" s="42" t="s">
        <v>2971</v>
      </c>
      <c r="R116" s="42" t="str">
        <f aca="false">INDEX($N$2:$N$951,MATCH(S116,$P$2:$P$951,0),1)</f>
        <v>LT(45,300,1)</v>
      </c>
      <c r="S116" s="30" t="n">
        <v>342</v>
      </c>
      <c r="T116" s="43" t="str">
        <f aca="false">Q116&amp;"::"&amp;R116</f>
        <v>INTEGER::LT(45,300,1)</v>
      </c>
      <c r="U116" s="44" t="str">
        <f aca="false">"p%"&amp;LEFT(R116,SEARCH("(",R116,1)-1)&amp;"="&amp;LEFT(R116,SEARCH("(",R116,1)-1)</f>
        <v>p%LT=LT</v>
      </c>
      <c r="V116" s="44" t="str">
        <f aca="false">LEFT(R116,SEARCH("(",R116,1)-1)&amp;"="&amp;"p%"&amp;LEFT(R116,SEARCH("(",R116,1)-1)</f>
        <v>LT=p%LT</v>
      </c>
    </row>
    <row r="117" customFormat="false" ht="12.8" hidden="false" customHeight="false" outlineLevel="0" collapsed="false">
      <c r="E117" s="0" t="s">
        <v>854</v>
      </c>
      <c r="I117" s="39" t="s">
        <v>2123</v>
      </c>
      <c r="J117" s="40" t="n">
        <f aca="false">IF(ISNUMBER(RIGHT(E117,LEN(E117)-SEARCH("(",E117,1))*1),RIGHT(E117,LEN(E117)-SEARCH("(",E117,1))*1,VLOOKUP(MID(E117,SEARCH("(",E117,1)+1,IF(ISERROR(FIND("NBMX",E117,1)),3,4)),$A$2:$C$38,3,0))</f>
        <v>200</v>
      </c>
      <c r="K117" s="40" t="str">
        <f aca="false">IF(ISBLANK(F117),"",IF(ISNUMBER(F117),F117,VLOOKUP(IF(ISERROR(SEARCH(")",F117,1)),LEFT(F117,LEN(F117)),LEFT(F117,LEN(F117)-1)),$A$2:$C$38,3,0)))</f>
        <v/>
      </c>
      <c r="L117" s="40" t="str">
        <f aca="false">IF(ISBLANK(G117),"",IF(ISNUMBER(G117),G117,IF(ISNUMBER(1*LEFT(G117,LEN(G117)-1)),1*LEFT(G117,LEN(G117)-1),VLOOKUP(IF(ISERROR(SEARCH(")",G117,1)),LEFT(G117,LEN(G117)),LEFT(G117,LEN(G117)-1)),$A$2:$C$38,3,0))))</f>
        <v/>
      </c>
      <c r="M117" s="41" t="str">
        <f aca="false">IF(ISBLANK(H117),"",IF(ISNUMBER(H117),H117,IF(ISNUMBER(1*LEFT(H117,LEN(H117)-1)),1*LEFT(H117,LEN(H117)-1),VLOOKUP(IF(ISERROR(SEARCH(")",H117,1)),LEFT(H117,LEN(H117)),LEFT(H117,LEN(H117)-1)),$A$2:$C$38,3,0))))</f>
        <v/>
      </c>
      <c r="N117" s="40" t="str">
        <f aca="false">I117&amp;"("&amp;J117&amp;IF(ISNUMBER(K117),IF(ISNUMBER(L117),IF(ISNUMBER(M117),","&amp;K117&amp;","&amp;L117&amp;","&amp;M117,","&amp;K117&amp;","&amp;L117),","&amp;K117),"")&amp;")"</f>
        <v>DDM(200)</v>
      </c>
      <c r="O117" s="0" t="str">
        <f aca="false">IF(ISERROR(VLOOKUP(N117,'INTEGER modparm'!$B$2:$B$155,1,0)),IF(ISERROR(VLOOKUP(N117,'REAL modparm'!$B$2:$B$801,1,0)),IF(ISERROR(VLOOKUP(N117,'CHAR modparm'!$B$2:$B$10,1,0)),"*******","CHARACTER"),"REAL"),"INTEGER")</f>
        <v>REAL</v>
      </c>
      <c r="P117" s="0" t="n">
        <v>116</v>
      </c>
      <c r="Q117" s="42" t="s">
        <v>2971</v>
      </c>
      <c r="R117" s="42" t="str">
        <f aca="false">INDEX($N$2:$N$951,MATCH(S117,$P$2:$P$951,0),1)</f>
        <v>LUN(1)</v>
      </c>
      <c r="S117" s="30" t="n">
        <v>343</v>
      </c>
      <c r="T117" s="43" t="str">
        <f aca="false">Q117&amp;"::"&amp;R117</f>
        <v>INTEGER::LUN(1)</v>
      </c>
      <c r="U117" s="44" t="str">
        <f aca="false">"p%"&amp;LEFT(R117,SEARCH("(",R117,1)-1)&amp;"="&amp;LEFT(R117,SEARCH("(",R117,1)-1)</f>
        <v>p%LUN=LUN</v>
      </c>
      <c r="V117" s="44" t="str">
        <f aca="false">LEFT(R117,SEARCH("(",R117,1)-1)&amp;"="&amp;"p%"&amp;LEFT(R117,SEARCH("(",R117,1)-1)</f>
        <v>LUN=p%LUN</v>
      </c>
    </row>
    <row r="118" customFormat="false" ht="12.8" hidden="false" customHeight="false" outlineLevel="0" collapsed="false">
      <c r="E118" s="0" t="s">
        <v>952</v>
      </c>
      <c r="I118" s="39" t="s">
        <v>2124</v>
      </c>
      <c r="J118" s="40" t="n">
        <f aca="false">IF(ISNUMBER(RIGHT(E118,LEN(E118)-SEARCH("(",E118,1))*1),RIGHT(E118,LEN(E118)-SEARCH("(",E118,1))*1,VLOOKUP(MID(E118,SEARCH("(",E118,1)+1,IF(ISERROR(FIND("NBMX",E118,1)),3,4)),$A$2:$C$38,3,0))</f>
        <v>1</v>
      </c>
      <c r="K118" s="40" t="str">
        <f aca="false">IF(ISBLANK(F118),"",IF(ISNUMBER(F118),F118,VLOOKUP(IF(ISERROR(SEARCH(")",F118,1)),LEFT(F118,LEN(F118)),LEFT(F118,LEN(F118)-1)),$A$2:$C$38,3,0)))</f>
        <v/>
      </c>
      <c r="L118" s="40" t="str">
        <f aca="false">IF(ISBLANK(G118),"",IF(ISNUMBER(G118),G118,IF(ISNUMBER(1*LEFT(G118,LEN(G118)-1)),1*LEFT(G118,LEN(G118)-1),VLOOKUP(IF(ISERROR(SEARCH(")",G118,1)),LEFT(G118,LEN(G118)),LEFT(G118,LEN(G118)-1)),$A$2:$C$38,3,0))))</f>
        <v/>
      </c>
      <c r="M118" s="41" t="str">
        <f aca="false">IF(ISBLANK(H118),"",IF(ISNUMBER(H118),H118,IF(ISNUMBER(1*LEFT(H118,LEN(H118)-1)),1*LEFT(H118,LEN(H118)-1),VLOOKUP(IF(ISERROR(SEARCH(")",H118,1)),LEFT(H118,LEN(H118)),LEFT(H118,LEN(H118)-1)),$A$2:$C$38,3,0))))</f>
        <v/>
      </c>
      <c r="N118" s="40" t="str">
        <f aca="false">I118&amp;"("&amp;J118&amp;IF(ISNUMBER(K118),IF(ISNUMBER(L118),IF(ISNUMBER(M118),","&amp;K118&amp;","&amp;L118&amp;","&amp;M118,","&amp;K118&amp;","&amp;L118),","&amp;K118),"")&amp;")"</f>
        <v>DEPC(1)</v>
      </c>
      <c r="O118" s="0" t="str">
        <f aca="false">IF(ISERROR(VLOOKUP(N118,'INTEGER modparm'!$B$2:$B$155,1,0)),IF(ISERROR(VLOOKUP(N118,'REAL modparm'!$B$2:$B$801,1,0)),IF(ISERROR(VLOOKUP(N118,'CHAR modparm'!$B$2:$B$10,1,0)),"*******","CHARACTER"),"REAL"),"INTEGER")</f>
        <v>REAL</v>
      </c>
      <c r="P118" s="0" t="n">
        <v>117</v>
      </c>
      <c r="Q118" s="42" t="s">
        <v>2971</v>
      </c>
      <c r="R118" s="42" t="str">
        <f aca="false">INDEX($N$2:$N$951,MATCH(S118,$P$2:$P$951,0),1)</f>
        <v>LUNS(1)</v>
      </c>
      <c r="S118" s="30" t="n">
        <v>344</v>
      </c>
      <c r="T118" s="43" t="str">
        <f aca="false">Q118&amp;"::"&amp;R118</f>
        <v>INTEGER::LUNS(1)</v>
      </c>
      <c r="U118" s="44" t="str">
        <f aca="false">"p%"&amp;LEFT(R118,SEARCH("(",R118,1)-1)&amp;"="&amp;LEFT(R118,SEARCH("(",R118,1)-1)</f>
        <v>p%LUNS=LUNS</v>
      </c>
      <c r="V118" s="44" t="str">
        <f aca="false">LEFT(R118,SEARCH("(",R118,1)-1)&amp;"="&amp;"p%"&amp;LEFT(R118,SEARCH("(",R118,1)-1)</f>
        <v>LUNS=p%LUNS</v>
      </c>
    </row>
    <row r="119" customFormat="false" ht="12.8" hidden="false" customHeight="false" outlineLevel="0" collapsed="false">
      <c r="E119" s="0" t="s">
        <v>1689</v>
      </c>
      <c r="F119" s="0" t="s">
        <v>1599</v>
      </c>
      <c r="I119" s="39" t="s">
        <v>2125</v>
      </c>
      <c r="J119" s="40" t="n">
        <f aca="false">IF(ISNUMBER(RIGHT(E119,LEN(E119)-SEARCH("(",E119,1))*1),RIGHT(E119,LEN(E119)-SEARCH("(",E119,1))*1,VLOOKUP(MID(E119,SEARCH("(",E119,1)+1,IF(ISERROR(FIND("NBMX",E119,1)),3,4)),$A$2:$C$38,3,0))</f>
        <v>12</v>
      </c>
      <c r="K119" s="40" t="n">
        <f aca="false">IF(ISBLANK(F119),"",IF(ISNUMBER(F119),F119,VLOOKUP(IF(ISERROR(SEARCH(")",F119,1)),LEFT(F119,LEN(F119)),LEFT(F119,LEN(F119)-1)),$A$2:$C$38,3,0)))</f>
        <v>1</v>
      </c>
      <c r="L119" s="40" t="str">
        <f aca="false">IF(ISBLANK(G119),"",IF(ISNUMBER(G119),G119,IF(ISNUMBER(1*LEFT(G119,LEN(G119)-1)),1*LEFT(G119,LEN(G119)-1),VLOOKUP(IF(ISERROR(SEARCH(")",G119,1)),LEFT(G119,LEN(G119)),LEFT(G119,LEN(G119)-1)),$A$2:$C$38,3,0))))</f>
        <v/>
      </c>
      <c r="M119" s="41" t="str">
        <f aca="false">IF(ISBLANK(H119),"",IF(ISNUMBER(H119),H119,IF(ISNUMBER(1*LEFT(H119,LEN(H119)-1)),1*LEFT(H119,LEN(H119)-1),VLOOKUP(IF(ISERROR(SEARCH(")",H119,1)),LEFT(H119,LEN(H119)),LEFT(H119,LEN(H119)-1)),$A$2:$C$38,3,0))))</f>
        <v/>
      </c>
      <c r="N119" s="40" t="str">
        <f aca="false">I119&amp;"("&amp;J119&amp;IF(ISNUMBER(K119),IF(ISNUMBER(L119),IF(ISNUMBER(M119),","&amp;K119&amp;","&amp;L119&amp;","&amp;M119,","&amp;K119&amp;","&amp;L119),","&amp;K119),"")&amp;")"</f>
        <v>DHN(12,1)</v>
      </c>
      <c r="O119" s="0" t="str">
        <f aca="false">IF(ISERROR(VLOOKUP(N119,'INTEGER modparm'!$B$2:$B$155,1,0)),IF(ISERROR(VLOOKUP(N119,'REAL modparm'!$B$2:$B$801,1,0)),IF(ISERROR(VLOOKUP(N119,'CHAR modparm'!$B$2:$B$10,1,0)),"*******","CHARACTER"),"REAL"),"INTEGER")</f>
        <v>REAL</v>
      </c>
      <c r="P119" s="0" t="n">
        <v>118</v>
      </c>
      <c r="Q119" s="42" t="s">
        <v>2971</v>
      </c>
      <c r="R119" s="42" t="str">
        <f aca="false">INDEX($N$2:$N$951,MATCH(S119,$P$2:$P$951,0),1)</f>
        <v>LY(45,200,1)</v>
      </c>
      <c r="S119" s="30" t="n">
        <v>345</v>
      </c>
      <c r="T119" s="43" t="str">
        <f aca="false">Q119&amp;"::"&amp;R119</f>
        <v>INTEGER::LY(45,200,1)</v>
      </c>
      <c r="U119" s="44" t="str">
        <f aca="false">"p%"&amp;LEFT(R119,SEARCH("(",R119,1)-1)&amp;"="&amp;LEFT(R119,SEARCH("(",R119,1)-1)</f>
        <v>p%LY=LY</v>
      </c>
      <c r="V119" s="44" t="str">
        <f aca="false">LEFT(R119,SEARCH("(",R119,1)-1)&amp;"="&amp;"p%"&amp;LEFT(R119,SEARCH("(",R119,1)-1)</f>
        <v>LY=p%LY</v>
      </c>
    </row>
    <row r="120" customFormat="false" ht="12.8" hidden="false" customHeight="false" outlineLevel="0" collapsed="false">
      <c r="E120" s="0" t="s">
        <v>953</v>
      </c>
      <c r="I120" s="39" t="s">
        <v>2126</v>
      </c>
      <c r="J120" s="40" t="n">
        <f aca="false">IF(ISNUMBER(RIGHT(E120,LEN(E120)-SEARCH("(",E120,1))*1),RIGHT(E120,LEN(E120)-SEARCH("(",E120,1))*1,VLOOKUP(MID(E120,SEARCH("(",E120,1)+1,IF(ISERROR(FIND("NBMX",E120,1)),3,4)),$A$2:$C$38,3,0))</f>
        <v>1</v>
      </c>
      <c r="K120" s="40" t="str">
        <f aca="false">IF(ISBLANK(F120),"",IF(ISNUMBER(F120),F120,VLOOKUP(IF(ISERROR(SEARCH(")",F120,1)),LEFT(F120,LEN(F120)),LEFT(F120,LEN(F120)-1)),$A$2:$C$38,3,0)))</f>
        <v/>
      </c>
      <c r="L120" s="40" t="str">
        <f aca="false">IF(ISBLANK(G120),"",IF(ISNUMBER(G120),G120,IF(ISNUMBER(1*LEFT(G120,LEN(G120)-1)),1*LEFT(G120,LEN(G120)-1),VLOOKUP(IF(ISERROR(SEARCH(")",G120,1)),LEFT(G120,LEN(G120)),LEFT(G120,LEN(G120)-1)),$A$2:$C$38,3,0))))</f>
        <v/>
      </c>
      <c r="M120" s="41" t="str">
        <f aca="false">IF(ISBLANK(H120),"",IF(ISNUMBER(H120),H120,IF(ISNUMBER(1*LEFT(H120,LEN(H120)-1)),1*LEFT(H120,LEN(H120)-1),VLOOKUP(IF(ISERROR(SEARCH(")",H120,1)),LEFT(H120,LEN(H120)),LEFT(H120,LEN(H120)-1)),$A$2:$C$38,3,0))))</f>
        <v/>
      </c>
      <c r="N120" s="40" t="str">
        <f aca="false">I120&amp;"("&amp;J120&amp;IF(ISNUMBER(K120),IF(ISNUMBER(L120),IF(ISNUMBER(M120),","&amp;K120&amp;","&amp;L120&amp;","&amp;M120,","&amp;K120&amp;","&amp;L120),","&amp;K120),"")&amp;")"</f>
        <v>DHT(1)</v>
      </c>
      <c r="O120" s="0" t="str">
        <f aca="false">IF(ISERROR(VLOOKUP(N120,'INTEGER modparm'!$B$2:$B$155,1,0)),IF(ISERROR(VLOOKUP(N120,'REAL modparm'!$B$2:$B$801,1,0)),IF(ISERROR(VLOOKUP(N120,'CHAR modparm'!$B$2:$B$10,1,0)),"*******","CHARACTER"),"REAL"),"INTEGER")</f>
        <v>REAL</v>
      </c>
      <c r="P120" s="0" t="n">
        <v>119</v>
      </c>
      <c r="Q120" s="42" t="s">
        <v>2971</v>
      </c>
      <c r="R120" s="42" t="str">
        <f aca="false">INDEX($N$2:$N$951,MATCH(S120,$P$2:$P$951,0),1)</f>
        <v>LYR(45,300,1)</v>
      </c>
      <c r="S120" s="30" t="n">
        <v>346</v>
      </c>
      <c r="T120" s="43" t="str">
        <f aca="false">Q120&amp;"::"&amp;R120</f>
        <v>INTEGER::LYR(45,300,1)</v>
      </c>
      <c r="U120" s="44" t="str">
        <f aca="false">"p%"&amp;LEFT(R120,SEARCH("(",R120,1)-1)&amp;"="&amp;LEFT(R120,SEARCH("(",R120,1)-1)</f>
        <v>p%LYR=LYR</v>
      </c>
      <c r="V120" s="44" t="str">
        <f aca="false">LEFT(R120,SEARCH("(",R120,1)-1)&amp;"="&amp;"p%"&amp;LEFT(R120,SEARCH("(",R120,1)-1)</f>
        <v>LYR=p%LYR</v>
      </c>
    </row>
    <row r="121" customFormat="false" ht="12.8" hidden="false" customHeight="false" outlineLevel="0" collapsed="false">
      <c r="E121" s="0" t="s">
        <v>832</v>
      </c>
      <c r="I121" s="39" t="s">
        <v>2127</v>
      </c>
      <c r="J121" s="40" t="n">
        <f aca="false">IF(ISNUMBER(RIGHT(E121,LEN(E121)-SEARCH("(",E121,1))*1),RIGHT(E121,LEN(E121)-SEARCH("(",E121,1))*1,VLOOKUP(MID(E121,SEARCH("(",E121,1)+1,IF(ISERROR(FIND("NBMX",E121,1)),3,4)),$A$2:$C$38,3,0))</f>
        <v>300</v>
      </c>
      <c r="K121" s="40" t="str">
        <f aca="false">IF(ISBLANK(F121),"",IF(ISNUMBER(F121),F121,VLOOKUP(IF(ISERROR(SEARCH(")",F121,1)),LEFT(F121,LEN(F121)),LEFT(F121,LEN(F121)-1)),$A$2:$C$38,3,0)))</f>
        <v/>
      </c>
      <c r="L121" s="40" t="str">
        <f aca="false">IF(ISBLANK(G121),"",IF(ISNUMBER(G121),G121,IF(ISNUMBER(1*LEFT(G121,LEN(G121)-1)),1*LEFT(G121,LEN(G121)-1),VLOOKUP(IF(ISERROR(SEARCH(")",G121,1)),LEFT(G121,LEN(G121)),LEFT(G121,LEN(G121)-1)),$A$2:$C$38,3,0))))</f>
        <v/>
      </c>
      <c r="M121" s="41" t="str">
        <f aca="false">IF(ISBLANK(H121),"",IF(ISNUMBER(H121),H121,IF(ISNUMBER(1*LEFT(H121,LEN(H121)-1)),1*LEFT(H121,LEN(H121)-1),VLOOKUP(IF(ISERROR(SEARCH(")",H121,1)),LEFT(H121,LEN(H121)),LEFT(H121,LEN(H121)-1)),$A$2:$C$38,3,0))))</f>
        <v/>
      </c>
      <c r="N121" s="40" t="str">
        <f aca="false">I121&amp;"("&amp;J121&amp;IF(ISNUMBER(K121),IF(ISNUMBER(L121),IF(ISNUMBER(M121),","&amp;K121&amp;","&amp;L121&amp;","&amp;M121,","&amp;K121&amp;","&amp;L121),","&amp;K121),"")&amp;")"</f>
        <v>DKH(300)</v>
      </c>
      <c r="O121" s="0" t="str">
        <f aca="false">IF(ISERROR(VLOOKUP(N121,'INTEGER modparm'!$B$2:$B$155,1,0)),IF(ISERROR(VLOOKUP(N121,'REAL modparm'!$B$2:$B$801,1,0)),IF(ISERROR(VLOOKUP(N121,'CHAR modparm'!$B$2:$B$10,1,0)),"*******","CHARACTER"),"REAL"),"INTEGER")</f>
        <v>REAL</v>
      </c>
      <c r="P121" s="0" t="n">
        <v>120</v>
      </c>
      <c r="Q121" s="42" t="s">
        <v>2971</v>
      </c>
      <c r="R121" s="42" t="str">
        <f aca="false">INDEX($N$2:$N$951,MATCH(S121,$P$2:$P$951,0),1)</f>
        <v>MXSR(1)</v>
      </c>
      <c r="S121" s="30" t="n">
        <v>347</v>
      </c>
      <c r="T121" s="43" t="str">
        <f aca="false">Q121&amp;"::"&amp;R121</f>
        <v>INTEGER::MXSR(1)</v>
      </c>
      <c r="U121" s="44" t="str">
        <f aca="false">"p%"&amp;LEFT(R121,SEARCH("(",R121,1)-1)&amp;"="&amp;LEFT(R121,SEARCH("(",R121,1)-1)</f>
        <v>p%MXSR=MXSR</v>
      </c>
      <c r="V121" s="44" t="str">
        <f aca="false">LEFT(R121,SEARCH("(",R121,1)-1)&amp;"="&amp;"p%"&amp;LEFT(R121,SEARCH("(",R121,1)-1)</f>
        <v>MXSR=p%MXSR</v>
      </c>
    </row>
    <row r="122" customFormat="false" ht="12.8" hidden="false" customHeight="false" outlineLevel="0" collapsed="false">
      <c r="E122" s="0" t="s">
        <v>955</v>
      </c>
      <c r="I122" s="39" t="s">
        <v>2128</v>
      </c>
      <c r="J122" s="40" t="n">
        <f aca="false">IF(ISNUMBER(RIGHT(E122,LEN(E122)-SEARCH("(",E122,1))*1),RIGHT(E122,LEN(E122)-SEARCH("(",E122,1))*1,VLOOKUP(MID(E122,SEARCH("(",E122,1)+1,IF(ISERROR(FIND("NBMX",E122,1)),3,4)),$A$2:$C$38,3,0))</f>
        <v>1</v>
      </c>
      <c r="K122" s="40" t="str">
        <f aca="false">IF(ISBLANK(F122),"",IF(ISNUMBER(F122),F122,VLOOKUP(IF(ISERROR(SEARCH(")",F122,1)),LEFT(F122,LEN(F122)),LEFT(F122,LEN(F122)-1)),$A$2:$C$38,3,0)))</f>
        <v/>
      </c>
      <c r="L122" s="40" t="str">
        <f aca="false">IF(ISBLANK(G122),"",IF(ISNUMBER(G122),G122,IF(ISNUMBER(1*LEFT(G122,LEN(G122)-1)),1*LEFT(G122,LEN(G122)-1),VLOOKUP(IF(ISERROR(SEARCH(")",G122,1)),LEFT(G122,LEN(G122)),LEFT(G122,LEN(G122)-1)),$A$2:$C$38,3,0))))</f>
        <v/>
      </c>
      <c r="M122" s="41" t="str">
        <f aca="false">IF(ISBLANK(H122),"",IF(ISNUMBER(H122),H122,IF(ISNUMBER(1*LEFT(H122,LEN(H122)-1)),1*LEFT(H122,LEN(H122)-1),VLOOKUP(IF(ISERROR(SEARCH(")",H122,1)),LEFT(H122,LEN(H122)),LEFT(H122,LEN(H122)-1)),$A$2:$C$38,3,0))))</f>
        <v/>
      </c>
      <c r="N122" s="40" t="str">
        <f aca="false">I122&amp;"("&amp;J122&amp;IF(ISNUMBER(K122),IF(ISNUMBER(L122),IF(ISNUMBER(M122),","&amp;K122&amp;","&amp;L122&amp;","&amp;M122,","&amp;K122&amp;","&amp;L122),","&amp;K122),"")&amp;")"</f>
        <v>DKHL(1)</v>
      </c>
      <c r="O122" s="0" t="str">
        <f aca="false">IF(ISERROR(VLOOKUP(N122,'INTEGER modparm'!$B$2:$B$155,1,0)),IF(ISERROR(VLOOKUP(N122,'REAL modparm'!$B$2:$B$801,1,0)),IF(ISERROR(VLOOKUP(N122,'CHAR modparm'!$B$2:$B$10,1,0)),"*******","CHARACTER"),"REAL"),"INTEGER")</f>
        <v>REAL</v>
      </c>
      <c r="P122" s="0" t="n">
        <v>121</v>
      </c>
      <c r="Q122" s="42" t="s">
        <v>2971</v>
      </c>
      <c r="R122" s="42" t="str">
        <f aca="false">INDEX($N$2:$N$951,MATCH(S122,$P$2:$P$951,0),1)</f>
        <v>NBCF(1)</v>
      </c>
      <c r="S122" s="30" t="n">
        <v>348</v>
      </c>
      <c r="T122" s="43" t="str">
        <f aca="false">Q122&amp;"::"&amp;R122</f>
        <v>INTEGER::NBCF(1)</v>
      </c>
      <c r="U122" s="44" t="str">
        <f aca="false">"p%"&amp;LEFT(R122,SEARCH("(",R122,1)-1)&amp;"="&amp;LEFT(R122,SEARCH("(",R122,1)-1)</f>
        <v>p%NBCF=NBCF</v>
      </c>
      <c r="V122" s="44" t="str">
        <f aca="false">LEFT(R122,SEARCH("(",R122,1)-1)&amp;"="&amp;"p%"&amp;LEFT(R122,SEARCH("(",R122,1)-1)</f>
        <v>NBCF=p%NBCF</v>
      </c>
    </row>
    <row r="123" customFormat="false" ht="12.8" hidden="false" customHeight="false" outlineLevel="0" collapsed="false">
      <c r="E123" s="0" t="s">
        <v>833</v>
      </c>
      <c r="I123" s="39" t="s">
        <v>2129</v>
      </c>
      <c r="J123" s="40" t="n">
        <f aca="false">IF(ISNUMBER(RIGHT(E123,LEN(E123)-SEARCH("(",E123,1))*1),RIGHT(E123,LEN(E123)-SEARCH("(",E123,1))*1,VLOOKUP(MID(E123,SEARCH("(",E123,1)+1,IF(ISERROR(FIND("NBMX",E123,1)),3,4)),$A$2:$C$38,3,0))</f>
        <v>300</v>
      </c>
      <c r="K123" s="40" t="str">
        <f aca="false">IF(ISBLANK(F123),"",IF(ISNUMBER(F123),F123,VLOOKUP(IF(ISERROR(SEARCH(")",F123,1)),LEFT(F123,LEN(F123)),LEFT(F123,LEN(F123)-1)),$A$2:$C$38,3,0)))</f>
        <v/>
      </c>
      <c r="L123" s="40" t="str">
        <f aca="false">IF(ISBLANK(G123),"",IF(ISNUMBER(G123),G123,IF(ISNUMBER(1*LEFT(G123,LEN(G123)-1)),1*LEFT(G123,LEN(G123)-1),VLOOKUP(IF(ISERROR(SEARCH(")",G123,1)),LEFT(G123,LEN(G123)),LEFT(G123,LEN(G123)-1)),$A$2:$C$38,3,0))))</f>
        <v/>
      </c>
      <c r="M123" s="41" t="str">
        <f aca="false">IF(ISBLANK(H123),"",IF(ISNUMBER(H123),H123,IF(ISNUMBER(1*LEFT(H123,LEN(H123)-1)),1*LEFT(H123,LEN(H123)-1),VLOOKUP(IF(ISERROR(SEARCH(")",H123,1)),LEFT(H123,LEN(H123)),LEFT(H123,LEN(H123)-1)),$A$2:$C$38,3,0))))</f>
        <v/>
      </c>
      <c r="N123" s="40" t="str">
        <f aca="false">I123&amp;"("&amp;J123&amp;IF(ISNUMBER(K123),IF(ISNUMBER(L123),IF(ISNUMBER(M123),","&amp;K123&amp;","&amp;L123&amp;","&amp;M123,","&amp;K123&amp;","&amp;L123),","&amp;K123),"")&amp;")"</f>
        <v>DKI(300)</v>
      </c>
      <c r="O123" s="0" t="str">
        <f aca="false">IF(ISERROR(VLOOKUP(N123,'INTEGER modparm'!$B$2:$B$155,1,0)),IF(ISERROR(VLOOKUP(N123,'REAL modparm'!$B$2:$B$801,1,0)),IF(ISERROR(VLOOKUP(N123,'CHAR modparm'!$B$2:$B$10,1,0)),"*******","CHARACTER"),"REAL"),"INTEGER")</f>
        <v>REAL</v>
      </c>
      <c r="P123" s="0" t="n">
        <v>122</v>
      </c>
      <c r="Q123" s="42" t="s">
        <v>2971</v>
      </c>
      <c r="R123" s="42" t="str">
        <f aca="false">INDEX($N$2:$N$951,MATCH(S123,$P$2:$P$951,0),1)</f>
        <v>NBCT(1)</v>
      </c>
      <c r="S123" s="30" t="n">
        <v>349</v>
      </c>
      <c r="T123" s="43" t="str">
        <f aca="false">Q123&amp;"::"&amp;R123</f>
        <v>INTEGER::NBCT(1)</v>
      </c>
      <c r="U123" s="44" t="str">
        <f aca="false">"p%"&amp;LEFT(R123,SEARCH("(",R123,1)-1)&amp;"="&amp;LEFT(R123,SEARCH("(",R123,1)-1)</f>
        <v>p%NBCT=NBCT</v>
      </c>
      <c r="V123" s="44" t="str">
        <f aca="false">LEFT(R123,SEARCH("(",R123,1)-1)&amp;"="&amp;"p%"&amp;LEFT(R123,SEARCH("(",R123,1)-1)</f>
        <v>NBCT=p%NBCT</v>
      </c>
    </row>
    <row r="124" customFormat="false" ht="12.8" hidden="false" customHeight="false" outlineLevel="0" collapsed="false">
      <c r="E124" s="0" t="s">
        <v>954</v>
      </c>
      <c r="I124" s="39" t="s">
        <v>2130</v>
      </c>
      <c r="J124" s="40" t="n">
        <f aca="false">IF(ISNUMBER(RIGHT(E124,LEN(E124)-SEARCH("(",E124,1))*1),RIGHT(E124,LEN(E124)-SEARCH("(",E124,1))*1,VLOOKUP(MID(E124,SEARCH("(",E124,1)+1,IF(ISERROR(FIND("NBMX",E124,1)),3,4)),$A$2:$C$38,3,0))</f>
        <v>1</v>
      </c>
      <c r="K124" s="40" t="str">
        <f aca="false">IF(ISBLANK(F124),"",IF(ISNUMBER(F124),F124,VLOOKUP(IF(ISERROR(SEARCH(")",F124,1)),LEFT(F124,LEN(F124)),LEFT(F124,LEN(F124)-1)),$A$2:$C$38,3,0)))</f>
        <v/>
      </c>
      <c r="L124" s="40" t="str">
        <f aca="false">IF(ISBLANK(G124),"",IF(ISNUMBER(G124),G124,IF(ISNUMBER(1*LEFT(G124,LEN(G124)-1)),1*LEFT(G124,LEN(G124)-1),VLOOKUP(IF(ISERROR(SEARCH(")",G124,1)),LEFT(G124,LEN(G124)),LEFT(G124,LEN(G124)-1)),$A$2:$C$38,3,0))))</f>
        <v/>
      </c>
      <c r="M124" s="41" t="str">
        <f aca="false">IF(ISBLANK(H124),"",IF(ISNUMBER(H124),H124,IF(ISNUMBER(1*LEFT(H124,LEN(H124)-1)),1*LEFT(H124,LEN(H124)-1),VLOOKUP(IF(ISERROR(SEARCH(")",H124,1)),LEFT(H124,LEN(H124)),LEFT(H124,LEN(H124)-1)),$A$2:$C$38,3,0))))</f>
        <v/>
      </c>
      <c r="N124" s="40" t="str">
        <f aca="false">I124&amp;"("&amp;J124&amp;IF(ISNUMBER(K124),IF(ISNUMBER(L124),IF(ISNUMBER(M124),","&amp;K124&amp;","&amp;L124&amp;","&amp;M124,","&amp;K124&amp;","&amp;L124),","&amp;K124),"")&amp;")"</f>
        <v>DKIN(1)</v>
      </c>
      <c r="O124" s="0" t="str">
        <f aca="false">IF(ISERROR(VLOOKUP(N124,'INTEGER modparm'!$B$2:$B$155,1,0)),IF(ISERROR(VLOOKUP(N124,'REAL modparm'!$B$2:$B$801,1,0)),IF(ISERROR(VLOOKUP(N124,'CHAR modparm'!$B$2:$B$10,1,0)),"*******","CHARACTER"),"REAL"),"INTEGER")</f>
        <v>REAL</v>
      </c>
      <c r="P124" s="0" t="n">
        <v>123</v>
      </c>
      <c r="Q124" s="42" t="s">
        <v>2971</v>
      </c>
      <c r="R124" s="42" t="str">
        <f aca="false">INDEX($N$2:$N$951,MATCH(S124,$P$2:$P$951,0),1)</f>
        <v>NBE(300)</v>
      </c>
      <c r="S124" s="30" t="n">
        <v>350</v>
      </c>
      <c r="T124" s="43" t="str">
        <f aca="false">Q124&amp;"::"&amp;R124</f>
        <v>INTEGER::NBE(300)</v>
      </c>
      <c r="U124" s="44" t="str">
        <f aca="false">"p%"&amp;LEFT(R124,SEARCH("(",R124,1)-1)&amp;"="&amp;LEFT(R124,SEARCH("(",R124,1)-1)</f>
        <v>p%NBE=NBE</v>
      </c>
      <c r="V124" s="44" t="str">
        <f aca="false">LEFT(R124,SEARCH("(",R124,1)-1)&amp;"="&amp;"p%"&amp;LEFT(R124,SEARCH("(",R124,1)-1)</f>
        <v>NBE=p%NBE</v>
      </c>
    </row>
    <row r="125" customFormat="false" ht="12.8" hidden="false" customHeight="false" outlineLevel="0" collapsed="false">
      <c r="E125" s="0" t="s">
        <v>855</v>
      </c>
      <c r="I125" s="39" t="s">
        <v>2131</v>
      </c>
      <c r="J125" s="40" t="n">
        <f aca="false">IF(ISNUMBER(RIGHT(E125,LEN(E125)-SEARCH("(",E125,1))*1),RIGHT(E125,LEN(E125)-SEARCH("(",E125,1))*1,VLOOKUP(MID(E125,SEARCH("(",E125,1)+1,IF(ISERROR(FIND("NBMX",E125,1)),3,4)),$A$2:$C$38,3,0))</f>
        <v>200</v>
      </c>
      <c r="K125" s="40" t="str">
        <f aca="false">IF(ISBLANK(F125),"",IF(ISNUMBER(F125),F125,VLOOKUP(IF(ISERROR(SEARCH(")",F125,1)),LEFT(F125,LEN(F125)),LEFT(F125,LEN(F125)-1)),$A$2:$C$38,3,0)))</f>
        <v/>
      </c>
      <c r="L125" s="40" t="str">
        <f aca="false">IF(ISBLANK(G125),"",IF(ISNUMBER(G125),G125,IF(ISNUMBER(1*LEFT(G125,LEN(G125)-1)),1*LEFT(G125,LEN(G125)-1),VLOOKUP(IF(ISERROR(SEARCH(")",G125,1)),LEFT(G125,LEN(G125)),LEFT(G125,LEN(G125)-1)),$A$2:$C$38,3,0))))</f>
        <v/>
      </c>
      <c r="M125" s="41" t="str">
        <f aca="false">IF(ISBLANK(H125),"",IF(ISNUMBER(H125),H125,IF(ISNUMBER(1*LEFT(H125,LEN(H125)-1)),1*LEFT(H125,LEN(H125)-1),VLOOKUP(IF(ISERROR(SEARCH(")",H125,1)),LEFT(H125,LEN(H125)),LEFT(H125,LEN(H125)-1)),$A$2:$C$38,3,0))))</f>
        <v/>
      </c>
      <c r="N125" s="40" t="str">
        <f aca="false">I125&amp;"("&amp;J125&amp;IF(ISNUMBER(K125),IF(ISNUMBER(L125),IF(ISNUMBER(M125),","&amp;K125&amp;","&amp;L125&amp;","&amp;M125,","&amp;K125&amp;","&amp;L125),","&amp;K125),"")&amp;")"</f>
        <v>DLAI(200)</v>
      </c>
      <c r="O125" s="0" t="str">
        <f aca="false">IF(ISERROR(VLOOKUP(N125,'INTEGER modparm'!$B$2:$B$155,1,0)),IF(ISERROR(VLOOKUP(N125,'REAL modparm'!$B$2:$B$801,1,0)),IF(ISERROR(VLOOKUP(N125,'CHAR modparm'!$B$2:$B$10,1,0)),"*******","CHARACTER"),"REAL"),"INTEGER")</f>
        <v>REAL</v>
      </c>
      <c r="P125" s="0" t="n">
        <v>124</v>
      </c>
      <c r="Q125" s="42" t="s">
        <v>2971</v>
      </c>
      <c r="R125" s="42" t="str">
        <f aca="false">INDEX($N$2:$N$951,MATCH(S125,$P$2:$P$951,0),1)</f>
        <v>NBFF(1)</v>
      </c>
      <c r="S125" s="30" t="n">
        <v>351</v>
      </c>
      <c r="T125" s="43" t="str">
        <f aca="false">Q125&amp;"::"&amp;R125</f>
        <v>INTEGER::NBFF(1)</v>
      </c>
      <c r="U125" s="44" t="str">
        <f aca="false">"p%"&amp;LEFT(R125,SEARCH("(",R125,1)-1)&amp;"="&amp;LEFT(R125,SEARCH("(",R125,1)-1)</f>
        <v>p%NBFF=NBFF</v>
      </c>
      <c r="V125" s="44" t="str">
        <f aca="false">LEFT(R125,SEARCH("(",R125,1)-1)&amp;"="&amp;"p%"&amp;LEFT(R125,SEARCH("(",R125,1)-1)</f>
        <v>NBFF=p%NBFF</v>
      </c>
    </row>
    <row r="126" customFormat="false" ht="12.8" hidden="false" customHeight="false" outlineLevel="0" collapsed="false">
      <c r="E126" s="0" t="s">
        <v>1690</v>
      </c>
      <c r="F126" s="0" t="s">
        <v>1652</v>
      </c>
      <c r="I126" s="39" t="s">
        <v>2132</v>
      </c>
      <c r="J126" s="40" t="n">
        <f aca="false">IF(ISNUMBER(RIGHT(E126,LEN(E126)-SEARCH("(",E126,1))*1),RIGHT(E126,LEN(E126)-SEARCH("(",E126,1))*1,VLOOKUP(MID(E126,SEARCH("(",E126,1)+1,IF(ISERROR(FIND("NBMX",E126,1)),3,4)),$A$2:$C$38,3,0))</f>
        <v>2</v>
      </c>
      <c r="K126" s="40" t="n">
        <f aca="false">IF(ISBLANK(F126),"",IF(ISNUMBER(F126),F126,VLOOKUP(IF(ISERROR(SEARCH(")",F126,1)),LEFT(F126,LEN(F126)),LEFT(F126,LEN(F126)-1)),$A$2:$C$38,3,0)))</f>
        <v>200</v>
      </c>
      <c r="L126" s="40" t="str">
        <f aca="false">IF(ISBLANK(G126),"",IF(ISNUMBER(G126),G126,IF(ISNUMBER(1*LEFT(G126,LEN(G126)-1)),1*LEFT(G126,LEN(G126)-1),VLOOKUP(IF(ISERROR(SEARCH(")",G126,1)),LEFT(G126,LEN(G126)),LEFT(G126,LEN(G126)-1)),$A$2:$C$38,3,0))))</f>
        <v/>
      </c>
      <c r="M126" s="41" t="str">
        <f aca="false">IF(ISBLANK(H126),"",IF(ISNUMBER(H126),H126,IF(ISNUMBER(1*LEFT(H126,LEN(H126)-1)),1*LEFT(H126,LEN(H126)-1),VLOOKUP(IF(ISERROR(SEARCH(")",H126,1)),LEFT(H126,LEN(H126)),LEFT(H126,LEN(H126)-1)),$A$2:$C$38,3,0))))</f>
        <v/>
      </c>
      <c r="N126" s="40" t="str">
        <f aca="false">I126&amp;"("&amp;J126&amp;IF(ISNUMBER(K126),IF(ISNUMBER(L126),IF(ISNUMBER(M126),","&amp;K126&amp;","&amp;L126&amp;","&amp;M126,","&amp;K126&amp;","&amp;L126),","&amp;K126),"")&amp;")"</f>
        <v>DLAP(2,200)</v>
      </c>
      <c r="O126" s="0" t="str">
        <f aca="false">IF(ISERROR(VLOOKUP(N126,'INTEGER modparm'!$B$2:$B$155,1,0)),IF(ISERROR(VLOOKUP(N126,'REAL modparm'!$B$2:$B$801,1,0)),IF(ISERROR(VLOOKUP(N126,'CHAR modparm'!$B$2:$B$10,1,0)),"*******","CHARACTER"),"REAL"),"INTEGER")</f>
        <v>REAL</v>
      </c>
      <c r="P126" s="0" t="n">
        <v>125</v>
      </c>
      <c r="Q126" s="42" t="s">
        <v>2971</v>
      </c>
      <c r="R126" s="42" t="str">
        <f aca="false">INDEX($N$2:$N$951,MATCH(S126,$P$2:$P$951,0),1)</f>
        <v>NBFT(1)</v>
      </c>
      <c r="S126" s="30" t="n">
        <v>352</v>
      </c>
      <c r="T126" s="43" t="str">
        <f aca="false">Q126&amp;"::"&amp;R126</f>
        <v>INTEGER::NBFT(1)</v>
      </c>
      <c r="U126" s="44" t="str">
        <f aca="false">"p%"&amp;LEFT(R126,SEARCH("(",R126,1)-1)&amp;"="&amp;LEFT(R126,SEARCH("(",R126,1)-1)</f>
        <v>p%NBFT=NBFT</v>
      </c>
      <c r="V126" s="44" t="str">
        <f aca="false">LEFT(R126,SEARCH("(",R126,1)-1)&amp;"="&amp;"p%"&amp;LEFT(R126,SEARCH("(",R126,1)-1)</f>
        <v>NBFT=p%NBFT</v>
      </c>
    </row>
    <row r="127" customFormat="false" ht="12.8" hidden="false" customHeight="false" outlineLevel="0" collapsed="false">
      <c r="E127" s="0" t="s">
        <v>1691</v>
      </c>
      <c r="F127" s="0" t="s">
        <v>1599</v>
      </c>
      <c r="I127" s="39" t="s">
        <v>2133</v>
      </c>
      <c r="J127" s="40" t="n">
        <f aca="false">IF(ISNUMBER(RIGHT(E127,LEN(E127)-SEARCH("(",E127,1))*1),RIGHT(E127,LEN(E127)-SEARCH("(",E127,1))*1,VLOOKUP(MID(E127,SEARCH("(",E127,1)+1,IF(ISERROR(FIND("NBMX",E127,1)),3,4)),$A$2:$C$38,3,0))</f>
        <v>200</v>
      </c>
      <c r="K127" s="40" t="n">
        <f aca="false">IF(ISBLANK(F127),"",IF(ISNUMBER(F127),F127,VLOOKUP(IF(ISERROR(SEARCH(")",F127,1)),LEFT(F127,LEN(F127)),LEFT(F127,LEN(F127)-1)),$A$2:$C$38,3,0)))</f>
        <v>1</v>
      </c>
      <c r="L127" s="40" t="str">
        <f aca="false">IF(ISBLANK(G127),"",IF(ISNUMBER(G127),G127,IF(ISNUMBER(1*LEFT(G127,LEN(G127)-1)),1*LEFT(G127,LEN(G127)-1),VLOOKUP(IF(ISERROR(SEARCH(")",G127,1)),LEFT(G127,LEN(G127)),LEFT(G127,LEN(G127)-1)),$A$2:$C$38,3,0))))</f>
        <v/>
      </c>
      <c r="M127" s="41" t="str">
        <f aca="false">IF(ISBLANK(H127),"",IF(ISNUMBER(H127),H127,IF(ISNUMBER(1*LEFT(H127,LEN(H127)-1)),1*LEFT(H127,LEN(H127)-1),VLOOKUP(IF(ISERROR(SEARCH(")",H127,1)),LEFT(H127,LEN(H127)),LEFT(H127,LEN(H127)-1)),$A$2:$C$38,3,0))))</f>
        <v/>
      </c>
      <c r="N127" s="40" t="str">
        <f aca="false">I127&amp;"("&amp;J127&amp;IF(ISNUMBER(K127),IF(ISNUMBER(L127),IF(ISNUMBER(M127),","&amp;K127&amp;","&amp;L127&amp;","&amp;M127,","&amp;K127&amp;","&amp;L127),","&amp;K127),"")&amp;")"</f>
        <v>DM(200,1)</v>
      </c>
      <c r="O127" s="0" t="str">
        <f aca="false">IF(ISERROR(VLOOKUP(N127,'INTEGER modparm'!$B$2:$B$155,1,0)),IF(ISERROR(VLOOKUP(N127,'REAL modparm'!$B$2:$B$801,1,0)),IF(ISERROR(VLOOKUP(N127,'CHAR modparm'!$B$2:$B$10,1,0)),"*******","CHARACTER"),"REAL"),"INTEGER")</f>
        <v>REAL</v>
      </c>
      <c r="P127" s="0" t="n">
        <v>126</v>
      </c>
      <c r="Q127" s="42" t="s">
        <v>2971</v>
      </c>
      <c r="R127" s="42" t="str">
        <f aca="false">INDEX($N$2:$N$951,MATCH(S127,$P$2:$P$951,0),1)</f>
        <v>NBHS(10,1)</v>
      </c>
      <c r="S127" s="30" t="n">
        <v>353</v>
      </c>
      <c r="T127" s="43" t="str">
        <f aca="false">Q127&amp;"::"&amp;R127</f>
        <v>INTEGER::NBHS(10,1)</v>
      </c>
      <c r="U127" s="44" t="str">
        <f aca="false">"p%"&amp;LEFT(R127,SEARCH("(",R127,1)-1)&amp;"="&amp;LEFT(R127,SEARCH("(",R127,1)-1)</f>
        <v>p%NBHS=NBHS</v>
      </c>
      <c r="V127" s="44" t="str">
        <f aca="false">LEFT(R127,SEARCH("(",R127,1)-1)&amp;"="&amp;"p%"&amp;LEFT(R127,SEARCH("(",R127,1)-1)</f>
        <v>NBHS=p%NBHS</v>
      </c>
    </row>
    <row r="128" customFormat="false" ht="12.8" hidden="false" customHeight="false" outlineLevel="0" collapsed="false">
      <c r="E128" s="0" t="s">
        <v>1692</v>
      </c>
      <c r="F128" s="0" t="s">
        <v>1599</v>
      </c>
      <c r="I128" s="39" t="s">
        <v>2134</v>
      </c>
      <c r="J128" s="40" t="n">
        <f aca="false">IF(ISNUMBER(RIGHT(E128,LEN(E128)-SEARCH("(",E128,1))*1),RIGHT(E128,LEN(E128)-SEARCH("(",E128,1))*1,VLOOKUP(MID(E128,SEARCH("(",E128,1)+1,IF(ISERROR(FIND("NBMX",E128,1)),3,4)),$A$2:$C$38,3,0))</f>
        <v>200</v>
      </c>
      <c r="K128" s="40" t="n">
        <f aca="false">IF(ISBLANK(F128),"",IF(ISNUMBER(F128),F128,VLOOKUP(IF(ISERROR(SEARCH(")",F128,1)),LEFT(F128,LEN(F128)),LEFT(F128,LEN(F128)-1)),$A$2:$C$38,3,0)))</f>
        <v>1</v>
      </c>
      <c r="L128" s="40" t="str">
        <f aca="false">IF(ISBLANK(G128),"",IF(ISNUMBER(G128),G128,IF(ISNUMBER(1*LEFT(G128,LEN(G128)-1)),1*LEFT(G128,LEN(G128)-1),VLOOKUP(IF(ISERROR(SEARCH(")",G128,1)),LEFT(G128,LEN(G128)),LEFT(G128,LEN(G128)-1)),$A$2:$C$38,3,0))))</f>
        <v/>
      </c>
      <c r="M128" s="41" t="str">
        <f aca="false">IF(ISBLANK(H128),"",IF(ISNUMBER(H128),H128,IF(ISNUMBER(1*LEFT(H128,LEN(H128)-1)),1*LEFT(H128,LEN(H128)-1),VLOOKUP(IF(ISERROR(SEARCH(")",H128,1)),LEFT(H128,LEN(H128)),LEFT(H128,LEN(H128)-1)),$A$2:$C$38,3,0))))</f>
        <v/>
      </c>
      <c r="N128" s="40" t="str">
        <f aca="false">I128&amp;"("&amp;J128&amp;IF(ISNUMBER(K128),IF(ISNUMBER(L128),IF(ISNUMBER(M128),","&amp;K128&amp;","&amp;L128&amp;","&amp;M128,","&amp;K128&amp;","&amp;L128),","&amp;K128),"")&amp;")"</f>
        <v>DM1(200,1)</v>
      </c>
      <c r="O128" s="0" t="str">
        <f aca="false">IF(ISERROR(VLOOKUP(N128,'INTEGER modparm'!$B$2:$B$155,1,0)),IF(ISERROR(VLOOKUP(N128,'REAL modparm'!$B$2:$B$801,1,0)),IF(ISERROR(VLOOKUP(N128,'CHAR modparm'!$B$2:$B$10,1,0)),"*******","CHARACTER"),"REAL"),"INTEGER")</f>
        <v>REAL</v>
      </c>
      <c r="P128" s="0" t="n">
        <v>127</v>
      </c>
      <c r="Q128" s="42" t="s">
        <v>2971</v>
      </c>
      <c r="R128" s="42" t="str">
        <f aca="false">INDEX($N$2:$N$951,MATCH(S128,$P$2:$P$951,0),1)</f>
        <v>NBSA(1)</v>
      </c>
      <c r="S128" s="30" t="n">
        <v>354</v>
      </c>
      <c r="T128" s="43" t="str">
        <f aca="false">Q128&amp;"::"&amp;R128</f>
        <v>INTEGER::NBSA(1)</v>
      </c>
      <c r="U128" s="44" t="str">
        <f aca="false">"p%"&amp;LEFT(R128,SEARCH("(",R128,1)-1)&amp;"="&amp;LEFT(R128,SEARCH("(",R128,1)-1)</f>
        <v>p%NBSA=NBSA</v>
      </c>
      <c r="V128" s="44" t="str">
        <f aca="false">LEFT(R128,SEARCH("(",R128,1)-1)&amp;"="&amp;"p%"&amp;LEFT(R128,SEARCH("(",R128,1)-1)</f>
        <v>NBSA=p%NBSA</v>
      </c>
    </row>
    <row r="129" customFormat="false" ht="12.8" hidden="false" customHeight="false" outlineLevel="0" collapsed="false">
      <c r="E129" s="0" t="s">
        <v>1693</v>
      </c>
      <c r="F129" s="0" t="s">
        <v>1599</v>
      </c>
      <c r="I129" s="39" t="s">
        <v>2135</v>
      </c>
      <c r="J129" s="40" t="n">
        <f aca="false">IF(ISNUMBER(RIGHT(E129,LEN(E129)-SEARCH("(",E129,1))*1),RIGHT(E129,LEN(E129)-SEARCH("(",E129,1))*1,VLOOKUP(MID(E129,SEARCH("(",E129,1)+1,IF(ISERROR(FIND("NBMX",E129,1)),3,4)),$A$2:$C$38,3,0))</f>
        <v>200</v>
      </c>
      <c r="K129" s="40" t="n">
        <f aca="false">IF(ISBLANK(F129),"",IF(ISNUMBER(F129),F129,VLOOKUP(IF(ISERROR(SEARCH(")",F129,1)),LEFT(F129,LEN(F129)),LEFT(F129,LEN(F129)-1)),$A$2:$C$38,3,0)))</f>
        <v>1</v>
      </c>
      <c r="L129" s="40" t="str">
        <f aca="false">IF(ISBLANK(G129),"",IF(ISNUMBER(G129),G129,IF(ISNUMBER(1*LEFT(G129,LEN(G129)-1)),1*LEFT(G129,LEN(G129)-1),VLOOKUP(IF(ISERROR(SEARCH(")",G129,1)),LEFT(G129,LEN(G129)),LEFT(G129,LEN(G129)-1)),$A$2:$C$38,3,0))))</f>
        <v/>
      </c>
      <c r="M129" s="41" t="str">
        <f aca="false">IF(ISBLANK(H129),"",IF(ISNUMBER(H129),H129,IF(ISNUMBER(1*LEFT(H129,LEN(H129)-1)),1*LEFT(H129,LEN(H129)-1),VLOOKUP(IF(ISERROR(SEARCH(")",H129,1)),LEFT(H129,LEN(H129)),LEFT(H129,LEN(H129)-1)),$A$2:$C$38,3,0))))</f>
        <v/>
      </c>
      <c r="N129" s="40" t="str">
        <f aca="false">I129&amp;"("&amp;J129&amp;IF(ISNUMBER(K129),IF(ISNUMBER(L129),IF(ISNUMBER(M129),","&amp;K129&amp;","&amp;L129&amp;","&amp;M129,","&amp;K129&amp;","&amp;L129),","&amp;K129),"")&amp;")"</f>
        <v>DMF(200,1)</v>
      </c>
      <c r="O129" s="0" t="str">
        <f aca="false">IF(ISERROR(VLOOKUP(N129,'INTEGER modparm'!$B$2:$B$155,1,0)),IF(ISERROR(VLOOKUP(N129,'REAL modparm'!$B$2:$B$801,1,0)),IF(ISERROR(VLOOKUP(N129,'CHAR modparm'!$B$2:$B$10,1,0)),"*******","CHARACTER"),"REAL"),"INTEGER")</f>
        <v>REAL</v>
      </c>
      <c r="P129" s="0" t="n">
        <v>128</v>
      </c>
      <c r="Q129" s="42" t="s">
        <v>2971</v>
      </c>
      <c r="R129" s="42" t="str">
        <f aca="false">INDEX($N$2:$N$951,MATCH(S129,$P$2:$P$951,0),1)</f>
        <v>NBSL(1)</v>
      </c>
      <c r="S129" s="30" t="n">
        <v>355</v>
      </c>
      <c r="T129" s="43" t="str">
        <f aca="false">Q129&amp;"::"&amp;R129</f>
        <v>INTEGER::NBSL(1)</v>
      </c>
      <c r="U129" s="44" t="str">
        <f aca="false">"p%"&amp;LEFT(R129,SEARCH("(",R129,1)-1)&amp;"="&amp;LEFT(R129,SEARCH("(",R129,1)-1)</f>
        <v>p%NBSL=NBSL</v>
      </c>
      <c r="V129" s="44" t="str">
        <f aca="false">LEFT(R129,SEARCH("(",R129,1)-1)&amp;"="&amp;"p%"&amp;LEFT(R129,SEARCH("(",R129,1)-1)</f>
        <v>NBSL=p%NBSL</v>
      </c>
    </row>
    <row r="130" customFormat="false" ht="12.8" hidden="false" customHeight="false" outlineLevel="0" collapsed="false">
      <c r="E130" s="0" t="s">
        <v>856</v>
      </c>
      <c r="I130" s="39" t="s">
        <v>2136</v>
      </c>
      <c r="J130" s="40" t="n">
        <f aca="false">IF(ISNUMBER(RIGHT(E130,LEN(E130)-SEARCH("(",E130,1))*1),RIGHT(E130,LEN(E130)-SEARCH("(",E130,1))*1,VLOOKUP(MID(E130,SEARCH("(",E130,1)+1,IF(ISERROR(FIND("NBMX",E130,1)),3,4)),$A$2:$C$38,3,0))</f>
        <v>200</v>
      </c>
      <c r="K130" s="40" t="str">
        <f aca="false">IF(ISBLANK(F130),"",IF(ISNUMBER(F130),F130,VLOOKUP(IF(ISERROR(SEARCH(")",F130,1)),LEFT(F130,LEN(F130)),LEFT(F130,LEN(F130)-1)),$A$2:$C$38,3,0)))</f>
        <v/>
      </c>
      <c r="L130" s="40" t="str">
        <f aca="false">IF(ISBLANK(G130),"",IF(ISNUMBER(G130),G130,IF(ISNUMBER(1*LEFT(G130,LEN(G130)-1)),1*LEFT(G130,LEN(G130)-1),VLOOKUP(IF(ISERROR(SEARCH(")",G130,1)),LEFT(G130,LEN(G130)),LEFT(G130,LEN(G130)-1)),$A$2:$C$38,3,0))))</f>
        <v/>
      </c>
      <c r="M130" s="41" t="str">
        <f aca="false">IF(ISBLANK(H130),"",IF(ISNUMBER(H130),H130,IF(ISNUMBER(1*LEFT(H130,LEN(H130)-1)),1*LEFT(H130,LEN(H130)-1),VLOOKUP(IF(ISERROR(SEARCH(")",H130,1)),LEFT(H130,LEN(H130)),LEFT(H130,LEN(H130)-1)),$A$2:$C$38,3,0))))</f>
        <v/>
      </c>
      <c r="N130" s="40" t="str">
        <f aca="false">I130&amp;"("&amp;J130&amp;IF(ISNUMBER(K130),IF(ISNUMBER(L130),IF(ISNUMBER(M130),","&amp;K130&amp;","&amp;L130&amp;","&amp;M130,","&amp;K130&amp;","&amp;L130),","&amp;K130),"")&amp;")"</f>
        <v>DMLA(200)</v>
      </c>
      <c r="O130" s="0" t="str">
        <f aca="false">IF(ISERROR(VLOOKUP(N130,'INTEGER modparm'!$B$2:$B$155,1,0)),IF(ISERROR(VLOOKUP(N130,'REAL modparm'!$B$2:$B$801,1,0)),IF(ISERROR(VLOOKUP(N130,'CHAR modparm'!$B$2:$B$10,1,0)),"*******","CHARACTER"),"REAL"),"INTEGER")</f>
        <v>REAL</v>
      </c>
      <c r="P130" s="0" t="n">
        <v>129</v>
      </c>
      <c r="Q130" s="42" t="s">
        <v>2971</v>
      </c>
      <c r="R130" s="42" t="str">
        <f aca="false">INDEX($N$2:$N$951,MATCH(S130,$P$2:$P$951,0),1)</f>
        <v>NBSX(4,10,1)</v>
      </c>
      <c r="S130" s="30" t="n">
        <v>356</v>
      </c>
      <c r="T130" s="43" t="str">
        <f aca="false">Q130&amp;"::"&amp;R130</f>
        <v>INTEGER::NBSX(4,10,1)</v>
      </c>
      <c r="U130" s="44" t="str">
        <f aca="false">"p%"&amp;LEFT(R130,SEARCH("(",R130,1)-1)&amp;"="&amp;LEFT(R130,SEARCH("(",R130,1)-1)</f>
        <v>p%NBSX=NBSX</v>
      </c>
      <c r="V130" s="44" t="str">
        <f aca="false">LEFT(R130,SEARCH("(",R130,1)-1)&amp;"="&amp;"p%"&amp;LEFT(R130,SEARCH("(",R130,1)-1)</f>
        <v>NBSX=p%NBSX</v>
      </c>
    </row>
    <row r="131" customFormat="false" ht="12.8" hidden="false" customHeight="false" outlineLevel="0" collapsed="false">
      <c r="E131" s="0" t="s">
        <v>857</v>
      </c>
      <c r="I131" s="39" t="s">
        <v>2137</v>
      </c>
      <c r="J131" s="40" t="n">
        <f aca="false">IF(ISNUMBER(RIGHT(E131,LEN(E131)-SEARCH("(",E131,1))*1),RIGHT(E131,LEN(E131)-SEARCH("(",E131,1))*1,VLOOKUP(MID(E131,SEARCH("(",E131,1)+1,IF(ISERROR(FIND("NBMX",E131,1)),3,4)),$A$2:$C$38,3,0))</f>
        <v>200</v>
      </c>
      <c r="K131" s="40" t="str">
        <f aca="false">IF(ISBLANK(F131),"",IF(ISNUMBER(F131),F131,VLOOKUP(IF(ISERROR(SEARCH(")",F131,1)),LEFT(F131,LEN(F131)),LEFT(F131,LEN(F131)-1)),$A$2:$C$38,3,0)))</f>
        <v/>
      </c>
      <c r="L131" s="40" t="str">
        <f aca="false">IF(ISBLANK(G131),"",IF(ISNUMBER(G131),G131,IF(ISNUMBER(1*LEFT(G131,LEN(G131)-1)),1*LEFT(G131,LEN(G131)-1),VLOOKUP(IF(ISERROR(SEARCH(")",G131,1)),LEFT(G131,LEN(G131)),LEFT(G131,LEN(G131)-1)),$A$2:$C$38,3,0))))</f>
        <v/>
      </c>
      <c r="M131" s="41" t="str">
        <f aca="false">IF(ISBLANK(H131),"",IF(ISNUMBER(H131),H131,IF(ISNUMBER(1*LEFT(H131,LEN(H131)-1)),1*LEFT(H131,LEN(H131)-1),VLOOKUP(IF(ISERROR(SEARCH(")",H131,1)),LEFT(H131,LEN(H131)),LEFT(H131,LEN(H131)-1)),$A$2:$C$38,3,0))))</f>
        <v/>
      </c>
      <c r="N131" s="40" t="str">
        <f aca="false">I131&amp;"("&amp;J131&amp;IF(ISNUMBER(K131),IF(ISNUMBER(L131),IF(ISNUMBER(M131),","&amp;K131&amp;","&amp;L131&amp;","&amp;M131,","&amp;K131&amp;","&amp;L131),","&amp;K131),"")&amp;")"</f>
        <v>DMLX(200)</v>
      </c>
      <c r="O131" s="0" t="str">
        <f aca="false">IF(ISERROR(VLOOKUP(N131,'INTEGER modparm'!$B$2:$B$155,1,0)),IF(ISERROR(VLOOKUP(N131,'REAL modparm'!$B$2:$B$801,1,0)),IF(ISERROR(VLOOKUP(N131,'CHAR modparm'!$B$2:$B$10,1,0)),"*******","CHARACTER"),"REAL"),"INTEGER")</f>
        <v>REAL</v>
      </c>
      <c r="P131" s="0" t="n">
        <v>130</v>
      </c>
      <c r="Q131" s="42" t="s">
        <v>2971</v>
      </c>
      <c r="R131" s="42" t="str">
        <f aca="false">INDEX($N$2:$N$951,MATCH(S131,$P$2:$P$951,0),1)</f>
        <v>NBT(300)</v>
      </c>
      <c r="S131" s="30" t="n">
        <v>357</v>
      </c>
      <c r="T131" s="43" t="str">
        <f aca="false">Q131&amp;"::"&amp;R131</f>
        <v>INTEGER::NBT(300)</v>
      </c>
      <c r="U131" s="44" t="str">
        <f aca="false">"p%"&amp;LEFT(R131,SEARCH("(",R131,1)-1)&amp;"="&amp;LEFT(R131,SEARCH("(",R131,1)-1)</f>
        <v>p%NBT=NBT</v>
      </c>
      <c r="V131" s="44" t="str">
        <f aca="false">LEFT(R131,SEARCH("(",R131,1)-1)&amp;"="&amp;"p%"&amp;LEFT(R131,SEARCH("(",R131,1)-1)</f>
        <v>NBT=p%NBT</v>
      </c>
    </row>
    <row r="132" customFormat="false" ht="12.8" hidden="false" customHeight="false" outlineLevel="0" collapsed="false">
      <c r="E132" s="0" t="s">
        <v>1694</v>
      </c>
      <c r="F132" s="0" t="s">
        <v>1599</v>
      </c>
      <c r="I132" s="39" t="s">
        <v>2138</v>
      </c>
      <c r="J132" s="40" t="n">
        <f aca="false">IF(ISNUMBER(RIGHT(E132,LEN(E132)-SEARCH("(",E132,1))*1),RIGHT(E132,LEN(E132)-SEARCH("(",E132,1))*1,VLOOKUP(MID(E132,SEARCH("(",E132,1)+1,IF(ISERROR(FIND("NBMX",E132,1)),3,4)),$A$2:$C$38,3,0))</f>
        <v>31</v>
      </c>
      <c r="K132" s="40" t="n">
        <f aca="false">IF(ISBLANK(F132),"",IF(ISNUMBER(F132),F132,VLOOKUP(IF(ISERROR(SEARCH(")",F132,1)),LEFT(F132,LEN(F132)),LEFT(F132,LEN(F132)-1)),$A$2:$C$38,3,0)))</f>
        <v>1</v>
      </c>
      <c r="L132" s="40" t="str">
        <f aca="false">IF(ISBLANK(G132),"",IF(ISNUMBER(G132),G132,IF(ISNUMBER(1*LEFT(G132,LEN(G132)-1)),1*LEFT(G132,LEN(G132)-1),VLOOKUP(IF(ISERROR(SEARCH(")",G132,1)),LEFT(G132,LEN(G132)),LEFT(G132,LEN(G132)-1)),$A$2:$C$38,3,0))))</f>
        <v/>
      </c>
      <c r="M132" s="41" t="str">
        <f aca="false">IF(ISBLANK(H132),"",IF(ISNUMBER(H132),H132,IF(ISNUMBER(1*LEFT(H132,LEN(H132)-1)),1*LEFT(H132,LEN(H132)-1),VLOOKUP(IF(ISERROR(SEARCH(")",H132,1)),LEFT(H132,LEN(H132)),LEFT(H132,LEN(H132)-1)),$A$2:$C$38,3,0))))</f>
        <v/>
      </c>
      <c r="N132" s="40" t="str">
        <f aca="false">I132&amp;"("&amp;J132&amp;IF(ISNUMBER(K132),IF(ISNUMBER(L132),IF(ISNUMBER(M132),","&amp;K132&amp;","&amp;L132&amp;","&amp;M132,","&amp;K132&amp;","&amp;L132),","&amp;K132),"")&amp;")"</f>
        <v>DN2G(31,1)</v>
      </c>
      <c r="O132" s="0" t="str">
        <f aca="false">IF(ISERROR(VLOOKUP(N132,'INTEGER modparm'!$B$2:$B$155,1,0)),IF(ISERROR(VLOOKUP(N132,'REAL modparm'!$B$2:$B$801,1,0)),IF(ISERROR(VLOOKUP(N132,'CHAR modparm'!$B$2:$B$10,1,0)),"*******","CHARACTER"),"REAL"),"INTEGER")</f>
        <v>REAL</v>
      </c>
      <c r="P132" s="0" t="n">
        <v>131</v>
      </c>
      <c r="Q132" s="42" t="s">
        <v>2971</v>
      </c>
      <c r="R132" s="42" t="str">
        <f aca="false">INDEX($N$2:$N$951,MATCH(S132,$P$2:$P$951,0),1)</f>
        <v>NBW(1)</v>
      </c>
      <c r="S132" s="30" t="n">
        <v>358</v>
      </c>
      <c r="T132" s="43" t="str">
        <f aca="false">Q132&amp;"::"&amp;R132</f>
        <v>INTEGER::NBW(1)</v>
      </c>
      <c r="U132" s="44" t="str">
        <f aca="false">"p%"&amp;LEFT(R132,SEARCH("(",R132,1)-1)&amp;"="&amp;LEFT(R132,SEARCH("(",R132,1)-1)</f>
        <v>p%NBW=NBW</v>
      </c>
      <c r="V132" s="44" t="str">
        <f aca="false">LEFT(R132,SEARCH("(",R132,1)-1)&amp;"="&amp;"p%"&amp;LEFT(R132,SEARCH("(",R132,1)-1)</f>
        <v>NBW=p%NBW</v>
      </c>
    </row>
    <row r="133" customFormat="false" ht="12.8" hidden="false" customHeight="false" outlineLevel="0" collapsed="false">
      <c r="E133" s="0" t="s">
        <v>1695</v>
      </c>
      <c r="F133" s="0" t="s">
        <v>1599</v>
      </c>
      <c r="I133" s="39" t="s">
        <v>2139</v>
      </c>
      <c r="J133" s="40" t="n">
        <f aca="false">IF(ISNUMBER(RIGHT(E133,LEN(E133)-SEARCH("(",E133,1))*1),RIGHT(E133,LEN(E133)-SEARCH("(",E133,1))*1,VLOOKUP(MID(E133,SEARCH("(",E133,1)+1,IF(ISERROR(FIND("NBMX",E133,1)),3,4)),$A$2:$C$38,3,0))</f>
        <v>31</v>
      </c>
      <c r="K133" s="40" t="n">
        <f aca="false">IF(ISBLANK(F133),"",IF(ISNUMBER(F133),F133,VLOOKUP(IF(ISERROR(SEARCH(")",F133,1)),LEFT(F133,LEN(F133)),LEFT(F133,LEN(F133)-1)),$A$2:$C$38,3,0)))</f>
        <v>1</v>
      </c>
      <c r="L133" s="40" t="str">
        <f aca="false">IF(ISBLANK(G133),"",IF(ISNUMBER(G133),G133,IF(ISNUMBER(1*LEFT(G133,LEN(G133)-1)),1*LEFT(G133,LEN(G133)-1),VLOOKUP(IF(ISERROR(SEARCH(")",G133,1)),LEFT(G133,LEN(G133)),LEFT(G133,LEN(G133)-1)),$A$2:$C$38,3,0))))</f>
        <v/>
      </c>
      <c r="M133" s="41" t="str">
        <f aca="false">IF(ISBLANK(H133),"",IF(ISNUMBER(H133),H133,IF(ISNUMBER(1*LEFT(H133,LEN(H133)-1)),1*LEFT(H133,LEN(H133)-1),VLOOKUP(IF(ISERROR(SEARCH(")",H133,1)),LEFT(H133,LEN(H133)),LEFT(H133,LEN(H133)-1)),$A$2:$C$38,3,0))))</f>
        <v/>
      </c>
      <c r="N133" s="40" t="str">
        <f aca="false">I133&amp;"("&amp;J133&amp;IF(ISNUMBER(K133),IF(ISNUMBER(L133),IF(ISNUMBER(M133),","&amp;K133&amp;","&amp;L133&amp;","&amp;M133,","&amp;K133&amp;","&amp;L133),","&amp;K133),"")&amp;")"</f>
        <v>DN2OG(31,1)</v>
      </c>
      <c r="O133" s="0" t="str">
        <f aca="false">IF(ISERROR(VLOOKUP(N133,'INTEGER modparm'!$B$2:$B$155,1,0)),IF(ISERROR(VLOOKUP(N133,'REAL modparm'!$B$2:$B$801,1,0)),IF(ISERROR(VLOOKUP(N133,'CHAR modparm'!$B$2:$B$10,1,0)),"*******","CHARACTER"),"REAL"),"INTEGER")</f>
        <v>REAL</v>
      </c>
      <c r="P133" s="0" t="n">
        <v>132</v>
      </c>
      <c r="Q133" s="42" t="s">
        <v>2971</v>
      </c>
      <c r="R133" s="42" t="str">
        <f aca="false">INDEX($N$2:$N$951,MATCH(S133,$P$2:$P$951,0),1)</f>
        <v>NCOW(10,1)</v>
      </c>
      <c r="S133" s="30" t="n">
        <v>359</v>
      </c>
      <c r="T133" s="43" t="str">
        <f aca="false">Q133&amp;"::"&amp;R133</f>
        <v>INTEGER::NCOW(10,1)</v>
      </c>
      <c r="U133" s="44" t="str">
        <f aca="false">"p%"&amp;LEFT(R133,SEARCH("(",R133,1)-1)&amp;"="&amp;LEFT(R133,SEARCH("(",R133,1)-1)</f>
        <v>p%NCOW=NCOW</v>
      </c>
      <c r="V133" s="44" t="str">
        <f aca="false">LEFT(R133,SEARCH("(",R133,1)-1)&amp;"="&amp;"p%"&amp;LEFT(R133,SEARCH("(",R133,1)-1)</f>
        <v>NCOW=p%NCOW</v>
      </c>
    </row>
    <row r="134" customFormat="false" ht="12.8" hidden="false" customHeight="false" outlineLevel="0" collapsed="false">
      <c r="E134" s="0" t="s">
        <v>1696</v>
      </c>
      <c r="F134" s="0" t="s">
        <v>1599</v>
      </c>
      <c r="I134" s="39" t="s">
        <v>2140</v>
      </c>
      <c r="J134" s="40" t="n">
        <f aca="false">IF(ISNUMBER(RIGHT(E134,LEN(E134)-SEARCH("(",E134,1))*1),RIGHT(E134,LEN(E134)-SEARCH("(",E134,1))*1,VLOOKUP(MID(E134,SEARCH("(",E134,1)+1,IF(ISERROR(FIND("NBMX",E134,1)),3,4)),$A$2:$C$38,3,0))</f>
        <v>31</v>
      </c>
      <c r="K134" s="40" t="n">
        <f aca="false">IF(ISBLANK(F134),"",IF(ISNUMBER(F134),F134,VLOOKUP(IF(ISERROR(SEARCH(")",F134,1)),LEFT(F134,LEN(F134)),LEFT(F134,LEN(F134)-1)),$A$2:$C$38,3,0)))</f>
        <v>1</v>
      </c>
      <c r="L134" s="40" t="str">
        <f aca="false">IF(ISBLANK(G134),"",IF(ISNUMBER(G134),G134,IF(ISNUMBER(1*LEFT(G134,LEN(G134)-1)),1*LEFT(G134,LEN(G134)-1),VLOOKUP(IF(ISERROR(SEARCH(")",G134,1)),LEFT(G134,LEN(G134)),LEFT(G134,LEN(G134)-1)),$A$2:$C$38,3,0))))</f>
        <v/>
      </c>
      <c r="M134" s="41" t="str">
        <f aca="false">IF(ISBLANK(H134),"",IF(ISNUMBER(H134),H134,IF(ISNUMBER(1*LEFT(H134,LEN(H134)-1)),1*LEFT(H134,LEN(H134)-1),VLOOKUP(IF(ISERROR(SEARCH(")",H134,1)),LEFT(H134,LEN(H134)),LEFT(H134,LEN(H134)-1)),$A$2:$C$38,3,0))))</f>
        <v/>
      </c>
      <c r="N134" s="40" t="str">
        <f aca="false">I134&amp;"("&amp;J134&amp;IF(ISNUMBER(K134),IF(ISNUMBER(L134),IF(ISNUMBER(M134),","&amp;K134&amp;","&amp;L134&amp;","&amp;M134,","&amp;K134&amp;","&amp;L134),","&amp;K134),"")&amp;")"</f>
        <v>DO2CONS(31,1)</v>
      </c>
      <c r="O134" s="0" t="str">
        <f aca="false">IF(ISERROR(VLOOKUP(N134,'INTEGER modparm'!$B$2:$B$155,1,0)),IF(ISERROR(VLOOKUP(N134,'REAL modparm'!$B$2:$B$801,1,0)),IF(ISERROR(VLOOKUP(N134,'CHAR modparm'!$B$2:$B$10,1,0)),"*******","CHARACTER"),"REAL"),"INTEGER")</f>
        <v>REAL</v>
      </c>
      <c r="P134" s="0" t="n">
        <v>133</v>
      </c>
      <c r="Q134" s="42" t="s">
        <v>2971</v>
      </c>
      <c r="R134" s="42" t="str">
        <f aca="false">INDEX($N$2:$N$951,MATCH(S134,$P$2:$P$951,0),1)</f>
        <v>NCP(45,1)</v>
      </c>
      <c r="S134" s="30" t="n">
        <v>360</v>
      </c>
      <c r="T134" s="43" t="str">
        <f aca="false">Q134&amp;"::"&amp;R134</f>
        <v>INTEGER::NCP(45,1)</v>
      </c>
      <c r="U134" s="44" t="str">
        <f aca="false">"p%"&amp;LEFT(R134,SEARCH("(",R134,1)-1)&amp;"="&amp;LEFT(R134,SEARCH("(",R134,1)-1)</f>
        <v>p%NCP=NCP</v>
      </c>
      <c r="V134" s="44" t="str">
        <f aca="false">LEFT(R134,SEARCH("(",R134,1)-1)&amp;"="&amp;"p%"&amp;LEFT(R134,SEARCH("(",R134,1)-1)</f>
        <v>NCP=p%NCP</v>
      </c>
    </row>
    <row r="135" customFormat="false" ht="12.8" hidden="false" customHeight="false" outlineLevel="0" collapsed="false">
      <c r="E135" s="0" t="s">
        <v>1227</v>
      </c>
      <c r="I135" s="39" t="s">
        <v>2141</v>
      </c>
      <c r="J135" s="40" t="n">
        <f aca="false">IF(ISNUMBER(RIGHT(E135,LEN(E135)-SEARCH("(",E135,1))*1),RIGHT(E135,LEN(E135)-SEARCH("(",E135,1))*1,VLOOKUP(MID(E135,SEARCH("(",E135,1)+1,IF(ISERROR(FIND("NBMX",E135,1)),3,4)),$A$2:$C$38,3,0))</f>
        <v>4</v>
      </c>
      <c r="K135" s="40" t="str">
        <f aca="false">IF(ISBLANK(F135),"",IF(ISNUMBER(F135),F135,VLOOKUP(IF(ISERROR(SEARCH(")",F135,1)),LEFT(F135,LEN(F135)),LEFT(F135,LEN(F135)-1)),$A$2:$C$38,3,0)))</f>
        <v/>
      </c>
      <c r="L135" s="40" t="str">
        <f aca="false">IF(ISBLANK(G135),"",IF(ISNUMBER(G135),G135,IF(ISNUMBER(1*LEFT(G135,LEN(G135)-1)),1*LEFT(G135,LEN(G135)-1),VLOOKUP(IF(ISERROR(SEARCH(")",G135,1)),LEFT(G135,LEN(G135)),LEFT(G135,LEN(G135)-1)),$A$2:$C$38,3,0))))</f>
        <v/>
      </c>
      <c r="M135" s="41" t="str">
        <f aca="false">IF(ISBLANK(H135),"",IF(ISNUMBER(H135),H135,IF(ISNUMBER(1*LEFT(H135,LEN(H135)-1)),1*LEFT(H135,LEN(H135)-1),VLOOKUP(IF(ISERROR(SEARCH(")",H135,1)),LEFT(H135,LEN(H135)),LEFT(H135,LEN(H135)-1)),$A$2:$C$38,3,0))))</f>
        <v/>
      </c>
      <c r="N135" s="40" t="str">
        <f aca="false">I135&amp;"("&amp;J135&amp;IF(ISNUMBER(K135),IF(ISNUMBER(L135),IF(ISNUMBER(M135),","&amp;K135&amp;","&amp;L135&amp;","&amp;M135,","&amp;K135&amp;","&amp;L135),","&amp;K135),"")&amp;")"</f>
        <v>DPMT(4)</v>
      </c>
      <c r="O135" s="0" t="str">
        <f aca="false">IF(ISERROR(VLOOKUP(N135,'INTEGER modparm'!$B$2:$B$155,1,0)),IF(ISERROR(VLOOKUP(N135,'REAL modparm'!$B$2:$B$801,1,0)),IF(ISERROR(VLOOKUP(N135,'CHAR modparm'!$B$2:$B$10,1,0)),"*******","CHARACTER"),"REAL"),"INTEGER")</f>
        <v>REAL</v>
      </c>
      <c r="P135" s="0" t="n">
        <v>134</v>
      </c>
      <c r="Q135" s="42" t="s">
        <v>2971</v>
      </c>
      <c r="R135" s="42" t="str">
        <f aca="false">INDEX($N$2:$N$951,MATCH(S135,$P$2:$P$951,0),1)</f>
        <v>NCR(200,1)</v>
      </c>
      <c r="S135" s="30" t="n">
        <v>361</v>
      </c>
      <c r="T135" s="43" t="str">
        <f aca="false">Q135&amp;"::"&amp;R135</f>
        <v>INTEGER::NCR(200,1)</v>
      </c>
      <c r="U135" s="44" t="str">
        <f aca="false">"p%"&amp;LEFT(R135,SEARCH("(",R135,1)-1)&amp;"="&amp;LEFT(R135,SEARCH("(",R135,1)-1)</f>
        <v>p%NCR=NCR</v>
      </c>
      <c r="V135" s="44" t="str">
        <f aca="false">LEFT(R135,SEARCH("(",R135,1)-1)&amp;"="&amp;"p%"&amp;LEFT(R135,SEARCH("(",R135,1)-1)</f>
        <v>NCR=p%NCR</v>
      </c>
    </row>
    <row r="136" customFormat="false" ht="12.8" hidden="false" customHeight="false" outlineLevel="0" collapsed="false">
      <c r="E136" s="0" t="s">
        <v>1697</v>
      </c>
      <c r="F136" s="0" t="s">
        <v>1599</v>
      </c>
      <c r="I136" s="39" t="s">
        <v>2142</v>
      </c>
      <c r="J136" s="40" t="n">
        <f aca="false">IF(ISNUMBER(RIGHT(E136,LEN(E136)-SEARCH("(",E136,1))*1),RIGHT(E136,LEN(E136)-SEARCH("(",E136,1))*1,VLOOKUP(MID(E136,SEARCH("(",E136,1)+1,IF(ISERROR(FIND("NBMX",E136,1)),3,4)),$A$2:$C$38,3,0))</f>
        <v>31</v>
      </c>
      <c r="K136" s="40" t="n">
        <f aca="false">IF(ISBLANK(F136),"",IF(ISNUMBER(F136),F136,VLOOKUP(IF(ISERROR(SEARCH(")",F136,1)),LEFT(F136,LEN(F136)),LEFT(F136,LEN(F136)-1)),$A$2:$C$38,3,0)))</f>
        <v>1</v>
      </c>
      <c r="L136" s="40" t="str">
        <f aca="false">IF(ISBLANK(G136),"",IF(ISNUMBER(G136),G136,IF(ISNUMBER(1*LEFT(G136,LEN(G136)-1)),1*LEFT(G136,LEN(G136)-1),VLOOKUP(IF(ISERROR(SEARCH(")",G136,1)),LEFT(G136,LEN(G136)),LEFT(G136,LEN(G136)-1)),$A$2:$C$38,3,0))))</f>
        <v/>
      </c>
      <c r="M136" s="41" t="str">
        <f aca="false">IF(ISBLANK(H136),"",IF(ISNUMBER(H136),H136,IF(ISNUMBER(1*LEFT(H136,LEN(H136)-1)),1*LEFT(H136,LEN(H136)-1),VLOOKUP(IF(ISERROR(SEARCH(")",H136,1)),LEFT(H136,LEN(H136)),LEFT(H136,LEN(H136)-1)),$A$2:$C$38,3,0))))</f>
        <v/>
      </c>
      <c r="N136" s="40" t="str">
        <f aca="false">I136&amp;"("&amp;J136&amp;IF(ISNUMBER(K136),IF(ISNUMBER(L136),IF(ISNUMBER(M136),","&amp;K136&amp;","&amp;L136&amp;","&amp;M136,","&amp;K136&amp;","&amp;L136),","&amp;K136),"")&amp;")"</f>
        <v>DPRC(31,1)</v>
      </c>
      <c r="O136" s="0" t="str">
        <f aca="false">IF(ISERROR(VLOOKUP(N136,'INTEGER modparm'!$B$2:$B$155,1,0)),IF(ISERROR(VLOOKUP(N136,'REAL modparm'!$B$2:$B$801,1,0)),IF(ISERROR(VLOOKUP(N136,'CHAR modparm'!$B$2:$B$10,1,0)),"*******","CHARACTER"),"REAL"),"INTEGER")</f>
        <v>REAL</v>
      </c>
      <c r="P136" s="0" t="n">
        <v>135</v>
      </c>
      <c r="Q136" s="42" t="s">
        <v>2971</v>
      </c>
      <c r="R136" s="42" t="str">
        <f aca="false">INDEX($N$2:$N$951,MATCH(S136,$P$2:$P$951,0),1)</f>
        <v>NDFA(1)</v>
      </c>
      <c r="S136" s="30" t="n">
        <v>362</v>
      </c>
      <c r="T136" s="43" t="str">
        <f aca="false">Q136&amp;"::"&amp;R136</f>
        <v>INTEGER::NDFA(1)</v>
      </c>
      <c r="U136" s="44" t="str">
        <f aca="false">"p%"&amp;LEFT(R136,SEARCH("(",R136,1)-1)&amp;"="&amp;LEFT(R136,SEARCH("(",R136,1)-1)</f>
        <v>p%NDFA=NDFA</v>
      </c>
      <c r="V136" s="44" t="str">
        <f aca="false">LEFT(R136,SEARCH("(",R136,1)-1)&amp;"="&amp;"p%"&amp;LEFT(R136,SEARCH("(",R136,1)-1)</f>
        <v>NDFA=p%NDFA</v>
      </c>
    </row>
    <row r="137" customFormat="false" ht="12.8" hidden="false" customHeight="false" outlineLevel="0" collapsed="false">
      <c r="E137" s="0" t="s">
        <v>1698</v>
      </c>
      <c r="F137" s="0" t="s">
        <v>1599</v>
      </c>
      <c r="I137" s="39" t="s">
        <v>2143</v>
      </c>
      <c r="J137" s="40" t="n">
        <f aca="false">IF(ISNUMBER(RIGHT(E137,LEN(E137)-SEARCH("(",E137,1))*1),RIGHT(E137,LEN(E137)-SEARCH("(",E137,1))*1,VLOOKUP(MID(E137,SEARCH("(",E137,1)+1,IF(ISERROR(FIND("NBMX",E137,1)),3,4)),$A$2:$C$38,3,0))</f>
        <v>31</v>
      </c>
      <c r="K137" s="40" t="n">
        <f aca="false">IF(ISBLANK(F137),"",IF(ISNUMBER(F137),F137,VLOOKUP(IF(ISERROR(SEARCH(")",F137,1)),LEFT(F137,LEN(F137)),LEFT(F137,LEN(F137)-1)),$A$2:$C$38,3,0)))</f>
        <v>1</v>
      </c>
      <c r="L137" s="40" t="str">
        <f aca="false">IF(ISBLANK(G137),"",IF(ISNUMBER(G137),G137,IF(ISNUMBER(1*LEFT(G137,LEN(G137)-1)),1*LEFT(G137,LEN(G137)-1),VLOOKUP(IF(ISERROR(SEARCH(")",G137,1)),LEFT(G137,LEN(G137)),LEFT(G137,LEN(G137)-1)),$A$2:$C$38,3,0))))</f>
        <v/>
      </c>
      <c r="M137" s="41" t="str">
        <f aca="false">IF(ISBLANK(H137),"",IF(ISNUMBER(H137),H137,IF(ISNUMBER(1*LEFT(H137,LEN(H137)-1)),1*LEFT(H137,LEN(H137)-1),VLOOKUP(IF(ISERROR(SEARCH(")",H137,1)),LEFT(H137,LEN(H137)),LEFT(H137,LEN(H137)-1)),$A$2:$C$38,3,0))))</f>
        <v/>
      </c>
      <c r="N137" s="40" t="str">
        <f aca="false">I137&amp;"("&amp;J137&amp;IF(ISNUMBER(K137),IF(ISNUMBER(L137),IF(ISNUMBER(M137),","&amp;K137&amp;","&amp;L137&amp;","&amp;M137,","&amp;K137&amp;","&amp;L137),","&amp;K137),"")&amp;")"</f>
        <v>DPRN(31,1)</v>
      </c>
      <c r="O137" s="0" t="str">
        <f aca="false">IF(ISERROR(VLOOKUP(N137,'INTEGER modparm'!$B$2:$B$155,1,0)),IF(ISERROR(VLOOKUP(N137,'REAL modparm'!$B$2:$B$801,1,0)),IF(ISERROR(VLOOKUP(N137,'CHAR modparm'!$B$2:$B$10,1,0)),"*******","CHARACTER"),"REAL"),"INTEGER")</f>
        <v>REAL</v>
      </c>
      <c r="P137" s="0" t="n">
        <v>136</v>
      </c>
      <c r="Q137" s="42" t="s">
        <v>2971</v>
      </c>
      <c r="R137" s="42" t="str">
        <f aca="false">INDEX($N$2:$N$951,MATCH(S137,$P$2:$P$951,0),1)</f>
        <v>NFED(1)</v>
      </c>
      <c r="S137" s="30" t="n">
        <v>363</v>
      </c>
      <c r="T137" s="43" t="str">
        <f aca="false">Q137&amp;"::"&amp;R137</f>
        <v>INTEGER::NFED(1)</v>
      </c>
      <c r="U137" s="44" t="str">
        <f aca="false">"p%"&amp;LEFT(R137,SEARCH("(",R137,1)-1)&amp;"="&amp;LEFT(R137,SEARCH("(",R137,1)-1)</f>
        <v>p%NFED=NFED</v>
      </c>
      <c r="V137" s="44" t="str">
        <f aca="false">LEFT(R137,SEARCH("(",R137,1)-1)&amp;"="&amp;"p%"&amp;LEFT(R137,SEARCH("(",R137,1)-1)</f>
        <v>NFED=p%NFED</v>
      </c>
    </row>
    <row r="138" customFormat="false" ht="12.8" hidden="false" customHeight="false" outlineLevel="0" collapsed="false">
      <c r="E138" s="0" t="s">
        <v>1699</v>
      </c>
      <c r="F138" s="0" t="s">
        <v>1599</v>
      </c>
      <c r="I138" s="39" t="s">
        <v>2144</v>
      </c>
      <c r="J138" s="40" t="n">
        <f aca="false">IF(ISNUMBER(RIGHT(E138,LEN(E138)-SEARCH("(",E138,1))*1),RIGHT(E138,LEN(E138)-SEARCH("(",E138,1))*1,VLOOKUP(MID(E138,SEARCH("(",E138,1)+1,IF(ISERROR(FIND("NBMX",E138,1)),3,4)),$A$2:$C$38,3,0))</f>
        <v>31</v>
      </c>
      <c r="K138" s="40" t="n">
        <f aca="false">IF(ISBLANK(F138),"",IF(ISNUMBER(F138),F138,VLOOKUP(IF(ISERROR(SEARCH(")",F138,1)),LEFT(F138,LEN(F138)),LEFT(F138,LEN(F138)-1)),$A$2:$C$38,3,0)))</f>
        <v>1</v>
      </c>
      <c r="L138" s="40" t="str">
        <f aca="false">IF(ISBLANK(G138),"",IF(ISNUMBER(G138),G138,IF(ISNUMBER(1*LEFT(G138,LEN(G138)-1)),1*LEFT(G138,LEN(G138)-1),VLOOKUP(IF(ISERROR(SEARCH(")",G138,1)),LEFT(G138,LEN(G138)),LEFT(G138,LEN(G138)-1)),$A$2:$C$38,3,0))))</f>
        <v/>
      </c>
      <c r="M138" s="41" t="str">
        <f aca="false">IF(ISBLANK(H138),"",IF(ISNUMBER(H138),H138,IF(ISNUMBER(1*LEFT(H138,LEN(H138)-1)),1*LEFT(H138,LEN(H138)-1),VLOOKUP(IF(ISERROR(SEARCH(")",H138,1)),LEFT(H138,LEN(H138)),LEFT(H138,LEN(H138)-1)),$A$2:$C$38,3,0))))</f>
        <v/>
      </c>
      <c r="N138" s="40" t="str">
        <f aca="false">I138&amp;"("&amp;J138&amp;IF(ISNUMBER(K138),IF(ISNUMBER(L138),IF(ISNUMBER(M138),","&amp;K138&amp;","&amp;L138&amp;","&amp;M138,","&amp;K138&amp;","&amp;L138),","&amp;K138),"")&amp;")"</f>
        <v>DPRO(31,1)</v>
      </c>
      <c r="O138" s="0" t="str">
        <f aca="false">IF(ISERROR(VLOOKUP(N138,'INTEGER modparm'!$B$2:$B$155,1,0)),IF(ISERROR(VLOOKUP(N138,'REAL modparm'!$B$2:$B$801,1,0)),IF(ISERROR(VLOOKUP(N138,'CHAR modparm'!$B$2:$B$10,1,0)),"*******","CHARACTER"),"REAL"),"INTEGER")</f>
        <v>REAL</v>
      </c>
      <c r="P138" s="0" t="n">
        <v>137</v>
      </c>
      <c r="Q138" s="42" t="s">
        <v>2971</v>
      </c>
      <c r="R138" s="42" t="str">
        <f aca="false">INDEX($N$2:$N$951,MATCH(S138,$P$2:$P$951,0),1)</f>
        <v>NFRT(45,1)</v>
      </c>
      <c r="S138" s="30" t="n">
        <v>364</v>
      </c>
      <c r="T138" s="43" t="str">
        <f aca="false">Q138&amp;"::"&amp;R138</f>
        <v>INTEGER::NFRT(45,1)</v>
      </c>
      <c r="U138" s="44" t="str">
        <f aca="false">"p%"&amp;LEFT(R138,SEARCH("(",R138,1)-1)&amp;"="&amp;LEFT(R138,SEARCH("(",R138,1)-1)</f>
        <v>p%NFRT=NFRT</v>
      </c>
      <c r="V138" s="44" t="str">
        <f aca="false">LEFT(R138,SEARCH("(",R138,1)-1)&amp;"="&amp;"p%"&amp;LEFT(R138,SEARCH("(",R138,1)-1)</f>
        <v>NFRT=p%NFRT</v>
      </c>
    </row>
    <row r="139" customFormat="false" ht="12.8" hidden="false" customHeight="false" outlineLevel="0" collapsed="false">
      <c r="E139" s="0" t="s">
        <v>1228</v>
      </c>
      <c r="I139" s="39" t="s">
        <v>2145</v>
      </c>
      <c r="J139" s="40" t="n">
        <f aca="false">IF(ISNUMBER(RIGHT(E139,LEN(E139)-SEARCH("(",E139,1))*1),RIGHT(E139,LEN(E139)-SEARCH("(",E139,1))*1,VLOOKUP(MID(E139,SEARCH("(",E139,1)+1,IF(ISERROR(FIND("NBMX",E139,1)),3,4)),$A$2:$C$38,3,0))</f>
        <v>4</v>
      </c>
      <c r="K139" s="40" t="str">
        <f aca="false">IF(ISBLANK(F139),"",IF(ISNUMBER(F139),F139,VLOOKUP(IF(ISERROR(SEARCH(")",F139,1)),LEFT(F139,LEN(F139)),LEFT(F139,LEN(F139)-1)),$A$2:$C$38,3,0)))</f>
        <v/>
      </c>
      <c r="L139" s="40" t="str">
        <f aca="false">IF(ISBLANK(G139),"",IF(ISNUMBER(G139),G139,IF(ISNUMBER(1*LEFT(G139,LEN(G139)-1)),1*LEFT(G139,LEN(G139)-1),VLOOKUP(IF(ISERROR(SEARCH(")",G139,1)),LEFT(G139,LEN(G139)),LEFT(G139,LEN(G139)-1)),$A$2:$C$38,3,0))))</f>
        <v/>
      </c>
      <c r="M139" s="41" t="str">
        <f aca="false">IF(ISBLANK(H139),"",IF(ISNUMBER(H139),H139,IF(ISNUMBER(1*LEFT(H139,LEN(H139)-1)),1*LEFT(H139,LEN(H139)-1),VLOOKUP(IF(ISERROR(SEARCH(")",H139,1)),LEFT(H139,LEN(H139)),LEFT(H139,LEN(H139)-1)),$A$2:$C$38,3,0))))</f>
        <v/>
      </c>
      <c r="N139" s="40" t="str">
        <f aca="false">I139&amp;"("&amp;J139&amp;IF(ISNUMBER(K139),IF(ISNUMBER(L139),IF(ISNUMBER(M139),","&amp;K139&amp;","&amp;L139&amp;","&amp;M139,","&amp;K139&amp;","&amp;L139),","&amp;K139),"")&amp;")"</f>
        <v>DRAV(4)</v>
      </c>
      <c r="O139" s="0" t="str">
        <f aca="false">IF(ISERROR(VLOOKUP(N139,'INTEGER modparm'!$B$2:$B$155,1,0)),IF(ISERROR(VLOOKUP(N139,'REAL modparm'!$B$2:$B$801,1,0)),IF(ISERROR(VLOOKUP(N139,'CHAR modparm'!$B$2:$B$10,1,0)),"*******","CHARACTER"),"REAL"),"INTEGER")</f>
        <v>REAL</v>
      </c>
      <c r="P139" s="0" t="n">
        <v>138</v>
      </c>
      <c r="Q139" s="42" t="s">
        <v>2971</v>
      </c>
      <c r="R139" s="42" t="str">
        <f aca="false">INDEX($N$2:$N$951,MATCH(S139,$P$2:$P$951,0),1)</f>
        <v>NGIX(1,10,1)</v>
      </c>
      <c r="S139" s="30" t="n">
        <v>365</v>
      </c>
      <c r="T139" s="43" t="str">
        <f aca="false">Q139&amp;"::"&amp;R139</f>
        <v>INTEGER::NGIX(1,10,1)</v>
      </c>
      <c r="U139" s="44" t="str">
        <f aca="false">"p%"&amp;LEFT(R139,SEARCH("(",R139,1)-1)&amp;"="&amp;LEFT(R139,SEARCH("(",R139,1)-1)</f>
        <v>p%NGIX=NGIX</v>
      </c>
      <c r="V139" s="44" t="str">
        <f aca="false">LEFT(R139,SEARCH("(",R139,1)-1)&amp;"="&amp;"p%"&amp;LEFT(R139,SEARCH("(",R139,1)-1)</f>
        <v>NGIX=p%NGIX</v>
      </c>
    </row>
    <row r="140" customFormat="false" ht="12.8" hidden="false" customHeight="false" outlineLevel="0" collapsed="false">
      <c r="E140" s="0" t="s">
        <v>956</v>
      </c>
      <c r="I140" s="39" t="s">
        <v>2146</v>
      </c>
      <c r="J140" s="40" t="n">
        <f aca="false">IF(ISNUMBER(RIGHT(E140,LEN(E140)-SEARCH("(",E140,1))*1),RIGHT(E140,LEN(E140)-SEARCH("(",E140,1))*1,VLOOKUP(MID(E140,SEARCH("(",E140,1)+1,IF(ISERROR(FIND("NBMX",E140,1)),3,4)),$A$2:$C$38,3,0))</f>
        <v>1</v>
      </c>
      <c r="K140" s="40" t="str">
        <f aca="false">IF(ISBLANK(F140),"",IF(ISNUMBER(F140),F140,VLOOKUP(IF(ISERROR(SEARCH(")",F140,1)),LEFT(F140,LEN(F140)),LEFT(F140,LEN(F140)-1)),$A$2:$C$38,3,0)))</f>
        <v/>
      </c>
      <c r="L140" s="40" t="str">
        <f aca="false">IF(ISBLANK(G140),"",IF(ISNUMBER(G140),G140,IF(ISNUMBER(1*LEFT(G140,LEN(G140)-1)),1*LEFT(G140,LEN(G140)-1),VLOOKUP(IF(ISERROR(SEARCH(")",G140,1)),LEFT(G140,LEN(G140)),LEFT(G140,LEN(G140)-1)),$A$2:$C$38,3,0))))</f>
        <v/>
      </c>
      <c r="M140" s="41" t="str">
        <f aca="false">IF(ISBLANK(H140),"",IF(ISNUMBER(H140),H140,IF(ISNUMBER(1*LEFT(H140,LEN(H140)-1)),1*LEFT(H140,LEN(H140)-1),VLOOKUP(IF(ISERROR(SEARCH(")",H140,1)),LEFT(H140,LEN(H140)),LEFT(H140,LEN(H140)-1)),$A$2:$C$38,3,0))))</f>
        <v/>
      </c>
      <c r="N140" s="40" t="str">
        <f aca="false">I140&amp;"("&amp;J140&amp;IF(ISNUMBER(K140),IF(ISNUMBER(L140),IF(ISNUMBER(M140),","&amp;K140&amp;","&amp;L140&amp;","&amp;M140,","&amp;K140&amp;","&amp;L140),","&amp;K140),"")&amp;")"</f>
        <v>DRT(1)</v>
      </c>
      <c r="O140" s="0" t="str">
        <f aca="false">IF(ISERROR(VLOOKUP(N140,'INTEGER modparm'!$B$2:$B$155,1,0)),IF(ISERROR(VLOOKUP(N140,'REAL modparm'!$B$2:$B$801,1,0)),IF(ISERROR(VLOOKUP(N140,'CHAR modparm'!$B$2:$B$10,1,0)),"*******","CHARACTER"),"REAL"),"INTEGER")</f>
        <v>REAL</v>
      </c>
      <c r="P140" s="0" t="n">
        <v>139</v>
      </c>
      <c r="Q140" s="42" t="s">
        <v>2971</v>
      </c>
      <c r="R140" s="42" t="str">
        <f aca="false">INDEX($N$2:$N$951,MATCH(S140,$P$2:$P$951,0),1)</f>
        <v>NGZ(10,1)</v>
      </c>
      <c r="S140" s="30" t="n">
        <v>366</v>
      </c>
      <c r="T140" s="43" t="str">
        <f aca="false">Q140&amp;"::"&amp;R140</f>
        <v>INTEGER::NGZ(10,1)</v>
      </c>
      <c r="U140" s="44" t="str">
        <f aca="false">"p%"&amp;LEFT(R140,SEARCH("(",R140,1)-1)&amp;"="&amp;LEFT(R140,SEARCH("(",R140,1)-1)</f>
        <v>p%NGZ=NGZ</v>
      </c>
      <c r="V140" s="44" t="str">
        <f aca="false">LEFT(R140,SEARCH("(",R140,1)-1)&amp;"="&amp;"p%"&amp;LEFT(R140,SEARCH("(",R140,1)-1)</f>
        <v>NGZ=p%NGZ</v>
      </c>
    </row>
    <row r="141" customFormat="false" ht="12.8" hidden="false" customHeight="false" outlineLevel="0" collapsed="false">
      <c r="E141" s="0" t="s">
        <v>1700</v>
      </c>
      <c r="F141" s="0" t="s">
        <v>1599</v>
      </c>
      <c r="I141" s="39" t="s">
        <v>2147</v>
      </c>
      <c r="J141" s="40" t="n">
        <f aca="false">IF(ISNUMBER(RIGHT(E141,LEN(E141)-SEARCH("(",E141,1))*1),RIGHT(E141,LEN(E141)-SEARCH("(",E141,1))*1,VLOOKUP(MID(E141,SEARCH("(",E141,1)+1,IF(ISERROR(FIND("NBMX",E141,1)),3,4)),$A$2:$C$38,3,0))</f>
        <v>31</v>
      </c>
      <c r="K141" s="40" t="n">
        <f aca="false">IF(ISBLANK(F141),"",IF(ISNUMBER(F141),F141,VLOOKUP(IF(ISERROR(SEARCH(")",F141,1)),LEFT(F141,LEN(F141)),LEFT(F141,LEN(F141)-1)),$A$2:$C$38,3,0)))</f>
        <v>1</v>
      </c>
      <c r="L141" s="40" t="str">
        <f aca="false">IF(ISBLANK(G141),"",IF(ISNUMBER(G141),G141,IF(ISNUMBER(1*LEFT(G141,LEN(G141)-1)),1*LEFT(G141,LEN(G141)-1),VLOOKUP(IF(ISERROR(SEARCH(")",G141,1)),LEFT(G141,LEN(G141)),LEFT(G141,LEN(G141)-1)),$A$2:$C$38,3,0))))</f>
        <v/>
      </c>
      <c r="M141" s="41" t="str">
        <f aca="false">IF(ISBLANK(H141),"",IF(ISNUMBER(H141),H141,IF(ISNUMBER(1*LEFT(H141,LEN(H141)-1)),1*LEFT(H141,LEN(H141)-1),VLOOKUP(IF(ISERROR(SEARCH(")",H141,1)),LEFT(H141,LEN(H141)),LEFT(H141,LEN(H141)-1)),$A$2:$C$38,3,0))))</f>
        <v/>
      </c>
      <c r="N141" s="40" t="str">
        <f aca="false">I141&amp;"("&amp;J141&amp;IF(ISNUMBER(K141),IF(ISNUMBER(L141),IF(ISNUMBER(M141),","&amp;K141&amp;","&amp;L141&amp;","&amp;M141,","&amp;K141&amp;","&amp;L141),","&amp;K141),"")&amp;")"</f>
        <v>DRWX(31,1)</v>
      </c>
      <c r="O141" s="0" t="str">
        <f aca="false">IF(ISERROR(VLOOKUP(N141,'INTEGER modparm'!$B$2:$B$155,1,0)),IF(ISERROR(VLOOKUP(N141,'REAL modparm'!$B$2:$B$801,1,0)),IF(ISERROR(VLOOKUP(N141,'CHAR modparm'!$B$2:$B$10,1,0)),"*******","CHARACTER"),"REAL"),"INTEGER")</f>
        <v>REAL</v>
      </c>
      <c r="P141" s="0" t="n">
        <v>140</v>
      </c>
      <c r="Q141" s="42" t="s">
        <v>2971</v>
      </c>
      <c r="R141" s="42" t="str">
        <f aca="false">INDEX($N$2:$N$951,MATCH(S141,$P$2:$P$951,0),1)</f>
        <v>NGZA(10,1)</v>
      </c>
      <c r="S141" s="30" t="n">
        <v>367</v>
      </c>
      <c r="T141" s="43" t="str">
        <f aca="false">Q141&amp;"::"&amp;R141</f>
        <v>INTEGER::NGZA(10,1)</v>
      </c>
      <c r="U141" s="44" t="str">
        <f aca="false">"p%"&amp;LEFT(R141,SEARCH("(",R141,1)-1)&amp;"="&amp;LEFT(R141,SEARCH("(",R141,1)-1)</f>
        <v>p%NGZA=NGZA</v>
      </c>
      <c r="V141" s="44" t="str">
        <f aca="false">LEFT(R141,SEARCH("(",R141,1)-1)&amp;"="&amp;"p%"&amp;LEFT(R141,SEARCH("(",R141,1)-1)</f>
        <v>NGZA=p%NGZA</v>
      </c>
    </row>
    <row r="142" customFormat="false" ht="12.8" hidden="false" customHeight="false" outlineLevel="0" collapsed="false">
      <c r="E142" s="0" t="s">
        <v>957</v>
      </c>
      <c r="I142" s="39" t="s">
        <v>2148</v>
      </c>
      <c r="J142" s="40" t="n">
        <f aca="false">IF(ISNUMBER(RIGHT(E142,LEN(E142)-SEARCH("(",E142,1))*1),RIGHT(E142,LEN(E142)-SEARCH("(",E142,1))*1,VLOOKUP(MID(E142,SEARCH("(",E142,1)+1,IF(ISERROR(FIND("NBMX",E142,1)),3,4)),$A$2:$C$38,3,0))</f>
        <v>1</v>
      </c>
      <c r="K142" s="40" t="str">
        <f aca="false">IF(ISBLANK(F142),"",IF(ISNUMBER(F142),F142,VLOOKUP(IF(ISERROR(SEARCH(")",F142,1)),LEFT(F142,LEN(F142)),LEFT(F142,LEN(F142)-1)),$A$2:$C$38,3,0)))</f>
        <v/>
      </c>
      <c r="L142" s="40" t="str">
        <f aca="false">IF(ISBLANK(G142),"",IF(ISNUMBER(G142),G142,IF(ISNUMBER(1*LEFT(G142,LEN(G142)-1)),1*LEFT(G142,LEN(G142)-1),VLOOKUP(IF(ISERROR(SEARCH(")",G142,1)),LEFT(G142,LEN(G142)),LEFT(G142,LEN(G142)-1)),$A$2:$C$38,3,0))))</f>
        <v/>
      </c>
      <c r="M142" s="41" t="str">
        <f aca="false">IF(ISBLANK(H142),"",IF(ISNUMBER(H142),H142,IF(ISNUMBER(1*LEFT(H142,LEN(H142)-1)),1*LEFT(H142,LEN(H142)-1),VLOOKUP(IF(ISERROR(SEARCH(")",H142,1)),LEFT(H142,LEN(H142)),LEFT(H142,LEN(H142)-1)),$A$2:$C$38,3,0))))</f>
        <v/>
      </c>
      <c r="N142" s="40" t="str">
        <f aca="false">I142&amp;"("&amp;J142&amp;IF(ISNUMBER(K142),IF(ISNUMBER(L142),IF(ISNUMBER(M142),","&amp;K142&amp;","&amp;L142&amp;","&amp;M142,","&amp;K142&amp;","&amp;L142),","&amp;K142),"")&amp;")"</f>
        <v>DST0(1)</v>
      </c>
      <c r="O142" s="0" t="str">
        <f aca="false">IF(ISERROR(VLOOKUP(N142,'INTEGER modparm'!$B$2:$B$155,1,0)),IF(ISERROR(VLOOKUP(N142,'REAL modparm'!$B$2:$B$801,1,0)),IF(ISERROR(VLOOKUP(N142,'CHAR modparm'!$B$2:$B$10,1,0)),"*******","CHARACTER"),"REAL"),"INTEGER")</f>
        <v>REAL</v>
      </c>
      <c r="P142" s="0" t="n">
        <v>141</v>
      </c>
      <c r="Q142" s="42" t="s">
        <v>2971</v>
      </c>
      <c r="R142" s="42" t="str">
        <f aca="false">INDEX($N$2:$N$951,MATCH(S142,$P$2:$P$951,0),1)</f>
        <v>NHBS(10,1)</v>
      </c>
      <c r="S142" s="30" t="n">
        <v>368</v>
      </c>
      <c r="T142" s="43" t="str">
        <f aca="false">Q142&amp;"::"&amp;R142</f>
        <v>INTEGER::NHBS(10,1)</v>
      </c>
      <c r="U142" s="44" t="str">
        <f aca="false">"p%"&amp;LEFT(R142,SEARCH("(",R142,1)-1)&amp;"="&amp;LEFT(R142,SEARCH("(",R142,1)-1)</f>
        <v>p%NHBS=NHBS</v>
      </c>
      <c r="V142" s="44" t="str">
        <f aca="false">LEFT(R142,SEARCH("(",R142,1)-1)&amp;"="&amp;"p%"&amp;LEFT(R142,SEARCH("(",R142,1)-1)</f>
        <v>NHBS=p%NHBS</v>
      </c>
    </row>
    <row r="143" customFormat="false" ht="12.8" hidden="false" customHeight="false" outlineLevel="0" collapsed="false">
      <c r="E143" s="0" t="s">
        <v>1701</v>
      </c>
      <c r="F143" s="0" t="s">
        <v>1702</v>
      </c>
      <c r="I143" s="39" t="s">
        <v>2149</v>
      </c>
      <c r="J143" s="40" t="n">
        <f aca="false">IF(ISNUMBER(RIGHT(E143,LEN(E143)-SEARCH("(",E143,1))*1),RIGHT(E143,LEN(E143)-SEARCH("(",E143,1))*1,VLOOKUP(MID(E143,SEARCH("(",E143,1)+1,IF(ISERROR(FIND("NBMX",E143,1)),3,4)),$A$2:$C$38,3,0))</f>
        <v>10</v>
      </c>
      <c r="K143" s="40" t="n">
        <f aca="false">IF(ISBLANK(F143),"",IF(ISNUMBER(F143),F143,VLOOKUP(IF(ISERROR(SEARCH(")",F143,1)),LEFT(F143,LEN(F143)),LEFT(F143,LEN(F143)-1)),$A$2:$C$38,3,0)))</f>
        <v>1</v>
      </c>
      <c r="L143" s="40" t="str">
        <f aca="false">IF(ISBLANK(G143),"",IF(ISNUMBER(G143),G143,IF(ISNUMBER(1*LEFT(G143,LEN(G143)-1)),1*LEFT(G143,LEN(G143)-1),VLOOKUP(IF(ISERROR(SEARCH(")",G143,1)),LEFT(G143,LEN(G143)),LEFT(G143,LEN(G143)-1)),$A$2:$C$38,3,0))))</f>
        <v/>
      </c>
      <c r="M143" s="41" t="str">
        <f aca="false">IF(ISBLANK(H143),"",IF(ISNUMBER(H143),H143,IF(ISNUMBER(1*LEFT(H143,LEN(H143)-1)),1*LEFT(H143,LEN(H143)-1),VLOOKUP(IF(ISERROR(SEARCH(")",H143,1)),LEFT(H143,LEN(H143)),LEFT(H143,LEN(H143)-1)),$A$2:$C$38,3,0))))</f>
        <v/>
      </c>
      <c r="N143" s="40" t="str">
        <f aca="false">I143&amp;"("&amp;J143&amp;IF(ISNUMBER(K143),IF(ISNUMBER(L143),IF(ISNUMBER(M143),","&amp;K143&amp;","&amp;L143&amp;","&amp;M143,","&amp;K143&amp;","&amp;L143),","&amp;K143),"")&amp;")"</f>
        <v>DUMP(10,1)</v>
      </c>
      <c r="O143" s="0" t="str">
        <f aca="false">IF(ISERROR(VLOOKUP(N143,'INTEGER modparm'!$B$2:$B$155,1,0)),IF(ISERROR(VLOOKUP(N143,'REAL modparm'!$B$2:$B$801,1,0)),IF(ISERROR(VLOOKUP(N143,'CHAR modparm'!$B$2:$B$10,1,0)),"*******","CHARACTER"),"REAL"),"INTEGER")</f>
        <v>REAL</v>
      </c>
      <c r="P143" s="0" t="n">
        <v>142</v>
      </c>
      <c r="Q143" s="42" t="s">
        <v>2971</v>
      </c>
      <c r="R143" s="42" t="str">
        <f aca="false">INDEX($N$2:$N$951,MATCH(S143,$P$2:$P$951,0),1)</f>
        <v>NHRD(1)</v>
      </c>
      <c r="S143" s="30" t="n">
        <v>369</v>
      </c>
      <c r="T143" s="43" t="str">
        <f aca="false">Q143&amp;"::"&amp;R143</f>
        <v>INTEGER::NHRD(1)</v>
      </c>
      <c r="U143" s="44" t="str">
        <f aca="false">"p%"&amp;LEFT(R143,SEARCH("(",R143,1)-1)&amp;"="&amp;LEFT(R143,SEARCH("(",R143,1)-1)</f>
        <v>p%NHRD=NHRD</v>
      </c>
      <c r="V143" s="44" t="str">
        <f aca="false">LEFT(R143,SEARCH("(",R143,1)-1)&amp;"="&amp;"p%"&amp;LEFT(R143,SEARCH("(",R143,1)-1)</f>
        <v>NHRD=p%NHRD</v>
      </c>
    </row>
    <row r="144" customFormat="false" ht="12.8" hidden="false" customHeight="false" outlineLevel="0" collapsed="false">
      <c r="E144" s="0" t="s">
        <v>958</v>
      </c>
      <c r="I144" s="39" t="s">
        <v>2150</v>
      </c>
      <c r="J144" s="40" t="n">
        <f aca="false">IF(ISNUMBER(RIGHT(E144,LEN(E144)-SEARCH("(",E144,1))*1),RIGHT(E144,LEN(E144)-SEARCH("(",E144,1))*1,VLOOKUP(MID(E144,SEARCH("(",E144,1)+1,IF(ISERROR(FIND("NBMX",E144,1)),3,4)),$A$2:$C$38,3,0))</f>
        <v>1</v>
      </c>
      <c r="K144" s="40" t="str">
        <f aca="false">IF(ISBLANK(F144),"",IF(ISNUMBER(F144),F144,VLOOKUP(IF(ISERROR(SEARCH(")",F144,1)),LEFT(F144,LEN(F144)),LEFT(F144,LEN(F144)-1)),$A$2:$C$38,3,0)))</f>
        <v/>
      </c>
      <c r="L144" s="40" t="str">
        <f aca="false">IF(ISBLANK(G144),"",IF(ISNUMBER(G144),G144,IF(ISNUMBER(1*LEFT(G144,LEN(G144)-1)),1*LEFT(G144,LEN(G144)-1),VLOOKUP(IF(ISERROR(SEARCH(")",G144,1)),LEFT(G144,LEN(G144)),LEFT(G144,LEN(G144)-1)),$A$2:$C$38,3,0))))</f>
        <v/>
      </c>
      <c r="M144" s="41" t="str">
        <f aca="false">IF(ISBLANK(H144),"",IF(ISNUMBER(H144),H144,IF(ISNUMBER(1*LEFT(H144,LEN(H144)-1)),1*LEFT(H144,LEN(H144)-1),VLOOKUP(IF(ISERROR(SEARCH(")",H144,1)),LEFT(H144,LEN(H144)),LEFT(H144,LEN(H144)-1)),$A$2:$C$38,3,0))))</f>
        <v/>
      </c>
      <c r="N144" s="40" t="str">
        <f aca="false">I144&amp;"("&amp;J144&amp;IF(ISNUMBER(K144),IF(ISNUMBER(L144),IF(ISNUMBER(M144),","&amp;K144&amp;","&amp;L144&amp;","&amp;M144,","&amp;K144&amp;","&amp;L144),","&amp;K144),"")&amp;")"</f>
        <v>DWOC(1)</v>
      </c>
      <c r="O144" s="0" t="str">
        <f aca="false">IF(ISERROR(VLOOKUP(N144,'INTEGER modparm'!$B$2:$B$155,1,0)),IF(ISERROR(VLOOKUP(N144,'REAL modparm'!$B$2:$B$801,1,0)),IF(ISERROR(VLOOKUP(N144,'CHAR modparm'!$B$2:$B$10,1,0)),"*******","CHARACTER"),"REAL"),"INTEGER")</f>
        <v>REAL</v>
      </c>
      <c r="P144" s="0" t="n">
        <v>143</v>
      </c>
      <c r="Q144" s="42" t="s">
        <v>2971</v>
      </c>
      <c r="R144" s="42" t="str">
        <f aca="false">INDEX($N$2:$N$951,MATCH(S144,$P$2:$P$951,0),1)</f>
        <v>NHU(200,1)</v>
      </c>
      <c r="S144" s="30" t="n">
        <v>370</v>
      </c>
      <c r="T144" s="43" t="str">
        <f aca="false">Q144&amp;"::"&amp;R144</f>
        <v>INTEGER::NHU(200,1)</v>
      </c>
      <c r="U144" s="44" t="str">
        <f aca="false">"p%"&amp;LEFT(R144,SEARCH("(",R144,1)-1)&amp;"="&amp;LEFT(R144,SEARCH("(",R144,1)-1)</f>
        <v>p%NHU=NHU</v>
      </c>
      <c r="V144" s="44" t="str">
        <f aca="false">LEFT(R144,SEARCH("(",R144,1)-1)&amp;"="&amp;"p%"&amp;LEFT(R144,SEARCH("(",R144,1)-1)</f>
        <v>NHU=p%NHU</v>
      </c>
    </row>
    <row r="145" customFormat="false" ht="12.8" hidden="false" customHeight="false" outlineLevel="0" collapsed="false">
      <c r="E145" s="0" t="s">
        <v>1703</v>
      </c>
      <c r="F145" s="0" t="s">
        <v>1599</v>
      </c>
      <c r="I145" s="39" t="s">
        <v>2151</v>
      </c>
      <c r="J145" s="40" t="n">
        <f aca="false">IF(ISNUMBER(RIGHT(E145,LEN(E145)-SEARCH("(",E145,1))*1),RIGHT(E145,LEN(E145)-SEARCH("(",E145,1))*1,VLOOKUP(MID(E145,SEARCH("(",E145,1)+1,IF(ISERROR(FIND("NBMX",E145,1)),3,4)),$A$2:$C$38,3,0))</f>
        <v>31</v>
      </c>
      <c r="K145" s="40" t="n">
        <f aca="false">IF(ISBLANK(F145),"",IF(ISNUMBER(F145),F145,VLOOKUP(IF(ISERROR(SEARCH(")",F145,1)),LEFT(F145,LEN(F145)),LEFT(F145,LEN(F145)-1)),$A$2:$C$38,3,0)))</f>
        <v>1</v>
      </c>
      <c r="L145" s="40" t="str">
        <f aca="false">IF(ISBLANK(G145),"",IF(ISNUMBER(G145),G145,IF(ISNUMBER(1*LEFT(G145,LEN(G145)-1)),1*LEFT(G145,LEN(G145)-1),VLOOKUP(IF(ISERROR(SEARCH(")",G145,1)),LEFT(G145,LEN(G145)),LEFT(G145,LEN(G145)-1)),$A$2:$C$38,3,0))))</f>
        <v/>
      </c>
      <c r="M145" s="41" t="str">
        <f aca="false">IF(ISBLANK(H145),"",IF(ISNUMBER(H145),H145,IF(ISNUMBER(1*LEFT(H145,LEN(H145)-1)),1*LEFT(H145,LEN(H145)-1),VLOOKUP(IF(ISERROR(SEARCH(")",H145,1)),LEFT(H145,LEN(H145)),LEFT(H145,LEN(H145)-1)),$A$2:$C$38,3,0))))</f>
        <v/>
      </c>
      <c r="N145" s="40" t="str">
        <f aca="false">I145&amp;"("&amp;J145&amp;IF(ISNUMBER(K145),IF(ISNUMBER(L145),IF(ISNUMBER(M145),","&amp;K145&amp;","&amp;L145&amp;","&amp;M145,","&amp;K145&amp;","&amp;L145),","&amp;K145),"")&amp;")"</f>
        <v>EAR(31,1)</v>
      </c>
      <c r="O145" s="0" t="str">
        <f aca="false">IF(ISERROR(VLOOKUP(N145,'INTEGER modparm'!$B$2:$B$155,1,0)),IF(ISERROR(VLOOKUP(N145,'REAL modparm'!$B$2:$B$801,1,0)),IF(ISERROR(VLOOKUP(N145,'CHAR modparm'!$B$2:$B$10,1,0)),"*******","CHARACTER"),"REAL"),"INTEGER")</f>
        <v>REAL</v>
      </c>
      <c r="P145" s="0" t="n">
        <v>144</v>
      </c>
      <c r="Q145" s="42" t="s">
        <v>2971</v>
      </c>
      <c r="R145" s="42" t="str">
        <f aca="false">INDEX($N$2:$N$951,MATCH(S145,$P$2:$P$951,0),1)</f>
        <v>NHY(4)</v>
      </c>
      <c r="S145" s="30" t="n">
        <v>371</v>
      </c>
      <c r="T145" s="43" t="str">
        <f aca="false">Q145&amp;"::"&amp;R145</f>
        <v>INTEGER::NHY(4)</v>
      </c>
      <c r="U145" s="44" t="str">
        <f aca="false">"p%"&amp;LEFT(R145,SEARCH("(",R145,1)-1)&amp;"="&amp;LEFT(R145,SEARCH("(",R145,1)-1)</f>
        <v>p%NHY=NHY</v>
      </c>
      <c r="V145" s="44" t="str">
        <f aca="false">LEFT(R145,SEARCH("(",R145,1)-1)&amp;"="&amp;"p%"&amp;LEFT(R145,SEARCH("(",R145,1)-1)</f>
        <v>NHY=p%NHY</v>
      </c>
    </row>
    <row r="146" customFormat="false" ht="12.8" hidden="false" customHeight="false" outlineLevel="0" collapsed="false">
      <c r="E146" s="0" t="s">
        <v>1704</v>
      </c>
      <c r="F146" s="0" t="s">
        <v>1599</v>
      </c>
      <c r="I146" s="39" t="s">
        <v>2152</v>
      </c>
      <c r="J146" s="40" t="n">
        <f aca="false">IF(ISNUMBER(RIGHT(E146,LEN(E146)-SEARCH("(",E146,1))*1),RIGHT(E146,LEN(E146)-SEARCH("(",E146,1))*1,VLOOKUP(MID(E146,SEARCH("(",E146,1)+1,IF(ISERROR(FIND("NBMX",E146,1)),3,4)),$A$2:$C$38,3,0))</f>
        <v>12</v>
      </c>
      <c r="K146" s="40" t="n">
        <f aca="false">IF(ISBLANK(F146),"",IF(ISNUMBER(F146),F146,VLOOKUP(IF(ISERROR(SEARCH(")",F146,1)),LEFT(F146,LEN(F146)),LEFT(F146,LEN(F146)-1)),$A$2:$C$38,3,0)))</f>
        <v>1</v>
      </c>
      <c r="L146" s="40" t="str">
        <f aca="false">IF(ISBLANK(G146),"",IF(ISNUMBER(G146),G146,IF(ISNUMBER(1*LEFT(G146,LEN(G146)-1)),1*LEFT(G146,LEN(G146)-1),VLOOKUP(IF(ISERROR(SEARCH(")",G146,1)),LEFT(G146,LEN(G146)),LEFT(G146,LEN(G146)-1)),$A$2:$C$38,3,0))))</f>
        <v/>
      </c>
      <c r="M146" s="41" t="str">
        <f aca="false">IF(ISBLANK(H146),"",IF(ISNUMBER(H146),H146,IF(ISNUMBER(1*LEFT(H146,LEN(H146)-1)),1*LEFT(H146,LEN(H146)-1),VLOOKUP(IF(ISERROR(SEARCH(")",H146,1)),LEFT(H146,LEN(H146)),LEFT(H146,LEN(H146)-1)),$A$2:$C$38,3,0))))</f>
        <v/>
      </c>
      <c r="N146" s="40" t="str">
        <f aca="false">I146&amp;"("&amp;J146&amp;IF(ISNUMBER(K146),IF(ISNUMBER(L146),IF(ISNUMBER(M146),","&amp;K146&amp;","&amp;L146&amp;","&amp;M146,","&amp;K146&amp;","&amp;L146),","&amp;K146),"")&amp;")"</f>
        <v>ECND(12,1)</v>
      </c>
      <c r="O146" s="0" t="str">
        <f aca="false">IF(ISERROR(VLOOKUP(N146,'INTEGER modparm'!$B$2:$B$155,1,0)),IF(ISERROR(VLOOKUP(N146,'REAL modparm'!$B$2:$B$801,1,0)),IF(ISERROR(VLOOKUP(N146,'CHAR modparm'!$B$2:$B$10,1,0)),"*******","CHARACTER"),"REAL"),"INTEGER")</f>
        <v>REAL</v>
      </c>
      <c r="P146" s="0" t="n">
        <v>145</v>
      </c>
      <c r="Q146" s="42" t="s">
        <v>2971</v>
      </c>
      <c r="R146" s="42" t="str">
        <f aca="false">INDEX($N$2:$N$951,MATCH(S146,$P$2:$P$951,0),1)</f>
        <v>NII(1)</v>
      </c>
      <c r="S146" s="30" t="n">
        <v>372</v>
      </c>
      <c r="T146" s="43" t="str">
        <f aca="false">Q146&amp;"::"&amp;R146</f>
        <v>INTEGER::NII(1)</v>
      </c>
      <c r="U146" s="44" t="str">
        <f aca="false">"p%"&amp;LEFT(R146,SEARCH("(",R146,1)-1)&amp;"="&amp;LEFT(R146,SEARCH("(",R146,1)-1)</f>
        <v>p%NII=NII</v>
      </c>
      <c r="V146" s="44" t="str">
        <f aca="false">LEFT(R146,SEARCH("(",R146,1)-1)&amp;"="&amp;"p%"&amp;LEFT(R146,SEARCH("(",R146,1)-1)</f>
        <v>NII=p%NII</v>
      </c>
    </row>
    <row r="147" customFormat="false" ht="12.8" hidden="false" customHeight="false" outlineLevel="0" collapsed="false">
      <c r="E147" s="0" t="s">
        <v>959</v>
      </c>
      <c r="I147" s="39" t="s">
        <v>2153</v>
      </c>
      <c r="J147" s="40" t="n">
        <f aca="false">IF(ISNUMBER(RIGHT(E147,LEN(E147)-SEARCH("(",E147,1))*1),RIGHT(E147,LEN(E147)-SEARCH("(",E147,1))*1,VLOOKUP(MID(E147,SEARCH("(",E147,1)+1,IF(ISERROR(FIND("NBMX",E147,1)),3,4)),$A$2:$C$38,3,0))</f>
        <v>1</v>
      </c>
      <c r="K147" s="40" t="str">
        <f aca="false">IF(ISBLANK(F147),"",IF(ISNUMBER(F147),F147,VLOOKUP(IF(ISERROR(SEARCH(")",F147,1)),LEFT(F147,LEN(F147)),LEFT(F147,LEN(F147)-1)),$A$2:$C$38,3,0)))</f>
        <v/>
      </c>
      <c r="L147" s="40" t="str">
        <f aca="false">IF(ISBLANK(G147),"",IF(ISNUMBER(G147),G147,IF(ISNUMBER(1*LEFT(G147,LEN(G147)-1)),1*LEFT(G147,LEN(G147)-1),VLOOKUP(IF(ISERROR(SEARCH(")",G147,1)),LEFT(G147,LEN(G147)),LEFT(G147,LEN(G147)-1)),$A$2:$C$38,3,0))))</f>
        <v/>
      </c>
      <c r="M147" s="41" t="str">
        <f aca="false">IF(ISBLANK(H147),"",IF(ISNUMBER(H147),H147,IF(ISNUMBER(1*LEFT(H147,LEN(H147)-1)),1*LEFT(H147,LEN(H147)-1),VLOOKUP(IF(ISERROR(SEARCH(")",H147,1)),LEFT(H147,LEN(H147)),LEFT(H147,LEN(H147)-1)),$A$2:$C$38,3,0))))</f>
        <v/>
      </c>
      <c r="N147" s="40" t="str">
        <f aca="false">I147&amp;"("&amp;J147&amp;IF(ISNUMBER(K147),IF(ISNUMBER(L147),IF(ISNUMBER(M147),","&amp;K147&amp;","&amp;L147&amp;","&amp;M147,","&amp;K147&amp;","&amp;L147),","&amp;K147),"")&amp;")"</f>
        <v>EFI(1)</v>
      </c>
      <c r="O147" s="0" t="str">
        <f aca="false">IF(ISERROR(VLOOKUP(N147,'INTEGER modparm'!$B$2:$B$155,1,0)),IF(ISERROR(VLOOKUP(N147,'REAL modparm'!$B$2:$B$801,1,0)),IF(ISERROR(VLOOKUP(N147,'CHAR modparm'!$B$2:$B$10,1,0)),"*******","CHARACTER"),"REAL"),"INTEGER")</f>
        <v>REAL</v>
      </c>
      <c r="P147" s="0" t="n">
        <v>146</v>
      </c>
      <c r="Q147" s="42" t="s">
        <v>2971</v>
      </c>
      <c r="R147" s="42" t="str">
        <f aca="false">INDEX($N$2:$N$951,MATCH(S147,$P$2:$P$951,0),1)</f>
        <v>NIR(45)</v>
      </c>
      <c r="S147" s="30" t="n">
        <v>373</v>
      </c>
      <c r="T147" s="43" t="str">
        <f aca="false">Q147&amp;"::"&amp;R147</f>
        <v>INTEGER::NIR(45)</v>
      </c>
      <c r="U147" s="44" t="str">
        <f aca="false">"p%"&amp;LEFT(R147,SEARCH("(",R147,1)-1)&amp;"="&amp;LEFT(R147,SEARCH("(",R147,1)-1)</f>
        <v>p%NIR=NIR</v>
      </c>
      <c r="V147" s="44" t="str">
        <f aca="false">LEFT(R147,SEARCH("(",R147,1)-1)&amp;"="&amp;"p%"&amp;LEFT(R147,SEARCH("(",R147,1)-1)</f>
        <v>NIR=p%NIR</v>
      </c>
    </row>
    <row r="148" customFormat="false" ht="12.8" hidden="false" customHeight="false" outlineLevel="0" collapsed="false">
      <c r="E148" s="0" t="s">
        <v>834</v>
      </c>
      <c r="I148" s="39" t="s">
        <v>2154</v>
      </c>
      <c r="J148" s="40" t="n">
        <f aca="false">IF(ISNUMBER(RIGHT(E148,LEN(E148)-SEARCH("(",E148,1))*1),RIGHT(E148,LEN(E148)-SEARCH("(",E148,1))*1,VLOOKUP(MID(E148,SEARCH("(",E148,1)+1,IF(ISERROR(FIND("NBMX",E148,1)),3,4)),$A$2:$C$38,3,0))</f>
        <v>300</v>
      </c>
      <c r="K148" s="40" t="str">
        <f aca="false">IF(ISBLANK(F148),"",IF(ISNUMBER(F148),F148,VLOOKUP(IF(ISERROR(SEARCH(")",F148,1)),LEFT(F148,LEN(F148)),LEFT(F148,LEN(F148)-1)),$A$2:$C$38,3,0)))</f>
        <v/>
      </c>
      <c r="L148" s="40" t="str">
        <f aca="false">IF(ISBLANK(G148),"",IF(ISNUMBER(G148),G148,IF(ISNUMBER(1*LEFT(G148,LEN(G148)-1)),1*LEFT(G148,LEN(G148)-1),VLOOKUP(IF(ISERROR(SEARCH(")",G148,1)),LEFT(G148,LEN(G148)),LEFT(G148,LEN(G148)-1)),$A$2:$C$38,3,0))))</f>
        <v/>
      </c>
      <c r="M148" s="41" t="str">
        <f aca="false">IF(ISBLANK(H148),"",IF(ISNUMBER(H148),H148,IF(ISNUMBER(1*LEFT(H148,LEN(H148)-1)),1*LEFT(H148,LEN(H148)-1),VLOOKUP(IF(ISERROR(SEARCH(")",H148,1)),LEFT(H148,LEN(H148)),LEFT(H148,LEN(H148)-1)),$A$2:$C$38,3,0))))</f>
        <v/>
      </c>
      <c r="N148" s="40" t="str">
        <f aca="false">I148&amp;"("&amp;J148&amp;IF(ISNUMBER(K148),IF(ISNUMBER(L148),IF(ISNUMBER(M148),","&amp;K148&amp;","&amp;L148&amp;","&amp;M148,","&amp;K148&amp;","&amp;L148),","&amp;K148),"")&amp;")"</f>
        <v>EFM(300)</v>
      </c>
      <c r="O148" s="0" t="str">
        <f aca="false">IF(ISERROR(VLOOKUP(N148,'INTEGER modparm'!$B$2:$B$155,1,0)),IF(ISERROR(VLOOKUP(N148,'REAL modparm'!$B$2:$B$801,1,0)),IF(ISERROR(VLOOKUP(N148,'CHAR modparm'!$B$2:$B$10,1,0)),"*******","CHARACTER"),"REAL"),"INTEGER")</f>
        <v>REAL</v>
      </c>
      <c r="P148" s="0" t="n">
        <v>147</v>
      </c>
      <c r="Q148" s="42" t="s">
        <v>2971</v>
      </c>
      <c r="R148" s="42" t="str">
        <f aca="false">INDEX($N$2:$N$951,MATCH(S148,$P$2:$P$951,0),1)</f>
        <v>NISA(4)</v>
      </c>
      <c r="S148" s="30" t="n">
        <v>374</v>
      </c>
      <c r="T148" s="43" t="str">
        <f aca="false">Q148&amp;"::"&amp;R148</f>
        <v>INTEGER::NISA(4)</v>
      </c>
      <c r="U148" s="44" t="str">
        <f aca="false">"p%"&amp;LEFT(R148,SEARCH("(",R148,1)-1)&amp;"="&amp;LEFT(R148,SEARCH("(",R148,1)-1)</f>
        <v>p%NISA=NISA</v>
      </c>
      <c r="V148" s="44" t="str">
        <f aca="false">LEFT(R148,SEARCH("(",R148,1)-1)&amp;"="&amp;"p%"&amp;LEFT(R148,SEARCH("(",R148,1)-1)</f>
        <v>NISA=p%NISA</v>
      </c>
    </row>
    <row r="149" customFormat="false" ht="12.8" hidden="false" customHeight="false" outlineLevel="0" collapsed="false">
      <c r="E149" s="0" t="s">
        <v>960</v>
      </c>
      <c r="I149" s="39" t="s">
        <v>2155</v>
      </c>
      <c r="J149" s="40" t="n">
        <f aca="false">IF(ISNUMBER(RIGHT(E149,LEN(E149)-SEARCH("(",E149,1))*1),RIGHT(E149,LEN(E149)-SEARCH("(",E149,1))*1,VLOOKUP(MID(E149,SEARCH("(",E149,1)+1,IF(ISERROR(FIND("NBMX",E149,1)),3,4)),$A$2:$C$38,3,0))</f>
        <v>1</v>
      </c>
      <c r="K149" s="40" t="str">
        <f aca="false">IF(ISBLANK(F149),"",IF(ISNUMBER(F149),F149,VLOOKUP(IF(ISERROR(SEARCH(")",F149,1)),LEFT(F149,LEN(F149)),LEFT(F149,LEN(F149)-1)),$A$2:$C$38,3,0)))</f>
        <v/>
      </c>
      <c r="L149" s="40" t="str">
        <f aca="false">IF(ISBLANK(G149),"",IF(ISNUMBER(G149),G149,IF(ISNUMBER(1*LEFT(G149,LEN(G149)-1)),1*LEFT(G149,LEN(G149)-1),VLOOKUP(IF(ISERROR(SEARCH(")",G149,1)),LEFT(G149,LEN(G149)),LEFT(G149,LEN(G149)-1)),$A$2:$C$38,3,0))))</f>
        <v/>
      </c>
      <c r="M149" s="41" t="str">
        <f aca="false">IF(ISBLANK(H149),"",IF(ISNUMBER(H149),H149,IF(ISNUMBER(1*LEFT(H149,LEN(H149)-1)),1*LEFT(H149,LEN(H149)-1),VLOOKUP(IF(ISERROR(SEARCH(")",H149,1)),LEFT(H149,LEN(H149)),LEFT(H149,LEN(H149)-1)),$A$2:$C$38,3,0))))</f>
        <v/>
      </c>
      <c r="N149" s="40" t="str">
        <f aca="false">I149&amp;"("&amp;J149&amp;IF(ISNUMBER(K149),IF(ISNUMBER(L149),IF(ISNUMBER(M149),","&amp;K149&amp;","&amp;L149&amp;","&amp;M149,","&amp;K149&amp;","&amp;L149),","&amp;K149),"")&amp;")"</f>
        <v>EK(1)</v>
      </c>
      <c r="O149" s="0" t="str">
        <f aca="false">IF(ISERROR(VLOOKUP(N149,'INTEGER modparm'!$B$2:$B$155,1,0)),IF(ISERROR(VLOOKUP(N149,'REAL modparm'!$B$2:$B$801,1,0)),IF(ISERROR(VLOOKUP(N149,'CHAR modparm'!$B$2:$B$10,1,0)),"*******","CHARACTER"),"REAL"),"INTEGER")</f>
        <v>REAL</v>
      </c>
      <c r="P149" s="0" t="n">
        <v>148</v>
      </c>
      <c r="Q149" s="42" t="s">
        <v>2971</v>
      </c>
      <c r="R149" s="42" t="str">
        <f aca="false">INDEX($N$2:$N$951,MATCH(S149,$P$2:$P$951,0),1)</f>
        <v>NMW(1)</v>
      </c>
      <c r="S149" s="30" t="n">
        <v>375</v>
      </c>
      <c r="T149" s="43" t="str">
        <f aca="false">Q149&amp;"::"&amp;R149</f>
        <v>INTEGER::NMW(1)</v>
      </c>
      <c r="U149" s="44" t="str">
        <f aca="false">"p%"&amp;LEFT(R149,SEARCH("(",R149,1)-1)&amp;"="&amp;LEFT(R149,SEARCH("(",R149,1)-1)</f>
        <v>p%NMW=NMW</v>
      </c>
      <c r="V149" s="44" t="str">
        <f aca="false">LEFT(R149,SEARCH("(",R149,1)-1)&amp;"="&amp;"p%"&amp;LEFT(R149,SEARCH("(",R149,1)-1)</f>
        <v>NMW=p%NMW</v>
      </c>
    </row>
    <row r="150" customFormat="false" ht="12.8" hidden="false" customHeight="false" outlineLevel="0" collapsed="false">
      <c r="E150" s="0" t="s">
        <v>961</v>
      </c>
      <c r="I150" s="39" t="s">
        <v>2156</v>
      </c>
      <c r="J150" s="40" t="n">
        <f aca="false">IF(ISNUMBER(RIGHT(E150,LEN(E150)-SEARCH("(",E150,1))*1),RIGHT(E150,LEN(E150)-SEARCH("(",E150,1))*1,VLOOKUP(MID(E150,SEARCH("(",E150,1)+1,IF(ISERROR(FIND("NBMX",E150,1)),3,4)),$A$2:$C$38,3,0))</f>
        <v>1</v>
      </c>
      <c r="K150" s="40" t="str">
        <f aca="false">IF(ISBLANK(F150),"",IF(ISNUMBER(F150),F150,VLOOKUP(IF(ISERROR(SEARCH(")",F150,1)),LEFT(F150,LEN(F150)),LEFT(F150,LEN(F150)-1)),$A$2:$C$38,3,0)))</f>
        <v/>
      </c>
      <c r="L150" s="40" t="str">
        <f aca="false">IF(ISBLANK(G150),"",IF(ISNUMBER(G150),G150,IF(ISNUMBER(1*LEFT(G150,LEN(G150)-1)),1*LEFT(G150,LEN(G150)-1),VLOOKUP(IF(ISERROR(SEARCH(")",G150,1)),LEFT(G150,LEN(G150)),LEFT(G150,LEN(G150)-1)),$A$2:$C$38,3,0))))</f>
        <v/>
      </c>
      <c r="M150" s="41" t="str">
        <f aca="false">IF(ISBLANK(H150),"",IF(ISNUMBER(H150),H150,IF(ISNUMBER(1*LEFT(H150,LEN(H150)-1)),1*LEFT(H150,LEN(H150)-1),VLOOKUP(IF(ISERROR(SEARCH(")",H150,1)),LEFT(H150,LEN(H150)),LEFT(H150,LEN(H150)-1)),$A$2:$C$38,3,0))))</f>
        <v/>
      </c>
      <c r="N150" s="40" t="str">
        <f aca="false">I150&amp;"("&amp;J150&amp;IF(ISNUMBER(K150),IF(ISNUMBER(L150),IF(ISNUMBER(M150),","&amp;K150&amp;","&amp;L150&amp;","&amp;M150,","&amp;K150&amp;","&amp;L150),","&amp;K150),"")&amp;")"</f>
        <v>EM10(1)</v>
      </c>
      <c r="O150" s="0" t="str">
        <f aca="false">IF(ISERROR(VLOOKUP(N150,'INTEGER modparm'!$B$2:$B$155,1,0)),IF(ISERROR(VLOOKUP(N150,'REAL modparm'!$B$2:$B$801,1,0)),IF(ISERROR(VLOOKUP(N150,'CHAR modparm'!$B$2:$B$10,1,0)),"*******","CHARACTER"),"REAL"),"INTEGER")</f>
        <v>REAL</v>
      </c>
      <c r="P150" s="0" t="n">
        <v>149</v>
      </c>
      <c r="Q150" s="42" t="s">
        <v>2971</v>
      </c>
      <c r="R150" s="42" t="str">
        <f aca="false">INDEX($N$2:$N$951,MATCH(S150,$P$2:$P$951,0),1)</f>
        <v>NPC(60)</v>
      </c>
      <c r="S150" s="30" t="n">
        <v>376</v>
      </c>
      <c r="T150" s="43" t="str">
        <f aca="false">Q150&amp;"::"&amp;R150</f>
        <v>INTEGER::NPC(60)</v>
      </c>
      <c r="U150" s="44" t="str">
        <f aca="false">"p%"&amp;LEFT(R150,SEARCH("(",R150,1)-1)&amp;"="&amp;LEFT(R150,SEARCH("(",R150,1)-1)</f>
        <v>p%NPC=NPC</v>
      </c>
      <c r="V150" s="44" t="str">
        <f aca="false">LEFT(R150,SEARCH("(",R150,1)-1)&amp;"="&amp;"p%"&amp;LEFT(R150,SEARCH("(",R150,1)-1)</f>
        <v>NPC=p%NPC</v>
      </c>
    </row>
    <row r="151" customFormat="false" ht="12.8" hidden="false" customHeight="false" outlineLevel="0" collapsed="false">
      <c r="E151" s="0" t="s">
        <v>835</v>
      </c>
      <c r="I151" s="39" t="s">
        <v>2157</v>
      </c>
      <c r="J151" s="40" t="n">
        <f aca="false">IF(ISNUMBER(RIGHT(E151,LEN(E151)-SEARCH("(",E151,1))*1),RIGHT(E151,LEN(E151)-SEARCH("(",E151,1))*1,VLOOKUP(MID(E151,SEARCH("(",E151,1)+1,IF(ISERROR(FIND("NBMX",E151,1)),3,4)),$A$2:$C$38,3,0))</f>
        <v>300</v>
      </c>
      <c r="K151" s="40" t="str">
        <f aca="false">IF(ISBLANK(F151),"",IF(ISNUMBER(F151),F151,VLOOKUP(IF(ISERROR(SEARCH(")",F151,1)),LEFT(F151,LEN(F151)),LEFT(F151,LEN(F151)-1)),$A$2:$C$38,3,0)))</f>
        <v/>
      </c>
      <c r="L151" s="40" t="str">
        <f aca="false">IF(ISBLANK(G151),"",IF(ISNUMBER(G151),G151,IF(ISNUMBER(1*LEFT(G151,LEN(G151)-1)),1*LEFT(G151,LEN(G151)-1),VLOOKUP(IF(ISERROR(SEARCH(")",G151,1)),LEFT(G151,LEN(G151)),LEFT(G151,LEN(G151)-1)),$A$2:$C$38,3,0))))</f>
        <v/>
      </c>
      <c r="M151" s="41" t="str">
        <f aca="false">IF(ISBLANK(H151),"",IF(ISNUMBER(H151),H151,IF(ISNUMBER(1*LEFT(H151,LEN(H151)-1)),1*LEFT(H151,LEN(H151)-1),VLOOKUP(IF(ISERROR(SEARCH(")",H151,1)),LEFT(H151,LEN(H151)),LEFT(H151,LEN(H151)-1)),$A$2:$C$38,3,0))))</f>
        <v/>
      </c>
      <c r="N151" s="40" t="str">
        <f aca="false">I151&amp;"("&amp;J151&amp;IF(ISNUMBER(K151),IF(ISNUMBER(L151),IF(ISNUMBER(M151),","&amp;K151&amp;","&amp;L151&amp;","&amp;M151,","&amp;K151&amp;","&amp;L151),","&amp;K151),"")&amp;")"</f>
        <v>EMX(300)</v>
      </c>
      <c r="O151" s="0" t="str">
        <f aca="false">IF(ISERROR(VLOOKUP(N151,'INTEGER modparm'!$B$2:$B$155,1,0)),IF(ISERROR(VLOOKUP(N151,'REAL modparm'!$B$2:$B$801,1,0)),IF(ISERROR(VLOOKUP(N151,'CHAR modparm'!$B$2:$B$10,1,0)),"*******","CHARACTER"),"REAL"),"INTEGER")</f>
        <v>REAL</v>
      </c>
      <c r="P151" s="0" t="n">
        <v>150</v>
      </c>
      <c r="Q151" s="42" t="s">
        <v>2971</v>
      </c>
      <c r="R151" s="42" t="str">
        <f aca="false">INDEX($N$2:$N$951,MATCH(S151,$P$2:$P$951,0),1)</f>
        <v>NPSF(1)</v>
      </c>
      <c r="S151" s="30" t="n">
        <v>377</v>
      </c>
      <c r="T151" s="43" t="str">
        <f aca="false">Q151&amp;"::"&amp;R151</f>
        <v>INTEGER::NPSF(1)</v>
      </c>
      <c r="U151" s="44" t="str">
        <f aca="false">"p%"&amp;LEFT(R151,SEARCH("(",R151,1)-1)&amp;"="&amp;LEFT(R151,SEARCH("(",R151,1)-1)</f>
        <v>p%NPSF=NPSF</v>
      </c>
      <c r="V151" s="44" t="str">
        <f aca="false">LEFT(R151,SEARCH("(",R151,1)-1)&amp;"="&amp;"p%"&amp;LEFT(R151,SEARCH("(",R151,1)-1)</f>
        <v>NPSF=p%NPSF</v>
      </c>
    </row>
    <row r="152" customFormat="false" ht="12.8" hidden="false" customHeight="false" outlineLevel="0" collapsed="false">
      <c r="E152" s="0" t="s">
        <v>1705</v>
      </c>
      <c r="F152" s="0" t="s">
        <v>1599</v>
      </c>
      <c r="I152" s="39" t="s">
        <v>2158</v>
      </c>
      <c r="J152" s="40" t="n">
        <f aca="false">IF(ISNUMBER(RIGHT(E152,LEN(E152)-SEARCH("(",E152,1))*1),RIGHT(E152,LEN(E152)-SEARCH("(",E152,1))*1,VLOOKUP(MID(E152,SEARCH("(",E152,1)+1,IF(ISERROR(FIND("NBMX",E152,1)),3,4)),$A$2:$C$38,3,0))</f>
        <v>30</v>
      </c>
      <c r="K152" s="40" t="n">
        <f aca="false">IF(ISBLANK(F152),"",IF(ISNUMBER(F152),F152,VLOOKUP(IF(ISERROR(SEARCH(")",F152,1)),LEFT(F152,LEN(F152)),LEFT(F152,LEN(F152)-1)),$A$2:$C$38,3,0)))</f>
        <v>1</v>
      </c>
      <c r="L152" s="40" t="str">
        <f aca="false">IF(ISBLANK(G152),"",IF(ISNUMBER(G152),G152,IF(ISNUMBER(1*LEFT(G152,LEN(G152)-1)),1*LEFT(G152,LEN(G152)-1),VLOOKUP(IF(ISERROR(SEARCH(")",G152,1)),LEFT(G152,LEN(G152)),LEFT(G152,LEN(G152)-1)),$A$2:$C$38,3,0))))</f>
        <v/>
      </c>
      <c r="M152" s="41" t="str">
        <f aca="false">IF(ISBLANK(H152),"",IF(ISNUMBER(H152),H152,IF(ISNUMBER(1*LEFT(H152,LEN(H152)-1)),1*LEFT(H152,LEN(H152)-1),VLOOKUP(IF(ISERROR(SEARCH(")",H152,1)),LEFT(H152,LEN(H152)),LEFT(H152,LEN(H152)-1)),$A$2:$C$38,3,0))))</f>
        <v/>
      </c>
      <c r="N152" s="40" t="str">
        <f aca="false">I152&amp;"("&amp;J152&amp;IF(ISNUMBER(K152),IF(ISNUMBER(L152),IF(ISNUMBER(M152),","&amp;K152&amp;","&amp;L152&amp;","&amp;M152,","&amp;K152&amp;","&amp;L152),","&amp;K152),"")&amp;")"</f>
        <v>EO5(30,1)</v>
      </c>
      <c r="O152" s="0" t="str">
        <f aca="false">IF(ISERROR(VLOOKUP(N152,'INTEGER modparm'!$B$2:$B$155,1,0)),IF(ISERROR(VLOOKUP(N152,'REAL modparm'!$B$2:$B$801,1,0)),IF(ISERROR(VLOOKUP(N152,'CHAR modparm'!$B$2:$B$10,1,0)),"*******","CHARACTER"),"REAL"),"INTEGER")</f>
        <v>REAL</v>
      </c>
      <c r="P152" s="0" t="n">
        <v>151</v>
      </c>
      <c r="Q152" s="42" t="s">
        <v>2971</v>
      </c>
      <c r="R152" s="42" t="str">
        <f aca="false">INDEX($N$2:$N$951,MATCH(S152,$P$2:$P$951,0),1)</f>
        <v>NPST(45,1)</v>
      </c>
      <c r="S152" s="30" t="n">
        <v>378</v>
      </c>
      <c r="T152" s="43" t="str">
        <f aca="false">Q152&amp;"::"&amp;R152</f>
        <v>INTEGER::NPST(45,1)</v>
      </c>
      <c r="U152" s="44" t="str">
        <f aca="false">"p%"&amp;LEFT(R152,SEARCH("(",R152,1)-1)&amp;"="&amp;LEFT(R152,SEARCH("(",R152,1)-1)</f>
        <v>p%NPST=NPST</v>
      </c>
      <c r="V152" s="44" t="str">
        <f aca="false">LEFT(R152,SEARCH("(",R152,1)-1)&amp;"="&amp;"p%"&amp;LEFT(R152,SEARCH("(",R152,1)-1)</f>
        <v>NPST=p%NPST</v>
      </c>
    </row>
    <row r="153" customFormat="false" ht="12.8" hidden="false" customHeight="false" outlineLevel="0" collapsed="false">
      <c r="E153" s="0" t="s">
        <v>858</v>
      </c>
      <c r="I153" s="39" t="s">
        <v>2159</v>
      </c>
      <c r="J153" s="40" t="n">
        <f aca="false">IF(ISNUMBER(RIGHT(E153,LEN(E153)-SEARCH("(",E153,1))*1),RIGHT(E153,LEN(E153)-SEARCH("(",E153,1))*1,VLOOKUP(MID(E153,SEARCH("(",E153,1)+1,IF(ISERROR(FIND("NBMX",E153,1)),3,4)),$A$2:$C$38,3,0))</f>
        <v>200</v>
      </c>
      <c r="K153" s="40" t="str">
        <f aca="false">IF(ISBLANK(F153),"",IF(ISNUMBER(F153),F153,VLOOKUP(IF(ISERROR(SEARCH(")",F153,1)),LEFT(F153,LEN(F153)),LEFT(F153,LEN(F153)-1)),$A$2:$C$38,3,0)))</f>
        <v/>
      </c>
      <c r="L153" s="40" t="str">
        <f aca="false">IF(ISBLANK(G153),"",IF(ISNUMBER(G153),G153,IF(ISNUMBER(1*LEFT(G153,LEN(G153)-1)),1*LEFT(G153,LEN(G153)-1),VLOOKUP(IF(ISERROR(SEARCH(")",G153,1)),LEFT(G153,LEN(G153)),LEFT(G153,LEN(G153)-1)),$A$2:$C$38,3,0))))</f>
        <v/>
      </c>
      <c r="M153" s="41" t="str">
        <f aca="false">IF(ISBLANK(H153),"",IF(ISNUMBER(H153),H153,IF(ISNUMBER(1*LEFT(H153,LEN(H153)-1)),1*LEFT(H153,LEN(H153)-1),VLOOKUP(IF(ISERROR(SEARCH(")",H153,1)),LEFT(H153,LEN(H153)),LEFT(H153,LEN(H153)-1)),$A$2:$C$38,3,0))))</f>
        <v/>
      </c>
      <c r="N153" s="40" t="str">
        <f aca="false">I153&amp;"("&amp;J153&amp;IF(ISNUMBER(K153),IF(ISNUMBER(L153),IF(ISNUMBER(M153),","&amp;K153&amp;","&amp;L153&amp;","&amp;M153,","&amp;K153&amp;","&amp;L153),","&amp;K153),"")&amp;")"</f>
        <v>EP(200)</v>
      </c>
      <c r="O153" s="0" t="str">
        <f aca="false">IF(ISERROR(VLOOKUP(N153,'INTEGER modparm'!$B$2:$B$155,1,0)),IF(ISERROR(VLOOKUP(N153,'REAL modparm'!$B$2:$B$801,1,0)),IF(ISERROR(VLOOKUP(N153,'CHAR modparm'!$B$2:$B$10,1,0)),"*******","CHARACTER"),"REAL"),"INTEGER")</f>
        <v>REAL</v>
      </c>
      <c r="P153" s="0" t="n">
        <v>152</v>
      </c>
      <c r="Q153" s="42" t="s">
        <v>2971</v>
      </c>
      <c r="R153" s="42" t="str">
        <f aca="false">INDEX($N$2:$N$951,MATCH(S153,$P$2:$P$951,0),1)</f>
        <v>NQRB(4)</v>
      </c>
      <c r="S153" s="30" t="n">
        <v>379</v>
      </c>
      <c r="T153" s="43" t="str">
        <f aca="false">Q153&amp;"::"&amp;R153</f>
        <v>INTEGER::NQRB(4)</v>
      </c>
      <c r="U153" s="44" t="str">
        <f aca="false">"p%"&amp;LEFT(R153,SEARCH("(",R153,1)-1)&amp;"="&amp;LEFT(R153,SEARCH("(",R153,1)-1)</f>
        <v>p%NQRB=NQRB</v>
      </c>
      <c r="V153" s="44" t="str">
        <f aca="false">LEFT(R153,SEARCH("(",R153,1)-1)&amp;"="&amp;"p%"&amp;LEFT(R153,SEARCH("(",R153,1)-1)</f>
        <v>NQRB=p%NQRB</v>
      </c>
    </row>
    <row r="154" customFormat="false" ht="12.8" hidden="false" customHeight="false" outlineLevel="0" collapsed="false">
      <c r="E154" s="0" t="s">
        <v>1706</v>
      </c>
      <c r="F154" s="0" t="s">
        <v>1599</v>
      </c>
      <c r="I154" s="39" t="s">
        <v>2160</v>
      </c>
      <c r="J154" s="40" t="n">
        <f aca="false">IF(ISNUMBER(RIGHT(E154,LEN(E154)-SEARCH("(",E154,1))*1),RIGHT(E154,LEN(E154)-SEARCH("(",E154,1))*1,VLOOKUP(MID(E154,SEARCH("(",E154,1)+1,IF(ISERROR(FIND("NBMX",E154,1)),3,4)),$A$2:$C$38,3,0))</f>
        <v>12</v>
      </c>
      <c r="K154" s="40" t="n">
        <f aca="false">IF(ISBLANK(F154),"",IF(ISNUMBER(F154),F154,VLOOKUP(IF(ISERROR(SEARCH(")",F154,1)),LEFT(F154,LEN(F154)),LEFT(F154,LEN(F154)-1)),$A$2:$C$38,3,0)))</f>
        <v>1</v>
      </c>
      <c r="L154" s="40" t="str">
        <f aca="false">IF(ISBLANK(G154),"",IF(ISNUMBER(G154),G154,IF(ISNUMBER(1*LEFT(G154,LEN(G154)-1)),1*LEFT(G154,LEN(G154)-1),VLOOKUP(IF(ISERROR(SEARCH(")",G154,1)),LEFT(G154,LEN(G154)),LEFT(G154,LEN(G154)-1)),$A$2:$C$38,3,0))))</f>
        <v/>
      </c>
      <c r="M154" s="41" t="str">
        <f aca="false">IF(ISBLANK(H154),"",IF(ISNUMBER(H154),H154,IF(ISNUMBER(1*LEFT(H154,LEN(H154)-1)),1*LEFT(H154,LEN(H154)-1),VLOOKUP(IF(ISERROR(SEARCH(")",H154,1)),LEFT(H154,LEN(H154)),LEFT(H154,LEN(H154)-1)),$A$2:$C$38,3,0))))</f>
        <v/>
      </c>
      <c r="N154" s="40" t="str">
        <f aca="false">I154&amp;"("&amp;J154&amp;IF(ISNUMBER(K154),IF(ISNUMBER(L154),IF(ISNUMBER(M154),","&amp;K154&amp;","&amp;L154&amp;","&amp;M154,","&amp;K154&amp;","&amp;L154),","&amp;K154),"")&amp;")"</f>
        <v>EQKE(12,1)</v>
      </c>
      <c r="O154" s="0" t="str">
        <f aca="false">IF(ISERROR(VLOOKUP(N154,'INTEGER modparm'!$B$2:$B$155,1,0)),IF(ISERROR(VLOOKUP(N154,'REAL modparm'!$B$2:$B$801,1,0)),IF(ISERROR(VLOOKUP(N154,'CHAR modparm'!$B$2:$B$10,1,0)),"*******","CHARACTER"),"REAL"),"INTEGER")</f>
        <v>REAL</v>
      </c>
      <c r="P154" s="0" t="n">
        <v>153</v>
      </c>
      <c r="Q154" s="42" t="s">
        <v>2971</v>
      </c>
      <c r="R154" s="42" t="str">
        <f aca="false">INDEX($N$2:$N$951,MATCH(S154,$P$2:$P$951,0),1)</f>
        <v>NRO(1)</v>
      </c>
      <c r="S154" s="30" t="n">
        <v>380</v>
      </c>
      <c r="T154" s="43" t="str">
        <f aca="false">Q154&amp;"::"&amp;R154</f>
        <v>INTEGER::NRO(1)</v>
      </c>
      <c r="U154" s="44" t="str">
        <f aca="false">"p%"&amp;LEFT(R154,SEARCH("(",R154,1)-1)&amp;"="&amp;LEFT(R154,SEARCH("(",R154,1)-1)</f>
        <v>p%NRO=NRO</v>
      </c>
      <c r="V154" s="44" t="str">
        <f aca="false">LEFT(R154,SEARCH("(",R154,1)-1)&amp;"="&amp;"p%"&amp;LEFT(R154,SEARCH("(",R154,1)-1)</f>
        <v>NRO=p%NRO</v>
      </c>
    </row>
    <row r="155" customFormat="false" ht="12.8" hidden="false" customHeight="false" outlineLevel="0" collapsed="false">
      <c r="E155" s="0" t="s">
        <v>1707</v>
      </c>
      <c r="F155" s="0" t="s">
        <v>1599</v>
      </c>
      <c r="I155" s="39" t="s">
        <v>2161</v>
      </c>
      <c r="J155" s="40" t="n">
        <f aca="false">IF(ISNUMBER(RIGHT(E155,LEN(E155)-SEARCH("(",E155,1))*1),RIGHT(E155,LEN(E155)-SEARCH("(",E155,1))*1,VLOOKUP(MID(E155,SEARCH("(",E155,1)+1,IF(ISERROR(FIND("NBMX",E155,1)),3,4)),$A$2:$C$38,3,0))</f>
        <v>12</v>
      </c>
      <c r="K155" s="40" t="n">
        <f aca="false">IF(ISBLANK(F155),"",IF(ISNUMBER(F155),F155,VLOOKUP(IF(ISERROR(SEARCH(")",F155,1)),LEFT(F155,LEN(F155)),LEFT(F155,LEN(F155)-1)),$A$2:$C$38,3,0)))</f>
        <v>1</v>
      </c>
      <c r="L155" s="40" t="str">
        <f aca="false">IF(ISBLANK(G155),"",IF(ISNUMBER(G155),G155,IF(ISNUMBER(1*LEFT(G155,LEN(G155)-1)),1*LEFT(G155,LEN(G155)-1),VLOOKUP(IF(ISERROR(SEARCH(")",G155,1)),LEFT(G155,LEN(G155)),LEFT(G155,LEN(G155)-1)),$A$2:$C$38,3,0))))</f>
        <v/>
      </c>
      <c r="M155" s="41" t="str">
        <f aca="false">IF(ISBLANK(H155),"",IF(ISNUMBER(H155),H155,IF(ISNUMBER(1*LEFT(H155,LEN(H155)-1)),1*LEFT(H155,LEN(H155)-1),VLOOKUP(IF(ISERROR(SEARCH(")",H155,1)),LEFT(H155,LEN(H155)),LEFT(H155,LEN(H155)-1)),$A$2:$C$38,3,0))))</f>
        <v/>
      </c>
      <c r="N155" s="40" t="str">
        <f aca="false">I155&amp;"("&amp;J155&amp;IF(ISNUMBER(K155),IF(ISNUMBER(L155),IF(ISNUMBER(M155),","&amp;K155&amp;","&amp;L155&amp;","&amp;M155,","&amp;K155&amp;","&amp;L155),","&amp;K155),"")&amp;")"</f>
        <v>EQKS(12,1)</v>
      </c>
      <c r="O155" s="0" t="str">
        <f aca="false">IF(ISERROR(VLOOKUP(N155,'INTEGER modparm'!$B$2:$B$155,1,0)),IF(ISERROR(VLOOKUP(N155,'REAL modparm'!$B$2:$B$801,1,0)),IF(ISERROR(VLOOKUP(N155,'CHAR modparm'!$B$2:$B$10,1,0)),"*******","CHARACTER"),"REAL"),"INTEGER")</f>
        <v>REAL</v>
      </c>
      <c r="P155" s="0" t="n">
        <v>154</v>
      </c>
      <c r="Q155" s="42" t="s">
        <v>2971</v>
      </c>
      <c r="R155" s="42" t="str">
        <f aca="false">INDEX($N$2:$N$951,MATCH(S155,$P$2:$P$951,0),1)</f>
        <v>NSAL(1)</v>
      </c>
      <c r="S155" s="30" t="n">
        <v>381</v>
      </c>
      <c r="T155" s="43" t="str">
        <f aca="false">Q155&amp;"::"&amp;R155</f>
        <v>INTEGER::NSAL(1)</v>
      </c>
      <c r="U155" s="44" t="str">
        <f aca="false">"p%"&amp;LEFT(R155,SEARCH("(",R155,1)-1)&amp;"="&amp;LEFT(R155,SEARCH("(",R155,1)-1)</f>
        <v>p%NSAL=NSAL</v>
      </c>
      <c r="V155" s="44" t="str">
        <f aca="false">LEFT(R155,SEARCH("(",R155,1)-1)&amp;"="&amp;"p%"&amp;LEFT(R155,SEARCH("(",R155,1)-1)</f>
        <v>NSAL=p%NSAL</v>
      </c>
    </row>
    <row r="156" customFormat="false" ht="12.8" hidden="false" customHeight="false" outlineLevel="0" collapsed="false">
      <c r="E156" s="0" t="s">
        <v>1229</v>
      </c>
      <c r="I156" s="39" t="s">
        <v>2162</v>
      </c>
      <c r="J156" s="40" t="n">
        <f aca="false">IF(ISNUMBER(RIGHT(E156,LEN(E156)-SEARCH("(",E156,1))*1),RIGHT(E156,LEN(E156)-SEARCH("(",E156,1))*1,VLOOKUP(MID(E156,SEARCH("(",E156,1)+1,IF(ISERROR(FIND("NBMX",E156,1)),3,4)),$A$2:$C$38,3,0))</f>
        <v>4</v>
      </c>
      <c r="K156" s="40" t="str">
        <f aca="false">IF(ISBLANK(F156),"",IF(ISNUMBER(F156),F156,VLOOKUP(IF(ISERROR(SEARCH(")",F156,1)),LEFT(F156,LEN(F156)),LEFT(F156,LEN(F156)-1)),$A$2:$C$38,3,0)))</f>
        <v/>
      </c>
      <c r="L156" s="40" t="str">
        <f aca="false">IF(ISBLANK(G156),"",IF(ISNUMBER(G156),G156,IF(ISNUMBER(1*LEFT(G156,LEN(G156)-1)),1*LEFT(G156,LEN(G156)-1),VLOOKUP(IF(ISERROR(SEARCH(")",G156,1)),LEFT(G156,LEN(G156)),LEFT(G156,LEN(G156)-1)),$A$2:$C$38,3,0))))</f>
        <v/>
      </c>
      <c r="M156" s="41" t="str">
        <f aca="false">IF(ISBLANK(H156),"",IF(ISNUMBER(H156),H156,IF(ISNUMBER(1*LEFT(H156,LEN(H156)-1)),1*LEFT(H156,LEN(H156)-1),VLOOKUP(IF(ISERROR(SEARCH(")",H156,1)),LEFT(H156,LEN(H156)),LEFT(H156,LEN(H156)-1)),$A$2:$C$38,3,0))))</f>
        <v/>
      </c>
      <c r="N156" s="40" t="str">
        <f aca="false">I156&amp;"("&amp;J156&amp;IF(ISNUMBER(K156),IF(ISNUMBER(L156),IF(ISNUMBER(M156),","&amp;K156&amp;","&amp;L156&amp;","&amp;M156,","&amp;K156&amp;","&amp;L156),","&amp;K156),"")&amp;")"</f>
        <v>ERAV(4)</v>
      </c>
      <c r="O156" s="0" t="str">
        <f aca="false">IF(ISERROR(VLOOKUP(N156,'INTEGER modparm'!$B$2:$B$155,1,0)),IF(ISERROR(VLOOKUP(N156,'REAL modparm'!$B$2:$B$801,1,0)),IF(ISERROR(VLOOKUP(N156,'CHAR modparm'!$B$2:$B$10,1,0)),"*******","CHARACTER"),"REAL"),"INTEGER")</f>
        <v>REAL</v>
      </c>
      <c r="P156" s="0" t="n">
        <v>155</v>
      </c>
      <c r="Q156" s="42" t="s">
        <v>2971</v>
      </c>
      <c r="R156" s="42" t="str">
        <f aca="false">INDEX($N$2:$N$951,MATCH(S156,$P$2:$P$951,0),1)</f>
        <v>NSAO(1)</v>
      </c>
      <c r="S156" s="30" t="n">
        <v>382</v>
      </c>
      <c r="T156" s="43" t="str">
        <f aca="false">Q156&amp;"::"&amp;R156</f>
        <v>INTEGER::NSAO(1)</v>
      </c>
      <c r="U156" s="44" t="str">
        <f aca="false">"p%"&amp;LEFT(R156,SEARCH("(",R156,1)-1)&amp;"="&amp;LEFT(R156,SEARCH("(",R156,1)-1)</f>
        <v>p%NSAO=NSAO</v>
      </c>
      <c r="V156" s="44" t="str">
        <f aca="false">LEFT(R156,SEARCH("(",R156,1)-1)&amp;"="&amp;"p%"&amp;LEFT(R156,SEARCH("(",R156,1)-1)</f>
        <v>NSAO=p%NSAO</v>
      </c>
    </row>
    <row r="157" customFormat="false" ht="12.8" hidden="false" customHeight="false" outlineLevel="0" collapsed="false">
      <c r="E157" s="0" t="s">
        <v>1708</v>
      </c>
      <c r="F157" s="0" t="s">
        <v>1599</v>
      </c>
      <c r="I157" s="39" t="s">
        <v>2163</v>
      </c>
      <c r="J157" s="40" t="n">
        <f aca="false">IF(ISNUMBER(RIGHT(E157,LEN(E157)-SEARCH("(",E157,1))*1),RIGHT(E157,LEN(E157)-SEARCH("(",E157,1))*1,VLOOKUP(MID(E157,SEARCH("(",E157,1)+1,IF(ISERROR(FIND("NBMX",E157,1)),3,4)),$A$2:$C$38,3,0))</f>
        <v>200</v>
      </c>
      <c r="K157" s="40" t="n">
        <f aca="false">IF(ISBLANK(F157),"",IF(ISNUMBER(F157),F157,VLOOKUP(IF(ISERROR(SEARCH(")",F157,1)),LEFT(F157,LEN(F157)),LEFT(F157,LEN(F157)-1)),$A$2:$C$38,3,0)))</f>
        <v>1</v>
      </c>
      <c r="L157" s="40" t="str">
        <f aca="false">IF(ISBLANK(G157),"",IF(ISNUMBER(G157),G157,IF(ISNUMBER(1*LEFT(G157,LEN(G157)-1)),1*LEFT(G157,LEN(G157)-1),VLOOKUP(IF(ISERROR(SEARCH(")",G157,1)),LEFT(G157,LEN(G157)),LEFT(G157,LEN(G157)-1)),$A$2:$C$38,3,0))))</f>
        <v/>
      </c>
      <c r="M157" s="41" t="str">
        <f aca="false">IF(ISBLANK(H157),"",IF(ISNUMBER(H157),H157,IF(ISNUMBER(1*LEFT(H157,LEN(H157)-1)),1*LEFT(H157,LEN(H157)-1),VLOOKUP(IF(ISERROR(SEARCH(")",H157,1)),LEFT(H157,LEN(H157)),LEFT(H157,LEN(H157)-1)),$A$2:$C$38,3,0))))</f>
        <v/>
      </c>
      <c r="N157" s="40" t="str">
        <f aca="false">I157&amp;"("&amp;J157&amp;IF(ISNUMBER(K157),IF(ISNUMBER(L157),IF(ISNUMBER(M157),","&amp;K157&amp;","&amp;L157&amp;","&amp;M157,","&amp;K157&amp;","&amp;L157),","&amp;K157),"")&amp;")"</f>
        <v>ETG(200,1)</v>
      </c>
      <c r="O157" s="0" t="str">
        <f aca="false">IF(ISERROR(VLOOKUP(N157,'INTEGER modparm'!$B$2:$B$155,1,0)),IF(ISERROR(VLOOKUP(N157,'REAL modparm'!$B$2:$B$801,1,0)),IF(ISERROR(VLOOKUP(N157,'CHAR modparm'!$B$2:$B$10,1,0)),"*******","CHARACTER"),"REAL"),"INTEGER")</f>
        <v>REAL</v>
      </c>
      <c r="P157" s="0" t="n">
        <v>156</v>
      </c>
      <c r="Q157" s="42" t="s">
        <v>2971</v>
      </c>
      <c r="R157" s="42" t="str">
        <f aca="false">INDEX($N$2:$N$951,MATCH(S157,$P$2:$P$951,0),1)</f>
        <v>NSAS(1)</v>
      </c>
      <c r="S157" s="30" t="n">
        <v>383</v>
      </c>
      <c r="T157" s="43" t="str">
        <f aca="false">Q157&amp;"::"&amp;R157</f>
        <v>INTEGER::NSAS(1)</v>
      </c>
      <c r="U157" s="44" t="str">
        <f aca="false">"p%"&amp;LEFT(R157,SEARCH("(",R157,1)-1)&amp;"="&amp;LEFT(R157,SEARCH("(",R157,1)-1)</f>
        <v>p%NSAS=NSAS</v>
      </c>
      <c r="V157" s="44" t="str">
        <f aca="false">LEFT(R157,SEARCH("(",R157,1)-1)&amp;"="&amp;"p%"&amp;LEFT(R157,SEARCH("(",R157,1)-1)</f>
        <v>NSAS=p%NSAS</v>
      </c>
    </row>
    <row r="158" customFormat="false" ht="12.8" hidden="false" customHeight="false" outlineLevel="0" collapsed="false">
      <c r="E158" s="0" t="s">
        <v>962</v>
      </c>
      <c r="I158" s="39" t="s">
        <v>2164</v>
      </c>
      <c r="J158" s="40" t="n">
        <f aca="false">IF(ISNUMBER(RIGHT(E158,LEN(E158)-SEARCH("(",E158,1))*1),RIGHT(E158,LEN(E158)-SEARCH("(",E158,1))*1,VLOOKUP(MID(E158,SEARCH("(",E158,1)+1,IF(ISERROR(FIND("NBMX",E158,1)),3,4)),$A$2:$C$38,3,0))</f>
        <v>1</v>
      </c>
      <c r="K158" s="40" t="str">
        <f aca="false">IF(ISBLANK(F158),"",IF(ISNUMBER(F158),F158,VLOOKUP(IF(ISERROR(SEARCH(")",F158,1)),LEFT(F158,LEN(F158)),LEFT(F158,LEN(F158)-1)),$A$2:$C$38,3,0)))</f>
        <v/>
      </c>
      <c r="L158" s="40" t="str">
        <f aca="false">IF(ISBLANK(G158),"",IF(ISNUMBER(G158),G158,IF(ISNUMBER(1*LEFT(G158,LEN(G158)-1)),1*LEFT(G158,LEN(G158)-1),VLOOKUP(IF(ISERROR(SEARCH(")",G158,1)),LEFT(G158,LEN(G158)),LEFT(G158,LEN(G158)-1)),$A$2:$C$38,3,0))))</f>
        <v/>
      </c>
      <c r="M158" s="41" t="str">
        <f aca="false">IF(ISBLANK(H158),"",IF(ISNUMBER(H158),H158,IF(ISNUMBER(1*LEFT(H158,LEN(H158)-1)),1*LEFT(H158,LEN(H158)-1),VLOOKUP(IF(ISERROR(SEARCH(")",H158,1)),LEFT(H158,LEN(H158)),LEFT(H158,LEN(H158)-1)),$A$2:$C$38,3,0))))</f>
        <v/>
      </c>
      <c r="N158" s="40" t="str">
        <f aca="false">I158&amp;"("&amp;J158&amp;IF(ISNUMBER(K158),IF(ISNUMBER(L158),IF(ISNUMBER(M158),","&amp;K158&amp;","&amp;L158&amp;","&amp;M158,","&amp;K158&amp;","&amp;L158),","&amp;K158),"")&amp;")"</f>
        <v>EVRS(1)</v>
      </c>
      <c r="O158" s="0" t="str">
        <f aca="false">IF(ISERROR(VLOOKUP(N158,'INTEGER modparm'!$B$2:$B$155,1,0)),IF(ISERROR(VLOOKUP(N158,'REAL modparm'!$B$2:$B$801,1,0)),IF(ISERROR(VLOOKUP(N158,'CHAR modparm'!$B$2:$B$10,1,0)),"*******","CHARACTER"),"REAL"),"INTEGER")</f>
        <v>REAL</v>
      </c>
      <c r="P158" s="0" t="n">
        <v>157</v>
      </c>
      <c r="Q158" s="42" t="s">
        <v>2971</v>
      </c>
      <c r="R158" s="42" t="str">
        <f aca="false">INDEX($N$2:$N$951,MATCH(S158,$P$2:$P$951,0),1)</f>
        <v>NTL(45,1)</v>
      </c>
      <c r="S158" s="30" t="n">
        <v>384</v>
      </c>
      <c r="T158" s="43" t="str">
        <f aca="false">Q158&amp;"::"&amp;R158</f>
        <v>INTEGER::NTL(45,1)</v>
      </c>
      <c r="U158" s="44" t="str">
        <f aca="false">"p%"&amp;LEFT(R158,SEARCH("(",R158,1)-1)&amp;"="&amp;LEFT(R158,SEARCH("(",R158,1)-1)</f>
        <v>p%NTL=NTL</v>
      </c>
      <c r="V158" s="44" t="str">
        <f aca="false">LEFT(R158,SEARCH("(",R158,1)-1)&amp;"="&amp;"p%"&amp;LEFT(R158,SEARCH("(",R158,1)-1)</f>
        <v>NTL=p%NTL</v>
      </c>
    </row>
    <row r="159" customFormat="false" ht="12.8" hidden="false" customHeight="false" outlineLevel="0" collapsed="false">
      <c r="E159" s="0" t="s">
        <v>963</v>
      </c>
      <c r="I159" s="39" t="s">
        <v>2165</v>
      </c>
      <c r="J159" s="40" t="n">
        <f aca="false">IF(ISNUMBER(RIGHT(E159,LEN(E159)-SEARCH("(",E159,1))*1),RIGHT(E159,LEN(E159)-SEARCH("(",E159,1))*1,VLOOKUP(MID(E159,SEARCH("(",E159,1)+1,IF(ISERROR(FIND("NBMX",E159,1)),3,4)),$A$2:$C$38,3,0))</f>
        <v>1</v>
      </c>
      <c r="K159" s="40" t="str">
        <f aca="false">IF(ISBLANK(F159),"",IF(ISNUMBER(F159),F159,VLOOKUP(IF(ISERROR(SEARCH(")",F159,1)),LEFT(F159,LEN(F159)),LEFT(F159,LEN(F159)-1)),$A$2:$C$38,3,0)))</f>
        <v/>
      </c>
      <c r="L159" s="40" t="str">
        <f aca="false">IF(ISBLANK(G159),"",IF(ISNUMBER(G159),G159,IF(ISNUMBER(1*LEFT(G159,LEN(G159)-1)),1*LEFT(G159,LEN(G159)-1),VLOOKUP(IF(ISERROR(SEARCH(")",G159,1)),LEFT(G159,LEN(G159)),LEFT(G159,LEN(G159)-1)),$A$2:$C$38,3,0))))</f>
        <v/>
      </c>
      <c r="M159" s="41" t="str">
        <f aca="false">IF(ISBLANK(H159),"",IF(ISNUMBER(H159),H159,IF(ISNUMBER(1*LEFT(H159,LEN(H159)-1)),1*LEFT(H159,LEN(H159)-1),VLOOKUP(IF(ISERROR(SEARCH(")",H159,1)),LEFT(H159,LEN(H159)),LEFT(H159,LEN(H159)-1)),$A$2:$C$38,3,0))))</f>
        <v/>
      </c>
      <c r="N159" s="40" t="str">
        <f aca="false">I159&amp;"("&amp;J159&amp;IF(ISNUMBER(K159),IF(ISNUMBER(L159),IF(ISNUMBER(M159),","&amp;K159&amp;","&amp;L159&amp;","&amp;M159,","&amp;K159&amp;","&amp;L159),","&amp;K159),"")&amp;")"</f>
        <v>EVRT(1)</v>
      </c>
      <c r="O159" s="0" t="str">
        <f aca="false">IF(ISERROR(VLOOKUP(N159,'INTEGER modparm'!$B$2:$B$155,1,0)),IF(ISERROR(VLOOKUP(N159,'REAL modparm'!$B$2:$B$801,1,0)),IF(ISERROR(VLOOKUP(N159,'CHAR modparm'!$B$2:$B$10,1,0)),"*******","CHARACTER"),"REAL"),"INTEGER")</f>
        <v>REAL</v>
      </c>
      <c r="P159" s="0" t="n">
        <v>158</v>
      </c>
      <c r="Q159" s="42" t="s">
        <v>2971</v>
      </c>
      <c r="R159" s="42" t="str">
        <f aca="false">INDEX($N$2:$N$951,MATCH(S159,$P$2:$P$951,0),1)</f>
        <v>NTP(200)</v>
      </c>
      <c r="S159" s="30" t="n">
        <v>385</v>
      </c>
      <c r="T159" s="43" t="str">
        <f aca="false">Q159&amp;"::"&amp;R159</f>
        <v>INTEGER::NTP(200)</v>
      </c>
      <c r="U159" s="44" t="str">
        <f aca="false">"p%"&amp;LEFT(R159,SEARCH("(",R159,1)-1)&amp;"="&amp;LEFT(R159,SEARCH("(",R159,1)-1)</f>
        <v>p%NTP=NTP</v>
      </c>
      <c r="V159" s="44" t="str">
        <f aca="false">LEFT(R159,SEARCH("(",R159,1)-1)&amp;"="&amp;"p%"&amp;LEFT(R159,SEARCH("(",R159,1)-1)</f>
        <v>NTP=p%NTP</v>
      </c>
    </row>
    <row r="160" customFormat="false" ht="12.8" hidden="false" customHeight="false" outlineLevel="0" collapsed="false">
      <c r="E160" s="0" t="s">
        <v>1709</v>
      </c>
      <c r="F160" s="0" t="s">
        <v>1599</v>
      </c>
      <c r="I160" s="39" t="s">
        <v>2166</v>
      </c>
      <c r="J160" s="40" t="n">
        <f aca="false">IF(ISNUMBER(RIGHT(E160,LEN(E160)-SEARCH("(",E160,1))*1),RIGHT(E160,LEN(E160)-SEARCH("(",E160,1))*1,VLOOKUP(MID(E160,SEARCH("(",E160,1)+1,IF(ISERROR(FIND("NBMX",E160,1)),3,4)),$A$2:$C$38,3,0))</f>
        <v>12</v>
      </c>
      <c r="K160" s="40" t="n">
        <f aca="false">IF(ISBLANK(F160),"",IF(ISNUMBER(F160),F160,VLOOKUP(IF(ISERROR(SEARCH(")",F160,1)),LEFT(F160,LEN(F160)),LEFT(F160,LEN(F160)-1)),$A$2:$C$38,3,0)))</f>
        <v>1</v>
      </c>
      <c r="L160" s="40" t="str">
        <f aca="false">IF(ISBLANK(G160),"",IF(ISNUMBER(G160),G160,IF(ISNUMBER(1*LEFT(G160,LEN(G160)-1)),1*LEFT(G160,LEN(G160)-1),VLOOKUP(IF(ISERROR(SEARCH(")",G160,1)),LEFT(G160,LEN(G160)),LEFT(G160,LEN(G160)-1)),$A$2:$C$38,3,0))))</f>
        <v/>
      </c>
      <c r="M160" s="41" t="str">
        <f aca="false">IF(ISBLANK(H160),"",IF(ISNUMBER(H160),H160,IF(ISNUMBER(1*LEFT(H160,LEN(H160)-1)),1*LEFT(H160,LEN(H160)-1),VLOOKUP(IF(ISERROR(SEARCH(")",H160,1)),LEFT(H160,LEN(H160)),LEFT(H160,LEN(H160)-1)),$A$2:$C$38,3,0))))</f>
        <v/>
      </c>
      <c r="N160" s="40" t="str">
        <f aca="false">I160&amp;"("&amp;J160&amp;IF(ISNUMBER(K160),IF(ISNUMBER(L160),IF(ISNUMBER(M160),","&amp;K160&amp;","&amp;L160&amp;","&amp;M160,","&amp;K160&amp;","&amp;L160),","&amp;K160),"")&amp;")"</f>
        <v>EXCK(12,1)</v>
      </c>
      <c r="O160" s="0" t="str">
        <f aca="false">IF(ISERROR(VLOOKUP(N160,'INTEGER modparm'!$B$2:$B$155,1,0)),IF(ISERROR(VLOOKUP(N160,'REAL modparm'!$B$2:$B$801,1,0)),IF(ISERROR(VLOOKUP(N160,'CHAR modparm'!$B$2:$B$10,1,0)),"*******","CHARACTER"),"REAL"),"INTEGER")</f>
        <v>REAL</v>
      </c>
      <c r="P160" s="0" t="n">
        <v>159</v>
      </c>
      <c r="Q160" s="42" t="s">
        <v>2971</v>
      </c>
      <c r="R160" s="42" t="str">
        <f aca="false">INDEX($N$2:$N$951,MATCH(S160,$P$2:$P$951,0),1)</f>
        <v>NTX(4)</v>
      </c>
      <c r="S160" s="30" t="n">
        <v>386</v>
      </c>
      <c r="T160" s="43" t="str">
        <f aca="false">Q160&amp;"::"&amp;R160</f>
        <v>INTEGER::NTX(4)</v>
      </c>
      <c r="U160" s="44" t="str">
        <f aca="false">"p%"&amp;LEFT(R160,SEARCH("(",R160,1)-1)&amp;"="&amp;LEFT(R160,SEARCH("(",R160,1)-1)</f>
        <v>p%NTX=NTX</v>
      </c>
      <c r="V160" s="44" t="str">
        <f aca="false">LEFT(R160,SEARCH("(",R160,1)-1)&amp;"="&amp;"p%"&amp;LEFT(R160,SEARCH("(",R160,1)-1)</f>
        <v>NTX=p%NTX</v>
      </c>
    </row>
    <row r="161" customFormat="false" ht="12.8" hidden="false" customHeight="false" outlineLevel="0" collapsed="false">
      <c r="E161" s="0" t="s">
        <v>859</v>
      </c>
      <c r="I161" s="39" t="s">
        <v>2167</v>
      </c>
      <c r="J161" s="40" t="n">
        <f aca="false">IF(ISNUMBER(RIGHT(E161,LEN(E161)-SEARCH("(",E161,1))*1),RIGHT(E161,LEN(E161)-SEARCH("(",E161,1))*1,VLOOKUP(MID(E161,SEARCH("(",E161,1)+1,IF(ISERROR(FIND("NBMX",E161,1)),3,4)),$A$2:$C$38,3,0))</f>
        <v>200</v>
      </c>
      <c r="K161" s="40" t="str">
        <f aca="false">IF(ISBLANK(F161),"",IF(ISNUMBER(F161),F161,VLOOKUP(IF(ISERROR(SEARCH(")",F161,1)),LEFT(F161,LEN(F161)),LEFT(F161,LEN(F161)-1)),$A$2:$C$38,3,0)))</f>
        <v/>
      </c>
      <c r="L161" s="40" t="str">
        <f aca="false">IF(ISBLANK(G161),"",IF(ISNUMBER(G161),G161,IF(ISNUMBER(1*LEFT(G161,LEN(G161)-1)),1*LEFT(G161,LEN(G161)-1),VLOOKUP(IF(ISERROR(SEARCH(")",G161,1)),LEFT(G161,LEN(G161)),LEFT(G161,LEN(G161)-1)),$A$2:$C$38,3,0))))</f>
        <v/>
      </c>
      <c r="M161" s="41" t="str">
        <f aca="false">IF(ISBLANK(H161),"",IF(ISNUMBER(H161),H161,IF(ISNUMBER(1*LEFT(H161,LEN(H161)-1)),1*LEFT(H161,LEN(H161)-1),VLOOKUP(IF(ISERROR(SEARCH(")",H161,1)),LEFT(H161,LEN(H161)),LEFT(H161,LEN(H161)-1)),$A$2:$C$38,3,0))))</f>
        <v/>
      </c>
      <c r="N161" s="40" t="str">
        <f aca="false">I161&amp;"("&amp;J161&amp;IF(ISNUMBER(K161),IF(ISNUMBER(L161),IF(ISNUMBER(M161),","&amp;K161&amp;","&amp;L161&amp;","&amp;M161,","&amp;K161&amp;","&amp;L161),","&amp;K161),"")&amp;")"</f>
        <v>EXTC(200)</v>
      </c>
      <c r="O161" s="0" t="str">
        <f aca="false">IF(ISERROR(VLOOKUP(N161,'INTEGER modparm'!$B$2:$B$155,1,0)),IF(ISERROR(VLOOKUP(N161,'REAL modparm'!$B$2:$B$801,1,0)),IF(ISERROR(VLOOKUP(N161,'CHAR modparm'!$B$2:$B$10,1,0)),"*******","CHARACTER"),"REAL"),"INTEGER")</f>
        <v>REAL</v>
      </c>
      <c r="P161" s="0" t="n">
        <v>160</v>
      </c>
      <c r="Q161" s="42" t="s">
        <v>2971</v>
      </c>
      <c r="R161" s="42" t="str">
        <f aca="false">INDEX($N$2:$N$951,MATCH(S161,$P$2:$P$951,0),1)</f>
        <v>NVCN(1)</v>
      </c>
      <c r="S161" s="30" t="n">
        <v>387</v>
      </c>
      <c r="T161" s="43" t="str">
        <f aca="false">Q161&amp;"::"&amp;R161</f>
        <v>INTEGER::NVCN(1)</v>
      </c>
      <c r="U161" s="44" t="str">
        <f aca="false">"p%"&amp;LEFT(R161,SEARCH("(",R161,1)-1)&amp;"="&amp;LEFT(R161,SEARCH("(",R161,1)-1)</f>
        <v>p%NVCN=NVCN</v>
      </c>
      <c r="V161" s="44" t="str">
        <f aca="false">LEFT(R161,SEARCH("(",R161,1)-1)&amp;"="&amp;"p%"&amp;LEFT(R161,SEARCH("(",R161,1)-1)</f>
        <v>NVCN=p%NVCN</v>
      </c>
    </row>
    <row r="162" customFormat="false" ht="12.8" hidden="false" customHeight="false" outlineLevel="0" collapsed="false">
      <c r="E162" s="0" t="s">
        <v>964</v>
      </c>
      <c r="I162" s="39" t="s">
        <v>2168</v>
      </c>
      <c r="J162" s="40" t="n">
        <f aca="false">IF(ISNUMBER(RIGHT(E162,LEN(E162)-SEARCH("(",E162,1))*1),RIGHT(E162,LEN(E162)-SEARCH("(",E162,1))*1,VLOOKUP(MID(E162,SEARCH("(",E162,1)+1,IF(ISERROR(FIND("NBMX",E162,1)),3,4)),$A$2:$C$38,3,0))</f>
        <v>1</v>
      </c>
      <c r="K162" s="40" t="str">
        <f aca="false">IF(ISBLANK(F162),"",IF(ISNUMBER(F162),F162,VLOOKUP(IF(ISERROR(SEARCH(")",F162,1)),LEFT(F162,LEN(F162)),LEFT(F162,LEN(F162)-1)),$A$2:$C$38,3,0)))</f>
        <v/>
      </c>
      <c r="L162" s="40" t="str">
        <f aca="false">IF(ISBLANK(G162),"",IF(ISNUMBER(G162),G162,IF(ISNUMBER(1*LEFT(G162,LEN(G162)-1)),1*LEFT(G162,LEN(G162)-1),VLOOKUP(IF(ISERROR(SEARCH(")",G162,1)),LEFT(G162,LEN(G162)),LEFT(G162,LEN(G162)-1)),$A$2:$C$38,3,0))))</f>
        <v/>
      </c>
      <c r="M162" s="41" t="str">
        <f aca="false">IF(ISBLANK(H162),"",IF(ISNUMBER(H162),H162,IF(ISNUMBER(1*LEFT(H162,LEN(H162)-1)),1*LEFT(H162,LEN(H162)-1),VLOOKUP(IF(ISERROR(SEARCH(")",H162,1)),LEFT(H162,LEN(H162)),LEFT(H162,LEN(H162)-1)),$A$2:$C$38,3,0))))</f>
        <v/>
      </c>
      <c r="N162" s="40" t="str">
        <f aca="false">I162&amp;"("&amp;J162&amp;IF(ISNUMBER(K162),IF(ISNUMBER(L162),IF(ISNUMBER(M162),","&amp;K162&amp;","&amp;L162&amp;","&amp;M162,","&amp;K162&amp;","&amp;L162),","&amp;K162),"")&amp;")"</f>
        <v>FBM(1)</v>
      </c>
      <c r="O162" s="0" t="str">
        <f aca="false">IF(ISERROR(VLOOKUP(N162,'INTEGER modparm'!$B$2:$B$155,1,0)),IF(ISERROR(VLOOKUP(N162,'REAL modparm'!$B$2:$B$801,1,0)),IF(ISERROR(VLOOKUP(N162,'CHAR modparm'!$B$2:$B$10,1,0)),"*******","CHARACTER"),"REAL"),"INTEGER")</f>
        <v>REAL</v>
      </c>
      <c r="P162" s="0" t="n">
        <v>161</v>
      </c>
      <c r="Q162" s="42" t="s">
        <v>2971</v>
      </c>
      <c r="R162" s="42" t="str">
        <f aca="false">INDEX($N$2:$N$951,MATCH(S162,$P$2:$P$951,0),1)</f>
        <v>NWDA(1)</v>
      </c>
      <c r="S162" s="30" t="n">
        <v>388</v>
      </c>
      <c r="T162" s="43" t="str">
        <f aca="false">Q162&amp;"::"&amp;R162</f>
        <v>INTEGER::NWDA(1)</v>
      </c>
      <c r="U162" s="44" t="str">
        <f aca="false">"p%"&amp;LEFT(R162,SEARCH("(",R162,1)-1)&amp;"="&amp;LEFT(R162,SEARCH("(",R162,1)-1)</f>
        <v>p%NWDA=NWDA</v>
      </c>
      <c r="V162" s="44" t="str">
        <f aca="false">LEFT(R162,SEARCH("(",R162,1)-1)&amp;"="&amp;"p%"&amp;LEFT(R162,SEARCH("(",R162,1)-1)</f>
        <v>NWDA=p%NWDA</v>
      </c>
    </row>
    <row r="163" customFormat="false" ht="12.8" hidden="false" customHeight="false" outlineLevel="0" collapsed="false">
      <c r="E163" s="0" t="s">
        <v>1710</v>
      </c>
      <c r="F163" s="0" t="s">
        <v>1599</v>
      </c>
      <c r="I163" s="39" t="s">
        <v>2169</v>
      </c>
      <c r="J163" s="40" t="n">
        <f aca="false">IF(ISNUMBER(RIGHT(E163,LEN(E163)-SEARCH("(",E163,1))*1),RIGHT(E163,LEN(E163)-SEARCH("(",E163,1))*1,VLOOKUP(MID(E163,SEARCH("(",E163,1)+1,IF(ISERROR(FIND("NBMX",E163,1)),3,4)),$A$2:$C$38,3,0))</f>
        <v>31</v>
      </c>
      <c r="K163" s="40" t="n">
        <f aca="false">IF(ISBLANK(F163),"",IF(ISNUMBER(F163),F163,VLOOKUP(IF(ISERROR(SEARCH(")",F163,1)),LEFT(F163,LEN(F163)),LEFT(F163,LEN(F163)-1)),$A$2:$C$38,3,0)))</f>
        <v>1</v>
      </c>
      <c r="L163" s="40" t="str">
        <f aca="false">IF(ISBLANK(G163),"",IF(ISNUMBER(G163),G163,IF(ISNUMBER(1*LEFT(G163,LEN(G163)-1)),1*LEFT(G163,LEN(G163)-1),VLOOKUP(IF(ISERROR(SEARCH(")",G163,1)),LEFT(G163,LEN(G163)),LEFT(G163,LEN(G163)-1)),$A$2:$C$38,3,0))))</f>
        <v/>
      </c>
      <c r="M163" s="41" t="str">
        <f aca="false">IF(ISBLANK(H163),"",IF(ISNUMBER(H163),H163,IF(ISNUMBER(1*LEFT(H163,LEN(H163)-1)),1*LEFT(H163,LEN(H163)-1),VLOOKUP(IF(ISERROR(SEARCH(")",H163,1)),LEFT(H163,LEN(H163)),LEFT(H163,LEN(H163)-1)),$A$2:$C$38,3,0))))</f>
        <v/>
      </c>
      <c r="N163" s="40" t="str">
        <f aca="false">I163&amp;"("&amp;J163&amp;IF(ISNUMBER(K163),IF(ISNUMBER(L163),IF(ISNUMBER(M163),","&amp;K163&amp;","&amp;L163&amp;","&amp;M163,","&amp;K163&amp;","&amp;L163),","&amp;K163),"")&amp;")"</f>
        <v>FC(31,1)</v>
      </c>
      <c r="O163" s="0" t="str">
        <f aca="false">IF(ISERROR(VLOOKUP(N163,'INTEGER modparm'!$B$2:$B$155,1,0)),IF(ISERROR(VLOOKUP(N163,'REAL modparm'!$B$2:$B$801,1,0)),IF(ISERROR(VLOOKUP(N163,'CHAR modparm'!$B$2:$B$10,1,0)),"*******","CHARACTER"),"REAL"),"INTEGER")</f>
        <v>REAL</v>
      </c>
      <c r="P163" s="0" t="n">
        <v>162</v>
      </c>
      <c r="Q163" s="42" t="s">
        <v>2971</v>
      </c>
      <c r="R163" s="42" t="str">
        <f aca="false">INDEX($N$2:$N$951,MATCH(S163,$P$2:$P$951,0),1)</f>
        <v>NYHO(10,1)</v>
      </c>
      <c r="S163" s="30" t="n">
        <v>389</v>
      </c>
      <c r="T163" s="43" t="str">
        <f aca="false">Q163&amp;"::"&amp;R163</f>
        <v>INTEGER::NYHO(10,1)</v>
      </c>
      <c r="U163" s="44" t="str">
        <f aca="false">"p%"&amp;LEFT(R163,SEARCH("(",R163,1)-1)&amp;"="&amp;LEFT(R163,SEARCH("(",R163,1)-1)</f>
        <v>p%NYHO=NYHO</v>
      </c>
      <c r="V163" s="44" t="str">
        <f aca="false">LEFT(R163,SEARCH("(",R163,1)-1)&amp;"="&amp;"p%"&amp;LEFT(R163,SEARCH("(",R163,1)-1)</f>
        <v>NYHO=p%NYHO</v>
      </c>
    </row>
    <row r="164" customFormat="false" ht="12.8" hidden="false" customHeight="false" outlineLevel="0" collapsed="false">
      <c r="E164" s="0" t="s">
        <v>965</v>
      </c>
      <c r="I164" s="39" t="s">
        <v>2170</v>
      </c>
      <c r="J164" s="40" t="n">
        <f aca="false">IF(ISNUMBER(RIGHT(E164,LEN(E164)-SEARCH("(",E164,1))*1),RIGHT(E164,LEN(E164)-SEARCH("(",E164,1))*1,VLOOKUP(MID(E164,SEARCH("(",E164,1)+1,IF(ISERROR(FIND("NBMX",E164,1)),3,4)),$A$2:$C$38,3,0))</f>
        <v>1</v>
      </c>
      <c r="K164" s="40" t="str">
        <f aca="false">IF(ISBLANK(F164),"",IF(ISNUMBER(F164),F164,VLOOKUP(IF(ISERROR(SEARCH(")",F164,1)),LEFT(F164,LEN(F164)),LEFT(F164,LEN(F164)-1)),$A$2:$C$38,3,0)))</f>
        <v/>
      </c>
      <c r="L164" s="40" t="str">
        <f aca="false">IF(ISBLANK(G164),"",IF(ISNUMBER(G164),G164,IF(ISNUMBER(1*LEFT(G164,LEN(G164)-1)),1*LEFT(G164,LEN(G164)-1),VLOOKUP(IF(ISERROR(SEARCH(")",G164,1)),LEFT(G164,LEN(G164)),LEFT(G164,LEN(G164)-1)),$A$2:$C$38,3,0))))</f>
        <v/>
      </c>
      <c r="M164" s="41" t="str">
        <f aca="false">IF(ISBLANK(H164),"",IF(ISNUMBER(H164),H164,IF(ISNUMBER(1*LEFT(H164,LEN(H164)-1)),1*LEFT(H164,LEN(H164)-1),VLOOKUP(IF(ISERROR(SEARCH(")",H164,1)),LEFT(H164,LEN(H164)),LEFT(H164,LEN(H164)-1)),$A$2:$C$38,3,0))))</f>
        <v/>
      </c>
      <c r="N164" s="40" t="str">
        <f aca="false">I164&amp;"("&amp;J164&amp;IF(ISNUMBER(K164),IF(ISNUMBER(L164),IF(ISNUMBER(M164),","&amp;K164&amp;","&amp;L164&amp;","&amp;M164,","&amp;K164&amp;","&amp;L164),","&amp;K164),"")&amp;")"</f>
        <v>FCMN(1)</v>
      </c>
      <c r="O164" s="0" t="str">
        <f aca="false">IF(ISERROR(VLOOKUP(N164,'INTEGER modparm'!$B$2:$B$155,1,0)),IF(ISERROR(VLOOKUP(N164,'REAL modparm'!$B$2:$B$801,1,0)),IF(ISERROR(VLOOKUP(N164,'CHAR modparm'!$B$2:$B$10,1,0)),"*******","CHARACTER"),"REAL"),"INTEGER")</f>
        <v>REAL</v>
      </c>
      <c r="P164" s="0" t="n">
        <v>163</v>
      </c>
      <c r="Q164" s="42" t="s">
        <v>2971</v>
      </c>
      <c r="R164" s="42" t="str">
        <f aca="false">INDEX($N$2:$N$951,MATCH(S164,$P$2:$P$951,0),1)</f>
        <v>NYLN(200,1)</v>
      </c>
      <c r="S164" s="30" t="n">
        <v>390</v>
      </c>
      <c r="T164" s="43" t="str">
        <f aca="false">Q164&amp;"::"&amp;R164</f>
        <v>INTEGER::NYLN(200,1)</v>
      </c>
      <c r="U164" s="44" t="str">
        <f aca="false">"p%"&amp;LEFT(R164,SEARCH("(",R164,1)-1)&amp;"="&amp;LEFT(R164,SEARCH("(",R164,1)-1)</f>
        <v>p%NYLN=NYLN</v>
      </c>
      <c r="V164" s="44" t="str">
        <f aca="false">LEFT(R164,SEARCH("(",R164,1)-1)&amp;"="&amp;"p%"&amp;LEFT(R164,SEARCH("(",R164,1)-1)</f>
        <v>NYLN=p%NYLN</v>
      </c>
    </row>
    <row r="165" customFormat="false" ht="12.8" hidden="false" customHeight="false" outlineLevel="0" collapsed="false">
      <c r="E165" s="0" t="s">
        <v>966</v>
      </c>
      <c r="I165" s="39" t="s">
        <v>2171</v>
      </c>
      <c r="J165" s="40" t="n">
        <f aca="false">IF(ISNUMBER(RIGHT(E165,LEN(E165)-SEARCH("(",E165,1))*1),RIGHT(E165,LEN(E165)-SEARCH("(",E165,1))*1,VLOOKUP(MID(E165,SEARCH("(",E165,1)+1,IF(ISERROR(FIND("NBMX",E165,1)),3,4)),$A$2:$C$38,3,0))</f>
        <v>1</v>
      </c>
      <c r="K165" s="40" t="str">
        <f aca="false">IF(ISBLANK(F165),"",IF(ISNUMBER(F165),F165,VLOOKUP(IF(ISERROR(SEARCH(")",F165,1)),LEFT(F165,LEN(F165)),LEFT(F165,LEN(F165)-1)),$A$2:$C$38,3,0)))</f>
        <v/>
      </c>
      <c r="L165" s="40" t="str">
        <f aca="false">IF(ISBLANK(G165),"",IF(ISNUMBER(G165),G165,IF(ISNUMBER(1*LEFT(G165,LEN(G165)-1)),1*LEFT(G165,LEN(G165)-1),VLOOKUP(IF(ISERROR(SEARCH(")",G165,1)),LEFT(G165,LEN(G165)),LEFT(G165,LEN(G165)-1)),$A$2:$C$38,3,0))))</f>
        <v/>
      </c>
      <c r="M165" s="41" t="str">
        <f aca="false">IF(ISBLANK(H165),"",IF(ISNUMBER(H165),H165,IF(ISNUMBER(1*LEFT(H165,LEN(H165)-1)),1*LEFT(H165,LEN(H165)-1),VLOOKUP(IF(ISERROR(SEARCH(")",H165,1)),LEFT(H165,LEN(H165)),LEFT(H165,LEN(H165)-1)),$A$2:$C$38,3,0))))</f>
        <v/>
      </c>
      <c r="N165" s="40" t="str">
        <f aca="false">I165&amp;"("&amp;J165&amp;IF(ISNUMBER(K165),IF(ISNUMBER(L165),IF(ISNUMBER(M165),","&amp;K165&amp;","&amp;L165&amp;","&amp;M165,","&amp;K165&amp;","&amp;L165),","&amp;K165),"")&amp;")"</f>
        <v>FCMP(1)</v>
      </c>
      <c r="O165" s="0" t="str">
        <f aca="false">IF(ISERROR(VLOOKUP(N165,'INTEGER modparm'!$B$2:$B$155,1,0)),IF(ISERROR(VLOOKUP(N165,'REAL modparm'!$B$2:$B$801,1,0)),IF(ISERROR(VLOOKUP(N165,'CHAR modparm'!$B$2:$B$10,1,0)),"*******","CHARACTER"),"REAL"),"INTEGER")</f>
        <v>REAL</v>
      </c>
      <c r="P165" s="0" t="n">
        <v>164</v>
      </c>
      <c r="Q165" s="45" t="s">
        <v>2974</v>
      </c>
      <c r="R165" s="42" t="str">
        <f aca="false">INDEX($N$2:$N$951,MATCH(S165,$P$2:$P$951,0),1)</f>
        <v>ABD(1)</v>
      </c>
      <c r="S165" s="30" t="n">
        <v>1</v>
      </c>
      <c r="T165" s="43" t="str">
        <f aca="false">Q165&amp;"::"&amp;R165</f>
        <v>REAL::ABD(1)</v>
      </c>
      <c r="U165" s="44" t="str">
        <f aca="false">"p%"&amp;LEFT(R165,SEARCH("(",R165,1)-1)&amp;"="&amp;LEFT(R165,SEARCH("(",R165,1)-1)</f>
        <v>p%ABD=ABD</v>
      </c>
      <c r="V165" s="44" t="str">
        <f aca="false">LEFT(R165,SEARCH("(",R165,1)-1)&amp;"="&amp;"p%"&amp;LEFT(R165,SEARCH("(",R165,1)-1)</f>
        <v>ABD=p%ABD</v>
      </c>
    </row>
    <row r="166" customFormat="false" ht="12.8" hidden="false" customHeight="false" outlineLevel="0" collapsed="false">
      <c r="E166" s="0" t="s">
        <v>812</v>
      </c>
      <c r="I166" s="39" t="s">
        <v>2172</v>
      </c>
      <c r="J166" s="40" t="n">
        <f aca="false">IF(ISNUMBER(RIGHT(E166,LEN(E166)-SEARCH("(",E166,1))*1),RIGHT(E166,LEN(E166)-SEARCH("(",E166,1))*1,VLOOKUP(MID(E166,SEARCH("(",E166,1)+1,IF(ISERROR(FIND("NBMX",E166,1)),3,4)),$A$2:$C$38,3,0))</f>
        <v>60</v>
      </c>
      <c r="K166" s="40" t="str">
        <f aca="false">IF(ISBLANK(F166),"",IF(ISNUMBER(F166),F166,VLOOKUP(IF(ISERROR(SEARCH(")",F166,1)),LEFT(F166,LEN(F166)),LEFT(F166,LEN(F166)-1)),$A$2:$C$38,3,0)))</f>
        <v/>
      </c>
      <c r="L166" s="40" t="str">
        <f aca="false">IF(ISBLANK(G166),"",IF(ISNUMBER(G166),G166,IF(ISNUMBER(1*LEFT(G166,LEN(G166)-1)),1*LEFT(G166,LEN(G166)-1),VLOOKUP(IF(ISERROR(SEARCH(")",G166,1)),LEFT(G166,LEN(G166)),LEFT(G166,LEN(G166)-1)),$A$2:$C$38,3,0))))</f>
        <v/>
      </c>
      <c r="M166" s="41" t="str">
        <f aca="false">IF(ISBLANK(H166),"",IF(ISNUMBER(H166),H166,IF(ISNUMBER(1*LEFT(H166,LEN(H166)-1)),1*LEFT(H166,LEN(H166)-1),VLOOKUP(IF(ISERROR(SEARCH(")",H166,1)),LEFT(H166,LEN(H166)),LEFT(H166,LEN(H166)-1)),$A$2:$C$38,3,0))))</f>
        <v/>
      </c>
      <c r="N166" s="40" t="str">
        <f aca="false">I166&amp;"("&amp;J166&amp;IF(ISNUMBER(K166),IF(ISNUMBER(L166),IF(ISNUMBER(M166),","&amp;K166&amp;","&amp;L166&amp;","&amp;M166,","&amp;K166&amp;","&amp;L166),","&amp;K166),"")&amp;")"</f>
        <v>FCST(60)</v>
      </c>
      <c r="O166" s="0" t="str">
        <f aca="false">IF(ISERROR(VLOOKUP(N166,'INTEGER modparm'!$B$2:$B$155,1,0)),IF(ISERROR(VLOOKUP(N166,'REAL modparm'!$B$2:$B$801,1,0)),IF(ISERROR(VLOOKUP(N166,'CHAR modparm'!$B$2:$B$10,1,0)),"*******","CHARACTER"),"REAL"),"INTEGER")</f>
        <v>REAL</v>
      </c>
      <c r="P166" s="0" t="n">
        <v>165</v>
      </c>
      <c r="Q166" s="42" t="s">
        <v>2974</v>
      </c>
      <c r="R166" s="42" t="str">
        <f aca="false">INDEX($N$2:$N$951,MATCH(S166,$P$2:$P$951,0),1)</f>
        <v>ACET(200,1)</v>
      </c>
      <c r="S166" s="30" t="n">
        <v>2</v>
      </c>
      <c r="T166" s="43" t="str">
        <f aca="false">Q166&amp;"::"&amp;R166</f>
        <v>REAL::ACET(200,1)</v>
      </c>
      <c r="U166" s="44" t="str">
        <f aca="false">"p%"&amp;LEFT(R166,SEARCH("(",R166,1)-1)&amp;"="&amp;LEFT(R166,SEARCH("(",R166,1)-1)</f>
        <v>p%ACET=ACET</v>
      </c>
      <c r="V166" s="44" t="str">
        <f aca="false">LEFT(R166,SEARCH("(",R166,1)-1)&amp;"="&amp;"p%"&amp;LEFT(R166,SEARCH("(",R166,1)-1)</f>
        <v>ACET=p%ACET</v>
      </c>
    </row>
    <row r="167" customFormat="false" ht="12.8" hidden="false" customHeight="false" outlineLevel="0" collapsed="false">
      <c r="E167" s="0" t="s">
        <v>967</v>
      </c>
      <c r="I167" s="39" t="s">
        <v>2173</v>
      </c>
      <c r="J167" s="40" t="n">
        <f aca="false">IF(ISNUMBER(RIGHT(E167,LEN(E167)-SEARCH("(",E167,1))*1),RIGHT(E167,LEN(E167)-SEARCH("(",E167,1))*1,VLOOKUP(MID(E167,SEARCH("(",E167,1)+1,IF(ISERROR(FIND("NBMX",E167,1)),3,4)),$A$2:$C$38,3,0))</f>
        <v>1</v>
      </c>
      <c r="K167" s="40" t="str">
        <f aca="false">IF(ISBLANK(F167),"",IF(ISNUMBER(F167),F167,VLOOKUP(IF(ISERROR(SEARCH(")",F167,1)),LEFT(F167,LEN(F167)),LEFT(F167,LEN(F167)-1)),$A$2:$C$38,3,0)))</f>
        <v/>
      </c>
      <c r="L167" s="40" t="str">
        <f aca="false">IF(ISBLANK(G167),"",IF(ISNUMBER(G167),G167,IF(ISNUMBER(1*LEFT(G167,LEN(G167)-1)),1*LEFT(G167,LEN(G167)-1),VLOOKUP(IF(ISERROR(SEARCH(")",G167,1)),LEFT(G167,LEN(G167)),LEFT(G167,LEN(G167)-1)),$A$2:$C$38,3,0))))</f>
        <v/>
      </c>
      <c r="M167" s="41" t="str">
        <f aca="false">IF(ISBLANK(H167),"",IF(ISNUMBER(H167),H167,IF(ISNUMBER(1*LEFT(H167,LEN(H167)-1)),1*LEFT(H167,LEN(H167)-1),VLOOKUP(IF(ISERROR(SEARCH(")",H167,1)),LEFT(H167,LEN(H167)),LEFT(H167,LEN(H167)-1)),$A$2:$C$38,3,0))))</f>
        <v/>
      </c>
      <c r="N167" s="40" t="str">
        <f aca="false">I167&amp;"("&amp;J167&amp;IF(ISNUMBER(K167),IF(ISNUMBER(L167),IF(ISNUMBER(M167),","&amp;K167&amp;","&amp;L167&amp;","&amp;M167,","&amp;K167&amp;","&amp;L167),","&amp;K167),"")&amp;")"</f>
        <v>FDSF(1)</v>
      </c>
      <c r="O167" s="0" t="str">
        <f aca="false">IF(ISERROR(VLOOKUP(N167,'INTEGER modparm'!$B$2:$B$155,1,0)),IF(ISERROR(VLOOKUP(N167,'REAL modparm'!$B$2:$B$801,1,0)),IF(ISERROR(VLOOKUP(N167,'CHAR modparm'!$B$2:$B$10,1,0)),"*******","CHARACTER"),"REAL"),"INTEGER")</f>
        <v>REAL</v>
      </c>
      <c r="P167" s="0" t="n">
        <v>166</v>
      </c>
      <c r="Q167" s="42" t="s">
        <v>2974</v>
      </c>
      <c r="R167" s="42" t="str">
        <f aca="false">INDEX($N$2:$N$951,MATCH(S167,$P$2:$P$951,0),1)</f>
        <v>ACO2C(31,1)</v>
      </c>
      <c r="S167" s="30" t="n">
        <v>88</v>
      </c>
      <c r="T167" s="43" t="str">
        <f aca="false">Q167&amp;"::"&amp;R167</f>
        <v>REAL::ACO2C(31,1)</v>
      </c>
      <c r="U167" s="44" t="str">
        <f aca="false">"p%"&amp;LEFT(R167,SEARCH("(",R167,1)-1)&amp;"="&amp;LEFT(R167,SEARCH("(",R167,1)-1)</f>
        <v>p%ACO2C=ACO2C</v>
      </c>
      <c r="V167" s="44" t="str">
        <f aca="false">LEFT(R167,SEARCH("(",R167,1)-1)&amp;"="&amp;"p%"&amp;LEFT(R167,SEARCH("(",R167,1)-1)</f>
        <v>ACO2C=p%ACO2C</v>
      </c>
    </row>
    <row r="168" customFormat="false" ht="12.8" hidden="false" customHeight="false" outlineLevel="0" collapsed="false">
      <c r="E168" s="0" t="s">
        <v>1711</v>
      </c>
      <c r="F168" s="0" t="s">
        <v>1599</v>
      </c>
      <c r="I168" s="39" t="s">
        <v>2174</v>
      </c>
      <c r="J168" s="40" t="n">
        <f aca="false">IF(ISNUMBER(RIGHT(E168,LEN(E168)-SEARCH("(",E168,1))*1),RIGHT(E168,LEN(E168)-SEARCH("(",E168,1))*1,VLOOKUP(MID(E168,SEARCH("(",E168,1)+1,IF(ISERROR(FIND("NBMX",E168,1)),3,4)),$A$2:$C$38,3,0))</f>
        <v>12</v>
      </c>
      <c r="K168" s="40" t="n">
        <f aca="false">IF(ISBLANK(F168),"",IF(ISNUMBER(F168),F168,VLOOKUP(IF(ISERROR(SEARCH(")",F168,1)),LEFT(F168,LEN(F168)),LEFT(F168,LEN(F168)-1)),$A$2:$C$38,3,0)))</f>
        <v>1</v>
      </c>
      <c r="L168" s="40" t="str">
        <f aca="false">IF(ISBLANK(G168),"",IF(ISNUMBER(G168),G168,IF(ISNUMBER(1*LEFT(G168,LEN(G168)-1)),1*LEFT(G168,LEN(G168)-1),VLOOKUP(IF(ISERROR(SEARCH(")",G168,1)),LEFT(G168,LEN(G168)),LEFT(G168,LEN(G168)-1)),$A$2:$C$38,3,0))))</f>
        <v/>
      </c>
      <c r="M168" s="41" t="str">
        <f aca="false">IF(ISBLANK(H168),"",IF(ISNUMBER(H168),H168,IF(ISNUMBER(1*LEFT(H168,LEN(H168)-1)),1*LEFT(H168,LEN(H168)-1),VLOOKUP(IF(ISERROR(SEARCH(")",H168,1)),LEFT(H168,LEN(H168)),LEFT(H168,LEN(H168)-1)),$A$2:$C$38,3,0))))</f>
        <v/>
      </c>
      <c r="N168" s="40" t="str">
        <f aca="false">I168&amp;"("&amp;J168&amp;IF(ISNUMBER(K168),IF(ISNUMBER(L168),IF(ISNUMBER(M168),","&amp;K168&amp;","&amp;L168&amp;","&amp;M168,","&amp;K168&amp;","&amp;L168),","&amp;K168),"")&amp;")"</f>
        <v>FE26(12,1)</v>
      </c>
      <c r="O168" s="0" t="str">
        <f aca="false">IF(ISERROR(VLOOKUP(N168,'INTEGER modparm'!$B$2:$B$155,1,0)),IF(ISERROR(VLOOKUP(N168,'REAL modparm'!$B$2:$B$801,1,0)),IF(ISERROR(VLOOKUP(N168,'CHAR modparm'!$B$2:$B$10,1,0)),"*******","CHARACTER"),"REAL"),"INTEGER")</f>
        <v>REAL</v>
      </c>
      <c r="P168" s="0" t="n">
        <v>167</v>
      </c>
      <c r="Q168" s="42" t="s">
        <v>2974</v>
      </c>
      <c r="R168" s="42" t="str">
        <f aca="false">INDEX($N$2:$N$951,MATCH(S168,$P$2:$P$951,0),1)</f>
        <v>AEP(200)</v>
      </c>
      <c r="S168" s="30" t="n">
        <v>3</v>
      </c>
      <c r="T168" s="43" t="str">
        <f aca="false">Q168&amp;"::"&amp;R168</f>
        <v>REAL::AEP(200)</v>
      </c>
      <c r="U168" s="44" t="str">
        <f aca="false">"p%"&amp;LEFT(R168,SEARCH("(",R168,1)-1)&amp;"="&amp;LEFT(R168,SEARCH("(",R168,1)-1)</f>
        <v>p%AEP=AEP</v>
      </c>
      <c r="V168" s="44" t="str">
        <f aca="false">LEFT(R168,SEARCH("(",R168,1)-1)&amp;"="&amp;"p%"&amp;LEFT(R168,SEARCH("(",R168,1)-1)</f>
        <v>AEP=p%AEP</v>
      </c>
    </row>
    <row r="169" customFormat="false" ht="12.8" hidden="false" customHeight="false" outlineLevel="0" collapsed="false">
      <c r="E169" s="0" t="s">
        <v>968</v>
      </c>
      <c r="I169" s="39" t="s">
        <v>2175</v>
      </c>
      <c r="J169" s="40" t="n">
        <f aca="false">IF(ISNUMBER(RIGHT(E169,LEN(E169)-SEARCH("(",E169,1))*1),RIGHT(E169,LEN(E169)-SEARCH("(",E169,1))*1,VLOOKUP(MID(E169,SEARCH("(",E169,1)+1,IF(ISERROR(FIND("NBMX",E169,1)),3,4)),$A$2:$C$38,3,0))</f>
        <v>1</v>
      </c>
      <c r="K169" s="40" t="str">
        <f aca="false">IF(ISBLANK(F169),"",IF(ISNUMBER(F169),F169,VLOOKUP(IF(ISERROR(SEARCH(")",F169,1)),LEFT(F169,LEN(F169)),LEFT(F169,LEN(F169)-1)),$A$2:$C$38,3,0)))</f>
        <v/>
      </c>
      <c r="L169" s="40" t="str">
        <f aca="false">IF(ISBLANK(G169),"",IF(ISNUMBER(G169),G169,IF(ISNUMBER(1*LEFT(G169,LEN(G169)-1)),1*LEFT(G169,LEN(G169)-1),VLOOKUP(IF(ISERROR(SEARCH(")",G169,1)),LEFT(G169,LEN(G169)),LEFT(G169,LEN(G169)-1)),$A$2:$C$38,3,0))))</f>
        <v/>
      </c>
      <c r="M169" s="41" t="str">
        <f aca="false">IF(ISBLANK(H169),"",IF(ISNUMBER(H169),H169,IF(ISNUMBER(1*LEFT(H169,LEN(H169)-1)),1*LEFT(H169,LEN(H169)-1),VLOOKUP(IF(ISERROR(SEARCH(")",H169,1)),LEFT(H169,LEN(H169)),LEFT(H169,LEN(H169)-1)),$A$2:$C$38,3,0))))</f>
        <v/>
      </c>
      <c r="N169" s="40" t="str">
        <f aca="false">I169&amp;"("&amp;J169&amp;IF(ISNUMBER(K169),IF(ISNUMBER(L169),IF(ISNUMBER(M169),","&amp;K169&amp;","&amp;L169&amp;","&amp;M169,","&amp;K169&amp;","&amp;L169),","&amp;K169),"")&amp;")"</f>
        <v>FFC(1)</v>
      </c>
      <c r="O169" s="0" t="str">
        <f aca="false">IF(ISERROR(VLOOKUP(N169,'INTEGER modparm'!$B$2:$B$155,1,0)),IF(ISERROR(VLOOKUP(N169,'REAL modparm'!$B$2:$B$801,1,0)),IF(ISERROR(VLOOKUP(N169,'CHAR modparm'!$B$2:$B$10,1,0)),"*******","CHARACTER"),"REAL"),"INTEGER")</f>
        <v>REAL</v>
      </c>
      <c r="P169" s="0" t="n">
        <v>168</v>
      </c>
      <c r="Q169" s="42" t="s">
        <v>2974</v>
      </c>
      <c r="R169" s="42" t="str">
        <f aca="false">INDEX($N$2:$N$951,MATCH(S169,$P$2:$P$951,0),1)</f>
        <v>AFLG(1)</v>
      </c>
      <c r="S169" s="30" t="n">
        <v>4</v>
      </c>
      <c r="T169" s="43" t="str">
        <f aca="false">Q169&amp;"::"&amp;R169</f>
        <v>REAL::AFLG(1)</v>
      </c>
      <c r="U169" s="44" t="str">
        <f aca="false">"p%"&amp;LEFT(R169,SEARCH("(",R169,1)-1)&amp;"="&amp;LEFT(R169,SEARCH("(",R169,1)-1)</f>
        <v>p%AFLG=AFLG</v>
      </c>
      <c r="V169" s="44" t="str">
        <f aca="false">LEFT(R169,SEARCH("(",R169,1)-1)&amp;"="&amp;"p%"&amp;LEFT(R169,SEARCH("(",R169,1)-1)</f>
        <v>AFLG=p%AFLG</v>
      </c>
    </row>
    <row r="170" customFormat="false" ht="12.8" hidden="false" customHeight="false" outlineLevel="0" collapsed="false">
      <c r="E170" s="0" t="s">
        <v>1712</v>
      </c>
      <c r="F170" s="0" t="s">
        <v>1702</v>
      </c>
      <c r="I170" s="39" t="s">
        <v>2176</v>
      </c>
      <c r="J170" s="40" t="n">
        <f aca="false">IF(ISNUMBER(RIGHT(E170,LEN(E170)-SEARCH("(",E170,1))*1),RIGHT(E170,LEN(E170)-SEARCH("(",E170,1))*1,VLOOKUP(MID(E170,SEARCH("(",E170,1)+1,IF(ISERROR(FIND("NBMX",E170,1)),3,4)),$A$2:$C$38,3,0))</f>
        <v>10</v>
      </c>
      <c r="K170" s="40" t="n">
        <f aca="false">IF(ISBLANK(F170),"",IF(ISNUMBER(F170),F170,VLOOKUP(IF(ISERROR(SEARCH(")",F170,1)),LEFT(F170,LEN(F170)),LEFT(F170,LEN(F170)-1)),$A$2:$C$38,3,0)))</f>
        <v>1</v>
      </c>
      <c r="L170" s="40" t="str">
        <f aca="false">IF(ISBLANK(G170),"",IF(ISNUMBER(G170),G170,IF(ISNUMBER(1*LEFT(G170,LEN(G170)-1)),1*LEFT(G170,LEN(G170)-1),VLOOKUP(IF(ISERROR(SEARCH(")",G170,1)),LEFT(G170,LEN(G170)),LEFT(G170,LEN(G170)-1)),$A$2:$C$38,3,0))))</f>
        <v/>
      </c>
      <c r="M170" s="41" t="str">
        <f aca="false">IF(ISBLANK(H170),"",IF(ISNUMBER(H170),H170,IF(ISNUMBER(1*LEFT(H170,LEN(H170)-1)),1*LEFT(H170,LEN(H170)-1),VLOOKUP(IF(ISERROR(SEARCH(")",H170,1)),LEFT(H170,LEN(H170)),LEFT(H170,LEN(H170)-1)),$A$2:$C$38,3,0))))</f>
        <v/>
      </c>
      <c r="N170" s="40" t="str">
        <f aca="false">I170&amp;"("&amp;J170&amp;IF(ISNUMBER(K170),IF(ISNUMBER(L170),IF(ISNUMBER(M170),","&amp;K170&amp;","&amp;L170&amp;","&amp;M170,","&amp;K170&amp;","&amp;L170),","&amp;K170),"")&amp;")"</f>
        <v>FFED(10,1)</v>
      </c>
      <c r="O170" s="0" t="str">
        <f aca="false">IF(ISERROR(VLOOKUP(N170,'INTEGER modparm'!$B$2:$B$155,1,0)),IF(ISERROR(VLOOKUP(N170,'REAL modparm'!$B$2:$B$801,1,0)),IF(ISERROR(VLOOKUP(N170,'CHAR modparm'!$B$2:$B$10,1,0)),"*******","CHARACTER"),"REAL"),"INTEGER")</f>
        <v>REAL</v>
      </c>
      <c r="P170" s="0" t="n">
        <v>169</v>
      </c>
      <c r="Q170" s="42" t="s">
        <v>2974</v>
      </c>
      <c r="R170" s="42" t="str">
        <f aca="false">INDEX($N$2:$N$951,MATCH(S170,$P$2:$P$951,0),1)</f>
        <v>AFP(31,1)</v>
      </c>
      <c r="S170" s="30" t="n">
        <v>5</v>
      </c>
      <c r="T170" s="43" t="str">
        <f aca="false">Q170&amp;"::"&amp;R170</f>
        <v>REAL::AFP(31,1)</v>
      </c>
      <c r="U170" s="44" t="str">
        <f aca="false">"p%"&amp;LEFT(R170,SEARCH("(",R170,1)-1)&amp;"="&amp;LEFT(R170,SEARCH("(",R170,1)-1)</f>
        <v>p%AFP=AFP</v>
      </c>
      <c r="V170" s="44" t="str">
        <f aca="false">LEFT(R170,SEARCH("(",R170,1)-1)&amp;"="&amp;"p%"&amp;LEFT(R170,SEARCH("(",R170,1)-1)</f>
        <v>AFP=p%AFP</v>
      </c>
    </row>
    <row r="171" customFormat="false" ht="12.8" hidden="false" customHeight="false" outlineLevel="0" collapsed="false">
      <c r="E171" s="0" t="s">
        <v>969</v>
      </c>
      <c r="I171" s="39" t="s">
        <v>2177</v>
      </c>
      <c r="J171" s="40" t="n">
        <f aca="false">IF(ISNUMBER(RIGHT(E171,LEN(E171)-SEARCH("(",E171,1))*1),RIGHT(E171,LEN(E171)-SEARCH("(",E171,1))*1,VLOOKUP(MID(E171,SEARCH("(",E171,1)+1,IF(ISERROR(FIND("NBMX",E171,1)),3,4)),$A$2:$C$38,3,0))</f>
        <v>1</v>
      </c>
      <c r="K171" s="40" t="str">
        <f aca="false">IF(ISBLANK(F171),"",IF(ISNUMBER(F171),F171,VLOOKUP(IF(ISERROR(SEARCH(")",F171,1)),LEFT(F171,LEN(F171)),LEFT(F171,LEN(F171)-1)),$A$2:$C$38,3,0)))</f>
        <v/>
      </c>
      <c r="L171" s="40" t="str">
        <f aca="false">IF(ISBLANK(G171),"",IF(ISNUMBER(G171),G171,IF(ISNUMBER(1*LEFT(G171,LEN(G171)-1)),1*LEFT(G171,LEN(G171)-1),VLOOKUP(IF(ISERROR(SEARCH(")",G171,1)),LEFT(G171,LEN(G171)),LEFT(G171,LEN(G171)-1)),$A$2:$C$38,3,0))))</f>
        <v/>
      </c>
      <c r="M171" s="41" t="str">
        <f aca="false">IF(ISBLANK(H171),"",IF(ISNUMBER(H171),H171,IF(ISNUMBER(1*LEFT(H171,LEN(H171)-1)),1*LEFT(H171,LEN(H171)-1),VLOOKUP(IF(ISERROR(SEARCH(")",H171,1)),LEFT(H171,LEN(H171)),LEFT(H171,LEN(H171)-1)),$A$2:$C$38,3,0))))</f>
        <v/>
      </c>
      <c r="N171" s="40" t="str">
        <f aca="false">I171&amp;"("&amp;J171&amp;IF(ISNUMBER(K171),IF(ISNUMBER(L171),IF(ISNUMBER(M171),","&amp;K171&amp;","&amp;L171&amp;","&amp;M171,","&amp;K171&amp;","&amp;L171),","&amp;K171),"")&amp;")"</f>
        <v>FFPQ(1)</v>
      </c>
      <c r="O171" s="0" t="str">
        <f aca="false">IF(ISERROR(VLOOKUP(N171,'INTEGER modparm'!$B$2:$B$155,1,0)),IF(ISERROR(VLOOKUP(N171,'REAL modparm'!$B$2:$B$801,1,0)),IF(ISERROR(VLOOKUP(N171,'CHAR modparm'!$B$2:$B$10,1,0)),"*******","CHARACTER"),"REAL"),"INTEGER")</f>
        <v>REAL</v>
      </c>
      <c r="P171" s="0" t="n">
        <v>170</v>
      </c>
      <c r="Q171" s="42" t="s">
        <v>2974</v>
      </c>
      <c r="R171" s="42" t="str">
        <f aca="false">INDEX($N$2:$N$951,MATCH(S171,$P$2:$P$951,0),1)</f>
        <v>AGPM(1)</v>
      </c>
      <c r="S171" s="30" t="n">
        <v>6</v>
      </c>
      <c r="T171" s="43" t="str">
        <f aca="false">Q171&amp;"::"&amp;R171</f>
        <v>REAL::AGPM(1)</v>
      </c>
      <c r="U171" s="44" t="str">
        <f aca="false">"p%"&amp;LEFT(R171,SEARCH("(",R171,1)-1)&amp;"="&amp;LEFT(R171,SEARCH("(",R171,1)-1)</f>
        <v>p%AGPM=AGPM</v>
      </c>
      <c r="V171" s="44" t="str">
        <f aca="false">LEFT(R171,SEARCH("(",R171,1)-1)&amp;"="&amp;"p%"&amp;LEFT(R171,SEARCH("(",R171,1)-1)</f>
        <v>AGPM=p%AGPM</v>
      </c>
    </row>
    <row r="172" customFormat="false" ht="12.8" hidden="false" customHeight="false" outlineLevel="0" collapsed="false">
      <c r="E172" s="0" t="s">
        <v>970</v>
      </c>
      <c r="I172" s="39" t="s">
        <v>2178</v>
      </c>
      <c r="J172" s="40" t="n">
        <f aca="false">IF(ISNUMBER(RIGHT(E172,LEN(E172)-SEARCH("(",E172,1))*1),RIGHT(E172,LEN(E172)-SEARCH("(",E172,1))*1,VLOOKUP(MID(E172,SEARCH("(",E172,1)+1,IF(ISERROR(FIND("NBMX",E172,1)),3,4)),$A$2:$C$38,3,0))</f>
        <v>1</v>
      </c>
      <c r="K172" s="40" t="str">
        <f aca="false">IF(ISBLANK(F172),"",IF(ISNUMBER(F172),F172,VLOOKUP(IF(ISERROR(SEARCH(")",F172,1)),LEFT(F172,LEN(F172)),LEFT(F172,LEN(F172)-1)),$A$2:$C$38,3,0)))</f>
        <v/>
      </c>
      <c r="L172" s="40" t="str">
        <f aca="false">IF(ISBLANK(G172),"",IF(ISNUMBER(G172),G172,IF(ISNUMBER(1*LEFT(G172,LEN(G172)-1)),1*LEFT(G172,LEN(G172)-1),VLOOKUP(IF(ISERROR(SEARCH(")",G172,1)),LEFT(G172,LEN(G172)),LEFT(G172,LEN(G172)-1)),$A$2:$C$38,3,0))))</f>
        <v/>
      </c>
      <c r="M172" s="41" t="str">
        <f aca="false">IF(ISBLANK(H172),"",IF(ISNUMBER(H172),H172,IF(ISNUMBER(1*LEFT(H172,LEN(H172)-1)),1*LEFT(H172,LEN(H172)-1),VLOOKUP(IF(ISERROR(SEARCH(")",H172,1)),LEFT(H172,LEN(H172)),LEFT(H172,LEN(H172)-1)),$A$2:$C$38,3,0))))</f>
        <v/>
      </c>
      <c r="N172" s="40" t="str">
        <f aca="false">I172&amp;"("&amp;J172&amp;IF(ISNUMBER(K172),IF(ISNUMBER(L172),IF(ISNUMBER(M172),","&amp;K172&amp;","&amp;L172&amp;","&amp;M172,","&amp;K172&amp;","&amp;L172),","&amp;K172),"")&amp;")"</f>
        <v>FGC(1)</v>
      </c>
      <c r="O172" s="0" t="str">
        <f aca="false">IF(ISERROR(VLOOKUP(N172,'INTEGER modparm'!$B$2:$B$155,1,0)),IF(ISERROR(VLOOKUP(N172,'REAL modparm'!$B$2:$B$801,1,0)),IF(ISERROR(VLOOKUP(N172,'CHAR modparm'!$B$2:$B$10,1,0)),"*******","CHARACTER"),"REAL"),"INTEGER")</f>
        <v>REAL</v>
      </c>
      <c r="P172" s="0" t="n">
        <v>171</v>
      </c>
      <c r="Q172" s="42" t="s">
        <v>2974</v>
      </c>
      <c r="R172" s="42" t="str">
        <f aca="false">INDEX($N$2:$N$951,MATCH(S172,$P$2:$P$951,0),1)</f>
        <v>AJHI(200,1)</v>
      </c>
      <c r="S172" s="30" t="n">
        <v>7</v>
      </c>
      <c r="T172" s="43" t="str">
        <f aca="false">Q172&amp;"::"&amp;R172</f>
        <v>REAL::AJHI(200,1)</v>
      </c>
      <c r="U172" s="44" t="str">
        <f aca="false">"p%"&amp;LEFT(R172,SEARCH("(",R172,1)-1)&amp;"="&amp;LEFT(R172,SEARCH("(",R172,1)-1)</f>
        <v>p%AJHI=AJHI</v>
      </c>
      <c r="V172" s="44" t="str">
        <f aca="false">LEFT(R172,SEARCH("(",R172,1)-1)&amp;"="&amp;"p%"&amp;LEFT(R172,SEARCH("(",R172,1)-1)</f>
        <v>AJHI=p%AJHI</v>
      </c>
    </row>
    <row r="173" customFormat="false" ht="12.8" hidden="false" customHeight="false" outlineLevel="0" collapsed="false">
      <c r="E173" s="0" t="s">
        <v>971</v>
      </c>
      <c r="I173" s="39" t="s">
        <v>2179</v>
      </c>
      <c r="J173" s="40" t="n">
        <f aca="false">IF(ISNUMBER(RIGHT(E173,LEN(E173)-SEARCH("(",E173,1))*1),RIGHT(E173,LEN(E173)-SEARCH("(",E173,1))*1,VLOOKUP(MID(E173,SEARCH("(",E173,1)+1,IF(ISERROR(FIND("NBMX",E173,1)),3,4)),$A$2:$C$38,3,0))</f>
        <v>1</v>
      </c>
      <c r="K173" s="40" t="str">
        <f aca="false">IF(ISBLANK(F173),"",IF(ISNUMBER(F173),F173,VLOOKUP(IF(ISERROR(SEARCH(")",F173,1)),LEFT(F173,LEN(F173)),LEFT(F173,LEN(F173)-1)),$A$2:$C$38,3,0)))</f>
        <v/>
      </c>
      <c r="L173" s="40" t="str">
        <f aca="false">IF(ISBLANK(G173),"",IF(ISNUMBER(G173),G173,IF(ISNUMBER(1*LEFT(G173,LEN(G173)-1)),1*LEFT(G173,LEN(G173)-1),VLOOKUP(IF(ISERROR(SEARCH(")",G173,1)),LEFT(G173,LEN(G173)),LEFT(G173,LEN(G173)-1)),$A$2:$C$38,3,0))))</f>
        <v/>
      </c>
      <c r="M173" s="41" t="str">
        <f aca="false">IF(ISBLANK(H173),"",IF(ISNUMBER(H173),H173,IF(ISNUMBER(1*LEFT(H173,LEN(H173)-1)),1*LEFT(H173,LEN(H173)-1),VLOOKUP(IF(ISERROR(SEARCH(")",H173,1)),LEFT(H173,LEN(H173)),LEFT(H173,LEN(H173)-1)),$A$2:$C$38,3,0))))</f>
        <v/>
      </c>
      <c r="N173" s="40" t="str">
        <f aca="false">I173&amp;"("&amp;J173&amp;IF(ISNUMBER(K173),IF(ISNUMBER(L173),IF(ISNUMBER(M173),","&amp;K173&amp;","&amp;L173&amp;","&amp;M173,","&amp;K173&amp;","&amp;L173),","&amp;K173),"")&amp;")"</f>
        <v>FGSL(1)</v>
      </c>
      <c r="O173" s="0" t="str">
        <f aca="false">IF(ISERROR(VLOOKUP(N173,'INTEGER modparm'!$B$2:$B$155,1,0)),IF(ISERROR(VLOOKUP(N173,'REAL modparm'!$B$2:$B$801,1,0)),IF(ISERROR(VLOOKUP(N173,'CHAR modparm'!$B$2:$B$10,1,0)),"*******","CHARACTER"),"REAL"),"INTEGER")</f>
        <v>REAL</v>
      </c>
      <c r="P173" s="0" t="n">
        <v>172</v>
      </c>
      <c r="Q173" s="42" t="s">
        <v>2974</v>
      </c>
      <c r="R173" s="42" t="str">
        <f aca="false">INDEX($N$2:$N$951,MATCH(S173,$P$2:$P$951,0),1)</f>
        <v>ALGI(1)</v>
      </c>
      <c r="S173" s="30" t="n">
        <v>8</v>
      </c>
      <c r="T173" s="43" t="str">
        <f aca="false">Q173&amp;"::"&amp;R173</f>
        <v>REAL::ALGI(1)</v>
      </c>
      <c r="U173" s="44" t="str">
        <f aca="false">"p%"&amp;LEFT(R173,SEARCH("(",R173,1)-1)&amp;"="&amp;LEFT(R173,SEARCH("(",R173,1)-1)</f>
        <v>p%ALGI=ALGI</v>
      </c>
      <c r="V173" s="44" t="str">
        <f aca="false">LEFT(R173,SEARCH("(",R173,1)-1)&amp;"="&amp;"p%"&amp;LEFT(R173,SEARCH("(",R173,1)-1)</f>
        <v>ALGI=p%ALGI</v>
      </c>
    </row>
    <row r="174" customFormat="false" ht="12.8" hidden="false" customHeight="false" outlineLevel="0" collapsed="false">
      <c r="E174" s="0" t="s">
        <v>972</v>
      </c>
      <c r="I174" s="39" t="s">
        <v>2180</v>
      </c>
      <c r="J174" s="40" t="n">
        <f aca="false">IF(ISNUMBER(RIGHT(E174,LEN(E174)-SEARCH("(",E174,1))*1),RIGHT(E174,LEN(E174)-SEARCH("(",E174,1))*1,VLOOKUP(MID(E174,SEARCH("(",E174,1)+1,IF(ISERROR(FIND("NBMX",E174,1)),3,4)),$A$2:$C$38,3,0))</f>
        <v>1</v>
      </c>
      <c r="K174" s="40" t="str">
        <f aca="false">IF(ISBLANK(F174),"",IF(ISNUMBER(F174),F174,VLOOKUP(IF(ISERROR(SEARCH(")",F174,1)),LEFT(F174,LEN(F174)),LEFT(F174,LEN(F174)-1)),$A$2:$C$38,3,0)))</f>
        <v/>
      </c>
      <c r="L174" s="40" t="str">
        <f aca="false">IF(ISBLANK(G174),"",IF(ISNUMBER(G174),G174,IF(ISNUMBER(1*LEFT(G174,LEN(G174)-1)),1*LEFT(G174,LEN(G174)-1),VLOOKUP(IF(ISERROR(SEARCH(")",G174,1)),LEFT(G174,LEN(G174)),LEFT(G174,LEN(G174)-1)),$A$2:$C$38,3,0))))</f>
        <v/>
      </c>
      <c r="M174" s="41" t="str">
        <f aca="false">IF(ISBLANK(H174),"",IF(ISNUMBER(H174),H174,IF(ISNUMBER(1*LEFT(H174,LEN(H174)-1)),1*LEFT(H174,LEN(H174)-1),VLOOKUP(IF(ISERROR(SEARCH(")",H174,1)),LEFT(H174,LEN(H174)),LEFT(H174,LEN(H174)-1)),$A$2:$C$38,3,0))))</f>
        <v/>
      </c>
      <c r="N174" s="40" t="str">
        <f aca="false">I174&amp;"("&amp;J174&amp;IF(ISNUMBER(K174),IF(ISNUMBER(L174),IF(ISNUMBER(M174),","&amp;K174&amp;","&amp;L174&amp;","&amp;M174,","&amp;K174&amp;","&amp;L174),","&amp;K174),"")&amp;")"</f>
        <v>FHP(1)</v>
      </c>
      <c r="O174" s="0" t="str">
        <f aca="false">IF(ISERROR(VLOOKUP(N174,'INTEGER modparm'!$B$2:$B$155,1,0)),IF(ISERROR(VLOOKUP(N174,'REAL modparm'!$B$2:$B$801,1,0)),IF(ISERROR(VLOOKUP(N174,'CHAR modparm'!$B$2:$B$10,1,0)),"*******","CHARACTER"),"REAL"),"INTEGER")</f>
        <v>REAL</v>
      </c>
      <c r="P174" s="0" t="n">
        <v>173</v>
      </c>
      <c r="Q174" s="42" t="s">
        <v>2974</v>
      </c>
      <c r="R174" s="42" t="str">
        <f aca="false">INDEX($N$2:$N$951,MATCH(S174,$P$2:$P$951,0),1)</f>
        <v>ALQ(1)</v>
      </c>
      <c r="S174" s="30" t="n">
        <v>9</v>
      </c>
      <c r="T174" s="43" t="str">
        <f aca="false">Q174&amp;"::"&amp;R174</f>
        <v>REAL::ALQ(1)</v>
      </c>
      <c r="U174" s="44" t="str">
        <f aca="false">"p%"&amp;LEFT(R174,SEARCH("(",R174,1)-1)&amp;"="&amp;LEFT(R174,SEARCH("(",R174,1)-1)</f>
        <v>p%ALQ=ALQ</v>
      </c>
      <c r="V174" s="44" t="str">
        <f aca="false">LEFT(R174,SEARCH("(",R174,1)-1)&amp;"="&amp;"p%"&amp;LEFT(R174,SEARCH("(",R174,1)-1)</f>
        <v>ALQ=p%ALQ</v>
      </c>
    </row>
    <row r="175" customFormat="false" ht="12.8" hidden="false" customHeight="false" outlineLevel="0" collapsed="false">
      <c r="E175" s="0" t="s">
        <v>973</v>
      </c>
      <c r="I175" s="39" t="s">
        <v>2181</v>
      </c>
      <c r="J175" s="40" t="n">
        <f aca="false">IF(ISNUMBER(RIGHT(E175,LEN(E175)-SEARCH("(",E175,1))*1),RIGHT(E175,LEN(E175)-SEARCH("(",E175,1))*1,VLOOKUP(MID(E175,SEARCH("(",E175,1)+1,IF(ISERROR(FIND("NBMX",E175,1)),3,4)),$A$2:$C$38,3,0))</f>
        <v>1</v>
      </c>
      <c r="K175" s="40" t="str">
        <f aca="false">IF(ISBLANK(F175),"",IF(ISNUMBER(F175),F175,VLOOKUP(IF(ISERROR(SEARCH(")",F175,1)),LEFT(F175,LEN(F175)),LEFT(F175,LEN(F175)-1)),$A$2:$C$38,3,0)))</f>
        <v/>
      </c>
      <c r="L175" s="40" t="str">
        <f aca="false">IF(ISBLANK(G175),"",IF(ISNUMBER(G175),G175,IF(ISNUMBER(1*LEFT(G175,LEN(G175)-1)),1*LEFT(G175,LEN(G175)-1),VLOOKUP(IF(ISERROR(SEARCH(")",G175,1)),LEFT(G175,LEN(G175)),LEFT(G175,LEN(G175)-1)),$A$2:$C$38,3,0))))</f>
        <v/>
      </c>
      <c r="M175" s="41" t="str">
        <f aca="false">IF(ISBLANK(H175),"",IF(ISNUMBER(H175),H175,IF(ISNUMBER(1*LEFT(H175,LEN(H175)-1)),1*LEFT(H175,LEN(H175)-1),VLOOKUP(IF(ISERROR(SEARCH(")",H175,1)),LEFT(H175,LEN(H175)),LEFT(H175,LEN(H175)-1)),$A$2:$C$38,3,0))))</f>
        <v/>
      </c>
      <c r="N175" s="40" t="str">
        <f aca="false">I175&amp;"("&amp;J175&amp;IF(ISNUMBER(K175),IF(ISNUMBER(L175),IF(ISNUMBER(M175),","&amp;K175&amp;","&amp;L175&amp;","&amp;M175,","&amp;K175&amp;","&amp;L175),","&amp;K175),"")&amp;")"</f>
        <v>FIRG(1)</v>
      </c>
      <c r="O175" s="0" t="str">
        <f aca="false">IF(ISERROR(VLOOKUP(N175,'INTEGER modparm'!$B$2:$B$155,1,0)),IF(ISERROR(VLOOKUP(N175,'REAL modparm'!$B$2:$B$801,1,0)),IF(ISERROR(VLOOKUP(N175,'CHAR modparm'!$B$2:$B$10,1,0)),"*******","CHARACTER"),"REAL"),"INTEGER")</f>
        <v>REAL</v>
      </c>
      <c r="P175" s="0" t="n">
        <v>174</v>
      </c>
      <c r="Q175" s="42" t="s">
        <v>2974</v>
      </c>
      <c r="R175" s="42" t="str">
        <f aca="false">INDEX($N$2:$N$951,MATCH(S175,$P$2:$P$951,0),1)</f>
        <v>ALS(12,1)</v>
      </c>
      <c r="S175" s="30" t="n">
        <v>10</v>
      </c>
      <c r="T175" s="43" t="str">
        <f aca="false">Q175&amp;"::"&amp;R175</f>
        <v>REAL::ALS(12,1)</v>
      </c>
      <c r="U175" s="44" t="str">
        <f aca="false">"p%"&amp;LEFT(R175,SEARCH("(",R175,1)-1)&amp;"="&amp;LEFT(R175,SEARCH("(",R175,1)-1)</f>
        <v>p%ALS=ALS</v>
      </c>
      <c r="V175" s="44" t="str">
        <f aca="false">LEFT(R175,SEARCH("(",R175,1)-1)&amp;"="&amp;"p%"&amp;LEFT(R175,SEARCH("(",R175,1)-1)</f>
        <v>ALS=p%ALS</v>
      </c>
    </row>
    <row r="176" customFormat="false" ht="12.8" hidden="false" customHeight="false" outlineLevel="0" collapsed="false">
      <c r="E176" s="0" t="s">
        <v>1713</v>
      </c>
      <c r="F176" s="0" t="s">
        <v>224</v>
      </c>
      <c r="G176" s="0" t="s">
        <v>1599</v>
      </c>
      <c r="I176" s="39" t="s">
        <v>2182</v>
      </c>
      <c r="J176" s="40" t="n">
        <f aca="false">IF(ISNUMBER(RIGHT(E176,LEN(E176)-SEARCH("(",E176,1))*1),RIGHT(E176,LEN(E176)-SEARCH("(",E176,1))*1,VLOOKUP(MID(E176,SEARCH("(",E176,1)+1,IF(ISERROR(FIND("NBMX",E176,1)),3,4)),$A$2:$C$38,3,0))</f>
        <v>45</v>
      </c>
      <c r="K176" s="40" t="n">
        <f aca="false">IF(ISBLANK(F176),"",IF(ISNUMBER(F176),F176,VLOOKUP(IF(ISERROR(SEARCH(")",F176,1)),LEFT(F176,LEN(F176)),LEFT(F176,LEN(F176)-1)),$A$2:$C$38,3,0)))</f>
        <v>300</v>
      </c>
      <c r="L176" s="40" t="n">
        <f aca="false">IF(ISBLANK(G176),"",IF(ISNUMBER(G176),G176,IF(ISNUMBER(1*LEFT(G176,LEN(G176)-1)),1*LEFT(G176,LEN(G176)-1),VLOOKUP(IF(ISERROR(SEARCH(")",G176,1)),LEFT(G176,LEN(G176)),LEFT(G176,LEN(G176)-1)),$A$2:$C$38,3,0))))</f>
        <v>1</v>
      </c>
      <c r="M176" s="41" t="str">
        <f aca="false">IF(ISBLANK(H176),"",IF(ISNUMBER(H176),H176,IF(ISNUMBER(1*LEFT(H176,LEN(H176)-1)),1*LEFT(H176,LEN(H176)-1),VLOOKUP(IF(ISERROR(SEARCH(")",H176,1)),LEFT(H176,LEN(H176)),LEFT(H176,LEN(H176)-1)),$A$2:$C$38,3,0))))</f>
        <v/>
      </c>
      <c r="N176" s="40" t="str">
        <f aca="false">I176&amp;"("&amp;J176&amp;IF(ISNUMBER(K176),IF(ISNUMBER(L176),IF(ISNUMBER(M176),","&amp;K176&amp;","&amp;L176&amp;","&amp;M176,","&amp;K176&amp;","&amp;L176),","&amp;K176),"")&amp;")"</f>
        <v>FIRX(45,300,1)</v>
      </c>
      <c r="O176" s="0" t="str">
        <f aca="false">IF(ISERROR(VLOOKUP(N176,'INTEGER modparm'!$B$2:$B$155,1,0)),IF(ISERROR(VLOOKUP(N176,'REAL modparm'!$B$2:$B$801,1,0)),IF(ISERROR(VLOOKUP(N176,'CHAR modparm'!$B$2:$B$10,1,0)),"*******","CHARACTER"),"REAL"),"INTEGER")</f>
        <v>REAL</v>
      </c>
      <c r="P176" s="0" t="n">
        <v>175</v>
      </c>
      <c r="Q176" s="42" t="s">
        <v>2974</v>
      </c>
      <c r="R176" s="42" t="str">
        <f aca="false">INDEX($N$2:$N$951,MATCH(S176,$P$2:$P$951,0),1)</f>
        <v>ALT(200)</v>
      </c>
      <c r="S176" s="30" t="n">
        <v>11</v>
      </c>
      <c r="T176" s="43" t="str">
        <f aca="false">Q176&amp;"::"&amp;R176</f>
        <v>REAL::ALT(200)</v>
      </c>
      <c r="U176" s="44" t="str">
        <f aca="false">"p%"&amp;LEFT(R176,SEARCH("(",R176,1)-1)&amp;"="&amp;LEFT(R176,SEARCH("(",R176,1)-1)</f>
        <v>p%ALT=ALT</v>
      </c>
      <c r="V176" s="44" t="str">
        <f aca="false">LEFT(R176,SEARCH("(",R176,1)-1)&amp;"="&amp;"p%"&amp;LEFT(R176,SEARCH("(",R176,1)-1)</f>
        <v>ALT=p%ALT</v>
      </c>
    </row>
    <row r="177" customFormat="false" ht="12.8" hidden="false" customHeight="false" outlineLevel="0" collapsed="false">
      <c r="E177" s="0" t="s">
        <v>1714</v>
      </c>
      <c r="F177" s="0" t="s">
        <v>1599</v>
      </c>
      <c r="I177" s="39" t="s">
        <v>2183</v>
      </c>
      <c r="J177" s="40" t="n">
        <f aca="false">IF(ISNUMBER(RIGHT(E177,LEN(E177)-SEARCH("(",E177,1))*1),RIGHT(E177,LEN(E177)-SEARCH("(",E177,1))*1,VLOOKUP(MID(E177,SEARCH("(",E177,1)+1,IF(ISERROR(FIND("NBMX",E177,1)),3,4)),$A$2:$C$38,3,0))</f>
        <v>12</v>
      </c>
      <c r="K177" s="40" t="n">
        <f aca="false">IF(ISBLANK(F177),"",IF(ISNUMBER(F177),F177,VLOOKUP(IF(ISERROR(SEARCH(")",F177,1)),LEFT(F177,LEN(F177)),LEFT(F177,LEN(F177)-1)),$A$2:$C$38,3,0)))</f>
        <v>1</v>
      </c>
      <c r="L177" s="40" t="str">
        <f aca="false">IF(ISBLANK(G177),"",IF(ISNUMBER(G177),G177,IF(ISNUMBER(1*LEFT(G177,LEN(G177)-1)),1*LEFT(G177,LEN(G177)-1),VLOOKUP(IF(ISERROR(SEARCH(")",G177,1)),LEFT(G177,LEN(G177)),LEFT(G177,LEN(G177)-1)),$A$2:$C$38,3,0))))</f>
        <v/>
      </c>
      <c r="M177" s="41" t="str">
        <f aca="false">IF(ISBLANK(H177),"",IF(ISNUMBER(H177),H177,IF(ISNUMBER(1*LEFT(H177,LEN(H177)-1)),1*LEFT(H177,LEN(H177)-1),VLOOKUP(IF(ISERROR(SEARCH(")",H177,1)),LEFT(H177,LEN(H177)),LEFT(H177,LEN(H177)-1)),$A$2:$C$38,3,0))))</f>
        <v/>
      </c>
      <c r="N177" s="40" t="str">
        <f aca="false">I177&amp;"("&amp;J177&amp;IF(ISNUMBER(K177),IF(ISNUMBER(L177),IF(ISNUMBER(M177),","&amp;K177&amp;","&amp;L177&amp;","&amp;M177,","&amp;K177&amp;","&amp;L177),","&amp;K177),"")&amp;")"</f>
        <v>FIXK(12,1)</v>
      </c>
      <c r="O177" s="0" t="str">
        <f aca="false">IF(ISERROR(VLOOKUP(N177,'INTEGER modparm'!$B$2:$B$155,1,0)),IF(ISERROR(VLOOKUP(N177,'REAL modparm'!$B$2:$B$801,1,0)),IF(ISERROR(VLOOKUP(N177,'CHAR modparm'!$B$2:$B$10,1,0)),"*******","CHARACTER"),"REAL"),"INTEGER")</f>
        <v>REAL</v>
      </c>
      <c r="P177" s="0" t="n">
        <v>176</v>
      </c>
      <c r="Q177" s="42" t="s">
        <v>2974</v>
      </c>
      <c r="R177" s="42" t="str">
        <f aca="false">INDEX($N$2:$N$951,MATCH(S177,$P$2:$P$951,0),1)</f>
        <v>AN2OC(31,1)</v>
      </c>
      <c r="S177" s="30" t="n">
        <v>12</v>
      </c>
      <c r="T177" s="43" t="str">
        <f aca="false">Q177&amp;"::"&amp;R177</f>
        <v>REAL::AN2OC(31,1)</v>
      </c>
      <c r="U177" s="44" t="str">
        <f aca="false">"p%"&amp;LEFT(R177,SEARCH("(",R177,1)-1)&amp;"="&amp;LEFT(R177,SEARCH("(",R177,1)-1)</f>
        <v>p%AN2OC=AN2OC</v>
      </c>
      <c r="V177" s="44" t="str">
        <f aca="false">LEFT(R177,SEARCH("(",R177,1)-1)&amp;"="&amp;"p%"&amp;LEFT(R177,SEARCH("(",R177,1)-1)</f>
        <v>AN2OC=p%AN2OC</v>
      </c>
    </row>
    <row r="178" customFormat="false" ht="12.8" hidden="false" customHeight="false" outlineLevel="0" collapsed="false">
      <c r="E178" s="0" t="s">
        <v>813</v>
      </c>
      <c r="I178" s="39" t="s">
        <v>2184</v>
      </c>
      <c r="J178" s="40" t="n">
        <f aca="false">IF(ISNUMBER(RIGHT(E178,LEN(E178)-SEARCH("(",E178,1))*1),RIGHT(E178,LEN(E178)-SEARCH("(",E178,1))*1,VLOOKUP(MID(E178,SEARCH("(",E178,1)+1,IF(ISERROR(FIND("NBMX",E178,1)),3,4)),$A$2:$C$38,3,0))</f>
        <v>60</v>
      </c>
      <c r="K178" s="40" t="str">
        <f aca="false">IF(ISBLANK(F178),"",IF(ISNUMBER(F178),F178,VLOOKUP(IF(ISERROR(SEARCH(")",F178,1)),LEFT(F178,LEN(F178)),LEFT(F178,LEN(F178)-1)),$A$2:$C$38,3,0)))</f>
        <v/>
      </c>
      <c r="L178" s="40" t="str">
        <f aca="false">IF(ISBLANK(G178),"",IF(ISNUMBER(G178),G178,IF(ISNUMBER(1*LEFT(G178,LEN(G178)-1)),1*LEFT(G178,LEN(G178)-1),VLOOKUP(IF(ISERROR(SEARCH(")",G178,1)),LEFT(G178,LEN(G178)),LEFT(G178,LEN(G178)-1)),$A$2:$C$38,3,0))))</f>
        <v/>
      </c>
      <c r="M178" s="41" t="str">
        <f aca="false">IF(ISBLANK(H178),"",IF(ISNUMBER(H178),H178,IF(ISNUMBER(1*LEFT(H178,LEN(H178)-1)),1*LEFT(H178,LEN(H178)-1),VLOOKUP(IF(ISERROR(SEARCH(")",H178,1)),LEFT(H178,LEN(H178)),LEFT(H178,LEN(H178)-1)),$A$2:$C$38,3,0))))</f>
        <v/>
      </c>
      <c r="N178" s="40" t="str">
        <f aca="false">I178&amp;"("&amp;J178&amp;IF(ISNUMBER(K178),IF(ISNUMBER(L178),IF(ISNUMBER(M178),","&amp;K178&amp;","&amp;L178&amp;","&amp;M178,","&amp;K178&amp;","&amp;L178),","&amp;K178),"")&amp;")"</f>
        <v>FK(60)</v>
      </c>
      <c r="O178" s="0" t="str">
        <f aca="false">IF(ISERROR(VLOOKUP(N178,'INTEGER modparm'!$B$2:$B$155,1,0)),IF(ISERROR(VLOOKUP(N178,'REAL modparm'!$B$2:$B$801,1,0)),IF(ISERROR(VLOOKUP(N178,'CHAR modparm'!$B$2:$B$10,1,0)),"*******","CHARACTER"),"REAL"),"INTEGER")</f>
        <v>REAL</v>
      </c>
      <c r="P178" s="0" t="n">
        <v>177</v>
      </c>
      <c r="Q178" s="42" t="s">
        <v>2974</v>
      </c>
      <c r="R178" s="42" t="str">
        <f aca="false">INDEX($N$2:$N$951,MATCH(S178,$P$2:$P$951,0),1)</f>
        <v>ANA(45,1)</v>
      </c>
      <c r="S178" s="30" t="n">
        <v>13</v>
      </c>
      <c r="T178" s="43" t="str">
        <f aca="false">Q178&amp;"::"&amp;R178</f>
        <v>REAL::ANA(45,1)</v>
      </c>
      <c r="U178" s="44" t="str">
        <f aca="false">"p%"&amp;LEFT(R178,SEARCH("(",R178,1)-1)&amp;"="&amp;LEFT(R178,SEARCH("(",R178,1)-1)</f>
        <v>p%ANA=ANA</v>
      </c>
      <c r="V178" s="44" t="str">
        <f aca="false">LEFT(R178,SEARCH("(",R178,1)-1)&amp;"="&amp;"p%"&amp;LEFT(R178,SEARCH("(",R178,1)-1)</f>
        <v>ANA=p%ANA</v>
      </c>
    </row>
    <row r="179" customFormat="false" ht="12.8" hidden="false" customHeight="false" outlineLevel="0" collapsed="false">
      <c r="E179" s="0" t="s">
        <v>860</v>
      </c>
      <c r="I179" s="39" t="s">
        <v>2185</v>
      </c>
      <c r="J179" s="40" t="n">
        <f aca="false">IF(ISNUMBER(RIGHT(E179,LEN(E179)-SEARCH("(",E179,1))*1),RIGHT(E179,LEN(E179)-SEARCH("(",E179,1))*1,VLOOKUP(MID(E179,SEARCH("(",E179,1)+1,IF(ISERROR(FIND("NBMX",E179,1)),3,4)),$A$2:$C$38,3,0))</f>
        <v>200</v>
      </c>
      <c r="K179" s="40" t="str">
        <f aca="false">IF(ISBLANK(F179),"",IF(ISNUMBER(F179),F179,VLOOKUP(IF(ISERROR(SEARCH(")",F179,1)),LEFT(F179,LEN(F179)),LEFT(F179,LEN(F179)-1)),$A$2:$C$38,3,0)))</f>
        <v/>
      </c>
      <c r="L179" s="40" t="str">
        <f aca="false">IF(ISBLANK(G179),"",IF(ISNUMBER(G179),G179,IF(ISNUMBER(1*LEFT(G179,LEN(G179)-1)),1*LEFT(G179,LEN(G179)-1),VLOOKUP(IF(ISERROR(SEARCH(")",G179,1)),LEFT(G179,LEN(G179)),LEFT(G179,LEN(G179)-1)),$A$2:$C$38,3,0))))</f>
        <v/>
      </c>
      <c r="M179" s="41" t="str">
        <f aca="false">IF(ISBLANK(H179),"",IF(ISNUMBER(H179),H179,IF(ISNUMBER(1*LEFT(H179,LEN(H179)-1)),1*LEFT(H179,LEN(H179)-1),VLOOKUP(IF(ISERROR(SEARCH(")",H179,1)),LEFT(H179,LEN(H179)),LEFT(H179,LEN(H179)-1)),$A$2:$C$38,3,0))))</f>
        <v/>
      </c>
      <c r="N179" s="40" t="str">
        <f aca="false">I179&amp;"("&amp;J179&amp;IF(ISNUMBER(K179),IF(ISNUMBER(L179),IF(ISNUMBER(M179),","&amp;K179&amp;","&amp;L179&amp;","&amp;M179,","&amp;K179&amp;","&amp;L179),","&amp;K179),"")&amp;")"</f>
        <v>FLT(200)</v>
      </c>
      <c r="O179" s="0" t="str">
        <f aca="false">IF(ISERROR(VLOOKUP(N179,'INTEGER modparm'!$B$2:$B$155,1,0)),IF(ISERROR(VLOOKUP(N179,'REAL modparm'!$B$2:$B$801,1,0)),IF(ISERROR(VLOOKUP(N179,'CHAR modparm'!$B$2:$B$10,1,0)),"*******","CHARACTER"),"REAL"),"INTEGER")</f>
        <v>REAL</v>
      </c>
      <c r="P179" s="0" t="n">
        <v>178</v>
      </c>
      <c r="Q179" s="42" t="s">
        <v>2974</v>
      </c>
      <c r="R179" s="42" t="str">
        <f aca="false">INDEX($N$2:$N$951,MATCH(S179,$P$2:$P$951,0),1)</f>
        <v>AO2C(31,1)</v>
      </c>
      <c r="S179" s="30" t="n">
        <v>14</v>
      </c>
      <c r="T179" s="43" t="str">
        <f aca="false">Q179&amp;"::"&amp;R179</f>
        <v>REAL::AO2C(31,1)</v>
      </c>
      <c r="U179" s="44" t="str">
        <f aca="false">"p%"&amp;LEFT(R179,SEARCH("(",R179,1)-1)&amp;"="&amp;LEFT(R179,SEARCH("(",R179,1)-1)</f>
        <v>p%AO2C=AO2C</v>
      </c>
      <c r="V179" s="44" t="str">
        <f aca="false">LEFT(R179,SEARCH("(",R179,1)-1)&amp;"="&amp;"p%"&amp;LEFT(R179,SEARCH("(",R179,1)-1)</f>
        <v>AO2C=p%AO2C</v>
      </c>
    </row>
    <row r="180" customFormat="false" ht="12.8" hidden="false" customHeight="false" outlineLevel="0" collapsed="false">
      <c r="E180" s="0" t="s">
        <v>814</v>
      </c>
      <c r="I180" s="39" t="s">
        <v>2186</v>
      </c>
      <c r="J180" s="40" t="n">
        <f aca="false">IF(ISNUMBER(RIGHT(E180,LEN(E180)-SEARCH("(",E180,1))*1),RIGHT(E180,LEN(E180)-SEARCH("(",E180,1))*1,VLOOKUP(MID(E180,SEARCH("(",E180,1)+1,IF(ISERROR(FIND("NBMX",E180,1)),3,4)),$A$2:$C$38,3,0))</f>
        <v>60</v>
      </c>
      <c r="K180" s="40" t="str">
        <f aca="false">IF(ISBLANK(F180),"",IF(ISNUMBER(F180),F180,VLOOKUP(IF(ISERROR(SEARCH(")",F180,1)),LEFT(F180,LEN(F180)),LEFT(F180,LEN(F180)-1)),$A$2:$C$38,3,0)))</f>
        <v/>
      </c>
      <c r="L180" s="40" t="str">
        <f aca="false">IF(ISBLANK(G180),"",IF(ISNUMBER(G180),G180,IF(ISNUMBER(1*LEFT(G180,LEN(G180)-1)),1*LEFT(G180,LEN(G180)-1),VLOOKUP(IF(ISERROR(SEARCH(")",G180,1)),LEFT(G180,LEN(G180)),LEFT(G180,LEN(G180)-1)),$A$2:$C$38,3,0))))</f>
        <v/>
      </c>
      <c r="M180" s="41" t="str">
        <f aca="false">IF(ISBLANK(H180),"",IF(ISNUMBER(H180),H180,IF(ISNUMBER(1*LEFT(H180,LEN(H180)-1)),1*LEFT(H180,LEN(H180)-1),VLOOKUP(IF(ISERROR(SEARCH(")",H180,1)),LEFT(H180,LEN(H180)),LEFT(H180,LEN(H180)-1)),$A$2:$C$38,3,0))))</f>
        <v/>
      </c>
      <c r="N180" s="40" t="str">
        <f aca="false">I180&amp;"("&amp;J180&amp;IF(ISNUMBER(K180),IF(ISNUMBER(L180),IF(ISNUMBER(M180),","&amp;K180&amp;","&amp;L180&amp;","&amp;M180,","&amp;K180&amp;","&amp;L180),","&amp;K180),"")&amp;")"</f>
        <v>FN(60)</v>
      </c>
      <c r="O180" s="0" t="str">
        <f aca="false">IF(ISERROR(VLOOKUP(N180,'INTEGER modparm'!$B$2:$B$155,1,0)),IF(ISERROR(VLOOKUP(N180,'REAL modparm'!$B$2:$B$801,1,0)),IF(ISERROR(VLOOKUP(N180,'CHAR modparm'!$B$2:$B$10,1,0)),"*******","CHARACTER"),"REAL"),"INTEGER")</f>
        <v>REAL</v>
      </c>
      <c r="P180" s="0" t="n">
        <v>179</v>
      </c>
      <c r="Q180" s="42" t="s">
        <v>2974</v>
      </c>
      <c r="R180" s="42" t="str">
        <f aca="false">INDEX($N$2:$N$951,MATCH(S180,$P$2:$P$951,0),1)</f>
        <v>ARMN(1)</v>
      </c>
      <c r="S180" s="30" t="n">
        <v>15</v>
      </c>
      <c r="T180" s="43" t="str">
        <f aca="false">Q180&amp;"::"&amp;R180</f>
        <v>REAL::ARMN(1)</v>
      </c>
      <c r="U180" s="44" t="str">
        <f aca="false">"p%"&amp;LEFT(R180,SEARCH("(",R180,1)-1)&amp;"="&amp;LEFT(R180,SEARCH("(",R180,1)-1)</f>
        <v>p%ARMN=ARMN</v>
      </c>
      <c r="V180" s="44" t="str">
        <f aca="false">LEFT(R180,SEARCH("(",R180,1)-1)&amp;"="&amp;"p%"&amp;LEFT(R180,SEARCH("(",R180,1)-1)</f>
        <v>ARMN=p%ARMN</v>
      </c>
    </row>
    <row r="181" customFormat="false" ht="12.8" hidden="false" customHeight="false" outlineLevel="0" collapsed="false">
      <c r="E181" s="0" t="s">
        <v>815</v>
      </c>
      <c r="I181" s="39" t="s">
        <v>2187</v>
      </c>
      <c r="J181" s="40" t="n">
        <f aca="false">IF(ISNUMBER(RIGHT(E181,LEN(E181)-SEARCH("(",E181,1))*1),RIGHT(E181,LEN(E181)-SEARCH("(",E181,1))*1,VLOOKUP(MID(E181,SEARCH("(",E181,1)+1,IF(ISERROR(FIND("NBMX",E181,1)),3,4)),$A$2:$C$38,3,0))</f>
        <v>60</v>
      </c>
      <c r="K181" s="40" t="str">
        <f aca="false">IF(ISBLANK(F181),"",IF(ISNUMBER(F181),F181,VLOOKUP(IF(ISERROR(SEARCH(")",F181,1)),LEFT(F181,LEN(F181)),LEFT(F181,LEN(F181)-1)),$A$2:$C$38,3,0)))</f>
        <v/>
      </c>
      <c r="L181" s="40" t="str">
        <f aca="false">IF(ISBLANK(G181),"",IF(ISNUMBER(G181),G181,IF(ISNUMBER(1*LEFT(G181,LEN(G181)-1)),1*LEFT(G181,LEN(G181)-1),VLOOKUP(IF(ISERROR(SEARCH(")",G181,1)),LEFT(G181,LEN(G181)),LEFT(G181,LEN(G181)-1)),$A$2:$C$38,3,0))))</f>
        <v/>
      </c>
      <c r="M181" s="41" t="str">
        <f aca="false">IF(ISBLANK(H181),"",IF(ISNUMBER(H181),H181,IF(ISNUMBER(1*LEFT(H181,LEN(H181)-1)),1*LEFT(H181,LEN(H181)-1),VLOOKUP(IF(ISERROR(SEARCH(")",H181,1)),LEFT(H181,LEN(H181)),LEFT(H181,LEN(H181)-1)),$A$2:$C$38,3,0))))</f>
        <v/>
      </c>
      <c r="N181" s="40" t="str">
        <f aca="false">I181&amp;"("&amp;J181&amp;IF(ISNUMBER(K181),IF(ISNUMBER(L181),IF(ISNUMBER(M181),","&amp;K181&amp;","&amp;L181&amp;","&amp;M181,","&amp;K181&amp;","&amp;L181),","&amp;K181),"")&amp;")"</f>
        <v>FNMA(60)</v>
      </c>
      <c r="O181" s="0" t="str">
        <f aca="false">IF(ISERROR(VLOOKUP(N181,'INTEGER modparm'!$B$2:$B$155,1,0)),IF(ISERROR(VLOOKUP(N181,'REAL modparm'!$B$2:$B$801,1,0)),IF(ISERROR(VLOOKUP(N181,'CHAR modparm'!$B$2:$B$10,1,0)),"*******","CHARACTER"),"REAL"),"INTEGER")</f>
        <v>REAL</v>
      </c>
      <c r="P181" s="0" t="n">
        <v>180</v>
      </c>
      <c r="Q181" s="42" t="s">
        <v>2974</v>
      </c>
      <c r="R181" s="42" t="str">
        <f aca="false">INDEX($N$2:$N$951,MATCH(S181,$P$2:$P$951,0),1)</f>
        <v>ARMX(1)</v>
      </c>
      <c r="S181" s="30" t="n">
        <v>16</v>
      </c>
      <c r="T181" s="43" t="str">
        <f aca="false">Q181&amp;"::"&amp;R181</f>
        <v>REAL::ARMX(1)</v>
      </c>
      <c r="U181" s="44" t="str">
        <f aca="false">"p%"&amp;LEFT(R181,SEARCH("(",R181,1)-1)&amp;"="&amp;LEFT(R181,SEARCH("(",R181,1)-1)</f>
        <v>p%ARMX=ARMX</v>
      </c>
      <c r="V181" s="44" t="str">
        <f aca="false">LEFT(R181,SEARCH("(",R181,1)-1)&amp;"="&amp;"p%"&amp;LEFT(R181,SEARCH("(",R181,1)-1)</f>
        <v>ARMX=p%ARMX</v>
      </c>
    </row>
    <row r="182" customFormat="false" ht="12.8" hidden="false" customHeight="false" outlineLevel="0" collapsed="false">
      <c r="E182" s="0" t="s">
        <v>816</v>
      </c>
      <c r="I182" s="39" t="s">
        <v>2188</v>
      </c>
      <c r="J182" s="40" t="n">
        <f aca="false">IF(ISNUMBER(RIGHT(E182,LEN(E182)-SEARCH("(",E182,1))*1),RIGHT(E182,LEN(E182)-SEARCH("(",E182,1))*1,VLOOKUP(MID(E182,SEARCH("(",E182,1)+1,IF(ISERROR(FIND("NBMX",E182,1)),3,4)),$A$2:$C$38,3,0))</f>
        <v>60</v>
      </c>
      <c r="K182" s="40" t="str">
        <f aca="false">IF(ISBLANK(F182),"",IF(ISNUMBER(F182),F182,VLOOKUP(IF(ISERROR(SEARCH(")",F182,1)),LEFT(F182,LEN(F182)),LEFT(F182,LEN(F182)-1)),$A$2:$C$38,3,0)))</f>
        <v/>
      </c>
      <c r="L182" s="40" t="str">
        <f aca="false">IF(ISBLANK(G182),"",IF(ISNUMBER(G182),G182,IF(ISNUMBER(1*LEFT(G182,LEN(G182)-1)),1*LEFT(G182,LEN(G182)-1),VLOOKUP(IF(ISERROR(SEARCH(")",G182,1)),LEFT(G182,LEN(G182)),LEFT(G182,LEN(G182)-1)),$A$2:$C$38,3,0))))</f>
        <v/>
      </c>
      <c r="M182" s="41" t="str">
        <f aca="false">IF(ISBLANK(H182),"",IF(ISNUMBER(H182),H182,IF(ISNUMBER(1*LEFT(H182,LEN(H182)-1)),1*LEFT(H182,LEN(H182)-1),VLOOKUP(IF(ISERROR(SEARCH(")",H182,1)),LEFT(H182,LEN(H182)),LEFT(H182,LEN(H182)-1)),$A$2:$C$38,3,0))))</f>
        <v/>
      </c>
      <c r="N182" s="40" t="str">
        <f aca="false">I182&amp;"("&amp;J182&amp;IF(ISNUMBER(K182),IF(ISNUMBER(L182),IF(ISNUMBER(M182),","&amp;K182&amp;","&amp;L182&amp;","&amp;M182,","&amp;K182&amp;","&amp;L182),","&amp;K182),"")&amp;")"</f>
        <v>FNMN(60)</v>
      </c>
      <c r="O182" s="0" t="str">
        <f aca="false">IF(ISERROR(VLOOKUP(N182,'INTEGER modparm'!$B$2:$B$155,1,0)),IF(ISERROR(VLOOKUP(N182,'REAL modparm'!$B$2:$B$801,1,0)),IF(ISERROR(VLOOKUP(N182,'CHAR modparm'!$B$2:$B$10,1,0)),"*******","CHARACTER"),"REAL"),"INTEGER")</f>
        <v>REAL</v>
      </c>
      <c r="P182" s="0" t="n">
        <v>181</v>
      </c>
      <c r="Q182" s="42" t="s">
        <v>2974</v>
      </c>
      <c r="R182" s="42" t="str">
        <f aca="false">INDEX($N$2:$N$951,MATCH(S182,$P$2:$P$951,0),1)</f>
        <v>ARSD(1)</v>
      </c>
      <c r="S182" s="30" t="n">
        <v>17</v>
      </c>
      <c r="T182" s="43" t="str">
        <f aca="false">Q182&amp;"::"&amp;R182</f>
        <v>REAL::ARSD(1)</v>
      </c>
      <c r="U182" s="44" t="str">
        <f aca="false">"p%"&amp;LEFT(R182,SEARCH("(",R182,1)-1)&amp;"="&amp;LEFT(R182,SEARCH("(",R182,1)-1)</f>
        <v>p%ARSD=ARSD</v>
      </c>
      <c r="V182" s="44" t="str">
        <f aca="false">LEFT(R182,SEARCH("(",R182,1)-1)&amp;"="&amp;"p%"&amp;LEFT(R182,SEARCH("(",R182,1)-1)</f>
        <v>ARSD=p%ARSD</v>
      </c>
    </row>
    <row r="183" customFormat="false" ht="12.8" hidden="false" customHeight="false" outlineLevel="0" collapsed="false">
      <c r="E183" s="0" t="s">
        <v>1715</v>
      </c>
      <c r="F183" s="0" t="s">
        <v>1599</v>
      </c>
      <c r="I183" s="39" t="s">
        <v>2189</v>
      </c>
      <c r="J183" s="40" t="n">
        <f aca="false">IF(ISNUMBER(RIGHT(E183,LEN(E183)-SEARCH("(",E183,1))*1),RIGHT(E183,LEN(E183)-SEARCH("(",E183,1))*1,VLOOKUP(MID(E183,SEARCH("(",E183,1)+1,IF(ISERROR(FIND("NBMX",E183,1)),3,4)),$A$2:$C$38,3,0))</f>
        <v>45</v>
      </c>
      <c r="K183" s="40" t="n">
        <f aca="false">IF(ISBLANK(F183),"",IF(ISNUMBER(F183),F183,VLOOKUP(IF(ISERROR(SEARCH(")",F183,1)),LEFT(F183,LEN(F183)),LEFT(F183,LEN(F183)-1)),$A$2:$C$38,3,0)))</f>
        <v>1</v>
      </c>
      <c r="L183" s="40" t="str">
        <f aca="false">IF(ISBLANK(G183),"",IF(ISNUMBER(G183),G183,IF(ISNUMBER(1*LEFT(G183,LEN(G183)-1)),1*LEFT(G183,LEN(G183)-1),VLOOKUP(IF(ISERROR(SEARCH(")",G183,1)),LEFT(G183,LEN(G183)),LEFT(G183,LEN(G183)-1)),$A$2:$C$38,3,0))))</f>
        <v/>
      </c>
      <c r="M183" s="41" t="str">
        <f aca="false">IF(ISBLANK(H183),"",IF(ISNUMBER(H183),H183,IF(ISNUMBER(1*LEFT(H183,LEN(H183)-1)),1*LEFT(H183,LEN(H183)-1),VLOOKUP(IF(ISERROR(SEARCH(")",H183,1)),LEFT(H183,LEN(H183)),LEFT(H183,LEN(H183)-1)),$A$2:$C$38,3,0))))</f>
        <v/>
      </c>
      <c r="N183" s="40" t="str">
        <f aca="false">I183&amp;"("&amp;J183&amp;IF(ISNUMBER(K183),IF(ISNUMBER(L183),IF(ISNUMBER(M183),","&amp;K183&amp;","&amp;L183&amp;","&amp;M183,","&amp;K183&amp;","&amp;L183),","&amp;K183),"")&amp;")"</f>
        <v>FNMX(45,1)</v>
      </c>
      <c r="O183" s="0" t="str">
        <f aca="false">IF(ISERROR(VLOOKUP(N183,'INTEGER modparm'!$B$2:$B$155,1,0)),IF(ISERROR(VLOOKUP(N183,'REAL modparm'!$B$2:$B$801,1,0)),IF(ISERROR(VLOOKUP(N183,'CHAR modparm'!$B$2:$B$10,1,0)),"*******","CHARACTER"),"REAL"),"INTEGER")</f>
        <v>REAL</v>
      </c>
      <c r="P183" s="0" t="n">
        <v>182</v>
      </c>
      <c r="Q183" s="42" t="s">
        <v>2974</v>
      </c>
      <c r="R183" s="42" t="str">
        <f aca="false">INDEX($N$2:$N$951,MATCH(S183,$P$2:$P$951,0),1)</f>
        <v>ASW(12,1)</v>
      </c>
      <c r="S183" s="30" t="n">
        <v>18</v>
      </c>
      <c r="T183" s="43" t="str">
        <f aca="false">Q183&amp;"::"&amp;R183</f>
        <v>REAL::ASW(12,1)</v>
      </c>
      <c r="U183" s="44" t="str">
        <f aca="false">"p%"&amp;LEFT(R183,SEARCH("(",R183,1)-1)&amp;"="&amp;LEFT(R183,SEARCH("(",R183,1)-1)</f>
        <v>p%ASW=ASW</v>
      </c>
      <c r="V183" s="44" t="str">
        <f aca="false">LEFT(R183,SEARCH("(",R183,1)-1)&amp;"="&amp;"p%"&amp;LEFT(R183,SEARCH("(",R183,1)-1)</f>
        <v>ASW=p%ASW</v>
      </c>
    </row>
    <row r="184" customFormat="false" ht="12.8" hidden="false" customHeight="false" outlineLevel="0" collapsed="false">
      <c r="E184" s="0" t="s">
        <v>817</v>
      </c>
      <c r="I184" s="39" t="s">
        <v>2190</v>
      </c>
      <c r="J184" s="40" t="n">
        <f aca="false">IF(ISNUMBER(RIGHT(E184,LEN(E184)-SEARCH("(",E184,1))*1),RIGHT(E184,LEN(E184)-SEARCH("(",E184,1))*1,VLOOKUP(MID(E184,SEARCH("(",E184,1)+1,IF(ISERROR(FIND("NBMX",E184,1)),3,4)),$A$2:$C$38,3,0))</f>
        <v>60</v>
      </c>
      <c r="K184" s="40" t="str">
        <f aca="false">IF(ISBLANK(F184),"",IF(ISNUMBER(F184),F184,VLOOKUP(IF(ISERROR(SEARCH(")",F184,1)),LEFT(F184,LEN(F184)),LEFT(F184,LEN(F184)-1)),$A$2:$C$38,3,0)))</f>
        <v/>
      </c>
      <c r="L184" s="40" t="str">
        <f aca="false">IF(ISBLANK(G184),"",IF(ISNUMBER(G184),G184,IF(ISNUMBER(1*LEFT(G184,LEN(G184)-1)),1*LEFT(G184,LEN(G184)-1),VLOOKUP(IF(ISERROR(SEARCH(")",G184,1)),LEFT(G184,LEN(G184)),LEFT(G184,LEN(G184)-1)),$A$2:$C$38,3,0))))</f>
        <v/>
      </c>
      <c r="M184" s="41" t="str">
        <f aca="false">IF(ISBLANK(H184),"",IF(ISNUMBER(H184),H184,IF(ISNUMBER(1*LEFT(H184,LEN(H184)-1)),1*LEFT(H184,LEN(H184)-1),VLOOKUP(IF(ISERROR(SEARCH(")",H184,1)),LEFT(H184,LEN(H184)),LEFT(H184,LEN(H184)-1)),$A$2:$C$38,3,0))))</f>
        <v/>
      </c>
      <c r="N184" s="40" t="str">
        <f aca="false">I184&amp;"("&amp;J184&amp;IF(ISNUMBER(K184),IF(ISNUMBER(L184),IF(ISNUMBER(M184),","&amp;K184&amp;","&amp;L184&amp;","&amp;M184,","&amp;K184&amp;","&amp;L184),","&amp;K184),"")&amp;")"</f>
        <v>FNO(60)</v>
      </c>
      <c r="O184" s="0" t="str">
        <f aca="false">IF(ISERROR(VLOOKUP(N184,'INTEGER modparm'!$B$2:$B$155,1,0)),IF(ISERROR(VLOOKUP(N184,'REAL modparm'!$B$2:$B$801,1,0)),IF(ISERROR(VLOOKUP(N184,'CHAR modparm'!$B$2:$B$10,1,0)),"*******","CHARACTER"),"REAL"),"INTEGER")</f>
        <v>REAL</v>
      </c>
      <c r="P184" s="0" t="n">
        <v>183</v>
      </c>
      <c r="Q184" s="42" t="s">
        <v>2974</v>
      </c>
      <c r="R184" s="42" t="str">
        <f aca="false">INDEX($N$2:$N$951,MATCH(S184,$P$2:$P$951,0),1)</f>
        <v>AWC(200,1)</v>
      </c>
      <c r="S184" s="30" t="n">
        <v>19</v>
      </c>
      <c r="T184" s="43" t="str">
        <f aca="false">Q184&amp;"::"&amp;R184</f>
        <v>REAL::AWC(200,1)</v>
      </c>
      <c r="U184" s="44" t="str">
        <f aca="false">"p%"&amp;LEFT(R184,SEARCH("(",R184,1)-1)&amp;"="&amp;LEFT(R184,SEARCH("(",R184,1)-1)</f>
        <v>p%AWC=AWC</v>
      </c>
      <c r="V184" s="44" t="str">
        <f aca="false">LEFT(R184,SEARCH("(",R184,1)-1)&amp;"="&amp;"p%"&amp;LEFT(R184,SEARCH("(",R184,1)-1)</f>
        <v>AWC=p%AWC</v>
      </c>
    </row>
    <row r="185" customFormat="false" ht="12.8" hidden="false" customHeight="false" outlineLevel="0" collapsed="false">
      <c r="E185" s="0" t="s">
        <v>1716</v>
      </c>
      <c r="F185" s="0" t="s">
        <v>1599</v>
      </c>
      <c r="I185" s="39" t="s">
        <v>2191</v>
      </c>
      <c r="J185" s="40" t="n">
        <f aca="false">IF(ISNUMBER(RIGHT(E185,LEN(E185)-SEARCH("(",E185,1))*1),RIGHT(E185,LEN(E185)-SEARCH("(",E185,1))*1,VLOOKUP(MID(E185,SEARCH("(",E185,1)+1,IF(ISERROR(FIND("NBMX",E185,1)),3,4)),$A$2:$C$38,3,0))</f>
        <v>5</v>
      </c>
      <c r="K185" s="40" t="n">
        <f aca="false">IF(ISBLANK(F185),"",IF(ISNUMBER(F185),F185,VLOOKUP(IF(ISERROR(SEARCH(")",F185,1)),LEFT(F185,LEN(F185)),LEFT(F185,LEN(F185)-1)),$A$2:$C$38,3,0)))</f>
        <v>1</v>
      </c>
      <c r="L185" s="40" t="str">
        <f aca="false">IF(ISBLANK(G185),"",IF(ISNUMBER(G185),G185,IF(ISNUMBER(1*LEFT(G185,LEN(G185)-1)),1*LEFT(G185,LEN(G185)-1),VLOOKUP(IF(ISERROR(SEARCH(")",G185,1)),LEFT(G185,LEN(G185)),LEFT(G185,LEN(G185)-1)),$A$2:$C$38,3,0))))</f>
        <v/>
      </c>
      <c r="M185" s="41" t="str">
        <f aca="false">IF(ISBLANK(H185),"",IF(ISNUMBER(H185),H185,IF(ISNUMBER(1*LEFT(H185,LEN(H185)-1)),1*LEFT(H185,LEN(H185)-1),VLOOKUP(IF(ISERROR(SEARCH(")",H185,1)),LEFT(H185,LEN(H185)),LEFT(H185,LEN(H185)-1)),$A$2:$C$38,3,0))))</f>
        <v/>
      </c>
      <c r="N185" s="40" t="str">
        <f aca="false">I185&amp;"("&amp;J185&amp;IF(ISNUMBER(K185),IF(ISNUMBER(L185),IF(ISNUMBER(M185),","&amp;K185&amp;","&amp;L185&amp;","&amp;M185,","&amp;K185&amp;","&amp;L185),","&amp;K185),"")&amp;")"</f>
        <v>FNP(5,1)</v>
      </c>
      <c r="O185" s="0" t="str">
        <f aca="false">IF(ISERROR(VLOOKUP(N185,'INTEGER modparm'!$B$2:$B$155,1,0)),IF(ISERROR(VLOOKUP(N185,'REAL modparm'!$B$2:$B$801,1,0)),IF(ISERROR(VLOOKUP(N185,'CHAR modparm'!$B$2:$B$10,1,0)),"*******","CHARACTER"),"REAL"),"INTEGER")</f>
        <v>REAL</v>
      </c>
      <c r="P185" s="0" t="n">
        <v>184</v>
      </c>
      <c r="Q185" s="42" t="s">
        <v>2974</v>
      </c>
      <c r="R185" s="42" t="str">
        <f aca="false">INDEX($N$2:$N$951,MATCH(S185,$P$2:$P$951,0),1)</f>
        <v>BA1(1)</v>
      </c>
      <c r="S185" s="30" t="n">
        <v>20</v>
      </c>
      <c r="T185" s="43" t="str">
        <f aca="false">Q185&amp;"::"&amp;R185</f>
        <v>REAL::BA1(1)</v>
      </c>
      <c r="U185" s="44" t="str">
        <f aca="false">"p%"&amp;LEFT(R185,SEARCH("(",R185,1)-1)&amp;"="&amp;LEFT(R185,SEARCH("(",R185,1)-1)</f>
        <v>p%BA1=BA1</v>
      </c>
      <c r="V185" s="44" t="str">
        <f aca="false">LEFT(R185,SEARCH("(",R185,1)-1)&amp;"="&amp;"p%"&amp;LEFT(R185,SEARCH("(",R185,1)-1)</f>
        <v>BA1=p%BA1</v>
      </c>
    </row>
    <row r="186" customFormat="false" ht="12.8" hidden="false" customHeight="false" outlineLevel="0" collapsed="false">
      <c r="E186" s="0" t="s">
        <v>818</v>
      </c>
      <c r="I186" s="39" t="s">
        <v>2192</v>
      </c>
      <c r="J186" s="40" t="n">
        <f aca="false">IF(ISNUMBER(RIGHT(E186,LEN(E186)-SEARCH("(",E186,1))*1),RIGHT(E186,LEN(E186)-SEARCH("(",E186,1))*1,VLOOKUP(MID(E186,SEARCH("(",E186,1)+1,IF(ISERROR(FIND("NBMX",E186,1)),3,4)),$A$2:$C$38,3,0))</f>
        <v>60</v>
      </c>
      <c r="K186" s="40" t="str">
        <f aca="false">IF(ISBLANK(F186),"",IF(ISNUMBER(F186),F186,VLOOKUP(IF(ISERROR(SEARCH(")",F186,1)),LEFT(F186,LEN(F186)),LEFT(F186,LEN(F186)-1)),$A$2:$C$38,3,0)))</f>
        <v/>
      </c>
      <c r="L186" s="40" t="str">
        <f aca="false">IF(ISBLANK(G186),"",IF(ISNUMBER(G186),G186,IF(ISNUMBER(1*LEFT(G186,LEN(G186)-1)),1*LEFT(G186,LEN(G186)-1),VLOOKUP(IF(ISERROR(SEARCH(")",G186,1)),LEFT(G186,LEN(G186)),LEFT(G186,LEN(G186)-1)),$A$2:$C$38,3,0))))</f>
        <v/>
      </c>
      <c r="M186" s="41" t="str">
        <f aca="false">IF(ISBLANK(H186),"",IF(ISNUMBER(H186),H186,IF(ISNUMBER(1*LEFT(H186,LEN(H186)-1)),1*LEFT(H186,LEN(H186)-1),VLOOKUP(IF(ISERROR(SEARCH(")",H186,1)),LEFT(H186,LEN(H186)),LEFT(H186,LEN(H186)-1)),$A$2:$C$38,3,0))))</f>
        <v/>
      </c>
      <c r="N186" s="40" t="str">
        <f aca="false">I186&amp;"("&amp;J186&amp;IF(ISNUMBER(K186),IF(ISNUMBER(L186),IF(ISNUMBER(M186),","&amp;K186&amp;","&amp;L186&amp;","&amp;M186,","&amp;K186&amp;","&amp;L186),","&amp;K186),"")&amp;")"</f>
        <v>FOC(60)</v>
      </c>
      <c r="O186" s="0" t="str">
        <f aca="false">IF(ISERROR(VLOOKUP(N186,'INTEGER modparm'!$B$2:$B$155,1,0)),IF(ISERROR(VLOOKUP(N186,'REAL modparm'!$B$2:$B$801,1,0)),IF(ISERROR(VLOOKUP(N186,'CHAR modparm'!$B$2:$B$10,1,0)),"*******","CHARACTER"),"REAL"),"INTEGER")</f>
        <v>REAL</v>
      </c>
      <c r="P186" s="0" t="n">
        <v>185</v>
      </c>
      <c r="Q186" s="42" t="s">
        <v>2974</v>
      </c>
      <c r="R186" s="42" t="str">
        <f aca="false">INDEX($N$2:$N$951,MATCH(S186,$P$2:$P$951,0),1)</f>
        <v>BA2(1)</v>
      </c>
      <c r="S186" s="30" t="n">
        <v>21</v>
      </c>
      <c r="T186" s="43" t="str">
        <f aca="false">Q186&amp;"::"&amp;R186</f>
        <v>REAL::BA2(1)</v>
      </c>
      <c r="U186" s="44" t="str">
        <f aca="false">"p%"&amp;LEFT(R186,SEARCH("(",R186,1)-1)&amp;"="&amp;LEFT(R186,SEARCH("(",R186,1)-1)</f>
        <v>p%BA2=BA2</v>
      </c>
      <c r="V186" s="44" t="str">
        <f aca="false">LEFT(R186,SEARCH("(",R186,1)-1)&amp;"="&amp;"p%"&amp;LEFT(R186,SEARCH("(",R186,1)-1)</f>
        <v>BA2=p%BA2</v>
      </c>
    </row>
    <row r="187" customFormat="false" ht="12.8" hidden="false" customHeight="false" outlineLevel="0" collapsed="false">
      <c r="E187" s="0" t="s">
        <v>1717</v>
      </c>
      <c r="F187" s="0" t="s">
        <v>1599</v>
      </c>
      <c r="H187" s="6"/>
      <c r="I187" s="39" t="s">
        <v>2193</v>
      </c>
      <c r="J187" s="40" t="n">
        <f aca="false">IF(ISNUMBER(RIGHT(E187,LEN(E187)-SEARCH("(",E187,1))*1),RIGHT(E187,LEN(E187)-SEARCH("(",E187,1))*1,VLOOKUP(MID(E187,SEARCH("(",E187,1)+1,IF(ISERROR(FIND("NBMX",E187,1)),3,4)),$A$2:$C$38,3,0))</f>
        <v>12</v>
      </c>
      <c r="K187" s="40" t="n">
        <f aca="false">IF(ISBLANK(F187),"",IF(ISNUMBER(F187),F187,VLOOKUP(IF(ISERROR(SEARCH(")",F187,1)),LEFT(F187,LEN(F187)),LEFT(F187,LEN(F187)-1)),$A$2:$C$38,3,0)))</f>
        <v>1</v>
      </c>
      <c r="L187" s="40" t="str">
        <f aca="false">IF(ISBLANK(G187),"",IF(ISNUMBER(G187),G187,IF(ISNUMBER(1*LEFT(G187,LEN(G187)-1)),1*LEFT(G187,LEN(G187)-1),VLOOKUP(IF(ISERROR(SEARCH(")",G187,1)),LEFT(G187,LEN(G187)),LEFT(G187,LEN(G187)-1)),$A$2:$C$38,3,0))))</f>
        <v/>
      </c>
      <c r="M187" s="41" t="str">
        <f aca="false">IF(ISBLANK(H187),"",IF(ISNUMBER(H187),H187,IF(ISNUMBER(1*LEFT(H187,LEN(H187)-1)),1*LEFT(H187,LEN(H187)-1),VLOOKUP(IF(ISERROR(SEARCH(")",H187,1)),LEFT(H187,LEN(H187)),LEFT(H187,LEN(H187)-1)),$A$2:$C$38,3,0))))</f>
        <v/>
      </c>
      <c r="N187" s="40" t="str">
        <f aca="false">I187&amp;"("&amp;J187&amp;IF(ISNUMBER(K187),IF(ISNUMBER(L187),IF(ISNUMBER(M187),","&amp;K187&amp;","&amp;L187&amp;","&amp;M187,","&amp;K187&amp;","&amp;L187),","&amp;K187),"")&amp;")"</f>
        <v>FOP(12,1)</v>
      </c>
      <c r="O187" s="0" t="str">
        <f aca="false">IF(ISERROR(VLOOKUP(N187,'INTEGER modparm'!$B$2:$B$155,1,0)),IF(ISERROR(VLOOKUP(N187,'REAL modparm'!$B$2:$B$801,1,0)),IF(ISERROR(VLOOKUP(N187,'CHAR modparm'!$B$2:$B$10,1,0)),"*******","CHARACTER"),"REAL"),"INTEGER")</f>
        <v>REAL</v>
      </c>
      <c r="P187" s="0" t="n">
        <v>186</v>
      </c>
      <c r="Q187" s="42" t="s">
        <v>2974</v>
      </c>
      <c r="R187" s="42" t="str">
        <f aca="false">INDEX($N$2:$N$951,MATCH(S187,$P$2:$P$951,0),1)</f>
        <v>BCOF(1)</v>
      </c>
      <c r="S187" s="30" t="n">
        <v>22</v>
      </c>
      <c r="T187" s="43" t="str">
        <f aca="false">Q187&amp;"::"&amp;R187</f>
        <v>REAL::BCOF(1)</v>
      </c>
      <c r="U187" s="44" t="str">
        <f aca="false">"p%"&amp;LEFT(R187,SEARCH("(",R187,1)-1)&amp;"="&amp;LEFT(R187,SEARCH("(",R187,1)-1)</f>
        <v>p%BCOF=BCOF</v>
      </c>
      <c r="V187" s="44" t="str">
        <f aca="false">LEFT(R187,SEARCH("(",R187,1)-1)&amp;"="&amp;"p%"&amp;LEFT(R187,SEARCH("(",R187,1)-1)</f>
        <v>BCOF=p%BCOF</v>
      </c>
    </row>
    <row r="188" customFormat="false" ht="12.8" hidden="false" customHeight="false" outlineLevel="0" collapsed="false">
      <c r="E188" s="0" t="s">
        <v>819</v>
      </c>
      <c r="H188" s="6"/>
      <c r="I188" s="39" t="s">
        <v>2194</v>
      </c>
      <c r="J188" s="40" t="n">
        <f aca="false">IF(ISNUMBER(RIGHT(E188,LEN(E188)-SEARCH("(",E188,1))*1),RIGHT(E188,LEN(E188)-SEARCH("(",E188,1))*1,VLOOKUP(MID(E188,SEARCH("(",E188,1)+1,IF(ISERROR(FIND("NBMX",E188,1)),3,4)),$A$2:$C$38,3,0))</f>
        <v>60</v>
      </c>
      <c r="K188" s="40" t="str">
        <f aca="false">IF(ISBLANK(F188),"",IF(ISNUMBER(F188),F188,VLOOKUP(IF(ISERROR(SEARCH(")",F188,1)),LEFT(F188,LEN(F188)),LEFT(F188,LEN(F188)-1)),$A$2:$C$38,3,0)))</f>
        <v/>
      </c>
      <c r="L188" s="40" t="str">
        <f aca="false">IF(ISBLANK(G188),"",IF(ISNUMBER(G188),G188,IF(ISNUMBER(1*LEFT(G188,LEN(G188)-1)),1*LEFT(G188,LEN(G188)-1),VLOOKUP(IF(ISERROR(SEARCH(")",G188,1)),LEFT(G188,LEN(G188)),LEFT(G188,LEN(G188)-1)),$A$2:$C$38,3,0))))</f>
        <v/>
      </c>
      <c r="M188" s="41" t="str">
        <f aca="false">IF(ISBLANK(H188),"",IF(ISNUMBER(H188),H188,IF(ISNUMBER(1*LEFT(H188,LEN(H188)-1)),1*LEFT(H188,LEN(H188)-1),VLOOKUP(IF(ISERROR(SEARCH(")",H188,1)),LEFT(H188,LEN(H188)),LEFT(H188,LEN(H188)-1)),$A$2:$C$38,3,0))))</f>
        <v/>
      </c>
      <c r="N188" s="40" t="str">
        <f aca="false">I188&amp;"("&amp;J188&amp;IF(ISNUMBER(K188),IF(ISNUMBER(L188),IF(ISNUMBER(M188),","&amp;K188&amp;","&amp;L188&amp;","&amp;M188,","&amp;K188&amp;","&amp;L188),","&amp;K188),"")&amp;")"</f>
        <v>FP(60)</v>
      </c>
      <c r="O188" s="0" t="str">
        <f aca="false">IF(ISERROR(VLOOKUP(N188,'INTEGER modparm'!$B$2:$B$155,1,0)),IF(ISERROR(VLOOKUP(N188,'REAL modparm'!$B$2:$B$801,1,0)),IF(ISERROR(VLOOKUP(N188,'CHAR modparm'!$B$2:$B$10,1,0)),"*******","CHARACTER"),"REAL"),"INTEGER")</f>
        <v>REAL</v>
      </c>
      <c r="P188" s="0" t="n">
        <v>187</v>
      </c>
      <c r="Q188" s="42" t="s">
        <v>2974</v>
      </c>
      <c r="R188" s="42" t="str">
        <f aca="false">INDEX($N$2:$N$951,MATCH(S188,$P$2:$P$951,0),1)</f>
        <v>BCV(1)</v>
      </c>
      <c r="S188" s="30" t="n">
        <v>23</v>
      </c>
      <c r="T188" s="43" t="str">
        <f aca="false">Q188&amp;"::"&amp;R188</f>
        <v>REAL::BCV(1)</v>
      </c>
      <c r="U188" s="44" t="str">
        <f aca="false">"p%"&amp;LEFT(R188,SEARCH("(",R188,1)-1)&amp;"="&amp;LEFT(R188,SEARCH("(",R188,1)-1)</f>
        <v>p%BCV=BCV</v>
      </c>
      <c r="V188" s="44" t="str">
        <f aca="false">LEFT(R188,SEARCH("(",R188,1)-1)&amp;"="&amp;"p%"&amp;LEFT(R188,SEARCH("(",R188,1)-1)</f>
        <v>BCV=p%BCV</v>
      </c>
    </row>
    <row r="189" customFormat="false" ht="12.8" hidden="false" customHeight="false" outlineLevel="0" collapsed="false">
      <c r="E189" s="0" t="s">
        <v>974</v>
      </c>
      <c r="H189" s="6"/>
      <c r="I189" s="39" t="s">
        <v>2195</v>
      </c>
      <c r="J189" s="40" t="n">
        <f aca="false">IF(ISNUMBER(RIGHT(E189,LEN(E189)-SEARCH("(",E189,1))*1),RIGHT(E189,LEN(E189)-SEARCH("(",E189,1))*1,VLOOKUP(MID(E189,SEARCH("(",E189,1)+1,IF(ISERROR(FIND("NBMX",E189,1)),3,4)),$A$2:$C$38,3,0))</f>
        <v>1</v>
      </c>
      <c r="K189" s="40" t="str">
        <f aca="false">IF(ISBLANK(F189),"",IF(ISNUMBER(F189),F189,VLOOKUP(IF(ISERROR(SEARCH(")",F189,1)),LEFT(F189,LEN(F189)),LEFT(F189,LEN(F189)-1)),$A$2:$C$38,3,0)))</f>
        <v/>
      </c>
      <c r="L189" s="40" t="str">
        <f aca="false">IF(ISBLANK(G189),"",IF(ISNUMBER(G189),G189,IF(ISNUMBER(1*LEFT(G189,LEN(G189)-1)),1*LEFT(G189,LEN(G189)-1),VLOOKUP(IF(ISERROR(SEARCH(")",G189,1)),LEFT(G189,LEN(G189)),LEFT(G189,LEN(G189)-1)),$A$2:$C$38,3,0))))</f>
        <v/>
      </c>
      <c r="M189" s="41" t="str">
        <f aca="false">IF(ISBLANK(H189),"",IF(ISNUMBER(H189),H189,IF(ISNUMBER(1*LEFT(H189,LEN(H189)-1)),1*LEFT(H189,LEN(H189)-1),VLOOKUP(IF(ISERROR(SEARCH(")",H189,1)),LEFT(H189,LEN(H189)),LEFT(H189,LEN(H189)-1)),$A$2:$C$38,3,0))))</f>
        <v/>
      </c>
      <c r="N189" s="40" t="str">
        <f aca="false">I189&amp;"("&amp;J189&amp;IF(ISNUMBER(K189),IF(ISNUMBER(L189),IF(ISNUMBER(M189),","&amp;K189&amp;","&amp;L189&amp;","&amp;M189,","&amp;K189&amp;","&amp;L189),","&amp;K189),"")&amp;")"</f>
        <v>FPF(1)</v>
      </c>
      <c r="O189" s="0" t="str">
        <f aca="false">IF(ISERROR(VLOOKUP(N189,'INTEGER modparm'!$B$2:$B$155,1,0)),IF(ISERROR(VLOOKUP(N189,'REAL modparm'!$B$2:$B$801,1,0)),IF(ISERROR(VLOOKUP(N189,'CHAR modparm'!$B$2:$B$10,1,0)),"*******","CHARACTER"),"REAL"),"INTEGER")</f>
        <v>REAL</v>
      </c>
      <c r="P189" s="0" t="n">
        <v>188</v>
      </c>
      <c r="Q189" s="42" t="s">
        <v>2974</v>
      </c>
      <c r="R189" s="42" t="str">
        <f aca="false">INDEX($N$2:$N$951,MATCH(S189,$P$2:$P$951,0),1)</f>
        <v>BD(12,1)</v>
      </c>
      <c r="S189" s="30" t="n">
        <v>24</v>
      </c>
      <c r="T189" s="43" t="str">
        <f aca="false">Q189&amp;"::"&amp;R189</f>
        <v>REAL::BD(12,1)</v>
      </c>
      <c r="U189" s="44" t="str">
        <f aca="false">"p%"&amp;LEFT(R189,SEARCH("(",R189,1)-1)&amp;"="&amp;LEFT(R189,SEARCH("(",R189,1)-1)</f>
        <v>p%BD=BD</v>
      </c>
      <c r="V189" s="44" t="str">
        <f aca="false">LEFT(R189,SEARCH("(",R189,1)-1)&amp;"="&amp;"p%"&amp;LEFT(R189,SEARCH("(",R189,1)-1)</f>
        <v>BD=p%BD</v>
      </c>
    </row>
    <row r="190" customFormat="false" ht="12.8" hidden="false" customHeight="false" outlineLevel="0" collapsed="false">
      <c r="E190" s="0" t="s">
        <v>820</v>
      </c>
      <c r="H190" s="6"/>
      <c r="I190" s="39" t="s">
        <v>2196</v>
      </c>
      <c r="J190" s="40" t="n">
        <f aca="false">IF(ISNUMBER(RIGHT(E190,LEN(E190)-SEARCH("(",E190,1))*1),RIGHT(E190,LEN(E190)-SEARCH("(",E190,1))*1,VLOOKUP(MID(E190,SEARCH("(",E190,1)+1,IF(ISERROR(FIND("NBMX",E190,1)),3,4)),$A$2:$C$38,3,0))</f>
        <v>60</v>
      </c>
      <c r="K190" s="40" t="str">
        <f aca="false">IF(ISBLANK(F190),"",IF(ISNUMBER(F190),F190,VLOOKUP(IF(ISERROR(SEARCH(")",F190,1)),LEFT(F190,LEN(F190)),LEFT(F190,LEN(F190)-1)),$A$2:$C$38,3,0)))</f>
        <v/>
      </c>
      <c r="L190" s="40" t="str">
        <f aca="false">IF(ISBLANK(G190),"",IF(ISNUMBER(G190),G190,IF(ISNUMBER(1*LEFT(G190,LEN(G190)-1)),1*LEFT(G190,LEN(G190)-1),VLOOKUP(IF(ISERROR(SEARCH(")",G190,1)),LEFT(G190,LEN(G190)),LEFT(G190,LEN(G190)-1)),$A$2:$C$38,3,0))))</f>
        <v/>
      </c>
      <c r="M190" s="41" t="str">
        <f aca="false">IF(ISBLANK(H190),"",IF(ISNUMBER(H190),H190,IF(ISNUMBER(1*LEFT(H190,LEN(H190)-1)),1*LEFT(H190,LEN(H190)-1),VLOOKUP(IF(ISERROR(SEARCH(")",H190,1)),LEFT(H190,LEN(H190)),LEFT(H190,LEN(H190)-1)),$A$2:$C$38,3,0))))</f>
        <v/>
      </c>
      <c r="N190" s="40" t="str">
        <f aca="false">I190&amp;"("&amp;J190&amp;IF(ISNUMBER(K190),IF(ISNUMBER(L190),IF(ISNUMBER(M190),","&amp;K190&amp;","&amp;L190&amp;","&amp;M190,","&amp;K190&amp;","&amp;L190),","&amp;K190),"")&amp;")"</f>
        <v>FPO(60)</v>
      </c>
      <c r="O190" s="0" t="str">
        <f aca="false">IF(ISERROR(VLOOKUP(N190,'INTEGER modparm'!$B$2:$B$155,1,0)),IF(ISERROR(VLOOKUP(N190,'REAL modparm'!$B$2:$B$801,1,0)),IF(ISERROR(VLOOKUP(N190,'CHAR modparm'!$B$2:$B$10,1,0)),"*******","CHARACTER"),"REAL"),"INTEGER")</f>
        <v>REAL</v>
      </c>
      <c r="P190" s="0" t="n">
        <v>189</v>
      </c>
      <c r="Q190" s="42" t="s">
        <v>2974</v>
      </c>
      <c r="R190" s="42" t="str">
        <f aca="false">INDEX($N$2:$N$951,MATCH(S190,$P$2:$P$951,0),1)</f>
        <v>BDD(12,1)</v>
      </c>
      <c r="S190" s="30" t="n">
        <v>25</v>
      </c>
      <c r="T190" s="43" t="str">
        <f aca="false">Q190&amp;"::"&amp;R190</f>
        <v>REAL::BDD(12,1)</v>
      </c>
      <c r="U190" s="44" t="str">
        <f aca="false">"p%"&amp;LEFT(R190,SEARCH("(",R190,1)-1)&amp;"="&amp;LEFT(R190,SEARCH("(",R190,1)-1)</f>
        <v>p%BDD=BDD</v>
      </c>
      <c r="V190" s="44" t="str">
        <f aca="false">LEFT(R190,SEARCH("(",R190,1)-1)&amp;"="&amp;"p%"&amp;LEFT(R190,SEARCH("(",R190,1)-1)</f>
        <v>BDD=p%BDD</v>
      </c>
    </row>
    <row r="191" customFormat="false" ht="12.8" hidden="false" customHeight="false" outlineLevel="0" collapsed="false">
      <c r="C191" s="22"/>
      <c r="D191" s="6"/>
      <c r="E191" s="0" t="s">
        <v>836</v>
      </c>
      <c r="F191" s="6"/>
      <c r="G191" s="6"/>
      <c r="H191" s="6"/>
      <c r="I191" s="39" t="s">
        <v>2197</v>
      </c>
      <c r="J191" s="40" t="n">
        <f aca="false">IF(ISNUMBER(RIGHT(E191,LEN(E191)-SEARCH("(",E191,1))*1),RIGHT(E191,LEN(E191)-SEARCH("(",E191,1))*1,VLOOKUP(MID(E191,SEARCH("(",E191,1)+1,IF(ISERROR(FIND("NBMX",E191,1)),3,4)),$A$2:$C$38,3,0))</f>
        <v>300</v>
      </c>
      <c r="K191" s="40" t="str">
        <f aca="false">IF(ISBLANK(F191),"",IF(ISNUMBER(F191),F191,VLOOKUP(IF(ISERROR(SEARCH(")",F191,1)),LEFT(F191,LEN(F191)),LEFT(F191,LEN(F191)-1)),$A$2:$C$38,3,0)))</f>
        <v/>
      </c>
      <c r="L191" s="40" t="str">
        <f aca="false">IF(ISBLANK(G191),"",IF(ISNUMBER(G191),G191,IF(ISNUMBER(1*LEFT(G191,LEN(G191)-1)),1*LEFT(G191,LEN(G191)-1),VLOOKUP(IF(ISERROR(SEARCH(")",G191,1)),LEFT(G191,LEN(G191)),LEFT(G191,LEN(G191)-1)),$A$2:$C$38,3,0))))</f>
        <v/>
      </c>
      <c r="M191" s="41" t="str">
        <f aca="false">IF(ISBLANK(H191),"",IF(ISNUMBER(H191),H191,IF(ISNUMBER(1*LEFT(H191,LEN(H191)-1)),1*LEFT(H191,LEN(H191)-1),VLOOKUP(IF(ISERROR(SEARCH(")",H191,1)),LEFT(H191,LEN(H191)),LEFT(H191,LEN(H191)-1)),$A$2:$C$38,3,0))))</f>
        <v/>
      </c>
      <c r="N191" s="40" t="str">
        <f aca="false">I191&amp;"("&amp;J191&amp;IF(ISNUMBER(K191),IF(ISNUMBER(L191),IF(ISNUMBER(M191),","&amp;K191&amp;","&amp;L191&amp;","&amp;M191,","&amp;K191&amp;","&amp;L191),","&amp;K191),"")&amp;")"</f>
        <v>FPOP(300)</v>
      </c>
      <c r="O191" s="0" t="str">
        <f aca="false">IF(ISERROR(VLOOKUP(N191,'INTEGER modparm'!$B$2:$B$155,1,0)),IF(ISERROR(VLOOKUP(N191,'REAL modparm'!$B$2:$B$801,1,0)),IF(ISERROR(VLOOKUP(N191,'CHAR modparm'!$B$2:$B$10,1,0)),"*******","CHARACTER"),"REAL"),"INTEGER")</f>
        <v>REAL</v>
      </c>
      <c r="P191" s="0" t="n">
        <v>190</v>
      </c>
      <c r="Q191" s="42" t="s">
        <v>2974</v>
      </c>
      <c r="R191" s="42" t="str">
        <f aca="false">INDEX($N$2:$N$951,MATCH(S191,$P$2:$P$951,0),1)</f>
        <v>BDM(12,1)</v>
      </c>
      <c r="S191" s="30" t="n">
        <v>26</v>
      </c>
      <c r="T191" s="43" t="str">
        <f aca="false">Q191&amp;"::"&amp;R191</f>
        <v>REAL::BDM(12,1)</v>
      </c>
      <c r="U191" s="44" t="str">
        <f aca="false">"p%"&amp;LEFT(R191,SEARCH("(",R191,1)-1)&amp;"="&amp;LEFT(R191,SEARCH("(",R191,1)-1)</f>
        <v>p%BDM=BDM</v>
      </c>
      <c r="V191" s="44" t="str">
        <f aca="false">LEFT(R191,SEARCH("(",R191,1)-1)&amp;"="&amp;"p%"&amp;LEFT(R191,SEARCH("(",R191,1)-1)</f>
        <v>BDM=p%BDM</v>
      </c>
    </row>
    <row r="192" customFormat="false" ht="12.8" hidden="false" customHeight="false" outlineLevel="0" collapsed="false">
      <c r="C192" s="22"/>
      <c r="D192" s="6"/>
      <c r="E192" s="0" t="s">
        <v>975</v>
      </c>
      <c r="F192" s="6"/>
      <c r="G192" s="6"/>
      <c r="H192" s="6"/>
      <c r="I192" s="39" t="s">
        <v>2198</v>
      </c>
      <c r="J192" s="40" t="n">
        <f aca="false">IF(ISNUMBER(RIGHT(E192,LEN(E192)-SEARCH("(",E192,1))*1),RIGHT(E192,LEN(E192)-SEARCH("(",E192,1))*1,VLOOKUP(MID(E192,SEARCH("(",E192,1)+1,IF(ISERROR(FIND("NBMX",E192,1)),3,4)),$A$2:$C$38,3,0))</f>
        <v>1</v>
      </c>
      <c r="K192" s="40" t="str">
        <f aca="false">IF(ISBLANK(F192),"",IF(ISNUMBER(F192),F192,VLOOKUP(IF(ISERROR(SEARCH(")",F192,1)),LEFT(F192,LEN(F192)),LEFT(F192,LEN(F192)-1)),$A$2:$C$38,3,0)))</f>
        <v/>
      </c>
      <c r="L192" s="40" t="str">
        <f aca="false">IF(ISBLANK(G192),"",IF(ISNUMBER(G192),G192,IF(ISNUMBER(1*LEFT(G192,LEN(G192)-1)),1*LEFT(G192,LEN(G192)-1),VLOOKUP(IF(ISERROR(SEARCH(")",G192,1)),LEFT(G192,LEN(G192)),LEFT(G192,LEN(G192)-1)),$A$2:$C$38,3,0))))</f>
        <v/>
      </c>
      <c r="M192" s="41" t="str">
        <f aca="false">IF(ISBLANK(H192),"",IF(ISNUMBER(H192),H192,IF(ISNUMBER(1*LEFT(H192,LEN(H192)-1)),1*LEFT(H192,LEN(H192)-1),VLOOKUP(IF(ISERROR(SEARCH(")",H192,1)),LEFT(H192,LEN(H192)),LEFT(H192,LEN(H192)-1)),$A$2:$C$38,3,0))))</f>
        <v/>
      </c>
      <c r="N192" s="40" t="str">
        <f aca="false">I192&amp;"("&amp;J192&amp;IF(ISNUMBER(K192),IF(ISNUMBER(L192),IF(ISNUMBER(M192),","&amp;K192&amp;","&amp;L192&amp;","&amp;M192,","&amp;K192&amp;","&amp;L192),","&amp;K192),"")&amp;")"</f>
        <v>FPSC(1)</v>
      </c>
      <c r="O192" s="0" t="str">
        <f aca="false">IF(ISERROR(VLOOKUP(N192,'INTEGER modparm'!$B$2:$B$155,1,0)),IF(ISERROR(VLOOKUP(N192,'REAL modparm'!$B$2:$B$801,1,0)),IF(ISERROR(VLOOKUP(N192,'CHAR modparm'!$B$2:$B$10,1,0)),"*******","CHARACTER"),"REAL"),"INTEGER")</f>
        <v>REAL</v>
      </c>
      <c r="P192" s="0" t="n">
        <v>191</v>
      </c>
      <c r="Q192" s="42" t="s">
        <v>2974</v>
      </c>
      <c r="R192" s="42" t="str">
        <f aca="false">INDEX($N$2:$N$951,MATCH(S192,$P$2:$P$951,0),1)</f>
        <v>BDP(12,1)</v>
      </c>
      <c r="S192" s="30" t="n">
        <v>27</v>
      </c>
      <c r="T192" s="43" t="str">
        <f aca="false">Q192&amp;"::"&amp;R192</f>
        <v>REAL::BDP(12,1)</v>
      </c>
      <c r="U192" s="44" t="str">
        <f aca="false">"p%"&amp;LEFT(R192,SEARCH("(",R192,1)-1)&amp;"="&amp;LEFT(R192,SEARCH("(",R192,1)-1)</f>
        <v>p%BDP=BDP</v>
      </c>
      <c r="V192" s="44" t="str">
        <f aca="false">LEFT(R192,SEARCH("(",R192,1)-1)&amp;"="&amp;"p%"&amp;LEFT(R192,SEARCH("(",R192,1)-1)</f>
        <v>BDP=p%BDP</v>
      </c>
    </row>
    <row r="193" customFormat="false" ht="12.8" hidden="false" customHeight="false" outlineLevel="0" collapsed="false">
      <c r="E193" s="0" t="s">
        <v>644</v>
      </c>
      <c r="I193" s="39" t="s">
        <v>2199</v>
      </c>
      <c r="J193" s="40" t="n">
        <f aca="false">IF(ISNUMBER(RIGHT(E193,LEN(E193)-SEARCH("(",E193,1))*1),RIGHT(E193,LEN(E193)-SEARCH("(",E193,1))*1,VLOOKUP(MID(E193,SEARCH("(",E193,1)+1,IF(ISERROR(FIND("NBMX",E193,1)),3,4)),$A$2:$C$38,3,0))</f>
        <v>4</v>
      </c>
      <c r="K193" s="40" t="str">
        <f aca="false">IF(ISBLANK(F193),"",IF(ISNUMBER(F193),F193,VLOOKUP(IF(ISERROR(SEARCH(")",F193,1)),LEFT(F193,LEN(F193)),LEFT(F193,LEN(F193)-1)),$A$2:$C$38,3,0)))</f>
        <v/>
      </c>
      <c r="L193" s="40" t="str">
        <f aca="false">IF(ISBLANK(G193),"",IF(ISNUMBER(G193),G193,IF(ISNUMBER(1*LEFT(G193,LEN(G193)-1)),1*LEFT(G193,LEN(G193)-1),VLOOKUP(IF(ISERROR(SEARCH(")",G193,1)),LEFT(G193,LEN(G193)),LEFT(G193,LEN(G193)-1)),$A$2:$C$38,3,0))))</f>
        <v/>
      </c>
      <c r="M193" s="41" t="str">
        <f aca="false">IF(ISBLANK(H193),"",IF(ISNUMBER(H193),H193,IF(ISNUMBER(1*LEFT(H193,LEN(H193)-1)),1*LEFT(H193,LEN(H193)-1),VLOOKUP(IF(ISERROR(SEARCH(")",H193,1)),LEFT(H193,LEN(H193)),LEFT(H193,LEN(H193)-1)),$A$2:$C$38,3,0))))</f>
        <v/>
      </c>
      <c r="N193" s="40" t="str">
        <f aca="false">I193&amp;"("&amp;J193&amp;IF(ISNUMBER(K193),IF(ISNUMBER(L193),IF(ISNUMBER(M193),","&amp;K193&amp;","&amp;L193&amp;","&amp;M193,","&amp;K193&amp;","&amp;L193),","&amp;K193),"")&amp;")"</f>
        <v>FPSO(4)</v>
      </c>
      <c r="O193" s="0" t="str">
        <f aca="false">IF(ISERROR(VLOOKUP(N193,'INTEGER modparm'!$B$2:$B$155,1,0)),IF(ISERROR(VLOOKUP(N193,'REAL modparm'!$B$2:$B$801,1,0)),IF(ISERROR(VLOOKUP(N193,'CHAR modparm'!$B$2:$B$10,1,0)),"*******","CHARACTER"),"REAL"),"INTEGER")</f>
        <v>CHARACTER</v>
      </c>
      <c r="P193" s="0" t="n">
        <v>192</v>
      </c>
      <c r="Q193" s="42" t="s">
        <v>2974</v>
      </c>
      <c r="R193" s="42" t="str">
        <f aca="false">INDEX($N$2:$N$951,MATCH(S193,$P$2:$P$951,0),1)</f>
        <v>BFFL(1)</v>
      </c>
      <c r="S193" s="30" t="n">
        <v>28</v>
      </c>
      <c r="T193" s="43" t="str">
        <f aca="false">Q193&amp;"::"&amp;R193</f>
        <v>REAL::BFFL(1)</v>
      </c>
      <c r="U193" s="44" t="str">
        <f aca="false">"p%"&amp;LEFT(R193,SEARCH("(",R193,1)-1)&amp;"="&amp;LEFT(R193,SEARCH("(",R193,1)-1)</f>
        <v>p%BFFL=BFFL</v>
      </c>
      <c r="V193" s="44" t="str">
        <f aca="false">LEFT(R193,SEARCH("(",R193,1)-1)&amp;"="&amp;"p%"&amp;LEFT(R193,SEARCH("(",R193,1)-1)</f>
        <v>BFFL=p%BFFL</v>
      </c>
    </row>
    <row r="194" customFormat="false" ht="12.8" hidden="false" customHeight="false" outlineLevel="0" collapsed="false">
      <c r="E194" s="0" t="s">
        <v>837</v>
      </c>
      <c r="I194" s="39" t="s">
        <v>2200</v>
      </c>
      <c r="J194" s="40" t="n">
        <f aca="false">IF(ISNUMBER(RIGHT(E194,LEN(E194)-SEARCH("(",E194,1))*1),RIGHT(E194,LEN(E194)-SEARCH("(",E194,1))*1,VLOOKUP(MID(E194,SEARCH("(",E194,1)+1,IF(ISERROR(FIND("NBMX",E194,1)),3,4)),$A$2:$C$38,3,0))</f>
        <v>300</v>
      </c>
      <c r="K194" s="40" t="str">
        <f aca="false">IF(ISBLANK(F194),"",IF(ISNUMBER(F194),F194,VLOOKUP(IF(ISERROR(SEARCH(")",F194,1)),LEFT(F194,LEN(F194)),LEFT(F194,LEN(F194)-1)),$A$2:$C$38,3,0)))</f>
        <v/>
      </c>
      <c r="L194" s="40" t="str">
        <f aca="false">IF(ISBLANK(G194),"",IF(ISNUMBER(G194),G194,IF(ISNUMBER(1*LEFT(G194,LEN(G194)-1)),1*LEFT(G194,LEN(G194)-1),VLOOKUP(IF(ISERROR(SEARCH(")",G194,1)),LEFT(G194,LEN(G194)),LEFT(G194,LEN(G194)-1)),$A$2:$C$38,3,0))))</f>
        <v/>
      </c>
      <c r="M194" s="41" t="str">
        <f aca="false">IF(ISBLANK(H194),"",IF(ISNUMBER(H194),H194,IF(ISNUMBER(1*LEFT(H194,LEN(H194)-1)),1*LEFT(H194,LEN(H194)-1),VLOOKUP(IF(ISERROR(SEARCH(")",H194,1)),LEFT(H194,LEN(H194)),LEFT(H194,LEN(H194)-1)),$A$2:$C$38,3,0))))</f>
        <v/>
      </c>
      <c r="N194" s="40" t="str">
        <f aca="false">I194&amp;"("&amp;J194&amp;IF(ISNUMBER(K194),IF(ISNUMBER(L194),IF(ISNUMBER(M194),","&amp;K194&amp;","&amp;L194&amp;","&amp;M194,","&amp;K194&amp;","&amp;L194),","&amp;K194),"")&amp;")"</f>
        <v>FRCP(300)</v>
      </c>
      <c r="O194" s="0" t="str">
        <f aca="false">IF(ISERROR(VLOOKUP(N194,'INTEGER modparm'!$B$2:$B$155,1,0)),IF(ISERROR(VLOOKUP(N194,'REAL modparm'!$B$2:$B$801,1,0)),IF(ISERROR(VLOOKUP(N194,'CHAR modparm'!$B$2:$B$10,1,0)),"*******","CHARACTER"),"REAL"),"INTEGER")</f>
        <v>REAL</v>
      </c>
      <c r="P194" s="0" t="n">
        <v>193</v>
      </c>
      <c r="Q194" s="42" t="s">
        <v>2974</v>
      </c>
      <c r="R194" s="42" t="str">
        <f aca="false">INDEX($N$2:$N$951,MATCH(S194,$P$2:$P$951,0),1)</f>
        <v>BFSN(1)</v>
      </c>
      <c r="S194" s="30" t="n">
        <v>29</v>
      </c>
      <c r="T194" s="43" t="str">
        <f aca="false">Q194&amp;"::"&amp;R194</f>
        <v>REAL::BFSN(1)</v>
      </c>
      <c r="U194" s="44" t="str">
        <f aca="false">"p%"&amp;LEFT(R194,SEARCH("(",R194,1)-1)&amp;"="&amp;LEFT(R194,SEARCH("(",R194,1)-1)</f>
        <v>p%BFSN=BFSN</v>
      </c>
      <c r="V194" s="44" t="str">
        <f aca="false">LEFT(R194,SEARCH("(",R194,1)-1)&amp;"="&amp;"p%"&amp;LEFT(R194,SEARCH("(",R194,1)-1)</f>
        <v>BFSN=p%BFSN</v>
      </c>
    </row>
    <row r="195" customFormat="false" ht="12.8" hidden="false" customHeight="false" outlineLevel="0" collapsed="false">
      <c r="E195" s="0" t="s">
        <v>1718</v>
      </c>
      <c r="F195" s="0" t="s">
        <v>1652</v>
      </c>
      <c r="I195" s="39" t="s">
        <v>2201</v>
      </c>
      <c r="J195" s="40" t="n">
        <f aca="false">IF(ISNUMBER(RIGHT(E195,LEN(E195)-SEARCH("(",E195,1))*1),RIGHT(E195,LEN(E195)-SEARCH("(",E195,1))*1,VLOOKUP(MID(E195,SEARCH("(",E195,1)+1,IF(ISERROR(FIND("NBMX",E195,1)),3,4)),$A$2:$C$38,3,0))</f>
        <v>2</v>
      </c>
      <c r="K195" s="40" t="n">
        <f aca="false">IF(ISBLANK(F195),"",IF(ISNUMBER(F195),F195,VLOOKUP(IF(ISERROR(SEARCH(")",F195,1)),LEFT(F195,LEN(F195)),LEFT(F195,LEN(F195)-1)),$A$2:$C$38,3,0)))</f>
        <v>200</v>
      </c>
      <c r="L195" s="40" t="str">
        <f aca="false">IF(ISBLANK(G195),"",IF(ISNUMBER(G195),G195,IF(ISNUMBER(1*LEFT(G195,LEN(G195)-1)),1*LEFT(G195,LEN(G195)-1),VLOOKUP(IF(ISERROR(SEARCH(")",G195,1)),LEFT(G195,LEN(G195)),LEFT(G195,LEN(G195)-1)),$A$2:$C$38,3,0))))</f>
        <v/>
      </c>
      <c r="M195" s="41" t="str">
        <f aca="false">IF(ISBLANK(H195),"",IF(ISNUMBER(H195),H195,IF(ISNUMBER(1*LEFT(H195,LEN(H195)-1)),1*LEFT(H195,LEN(H195)-1),VLOOKUP(IF(ISERROR(SEARCH(")",H195,1)),LEFT(H195,LEN(H195)),LEFT(H195,LEN(H195)-1)),$A$2:$C$38,3,0))))</f>
        <v/>
      </c>
      <c r="N195" s="40" t="str">
        <f aca="false">I195&amp;"("&amp;J195&amp;IF(ISNUMBER(K195),IF(ISNUMBER(L195),IF(ISNUMBER(M195),","&amp;K195&amp;","&amp;L195&amp;","&amp;M195,","&amp;K195&amp;","&amp;L195),","&amp;K195),"")&amp;")"</f>
        <v>FRST(2,200)</v>
      </c>
      <c r="O195" s="0" t="str">
        <f aca="false">IF(ISERROR(VLOOKUP(N195,'INTEGER modparm'!$B$2:$B$155,1,0)),IF(ISERROR(VLOOKUP(N195,'REAL modparm'!$B$2:$B$801,1,0)),IF(ISERROR(VLOOKUP(N195,'CHAR modparm'!$B$2:$B$10,1,0)),"*******","CHARACTER"),"REAL"),"INTEGER")</f>
        <v>REAL</v>
      </c>
      <c r="P195" s="0" t="n">
        <v>194</v>
      </c>
      <c r="Q195" s="42" t="s">
        <v>2974</v>
      </c>
      <c r="R195" s="42" t="str">
        <f aca="false">INDEX($N$2:$N$951,MATCH(S195,$P$2:$P$951,0),1)</f>
        <v>BFT(1)</v>
      </c>
      <c r="S195" s="30" t="n">
        <v>30</v>
      </c>
      <c r="T195" s="43" t="str">
        <f aca="false">Q195&amp;"::"&amp;R195</f>
        <v>REAL::BFT(1)</v>
      </c>
      <c r="U195" s="44" t="str">
        <f aca="false">"p%"&amp;LEFT(R195,SEARCH("(",R195,1)-1)&amp;"="&amp;LEFT(R195,SEARCH("(",R195,1)-1)</f>
        <v>p%BFT=BFT</v>
      </c>
      <c r="V195" s="44" t="str">
        <f aca="false">LEFT(R195,SEARCH("(",R195,1)-1)&amp;"="&amp;"p%"&amp;LEFT(R195,SEARCH("(",R195,1)-1)</f>
        <v>BFT=p%BFT</v>
      </c>
    </row>
    <row r="196" customFormat="false" ht="12.8" hidden="false" customHeight="false" outlineLevel="0" collapsed="false">
      <c r="E196" s="0" t="s">
        <v>1719</v>
      </c>
      <c r="F196" s="0" t="s">
        <v>1599</v>
      </c>
      <c r="I196" s="39" t="s">
        <v>2202</v>
      </c>
      <c r="J196" s="40" t="n">
        <f aca="false">IF(ISNUMBER(RIGHT(E196,LEN(E196)-SEARCH("(",E196,1))*1),RIGHT(E196,LEN(E196)-SEARCH("(",E196,1))*1,VLOOKUP(MID(E196,SEARCH("(",E196,1)+1,IF(ISERROR(FIND("NBMX",E196,1)),3,4)),$A$2:$C$38,3,0))</f>
        <v>200</v>
      </c>
      <c r="K196" s="40" t="n">
        <f aca="false">IF(ISBLANK(F196),"",IF(ISNUMBER(F196),F196,VLOOKUP(IF(ISERROR(SEARCH(")",F196,1)),LEFT(F196,LEN(F196)),LEFT(F196,LEN(F196)-1)),$A$2:$C$38,3,0)))</f>
        <v>1</v>
      </c>
      <c r="L196" s="40" t="str">
        <f aca="false">IF(ISBLANK(G196),"",IF(ISNUMBER(G196),G196,IF(ISNUMBER(1*LEFT(G196,LEN(G196)-1)),1*LEFT(G196,LEN(G196)-1),VLOOKUP(IF(ISERROR(SEARCH(")",G196,1)),LEFT(G196,LEN(G196)),LEFT(G196,LEN(G196)-1)),$A$2:$C$38,3,0))))</f>
        <v/>
      </c>
      <c r="M196" s="41" t="str">
        <f aca="false">IF(ISBLANK(H196),"",IF(ISNUMBER(H196),H196,IF(ISNUMBER(1*LEFT(H196,LEN(H196)-1)),1*LEFT(H196,LEN(H196)-1),VLOOKUP(IF(ISERROR(SEARCH(")",H196,1)),LEFT(H196,LEN(H196)),LEFT(H196,LEN(H196)-1)),$A$2:$C$38,3,0))))</f>
        <v/>
      </c>
      <c r="N196" s="40" t="str">
        <f aca="false">I196&amp;"("&amp;J196&amp;IF(ISNUMBER(K196),IF(ISNUMBER(L196),IF(ISNUMBER(M196),","&amp;K196&amp;","&amp;L196&amp;","&amp;M196,","&amp;K196&amp;","&amp;L196),","&amp;K196),"")&amp;")"</f>
        <v>FRTK(200,1)</v>
      </c>
      <c r="O196" s="0" t="str">
        <f aca="false">IF(ISERROR(VLOOKUP(N196,'INTEGER modparm'!$B$2:$B$155,1,0)),IF(ISERROR(VLOOKUP(N196,'REAL modparm'!$B$2:$B$801,1,0)),IF(ISERROR(VLOOKUP(N196,'CHAR modparm'!$B$2:$B$10,1,0)),"*******","CHARACTER"),"REAL"),"INTEGER")</f>
        <v>REAL</v>
      </c>
      <c r="P196" s="0" t="n">
        <v>195</v>
      </c>
      <c r="Q196" s="42" t="s">
        <v>2974</v>
      </c>
      <c r="R196" s="42" t="str">
        <f aca="false">INDEX($N$2:$N$951,MATCH(S196,$P$2:$P$951,0),1)</f>
        <v>BGWS(1)</v>
      </c>
      <c r="S196" s="30" t="n">
        <v>31</v>
      </c>
      <c r="T196" s="43" t="str">
        <f aca="false">Q196&amp;"::"&amp;R196</f>
        <v>REAL::BGWS(1)</v>
      </c>
      <c r="U196" s="44" t="str">
        <f aca="false">"p%"&amp;LEFT(R196,SEARCH("(",R196,1)-1)&amp;"="&amp;LEFT(R196,SEARCH("(",R196,1)-1)</f>
        <v>p%BGWS=BGWS</v>
      </c>
      <c r="V196" s="44" t="str">
        <f aca="false">LEFT(R196,SEARCH("(",R196,1)-1)&amp;"="&amp;"p%"&amp;LEFT(R196,SEARCH("(",R196,1)-1)</f>
        <v>BGWS=p%BGWS</v>
      </c>
    </row>
    <row r="197" customFormat="false" ht="12.8" hidden="false" customHeight="false" outlineLevel="0" collapsed="false">
      <c r="E197" s="0" t="s">
        <v>1720</v>
      </c>
      <c r="F197" s="0" t="s">
        <v>1599</v>
      </c>
      <c r="I197" s="39" t="s">
        <v>2203</v>
      </c>
      <c r="J197" s="40" t="n">
        <f aca="false">IF(ISNUMBER(RIGHT(E197,LEN(E197)-SEARCH("(",E197,1))*1),RIGHT(E197,LEN(E197)-SEARCH("(",E197,1))*1,VLOOKUP(MID(E197,SEARCH("(",E197,1)+1,IF(ISERROR(FIND("NBMX",E197,1)),3,4)),$A$2:$C$38,3,0))</f>
        <v>200</v>
      </c>
      <c r="K197" s="40" t="n">
        <f aca="false">IF(ISBLANK(F197),"",IF(ISNUMBER(F197),F197,VLOOKUP(IF(ISERROR(SEARCH(")",F197,1)),LEFT(F197,LEN(F197)),LEFT(F197,LEN(F197)-1)),$A$2:$C$38,3,0)))</f>
        <v>1</v>
      </c>
      <c r="L197" s="40" t="str">
        <f aca="false">IF(ISBLANK(G197),"",IF(ISNUMBER(G197),G197,IF(ISNUMBER(1*LEFT(G197,LEN(G197)-1)),1*LEFT(G197,LEN(G197)-1),VLOOKUP(IF(ISERROR(SEARCH(")",G197,1)),LEFT(G197,LEN(G197)),LEFT(G197,LEN(G197)-1)),$A$2:$C$38,3,0))))</f>
        <v/>
      </c>
      <c r="M197" s="41" t="str">
        <f aca="false">IF(ISBLANK(H197),"",IF(ISNUMBER(H197),H197,IF(ISNUMBER(1*LEFT(H197,LEN(H197)-1)),1*LEFT(H197,LEN(H197)-1),VLOOKUP(IF(ISERROR(SEARCH(")",H197,1)),LEFT(H197,LEN(H197)),LEFT(H197,LEN(H197)-1)),$A$2:$C$38,3,0))))</f>
        <v/>
      </c>
      <c r="N197" s="40" t="str">
        <f aca="false">I197&amp;"("&amp;J197&amp;IF(ISNUMBER(K197),IF(ISNUMBER(L197),IF(ISNUMBER(M197),","&amp;K197&amp;","&amp;L197&amp;","&amp;M197,","&amp;K197&amp;","&amp;L197),","&amp;K197),"")&amp;")"</f>
        <v>FRTN(200,1)</v>
      </c>
      <c r="O197" s="0" t="str">
        <f aca="false">IF(ISERROR(VLOOKUP(N197,'INTEGER modparm'!$B$2:$B$155,1,0)),IF(ISERROR(VLOOKUP(N197,'REAL modparm'!$B$2:$B$801,1,0)),IF(ISERROR(VLOOKUP(N197,'CHAR modparm'!$B$2:$B$10,1,0)),"*******","CHARACTER"),"REAL"),"INTEGER")</f>
        <v>REAL</v>
      </c>
      <c r="P197" s="0" t="n">
        <v>196</v>
      </c>
      <c r="Q197" s="42" t="s">
        <v>2974</v>
      </c>
      <c r="R197" s="42" t="str">
        <f aca="false">INDEX($N$2:$N$951,MATCH(S197,$P$2:$P$951,0),1)</f>
        <v>BIG(1)</v>
      </c>
      <c r="S197" s="30" t="n">
        <v>32</v>
      </c>
      <c r="T197" s="43" t="str">
        <f aca="false">Q197&amp;"::"&amp;R197</f>
        <v>REAL::BIG(1)</v>
      </c>
      <c r="U197" s="44" t="str">
        <f aca="false">"p%"&amp;LEFT(R197,SEARCH("(",R197,1)-1)&amp;"="&amp;LEFT(R197,SEARCH("(",R197,1)-1)</f>
        <v>p%BIG=BIG</v>
      </c>
      <c r="V197" s="44" t="str">
        <f aca="false">LEFT(R197,SEARCH("(",R197,1)-1)&amp;"="&amp;"p%"&amp;LEFT(R197,SEARCH("(",R197,1)-1)</f>
        <v>BIG=p%BIG</v>
      </c>
    </row>
    <row r="198" customFormat="false" ht="12.8" hidden="false" customHeight="false" outlineLevel="0" collapsed="false">
      <c r="E198" s="0" t="s">
        <v>1721</v>
      </c>
      <c r="F198" s="0" t="s">
        <v>1599</v>
      </c>
      <c r="I198" s="39" t="s">
        <v>2204</v>
      </c>
      <c r="J198" s="40" t="n">
        <f aca="false">IF(ISNUMBER(RIGHT(E198,LEN(E198)-SEARCH("(",E198,1))*1),RIGHT(E198,LEN(E198)-SEARCH("(",E198,1))*1,VLOOKUP(MID(E198,SEARCH("(",E198,1)+1,IF(ISERROR(FIND("NBMX",E198,1)),3,4)),$A$2:$C$38,3,0))</f>
        <v>200</v>
      </c>
      <c r="K198" s="40" t="n">
        <f aca="false">IF(ISBLANK(F198),"",IF(ISNUMBER(F198),F198,VLOOKUP(IF(ISERROR(SEARCH(")",F198,1)),LEFT(F198,LEN(F198)),LEFT(F198,LEN(F198)-1)),$A$2:$C$38,3,0)))</f>
        <v>1</v>
      </c>
      <c r="L198" s="40" t="str">
        <f aca="false">IF(ISBLANK(G198),"",IF(ISNUMBER(G198),G198,IF(ISNUMBER(1*LEFT(G198,LEN(G198)-1)),1*LEFT(G198,LEN(G198)-1),VLOOKUP(IF(ISERROR(SEARCH(")",G198,1)),LEFT(G198,LEN(G198)),LEFT(G198,LEN(G198)-1)),$A$2:$C$38,3,0))))</f>
        <v/>
      </c>
      <c r="M198" s="41" t="str">
        <f aca="false">IF(ISBLANK(H198),"",IF(ISNUMBER(H198),H198,IF(ISNUMBER(1*LEFT(H198,LEN(H198)-1)),1*LEFT(H198,LEN(H198)-1),VLOOKUP(IF(ISERROR(SEARCH(")",H198,1)),LEFT(H198,LEN(H198)),LEFT(H198,LEN(H198)-1)),$A$2:$C$38,3,0))))</f>
        <v/>
      </c>
      <c r="N198" s="40" t="str">
        <f aca="false">I198&amp;"("&amp;J198&amp;IF(ISNUMBER(K198),IF(ISNUMBER(L198),IF(ISNUMBER(M198),","&amp;K198&amp;","&amp;L198&amp;","&amp;M198,","&amp;K198&amp;","&amp;L198),","&amp;K198),"")&amp;")"</f>
        <v>FRTP(200,1)</v>
      </c>
      <c r="O198" s="0" t="str">
        <f aca="false">IF(ISERROR(VLOOKUP(N198,'INTEGER modparm'!$B$2:$B$155,1,0)),IF(ISERROR(VLOOKUP(N198,'REAL modparm'!$B$2:$B$801,1,0)),IF(ISERROR(VLOOKUP(N198,'CHAR modparm'!$B$2:$B$10,1,0)),"*******","CHARACTER"),"REAL"),"INTEGER")</f>
        <v>REAL</v>
      </c>
      <c r="P198" s="0" t="n">
        <v>197</v>
      </c>
      <c r="Q198" s="42" t="s">
        <v>2974</v>
      </c>
      <c r="R198" s="42" t="str">
        <f aca="false">INDEX($N$2:$N$951,MATCH(S198,$P$2:$P$951,0),1)</f>
        <v>BIR(1)</v>
      </c>
      <c r="S198" s="30" t="n">
        <v>33</v>
      </c>
      <c r="T198" s="43" t="str">
        <f aca="false">Q198&amp;"::"&amp;R198</f>
        <v>REAL::BIR(1)</v>
      </c>
      <c r="U198" s="44" t="str">
        <f aca="false">"p%"&amp;LEFT(R198,SEARCH("(",R198,1)-1)&amp;"="&amp;LEFT(R198,SEARCH("(",R198,1)-1)</f>
        <v>p%BIR=BIR</v>
      </c>
      <c r="V198" s="44" t="str">
        <f aca="false">LEFT(R198,SEARCH("(",R198,1)-1)&amp;"="&amp;"p%"&amp;LEFT(R198,SEARCH("(",R198,1)-1)</f>
        <v>BIR=p%BIR</v>
      </c>
    </row>
    <row r="199" customFormat="false" ht="12.8" hidden="false" customHeight="false" outlineLevel="0" collapsed="false">
      <c r="E199" s="0" t="s">
        <v>976</v>
      </c>
      <c r="I199" s="39" t="s">
        <v>2205</v>
      </c>
      <c r="J199" s="40" t="n">
        <f aca="false">IF(ISNUMBER(RIGHT(E199,LEN(E199)-SEARCH("(",E199,1))*1),RIGHT(E199,LEN(E199)-SEARCH("(",E199,1))*1,VLOOKUP(MID(E199,SEARCH("(",E199,1)+1,IF(ISERROR(FIND("NBMX",E199,1)),3,4)),$A$2:$C$38,3,0))</f>
        <v>1</v>
      </c>
      <c r="K199" s="40" t="str">
        <f aca="false">IF(ISBLANK(F199),"",IF(ISNUMBER(F199),F199,VLOOKUP(IF(ISERROR(SEARCH(")",F199,1)),LEFT(F199,LEN(F199)),LEFT(F199,LEN(F199)-1)),$A$2:$C$38,3,0)))</f>
        <v/>
      </c>
      <c r="L199" s="40" t="str">
        <f aca="false">IF(ISBLANK(G199),"",IF(ISNUMBER(G199),G199,IF(ISNUMBER(1*LEFT(G199,LEN(G199)-1)),1*LEFT(G199,LEN(G199)-1),VLOOKUP(IF(ISERROR(SEARCH(")",G199,1)),LEFT(G199,LEN(G199)),LEFT(G199,LEN(G199)-1)),$A$2:$C$38,3,0))))</f>
        <v/>
      </c>
      <c r="M199" s="41" t="str">
        <f aca="false">IF(ISBLANK(H199),"",IF(ISNUMBER(H199),H199,IF(ISNUMBER(1*LEFT(H199,LEN(H199)-1)),1*LEFT(H199,LEN(H199)-1),VLOOKUP(IF(ISERROR(SEARCH(")",H199,1)),LEFT(H199,LEN(H199)),LEFT(H199,LEN(H199)-1)),$A$2:$C$38,3,0))))</f>
        <v/>
      </c>
      <c r="N199" s="40" t="str">
        <f aca="false">I199&amp;"("&amp;J199&amp;IF(ISNUMBER(K199),IF(ISNUMBER(L199),IF(ISNUMBER(M199),","&amp;K199&amp;","&amp;L199&amp;","&amp;M199,","&amp;K199&amp;","&amp;L199),","&amp;K199),"")&amp;")"</f>
        <v>FSFN(1)</v>
      </c>
      <c r="O199" s="0" t="str">
        <f aca="false">IF(ISERROR(VLOOKUP(N199,'INTEGER modparm'!$B$2:$B$155,1,0)),IF(ISERROR(VLOOKUP(N199,'REAL modparm'!$B$2:$B$801,1,0)),IF(ISERROR(VLOOKUP(N199,'CHAR modparm'!$B$2:$B$10,1,0)),"*******","CHARACTER"),"REAL"),"INTEGER")</f>
        <v>REAL</v>
      </c>
      <c r="P199" s="0" t="n">
        <v>198</v>
      </c>
      <c r="Q199" s="42" t="s">
        <v>2974</v>
      </c>
      <c r="R199" s="42" t="str">
        <f aca="false">INDEX($N$2:$N$951,MATCH(S199,$P$2:$P$951,0),1)</f>
        <v>BK(4,200)</v>
      </c>
      <c r="S199" s="30" t="n">
        <v>34</v>
      </c>
      <c r="T199" s="43" t="str">
        <f aca="false">Q199&amp;"::"&amp;R199</f>
        <v>REAL::BK(4,200)</v>
      </c>
      <c r="U199" s="44" t="str">
        <f aca="false">"p%"&amp;LEFT(R199,SEARCH("(",R199,1)-1)&amp;"="&amp;LEFT(R199,SEARCH("(",R199,1)-1)</f>
        <v>p%BK=BK</v>
      </c>
      <c r="V199" s="44" t="str">
        <f aca="false">LEFT(R199,SEARCH("(",R199,1)-1)&amp;"="&amp;"p%"&amp;LEFT(R199,SEARCH("(",R199,1)-1)</f>
        <v>BK=p%BK</v>
      </c>
    </row>
    <row r="200" customFormat="false" ht="12.8" hidden="false" customHeight="false" outlineLevel="0" collapsed="false">
      <c r="E200" s="0" t="s">
        <v>977</v>
      </c>
      <c r="I200" s="39" t="s">
        <v>2206</v>
      </c>
      <c r="J200" s="40" t="n">
        <f aca="false">IF(ISNUMBER(RIGHT(E200,LEN(E200)-SEARCH("(",E200,1))*1),RIGHT(E200,LEN(E200)-SEARCH("(",E200,1))*1,VLOOKUP(MID(E200,SEARCH("(",E200,1)+1,IF(ISERROR(FIND("NBMX",E200,1)),3,4)),$A$2:$C$38,3,0))</f>
        <v>1</v>
      </c>
      <c r="K200" s="40" t="str">
        <f aca="false">IF(ISBLANK(F200),"",IF(ISNUMBER(F200),F200,VLOOKUP(IF(ISERROR(SEARCH(")",F200,1)),LEFT(F200,LEN(F200)),LEFT(F200,LEN(F200)-1)),$A$2:$C$38,3,0)))</f>
        <v/>
      </c>
      <c r="L200" s="40" t="str">
        <f aca="false">IF(ISBLANK(G200),"",IF(ISNUMBER(G200),G200,IF(ISNUMBER(1*LEFT(G200,LEN(G200)-1)),1*LEFT(G200,LEN(G200)-1),VLOOKUP(IF(ISERROR(SEARCH(")",G200,1)),LEFT(G200,LEN(G200)),LEFT(G200,LEN(G200)-1)),$A$2:$C$38,3,0))))</f>
        <v/>
      </c>
      <c r="M200" s="41" t="str">
        <f aca="false">IF(ISBLANK(H200),"",IF(ISNUMBER(H200),H200,IF(ISNUMBER(1*LEFT(H200,LEN(H200)-1)),1*LEFT(H200,LEN(H200)-1),VLOOKUP(IF(ISERROR(SEARCH(")",H200,1)),LEFT(H200,LEN(H200)),LEFT(H200,LEN(H200)-1)),$A$2:$C$38,3,0))))</f>
        <v/>
      </c>
      <c r="N200" s="40" t="str">
        <f aca="false">I200&amp;"("&amp;J200&amp;IF(ISNUMBER(K200),IF(ISNUMBER(L200),IF(ISNUMBER(M200),","&amp;K200&amp;","&amp;L200&amp;","&amp;M200,","&amp;K200&amp;","&amp;L200),","&amp;K200),"")&amp;")"</f>
        <v>FSFP(1)</v>
      </c>
      <c r="O200" s="0" t="str">
        <f aca="false">IF(ISERROR(VLOOKUP(N200,'INTEGER modparm'!$B$2:$B$155,1,0)),IF(ISERROR(VLOOKUP(N200,'REAL modparm'!$B$2:$B$801,1,0)),IF(ISERROR(VLOOKUP(N200,'CHAR modparm'!$B$2:$B$10,1,0)),"*******","CHARACTER"),"REAL"),"INTEGER")</f>
        <v>REAL</v>
      </c>
      <c r="P200" s="0" t="n">
        <v>199</v>
      </c>
      <c r="Q200" s="42" t="s">
        <v>2974</v>
      </c>
      <c r="R200" s="42" t="str">
        <f aca="false">INDEX($N$2:$N$951,MATCH(S200,$P$2:$P$951,0),1)</f>
        <v>BLG(3,200)</v>
      </c>
      <c r="S200" s="30" t="n">
        <v>35</v>
      </c>
      <c r="T200" s="43" t="str">
        <f aca="false">Q200&amp;"::"&amp;R200</f>
        <v>REAL::BLG(3,200)</v>
      </c>
      <c r="U200" s="44" t="str">
        <f aca="false">"p%"&amp;LEFT(R200,SEARCH("(",R200,1)-1)&amp;"="&amp;LEFT(R200,SEARCH("(",R200,1)-1)</f>
        <v>p%BLG=BLG</v>
      </c>
      <c r="V200" s="44" t="str">
        <f aca="false">LEFT(R200,SEARCH("(",R200,1)-1)&amp;"="&amp;"p%"&amp;LEFT(R200,SEARCH("(",R200,1)-1)</f>
        <v>BLG=p%BLG</v>
      </c>
    </row>
    <row r="201" customFormat="false" ht="12.8" hidden="false" customHeight="false" outlineLevel="0" collapsed="false">
      <c r="E201" s="0" t="s">
        <v>821</v>
      </c>
      <c r="I201" s="39" t="s">
        <v>2207</v>
      </c>
      <c r="J201" s="40" t="n">
        <f aca="false">IF(ISNUMBER(RIGHT(E201,LEN(E201)-SEARCH("(",E201,1))*1),RIGHT(E201,LEN(E201)-SEARCH("(",E201,1))*1,VLOOKUP(MID(E201,SEARCH("(",E201,1)+1,IF(ISERROR(FIND("NBMX",E201,1)),3,4)),$A$2:$C$38,3,0))</f>
        <v>60</v>
      </c>
      <c r="K201" s="40" t="str">
        <f aca="false">IF(ISBLANK(F201),"",IF(ISNUMBER(F201),F201,VLOOKUP(IF(ISERROR(SEARCH(")",F201,1)),LEFT(F201,LEN(F201)),LEFT(F201,LEN(F201)-1)),$A$2:$C$38,3,0)))</f>
        <v/>
      </c>
      <c r="L201" s="40" t="str">
        <f aca="false">IF(ISBLANK(G201),"",IF(ISNUMBER(G201),G201,IF(ISNUMBER(1*LEFT(G201,LEN(G201)-1)),1*LEFT(G201,LEN(G201)-1),VLOOKUP(IF(ISERROR(SEARCH(")",G201,1)),LEFT(G201,LEN(G201)),LEFT(G201,LEN(G201)-1)),$A$2:$C$38,3,0))))</f>
        <v/>
      </c>
      <c r="M201" s="41" t="str">
        <f aca="false">IF(ISBLANK(H201),"",IF(ISNUMBER(H201),H201,IF(ISNUMBER(1*LEFT(H201,LEN(H201)-1)),1*LEFT(H201,LEN(H201)-1),VLOOKUP(IF(ISERROR(SEARCH(")",H201,1)),LEFT(H201,LEN(H201)),LEFT(H201,LEN(H201)-1)),$A$2:$C$38,3,0))))</f>
        <v/>
      </c>
      <c r="N201" s="40" t="str">
        <f aca="false">I201&amp;"("&amp;J201&amp;IF(ISNUMBER(K201),IF(ISNUMBER(L201),IF(ISNUMBER(M201),","&amp;K201&amp;","&amp;L201&amp;","&amp;M201,","&amp;K201&amp;","&amp;L201),","&amp;K201),"")&amp;")"</f>
        <v>FSLT(60)</v>
      </c>
      <c r="O201" s="0" t="str">
        <f aca="false">IF(ISERROR(VLOOKUP(N201,'INTEGER modparm'!$B$2:$B$155,1,0)),IF(ISERROR(VLOOKUP(N201,'REAL modparm'!$B$2:$B$801,1,0)),IF(ISERROR(VLOOKUP(N201,'CHAR modparm'!$B$2:$B$10,1,0)),"*******","CHARACTER"),"REAL"),"INTEGER")</f>
        <v>REAL</v>
      </c>
      <c r="P201" s="0" t="n">
        <v>200</v>
      </c>
      <c r="Q201" s="42" t="s">
        <v>2974</v>
      </c>
      <c r="R201" s="42" t="str">
        <f aca="false">INDEX($N$2:$N$951,MATCH(S201,$P$2:$P$951,0),1)</f>
        <v>BN(4,200)</v>
      </c>
      <c r="S201" s="30" t="n">
        <v>36</v>
      </c>
      <c r="T201" s="43" t="str">
        <f aca="false">Q201&amp;"::"&amp;R201</f>
        <v>REAL::BN(4,200)</v>
      </c>
      <c r="U201" s="44" t="str">
        <f aca="false">"p%"&amp;LEFT(R201,SEARCH("(",R201,1)-1)&amp;"="&amp;LEFT(R201,SEARCH("(",R201,1)-1)</f>
        <v>p%BN=BN</v>
      </c>
      <c r="V201" s="44" t="str">
        <f aca="false">LEFT(R201,SEARCH("(",R201,1)-1)&amp;"="&amp;"p%"&amp;LEFT(R201,SEARCH("(",R201,1)-1)</f>
        <v>BN=p%BN</v>
      </c>
    </row>
    <row r="202" customFormat="false" ht="12.8" hidden="false" customHeight="false" outlineLevel="0" collapsed="false">
      <c r="E202" s="0" t="s">
        <v>645</v>
      </c>
      <c r="I202" s="39" t="s">
        <v>2208</v>
      </c>
      <c r="J202" s="40" t="n">
        <f aca="false">IF(ISNUMBER(RIGHT(E202,LEN(E202)-SEARCH("(",E202,1))*1),RIGHT(E202,LEN(E202)-SEARCH("(",E202,1))*1,VLOOKUP(MID(E202,SEARCH("(",E202,1)+1,IF(ISERROR(FIND("NBMX",E202,1)),3,4)),$A$2:$C$38,3,0))</f>
        <v>60</v>
      </c>
      <c r="K202" s="40" t="str">
        <f aca="false">IF(ISBLANK(F202),"",IF(ISNUMBER(F202),F202,VLOOKUP(IF(ISERROR(SEARCH(")",F202,1)),LEFT(F202,LEN(F202)),LEFT(F202,LEN(F202)-1)),$A$2:$C$38,3,0)))</f>
        <v/>
      </c>
      <c r="L202" s="40" t="str">
        <f aca="false">IF(ISBLANK(G202),"",IF(ISNUMBER(G202),G202,IF(ISNUMBER(1*LEFT(G202,LEN(G202)-1)),1*LEFT(G202,LEN(G202)-1),VLOOKUP(IF(ISERROR(SEARCH(")",G202,1)),LEFT(G202,LEN(G202)),LEFT(G202,LEN(G202)-1)),$A$2:$C$38,3,0))))</f>
        <v/>
      </c>
      <c r="M202" s="41" t="str">
        <f aca="false">IF(ISBLANK(H202),"",IF(ISNUMBER(H202),H202,IF(ISNUMBER(1*LEFT(H202,LEN(H202)-1)),1*LEFT(H202,LEN(H202)-1),VLOOKUP(IF(ISERROR(SEARCH(")",H202,1)),LEFT(H202,LEN(H202)),LEFT(H202,LEN(H202)-1)),$A$2:$C$38,3,0))))</f>
        <v/>
      </c>
      <c r="N202" s="40" t="str">
        <f aca="false">I202&amp;"("&amp;J202&amp;IF(ISNUMBER(K202),IF(ISNUMBER(L202),IF(ISNUMBER(M202),","&amp;K202&amp;","&amp;L202&amp;","&amp;M202,","&amp;K202&amp;","&amp;L202),","&amp;K202),"")&amp;")"</f>
        <v>FTNM(60)</v>
      </c>
      <c r="O202" s="0" t="str">
        <f aca="false">IF(ISERROR(VLOOKUP(N202,'INTEGER modparm'!$B$2:$B$155,1,0)),IF(ISERROR(VLOOKUP(N202,'REAL modparm'!$B$2:$B$801,1,0)),IF(ISERROR(VLOOKUP(N202,'CHAR modparm'!$B$2:$B$10,1,0)),"*******","CHARACTER"),"REAL"),"INTEGER")</f>
        <v>CHARACTER</v>
      </c>
      <c r="P202" s="0" t="n">
        <v>201</v>
      </c>
      <c r="Q202" s="42" t="s">
        <v>2974</v>
      </c>
      <c r="R202" s="42" t="str">
        <f aca="false">INDEX($N$2:$N$951,MATCH(S202,$P$2:$P$951,0),1)</f>
        <v>BP(4,200)</v>
      </c>
      <c r="S202" s="30" t="n">
        <v>37</v>
      </c>
      <c r="T202" s="43" t="str">
        <f aca="false">Q202&amp;"::"&amp;R202</f>
        <v>REAL::BP(4,200)</v>
      </c>
      <c r="U202" s="44" t="str">
        <f aca="false">"p%"&amp;LEFT(R202,SEARCH("(",R202,1)-1)&amp;"="&amp;LEFT(R202,SEARCH("(",R202,1)-1)</f>
        <v>p%BP=BP</v>
      </c>
      <c r="V202" s="44" t="str">
        <f aca="false">LEFT(R202,SEARCH("(",R202,1)-1)&amp;"="&amp;"p%"&amp;LEFT(R202,SEARCH("(",R202,1)-1)</f>
        <v>BP=p%BP</v>
      </c>
    </row>
    <row r="203" customFormat="false" ht="12.8" hidden="false" customHeight="false" outlineLevel="0" collapsed="false">
      <c r="E203" s="0" t="s">
        <v>861</v>
      </c>
      <c r="I203" s="39" t="s">
        <v>2209</v>
      </c>
      <c r="J203" s="40" t="n">
        <f aca="false">IF(ISNUMBER(RIGHT(E203,LEN(E203)-SEARCH("(",E203,1))*1),RIGHT(E203,LEN(E203)-SEARCH("(",E203,1))*1,VLOOKUP(MID(E203,SEARCH("(",E203,1)+1,IF(ISERROR(FIND("NBMX",E203,1)),3,4)),$A$2:$C$38,3,0))</f>
        <v>200</v>
      </c>
      <c r="K203" s="40" t="str">
        <f aca="false">IF(ISBLANK(F203),"",IF(ISNUMBER(F203),F203,VLOOKUP(IF(ISERROR(SEARCH(")",F203,1)),LEFT(F203,LEN(F203)),LEFT(F203,LEN(F203)-1)),$A$2:$C$38,3,0)))</f>
        <v/>
      </c>
      <c r="L203" s="40" t="str">
        <f aca="false">IF(ISBLANK(G203),"",IF(ISNUMBER(G203),G203,IF(ISNUMBER(1*LEFT(G203,LEN(G203)-1)),1*LEFT(G203,LEN(G203)-1),VLOOKUP(IF(ISERROR(SEARCH(")",G203,1)),LEFT(G203,LEN(G203)),LEFT(G203,LEN(G203)-1)),$A$2:$C$38,3,0))))</f>
        <v/>
      </c>
      <c r="M203" s="41" t="str">
        <f aca="false">IF(ISBLANK(H203),"",IF(ISNUMBER(H203),H203,IF(ISNUMBER(1*LEFT(H203,LEN(H203)-1)),1*LEFT(H203,LEN(H203)-1),VLOOKUP(IF(ISERROR(SEARCH(")",H203,1)),LEFT(H203,LEN(H203)),LEFT(H203,LEN(H203)-1)),$A$2:$C$38,3,0))))</f>
        <v/>
      </c>
      <c r="N203" s="40" t="str">
        <f aca="false">I203&amp;"("&amp;J203&amp;IF(ISNUMBER(K203),IF(ISNUMBER(L203),IF(ISNUMBER(M203),","&amp;K203&amp;","&amp;L203&amp;","&amp;M203,","&amp;K203&amp;","&amp;L203),","&amp;K203),"")&amp;")"</f>
        <v>FTO(200)</v>
      </c>
      <c r="O203" s="0" t="str">
        <f aca="false">IF(ISERROR(VLOOKUP(N203,'INTEGER modparm'!$B$2:$B$155,1,0)),IF(ISERROR(VLOOKUP(N203,'REAL modparm'!$B$2:$B$801,1,0)),IF(ISERROR(VLOOKUP(N203,'CHAR modparm'!$B$2:$B$10,1,0)),"*******","CHARACTER"),"REAL"),"INTEGER")</f>
        <v>REAL</v>
      </c>
      <c r="P203" s="0" t="n">
        <v>202</v>
      </c>
      <c r="Q203" s="42" t="s">
        <v>2974</v>
      </c>
      <c r="R203" s="42" t="str">
        <f aca="false">INDEX($N$2:$N$951,MATCH(S203,$P$2:$P$951,0),1)</f>
        <v>BPT(12,1)</v>
      </c>
      <c r="S203" s="30" t="n">
        <v>38</v>
      </c>
      <c r="T203" s="43" t="str">
        <f aca="false">Q203&amp;"::"&amp;R203</f>
        <v>REAL::BPT(12,1)</v>
      </c>
      <c r="U203" s="44" t="str">
        <f aca="false">"p%"&amp;LEFT(R203,SEARCH("(",R203,1)-1)&amp;"="&amp;LEFT(R203,SEARCH("(",R203,1)-1)</f>
        <v>p%BPT=BPT</v>
      </c>
      <c r="V203" s="44" t="str">
        <f aca="false">LEFT(R203,SEARCH("(",R203,1)-1)&amp;"="&amp;"p%"&amp;LEFT(R203,SEARCH("(",R203,1)-1)</f>
        <v>BPT=p%BPT</v>
      </c>
    </row>
    <row r="204" customFormat="false" ht="12.8" hidden="false" customHeight="false" outlineLevel="0" collapsed="false">
      <c r="E204" s="0" t="s">
        <v>838</v>
      </c>
      <c r="I204" s="39" t="s">
        <v>2210</v>
      </c>
      <c r="J204" s="40" t="n">
        <f aca="false">IF(ISNUMBER(RIGHT(E204,LEN(E204)-SEARCH("(",E204,1))*1),RIGHT(E204,LEN(E204)-SEARCH("(",E204,1))*1,VLOOKUP(MID(E204,SEARCH("(",E204,1)+1,IF(ISERROR(FIND("NBMX",E204,1)),3,4)),$A$2:$C$38,3,0))</f>
        <v>300</v>
      </c>
      <c r="K204" s="40" t="str">
        <f aca="false">IF(ISBLANK(F204),"",IF(ISNUMBER(F204),F204,VLOOKUP(IF(ISERROR(SEARCH(")",F204,1)),LEFT(F204,LEN(F204)),LEFT(F204,LEN(F204)-1)),$A$2:$C$38,3,0)))</f>
        <v/>
      </c>
      <c r="L204" s="40" t="str">
        <f aca="false">IF(ISBLANK(G204),"",IF(ISNUMBER(G204),G204,IF(ISNUMBER(1*LEFT(G204,LEN(G204)-1)),1*LEFT(G204,LEN(G204)-1),VLOOKUP(IF(ISERROR(SEARCH(")",G204,1)),LEFT(G204,LEN(G204)),LEFT(G204,LEN(G204)-1)),$A$2:$C$38,3,0))))</f>
        <v/>
      </c>
      <c r="M204" s="41" t="str">
        <f aca="false">IF(ISBLANK(H204),"",IF(ISNUMBER(H204),H204,IF(ISNUMBER(1*LEFT(H204,LEN(H204)-1)),1*LEFT(H204,LEN(H204)-1),VLOOKUP(IF(ISERROR(SEARCH(")",H204,1)),LEFT(H204,LEN(H204)),LEFT(H204,LEN(H204)-1)),$A$2:$C$38,3,0))))</f>
        <v/>
      </c>
      <c r="N204" s="40" t="str">
        <f aca="false">I204&amp;"("&amp;J204&amp;IF(ISNUMBER(K204),IF(ISNUMBER(L204),IF(ISNUMBER(M204),","&amp;K204&amp;","&amp;L204&amp;","&amp;M204,","&amp;K204&amp;","&amp;L204),","&amp;K204),"")&amp;")"</f>
        <v>FULU(300)</v>
      </c>
      <c r="O204" s="0" t="str">
        <f aca="false">IF(ISERROR(VLOOKUP(N204,'INTEGER modparm'!$B$2:$B$155,1,0)),IF(ISERROR(VLOOKUP(N204,'REAL modparm'!$B$2:$B$801,1,0)),IF(ISERROR(VLOOKUP(N204,'CHAR modparm'!$B$2:$B$10,1,0)),"*******","CHARACTER"),"REAL"),"INTEGER")</f>
        <v>REAL</v>
      </c>
      <c r="P204" s="0" t="n">
        <v>203</v>
      </c>
      <c r="Q204" s="42" t="s">
        <v>2974</v>
      </c>
      <c r="R204" s="42" t="str">
        <f aca="false">INDEX($N$2:$N$951,MATCH(S204,$P$2:$P$951,0),1)</f>
        <v>BR1(1)</v>
      </c>
      <c r="S204" s="30" t="n">
        <v>39</v>
      </c>
      <c r="T204" s="43" t="str">
        <f aca="false">Q204&amp;"::"&amp;R204</f>
        <v>REAL::BR1(1)</v>
      </c>
      <c r="U204" s="44" t="str">
        <f aca="false">"p%"&amp;LEFT(R204,SEARCH("(",R204,1)-1)&amp;"="&amp;LEFT(R204,SEARCH("(",R204,1)-1)</f>
        <v>p%BR1=BR1</v>
      </c>
      <c r="V204" s="44" t="str">
        <f aca="false">LEFT(R204,SEARCH("(",R204,1)-1)&amp;"="&amp;"p%"&amp;LEFT(R204,SEARCH("(",R204,1)-1)</f>
        <v>BR1=p%BR1</v>
      </c>
    </row>
    <row r="205" customFormat="false" ht="12.8" hidden="false" customHeight="false" outlineLevel="0" collapsed="false">
      <c r="E205" s="0" t="s">
        <v>1722</v>
      </c>
      <c r="F205" s="0" t="s">
        <v>1599</v>
      </c>
      <c r="I205" s="39" t="s">
        <v>2211</v>
      </c>
      <c r="J205" s="40" t="n">
        <f aca="false">IF(ISNUMBER(RIGHT(E205,LEN(E205)-SEARCH("(",E205,1))*1),RIGHT(E205,LEN(E205)-SEARCH("(",E205,1))*1,VLOOKUP(MID(E205,SEARCH("(",E205,1)+1,IF(ISERROR(FIND("NBMX",E205,1)),3,4)),$A$2:$C$38,3,0))</f>
        <v>10</v>
      </c>
      <c r="K205" s="40" t="n">
        <f aca="false">IF(ISBLANK(F205),"",IF(ISNUMBER(F205),F205,VLOOKUP(IF(ISERROR(SEARCH(")",F205,1)),LEFT(F205,LEN(F205)),LEFT(F205,LEN(F205)-1)),$A$2:$C$38,3,0)))</f>
        <v>1</v>
      </c>
      <c r="L205" s="40" t="str">
        <f aca="false">IF(ISBLANK(G205),"",IF(ISNUMBER(G205),G205,IF(ISNUMBER(1*LEFT(G205,LEN(G205)-1)),1*LEFT(G205,LEN(G205)-1),VLOOKUP(IF(ISERROR(SEARCH(")",G205,1)),LEFT(G205,LEN(G205)),LEFT(G205,LEN(G205)-1)),$A$2:$C$38,3,0))))</f>
        <v/>
      </c>
      <c r="M205" s="41" t="str">
        <f aca="false">IF(ISBLANK(H205),"",IF(ISNUMBER(H205),H205,IF(ISNUMBER(1*LEFT(H205,LEN(H205)-1)),1*LEFT(H205,LEN(H205)-1),VLOOKUP(IF(ISERROR(SEARCH(")",H205,1)),LEFT(H205,LEN(H205)),LEFT(H205,LEN(H205)-1)),$A$2:$C$38,3,0))))</f>
        <v/>
      </c>
      <c r="N205" s="40" t="str">
        <f aca="false">I205&amp;"("&amp;J205&amp;IF(ISNUMBER(K205),IF(ISNUMBER(L205),IF(ISNUMBER(M205),","&amp;K205&amp;","&amp;L205&amp;","&amp;M205,","&amp;K205&amp;","&amp;L205),","&amp;K205),"")&amp;")"</f>
        <v>GCOW(10,1)</v>
      </c>
      <c r="O205" s="0" t="str">
        <f aca="false">IF(ISERROR(VLOOKUP(N205,'INTEGER modparm'!$B$2:$B$155,1,0)),IF(ISERROR(VLOOKUP(N205,'REAL modparm'!$B$2:$B$801,1,0)),IF(ISERROR(VLOOKUP(N205,'CHAR modparm'!$B$2:$B$10,1,0)),"*******","CHARACTER"),"REAL"),"INTEGER")</f>
        <v>REAL</v>
      </c>
      <c r="P205" s="0" t="n">
        <v>204</v>
      </c>
      <c r="Q205" s="42" t="s">
        <v>2974</v>
      </c>
      <c r="R205" s="42" t="str">
        <f aca="false">INDEX($N$2:$N$951,MATCH(S205,$P$2:$P$951,0),1)</f>
        <v>BR2(1)</v>
      </c>
      <c r="S205" s="30" t="n">
        <v>40</v>
      </c>
      <c r="T205" s="43" t="str">
        <f aca="false">Q205&amp;"::"&amp;R205</f>
        <v>REAL::BR2(1)</v>
      </c>
      <c r="U205" s="44" t="str">
        <f aca="false">"p%"&amp;LEFT(R205,SEARCH("(",R205,1)-1)&amp;"="&amp;LEFT(R205,SEARCH("(",R205,1)-1)</f>
        <v>p%BR2=BR2</v>
      </c>
      <c r="V205" s="44" t="str">
        <f aca="false">LEFT(R205,SEARCH("(",R205,1)-1)&amp;"="&amp;"p%"&amp;LEFT(R205,SEARCH("(",R205,1)-1)</f>
        <v>BR2=p%BR2</v>
      </c>
    </row>
    <row r="206" customFormat="false" ht="12.8" hidden="false" customHeight="false" outlineLevel="0" collapsed="false">
      <c r="E206" s="0" t="s">
        <v>978</v>
      </c>
      <c r="I206" s="39" t="s">
        <v>2212</v>
      </c>
      <c r="J206" s="40" t="n">
        <f aca="false">IF(ISNUMBER(RIGHT(E206,LEN(E206)-SEARCH("(",E206,1))*1),RIGHT(E206,LEN(E206)-SEARCH("(",E206,1))*1,VLOOKUP(MID(E206,SEARCH("(",E206,1)+1,IF(ISERROR(FIND("NBMX",E206,1)),3,4)),$A$2:$C$38,3,0))</f>
        <v>1</v>
      </c>
      <c r="K206" s="40" t="str">
        <f aca="false">IF(ISBLANK(F206),"",IF(ISNUMBER(F206),F206,VLOOKUP(IF(ISERROR(SEARCH(")",F206,1)),LEFT(F206,LEN(F206)),LEFT(F206,LEN(F206)-1)),$A$2:$C$38,3,0)))</f>
        <v/>
      </c>
      <c r="L206" s="40" t="str">
        <f aca="false">IF(ISBLANK(G206),"",IF(ISNUMBER(G206),G206,IF(ISNUMBER(1*LEFT(G206,LEN(G206)-1)),1*LEFT(G206,LEN(G206)-1),VLOOKUP(IF(ISERROR(SEARCH(")",G206,1)),LEFT(G206,LEN(G206)),LEFT(G206,LEN(G206)-1)),$A$2:$C$38,3,0))))</f>
        <v/>
      </c>
      <c r="M206" s="41" t="str">
        <f aca="false">IF(ISBLANK(H206),"",IF(ISNUMBER(H206),H206,IF(ISNUMBER(1*LEFT(H206,LEN(H206)-1)),1*LEFT(H206,LEN(H206)-1),VLOOKUP(IF(ISERROR(SEARCH(")",H206,1)),LEFT(H206,LEN(H206)),LEFT(H206,LEN(H206)-1)),$A$2:$C$38,3,0))))</f>
        <v/>
      </c>
      <c r="N206" s="40" t="str">
        <f aca="false">I206&amp;"("&amp;J206&amp;IF(ISNUMBER(K206),IF(ISNUMBER(L206),IF(ISNUMBER(M206),","&amp;K206&amp;","&amp;L206&amp;","&amp;M206,","&amp;K206&amp;","&amp;L206),","&amp;K206),"")&amp;")"</f>
        <v>GMA(1)</v>
      </c>
      <c r="O206" s="0" t="str">
        <f aca="false">IF(ISERROR(VLOOKUP(N206,'INTEGER modparm'!$B$2:$B$155,1,0)),IF(ISERROR(VLOOKUP(N206,'REAL modparm'!$B$2:$B$801,1,0)),IF(ISERROR(VLOOKUP(N206,'CHAR modparm'!$B$2:$B$10,1,0)),"*******","CHARACTER"),"REAL"),"INTEGER")</f>
        <v>REAL</v>
      </c>
      <c r="P206" s="0" t="n">
        <v>205</v>
      </c>
      <c r="Q206" s="42" t="s">
        <v>2974</v>
      </c>
      <c r="R206" s="42" t="str">
        <f aca="false">INDEX($N$2:$N$951,MATCH(S206,$P$2:$P$951,0),1)</f>
        <v>BRSV(1)</v>
      </c>
      <c r="S206" s="30" t="n">
        <v>41</v>
      </c>
      <c r="T206" s="43" t="str">
        <f aca="false">Q206&amp;"::"&amp;R206</f>
        <v>REAL::BRSV(1)</v>
      </c>
      <c r="U206" s="44" t="str">
        <f aca="false">"p%"&amp;LEFT(R206,SEARCH("(",R206,1)-1)&amp;"="&amp;LEFT(R206,SEARCH("(",R206,1)-1)</f>
        <v>p%BRSV=BRSV</v>
      </c>
      <c r="V206" s="44" t="str">
        <f aca="false">LEFT(R206,SEARCH("(",R206,1)-1)&amp;"="&amp;"p%"&amp;LEFT(R206,SEARCH("(",R206,1)-1)</f>
        <v>BRSV=p%BRSV</v>
      </c>
    </row>
    <row r="207" customFormat="false" ht="12.8" hidden="false" customHeight="false" outlineLevel="0" collapsed="false">
      <c r="E207" s="0" t="s">
        <v>862</v>
      </c>
      <c r="I207" s="39" t="s">
        <v>2213</v>
      </c>
      <c r="J207" s="40" t="n">
        <f aca="false">IF(ISNUMBER(RIGHT(E207,LEN(E207)-SEARCH("(",E207,1))*1),RIGHT(E207,LEN(E207)-SEARCH("(",E207,1))*1,VLOOKUP(MID(E207,SEARCH("(",E207,1)+1,IF(ISERROR(FIND("NBMX",E207,1)),3,4)),$A$2:$C$38,3,0))</f>
        <v>200</v>
      </c>
      <c r="K207" s="40" t="str">
        <f aca="false">IF(ISBLANK(F207),"",IF(ISNUMBER(F207),F207,VLOOKUP(IF(ISERROR(SEARCH(")",F207,1)),LEFT(F207,LEN(F207)),LEFT(F207,LEN(F207)-1)),$A$2:$C$38,3,0)))</f>
        <v/>
      </c>
      <c r="L207" s="40" t="str">
        <f aca="false">IF(ISBLANK(G207),"",IF(ISNUMBER(G207),G207,IF(ISNUMBER(1*LEFT(G207,LEN(G207)-1)),1*LEFT(G207,LEN(G207)-1),VLOOKUP(IF(ISERROR(SEARCH(")",G207,1)),LEFT(G207,LEN(G207)),LEFT(G207,LEN(G207)-1)),$A$2:$C$38,3,0))))</f>
        <v/>
      </c>
      <c r="M207" s="41" t="str">
        <f aca="false">IF(ISBLANK(H207),"",IF(ISNUMBER(H207),H207,IF(ISNUMBER(1*LEFT(H207,LEN(H207)-1)),1*LEFT(H207,LEN(H207)-1),VLOOKUP(IF(ISERROR(SEARCH(")",H207,1)),LEFT(H207,LEN(H207)),LEFT(H207,LEN(H207)-1)),$A$2:$C$38,3,0))))</f>
        <v/>
      </c>
      <c r="N207" s="40" t="str">
        <f aca="false">I207&amp;"("&amp;J207&amp;IF(ISNUMBER(K207),IF(ISNUMBER(L207),IF(ISNUMBER(M207),","&amp;K207&amp;","&amp;L207&amp;","&amp;M207,","&amp;K207&amp;","&amp;L207),","&amp;K207),"")&amp;")"</f>
        <v>GMHU(200)</v>
      </c>
      <c r="O207" s="0" t="str">
        <f aca="false">IF(ISERROR(VLOOKUP(N207,'INTEGER modparm'!$B$2:$B$155,1,0)),IF(ISERROR(VLOOKUP(N207,'REAL modparm'!$B$2:$B$801,1,0)),IF(ISERROR(VLOOKUP(N207,'CHAR modparm'!$B$2:$B$10,1,0)),"*******","CHARACTER"),"REAL"),"INTEGER")</f>
        <v>REAL</v>
      </c>
      <c r="P207" s="0" t="n">
        <v>206</v>
      </c>
      <c r="Q207" s="42" t="s">
        <v>2974</v>
      </c>
      <c r="R207" s="42" t="str">
        <f aca="false">INDEX($N$2:$N$951,MATCH(S207,$P$2:$P$951,0),1)</f>
        <v>BSALA(1)</v>
      </c>
      <c r="S207" s="30" t="n">
        <v>42</v>
      </c>
      <c r="T207" s="43" t="str">
        <f aca="false">Q207&amp;"::"&amp;R207</f>
        <v>REAL::BSALA(1)</v>
      </c>
      <c r="U207" s="44" t="str">
        <f aca="false">"p%"&amp;LEFT(R207,SEARCH("(",R207,1)-1)&amp;"="&amp;LEFT(R207,SEARCH("(",R207,1)-1)</f>
        <v>p%BSALA=BSALA</v>
      </c>
      <c r="V207" s="44" t="str">
        <f aca="false">LEFT(R207,SEARCH("(",R207,1)-1)&amp;"="&amp;"p%"&amp;LEFT(R207,SEARCH("(",R207,1)-1)</f>
        <v>BSALA=p%BSALA</v>
      </c>
    </row>
    <row r="208" customFormat="false" ht="12.8" hidden="false" customHeight="false" outlineLevel="0" collapsed="false">
      <c r="E208" s="0" t="s">
        <v>863</v>
      </c>
      <c r="I208" s="39" t="s">
        <v>2214</v>
      </c>
      <c r="J208" s="40" t="n">
        <f aca="false">IF(ISNUMBER(RIGHT(E208,LEN(E208)-SEARCH("(",E208,1))*1),RIGHT(E208,LEN(E208)-SEARCH("(",E208,1))*1,VLOOKUP(MID(E208,SEARCH("(",E208,1)+1,IF(ISERROR(FIND("NBMX",E208,1)),3,4)),$A$2:$C$38,3,0))</f>
        <v>200</v>
      </c>
      <c r="K208" s="40" t="str">
        <f aca="false">IF(ISBLANK(F208),"",IF(ISNUMBER(F208),F208,VLOOKUP(IF(ISERROR(SEARCH(")",F208,1)),LEFT(F208,LEN(F208)),LEFT(F208,LEN(F208)-1)),$A$2:$C$38,3,0)))</f>
        <v/>
      </c>
      <c r="L208" s="40" t="str">
        <f aca="false">IF(ISBLANK(G208),"",IF(ISNUMBER(G208),G208,IF(ISNUMBER(1*LEFT(G208,LEN(G208)-1)),1*LEFT(G208,LEN(G208)-1),VLOOKUP(IF(ISERROR(SEARCH(")",G208,1)),LEFT(G208,LEN(G208)),LEFT(G208,LEN(G208)-1)),$A$2:$C$38,3,0))))</f>
        <v/>
      </c>
      <c r="M208" s="41" t="str">
        <f aca="false">IF(ISBLANK(H208),"",IF(ISNUMBER(H208),H208,IF(ISNUMBER(1*LEFT(H208,LEN(H208)-1)),1*LEFT(H208,LEN(H208)-1),VLOOKUP(IF(ISERROR(SEARCH(")",H208,1)),LEFT(H208,LEN(H208)),LEFT(H208,LEN(H208)-1)),$A$2:$C$38,3,0))))</f>
        <v/>
      </c>
      <c r="N208" s="40" t="str">
        <f aca="false">I208&amp;"("&amp;J208&amp;IF(ISNUMBER(K208),IF(ISNUMBER(L208),IF(ISNUMBER(M208),","&amp;K208&amp;","&amp;L208&amp;","&amp;M208,","&amp;K208&amp;","&amp;L208),","&amp;K208),"")&amp;")"</f>
        <v>GRDD(200)</v>
      </c>
      <c r="O208" s="0" t="str">
        <f aca="false">IF(ISERROR(VLOOKUP(N208,'INTEGER modparm'!$B$2:$B$155,1,0)),IF(ISERROR(VLOOKUP(N208,'REAL modparm'!$B$2:$B$801,1,0)),IF(ISERROR(VLOOKUP(N208,'CHAR modparm'!$B$2:$B$10,1,0)),"*******","CHARACTER"),"REAL"),"INTEGER")</f>
        <v>REAL</v>
      </c>
      <c r="P208" s="0" t="n">
        <v>207</v>
      </c>
      <c r="Q208" s="42" t="s">
        <v>2974</v>
      </c>
      <c r="R208" s="42" t="str">
        <f aca="false">INDEX($N$2:$N$951,MATCH(S208,$P$2:$P$951,0),1)</f>
        <v>BSNO(1)</v>
      </c>
      <c r="S208" s="30" t="n">
        <v>43</v>
      </c>
      <c r="T208" s="43" t="str">
        <f aca="false">Q208&amp;"::"&amp;R208</f>
        <v>REAL::BSNO(1)</v>
      </c>
      <c r="U208" s="44" t="str">
        <f aca="false">"p%"&amp;LEFT(R208,SEARCH("(",R208,1)-1)&amp;"="&amp;LEFT(R208,SEARCH("(",R208,1)-1)</f>
        <v>p%BSNO=BSNO</v>
      </c>
      <c r="V208" s="44" t="str">
        <f aca="false">LEFT(R208,SEARCH("(",R208,1)-1)&amp;"="&amp;"p%"&amp;LEFT(R208,SEARCH("(",R208,1)-1)</f>
        <v>BSNO=p%BSNO</v>
      </c>
    </row>
    <row r="209" customFormat="false" ht="12.8" hidden="false" customHeight="false" outlineLevel="0" collapsed="false">
      <c r="E209" s="0" t="s">
        <v>979</v>
      </c>
      <c r="I209" s="39" t="s">
        <v>2215</v>
      </c>
      <c r="J209" s="40" t="n">
        <f aca="false">IF(ISNUMBER(RIGHT(E209,LEN(E209)-SEARCH("(",E209,1))*1),RIGHT(E209,LEN(E209)-SEARCH("(",E209,1))*1,VLOOKUP(MID(E209,SEARCH("(",E209,1)+1,IF(ISERROR(FIND("NBMX",E209,1)),3,4)),$A$2:$C$38,3,0))</f>
        <v>1</v>
      </c>
      <c r="K209" s="40" t="str">
        <f aca="false">IF(ISBLANK(F209),"",IF(ISNUMBER(F209),F209,VLOOKUP(IF(ISERROR(SEARCH(")",F209,1)),LEFT(F209,LEN(F209)),LEFT(F209,LEN(F209)-1)),$A$2:$C$38,3,0)))</f>
        <v/>
      </c>
      <c r="L209" s="40" t="str">
        <f aca="false">IF(ISBLANK(G209),"",IF(ISNUMBER(G209),G209,IF(ISNUMBER(1*LEFT(G209,LEN(G209)-1)),1*LEFT(G209,LEN(G209)-1),VLOOKUP(IF(ISERROR(SEARCH(")",G209,1)),LEFT(G209,LEN(G209)),LEFT(G209,LEN(G209)-1)),$A$2:$C$38,3,0))))</f>
        <v/>
      </c>
      <c r="M209" s="41" t="str">
        <f aca="false">IF(ISBLANK(H209),"",IF(ISNUMBER(H209),H209,IF(ISNUMBER(1*LEFT(H209,LEN(H209)-1)),1*LEFT(H209,LEN(H209)-1),VLOOKUP(IF(ISERROR(SEARCH(")",H209,1)),LEFT(H209,LEN(H209)),LEFT(H209,LEN(H209)-1)),$A$2:$C$38,3,0))))</f>
        <v/>
      </c>
      <c r="N209" s="40" t="str">
        <f aca="false">I209&amp;"("&amp;J209&amp;IF(ISNUMBER(K209),IF(ISNUMBER(L209),IF(ISNUMBER(M209),","&amp;K209&amp;","&amp;L209&amp;","&amp;M209,","&amp;K209&amp;","&amp;L209),","&amp;K209),"")&amp;")"</f>
        <v>GRDL(1)</v>
      </c>
      <c r="O209" s="0" t="str">
        <f aca="false">IF(ISERROR(VLOOKUP(N209,'INTEGER modparm'!$B$2:$B$155,1,0)),IF(ISERROR(VLOOKUP(N209,'REAL modparm'!$B$2:$B$801,1,0)),IF(ISERROR(VLOOKUP(N209,'CHAR modparm'!$B$2:$B$10,1,0)),"*******","CHARACTER"),"REAL"),"INTEGER")</f>
        <v>REAL</v>
      </c>
      <c r="P209" s="0" t="n">
        <v>208</v>
      </c>
      <c r="Q209" s="42" t="s">
        <v>2974</v>
      </c>
      <c r="R209" s="42" t="str">
        <f aca="false">INDEX($N$2:$N$951,MATCH(S209,$P$2:$P$951,0),1)</f>
        <v>BTC(1)</v>
      </c>
      <c r="S209" s="30" t="n">
        <v>44</v>
      </c>
      <c r="T209" s="43" t="str">
        <f aca="false">Q209&amp;"::"&amp;R209</f>
        <v>REAL::BTC(1)</v>
      </c>
      <c r="U209" s="44" t="str">
        <f aca="false">"p%"&amp;LEFT(R209,SEARCH("(",R209,1)-1)&amp;"="&amp;LEFT(R209,SEARCH("(",R209,1)-1)</f>
        <v>p%BTC=BTC</v>
      </c>
      <c r="V209" s="44" t="str">
        <f aca="false">LEFT(R209,SEARCH("(",R209,1)-1)&amp;"="&amp;"p%"&amp;LEFT(R209,SEARCH("(",R209,1)-1)</f>
        <v>BTC=p%BTC</v>
      </c>
    </row>
    <row r="210" customFormat="false" ht="12.8" hidden="false" customHeight="false" outlineLevel="0" collapsed="false">
      <c r="E210" s="0" t="s">
        <v>864</v>
      </c>
      <c r="I210" s="39" t="s">
        <v>2216</v>
      </c>
      <c r="J210" s="40" t="n">
        <f aca="false">IF(ISNUMBER(RIGHT(E210,LEN(E210)-SEARCH("(",E210,1))*1),RIGHT(E210,LEN(E210)-SEARCH("(",E210,1))*1,VLOOKUP(MID(E210,SEARCH("(",E210,1)+1,IF(ISERROR(FIND("NBMX",E210,1)),3,4)),$A$2:$C$38,3,0))</f>
        <v>200</v>
      </c>
      <c r="K210" s="40" t="str">
        <f aca="false">IF(ISBLANK(F210),"",IF(ISNUMBER(F210),F210,VLOOKUP(IF(ISERROR(SEARCH(")",F210,1)),LEFT(F210,LEN(F210)),LEFT(F210,LEN(F210)-1)),$A$2:$C$38,3,0)))</f>
        <v/>
      </c>
      <c r="L210" s="40" t="str">
        <f aca="false">IF(ISBLANK(G210),"",IF(ISNUMBER(G210),G210,IF(ISNUMBER(1*LEFT(G210,LEN(G210)-1)),1*LEFT(G210,LEN(G210)-1),VLOOKUP(IF(ISERROR(SEARCH(")",G210,1)),LEFT(G210,LEN(G210)),LEFT(G210,LEN(G210)-1)),$A$2:$C$38,3,0))))</f>
        <v/>
      </c>
      <c r="M210" s="41" t="str">
        <f aca="false">IF(ISBLANK(H210),"",IF(ISNUMBER(H210),H210,IF(ISNUMBER(1*LEFT(H210,LEN(H210)-1)),1*LEFT(H210,LEN(H210)-1),VLOOKUP(IF(ISERROR(SEARCH(")",H210,1)),LEFT(H210,LEN(H210)),LEFT(H210,LEN(H210)-1)),$A$2:$C$38,3,0))))</f>
        <v/>
      </c>
      <c r="N210" s="40" t="str">
        <f aca="false">I210&amp;"("&amp;J210&amp;IF(ISNUMBER(K210),IF(ISNUMBER(L210),IF(ISNUMBER(M210),","&amp;K210&amp;","&amp;L210&amp;","&amp;M210,","&amp;K210&amp;","&amp;L210),","&amp;K210),"")&amp;")"</f>
        <v>GRLV(200)</v>
      </c>
      <c r="O210" s="0" t="str">
        <f aca="false">IF(ISERROR(VLOOKUP(N210,'INTEGER modparm'!$B$2:$B$155,1,0)),IF(ISERROR(VLOOKUP(N210,'REAL modparm'!$B$2:$B$801,1,0)),IF(ISERROR(VLOOKUP(N210,'CHAR modparm'!$B$2:$B$10,1,0)),"*******","CHARACTER"),"REAL"),"INTEGER")</f>
        <v>REAL</v>
      </c>
      <c r="P210" s="0" t="n">
        <v>209</v>
      </c>
      <c r="Q210" s="42" t="s">
        <v>2974</v>
      </c>
      <c r="R210" s="42" t="str">
        <f aca="false">INDEX($N$2:$N$951,MATCH(S210,$P$2:$P$951,0),1)</f>
        <v>BTCX(1)</v>
      </c>
      <c r="S210" s="30" t="n">
        <v>45</v>
      </c>
      <c r="T210" s="43" t="str">
        <f aca="false">Q210&amp;"::"&amp;R210</f>
        <v>REAL::BTCX(1)</v>
      </c>
      <c r="U210" s="44" t="str">
        <f aca="false">"p%"&amp;LEFT(R210,SEARCH("(",R210,1)-1)&amp;"="&amp;LEFT(R210,SEARCH("(",R210,1)-1)</f>
        <v>p%BTCX=BTCX</v>
      </c>
      <c r="V210" s="44" t="str">
        <f aca="false">LEFT(R210,SEARCH("(",R210,1)-1)&amp;"="&amp;"p%"&amp;LEFT(R210,SEARCH("(",R210,1)-1)</f>
        <v>BTCX=p%BTCX</v>
      </c>
    </row>
    <row r="211" customFormat="false" ht="12.8" hidden="false" customHeight="false" outlineLevel="0" collapsed="false">
      <c r="E211" s="0" t="s">
        <v>865</v>
      </c>
      <c r="I211" s="39" t="s">
        <v>2217</v>
      </c>
      <c r="J211" s="40" t="n">
        <f aca="false">IF(ISNUMBER(RIGHT(E211,LEN(E211)-SEARCH("(",E211,1))*1),RIGHT(E211,LEN(E211)-SEARCH("(",E211,1))*1,VLOOKUP(MID(E211,SEARCH("(",E211,1)+1,IF(ISERROR(FIND("NBMX",E211,1)),3,4)),$A$2:$C$38,3,0))</f>
        <v>200</v>
      </c>
      <c r="K211" s="40" t="str">
        <f aca="false">IF(ISBLANK(F211),"",IF(ISNUMBER(F211),F211,VLOOKUP(IF(ISERROR(SEARCH(")",F211,1)),LEFT(F211,LEN(F211)),LEFT(F211,LEN(F211)-1)),$A$2:$C$38,3,0)))</f>
        <v/>
      </c>
      <c r="L211" s="40" t="str">
        <f aca="false">IF(ISBLANK(G211),"",IF(ISNUMBER(G211),G211,IF(ISNUMBER(1*LEFT(G211,LEN(G211)-1)),1*LEFT(G211,LEN(G211)-1),VLOOKUP(IF(ISERROR(SEARCH(")",G211,1)),LEFT(G211,LEN(G211)),LEFT(G211,LEN(G211)-1)),$A$2:$C$38,3,0))))</f>
        <v/>
      </c>
      <c r="M211" s="41" t="str">
        <f aca="false">IF(ISBLANK(H211),"",IF(ISNUMBER(H211),H211,IF(ISNUMBER(1*LEFT(H211,LEN(H211)-1)),1*LEFT(H211,LEN(H211)-1),VLOOKUP(IF(ISERROR(SEARCH(")",H211,1)),LEFT(H211,LEN(H211)),LEFT(H211,LEN(H211)-1)),$A$2:$C$38,3,0))))</f>
        <v/>
      </c>
      <c r="N211" s="40" t="str">
        <f aca="false">I211&amp;"("&amp;J211&amp;IF(ISNUMBER(K211),IF(ISNUMBER(L211),IF(ISNUMBER(M211),","&amp;K211&amp;","&amp;L211&amp;","&amp;M211,","&amp;K211&amp;","&amp;L211),","&amp;K211),"")&amp;")"</f>
        <v>GSI(200)</v>
      </c>
      <c r="O211" s="0" t="str">
        <f aca="false">IF(ISERROR(VLOOKUP(N211,'INTEGER modparm'!$B$2:$B$155,1,0)),IF(ISERROR(VLOOKUP(N211,'REAL modparm'!$B$2:$B$801,1,0)),IF(ISERROR(VLOOKUP(N211,'CHAR modparm'!$B$2:$B$10,1,0)),"*******","CHARACTER"),"REAL"),"INTEGER")</f>
        <v>REAL</v>
      </c>
      <c r="P211" s="0" t="n">
        <v>210</v>
      </c>
      <c r="Q211" s="42" t="s">
        <v>2974</v>
      </c>
      <c r="R211" s="42" t="str">
        <f aca="false">INDEX($N$2:$N$951,MATCH(S211,$P$2:$P$951,0),1)</f>
        <v>BTCZ(1)</v>
      </c>
      <c r="S211" s="30" t="n">
        <v>46</v>
      </c>
      <c r="T211" s="43" t="str">
        <f aca="false">Q211&amp;"::"&amp;R211</f>
        <v>REAL::BTCZ(1)</v>
      </c>
      <c r="U211" s="44" t="str">
        <f aca="false">"p%"&amp;LEFT(R211,SEARCH("(",R211,1)-1)&amp;"="&amp;LEFT(R211,SEARCH("(",R211,1)-1)</f>
        <v>p%BTCZ=BTCZ</v>
      </c>
      <c r="V211" s="44" t="str">
        <f aca="false">LEFT(R211,SEARCH("(",R211,1)-1)&amp;"="&amp;"p%"&amp;LEFT(R211,SEARCH("(",R211,1)-1)</f>
        <v>BTCZ=p%BTCZ</v>
      </c>
    </row>
    <row r="212" customFormat="false" ht="12.8" hidden="false" customHeight="false" outlineLevel="0" collapsed="false">
      <c r="E212" s="0" t="s">
        <v>982</v>
      </c>
      <c r="I212" s="39" t="s">
        <v>2218</v>
      </c>
      <c r="J212" s="40" t="n">
        <f aca="false">IF(ISNUMBER(RIGHT(E212,LEN(E212)-SEARCH("(",E212,1))*1),RIGHT(E212,LEN(E212)-SEARCH("(",E212,1))*1,VLOOKUP(MID(E212,SEARCH("(",E212,1)+1,IF(ISERROR(FIND("NBMX",E212,1)),3,4)),$A$2:$C$38,3,0))</f>
        <v>1</v>
      </c>
      <c r="K212" s="40" t="str">
        <f aca="false">IF(ISBLANK(F212),"",IF(ISNUMBER(F212),F212,VLOOKUP(IF(ISERROR(SEARCH(")",F212,1)),LEFT(F212,LEN(F212)),LEFT(F212,LEN(F212)-1)),$A$2:$C$38,3,0)))</f>
        <v/>
      </c>
      <c r="L212" s="40" t="str">
        <f aca="false">IF(ISBLANK(G212),"",IF(ISNUMBER(G212),G212,IF(ISNUMBER(1*LEFT(G212,LEN(G212)-1)),1*LEFT(G212,LEN(G212)-1),VLOOKUP(IF(ISERROR(SEARCH(")",G212,1)),LEFT(G212,LEN(G212)),LEFT(G212,LEN(G212)-1)),$A$2:$C$38,3,0))))</f>
        <v/>
      </c>
      <c r="M212" s="41" t="str">
        <f aca="false">IF(ISBLANK(H212),"",IF(ISNUMBER(H212),H212,IF(ISNUMBER(1*LEFT(H212,LEN(H212)-1)),1*LEFT(H212,LEN(H212)-1),VLOOKUP(IF(ISERROR(SEARCH(")",H212,1)),LEFT(H212,LEN(H212)),LEFT(H212,LEN(H212)-1)),$A$2:$C$38,3,0))))</f>
        <v/>
      </c>
      <c r="N212" s="40" t="str">
        <f aca="false">I212&amp;"("&amp;J212&amp;IF(ISNUMBER(K212),IF(ISNUMBER(L212),IF(ISNUMBER(M212),","&amp;K212&amp;","&amp;L212&amp;","&amp;M212,","&amp;K212&amp;","&amp;L212),","&amp;K212),"")&amp;")"</f>
        <v>GWMX(1)</v>
      </c>
      <c r="O212" s="0" t="str">
        <f aca="false">IF(ISERROR(VLOOKUP(N212,'INTEGER modparm'!$B$2:$B$155,1,0)),IF(ISERROR(VLOOKUP(N212,'REAL modparm'!$B$2:$B$801,1,0)),IF(ISERROR(VLOOKUP(N212,'CHAR modparm'!$B$2:$B$10,1,0)),"*******","CHARACTER"),"REAL"),"INTEGER")</f>
        <v>REAL</v>
      </c>
      <c r="P212" s="0" t="n">
        <v>211</v>
      </c>
      <c r="Q212" s="42" t="s">
        <v>2974</v>
      </c>
      <c r="R212" s="42" t="str">
        <f aca="false">INDEX($N$2:$N$951,MATCH(S212,$P$2:$P$951,0),1)</f>
        <v>BTK(1)</v>
      </c>
      <c r="S212" s="30" t="n">
        <v>47</v>
      </c>
      <c r="T212" s="43" t="str">
        <f aca="false">Q212&amp;"::"&amp;R212</f>
        <v>REAL::BTK(1)</v>
      </c>
      <c r="U212" s="44" t="str">
        <f aca="false">"p%"&amp;LEFT(R212,SEARCH("(",R212,1)-1)&amp;"="&amp;LEFT(R212,SEARCH("(",R212,1)-1)</f>
        <v>p%BTK=BTK</v>
      </c>
      <c r="V212" s="44" t="str">
        <f aca="false">LEFT(R212,SEARCH("(",R212,1)-1)&amp;"="&amp;"p%"&amp;LEFT(R212,SEARCH("(",R212,1)-1)</f>
        <v>BTK=p%BTK</v>
      </c>
    </row>
    <row r="213" customFormat="false" ht="12.8" hidden="false" customHeight="false" outlineLevel="0" collapsed="false">
      <c r="E213" s="0" t="s">
        <v>1723</v>
      </c>
      <c r="F213" s="0" t="s">
        <v>1599</v>
      </c>
      <c r="I213" s="39" t="s">
        <v>2219</v>
      </c>
      <c r="J213" s="40" t="n">
        <f aca="false">IF(ISNUMBER(RIGHT(E213,LEN(E213)-SEARCH("(",E213,1))*1),RIGHT(E213,LEN(E213)-SEARCH("(",E213,1))*1,VLOOKUP(MID(E213,SEARCH("(",E213,1)+1,IF(ISERROR(FIND("NBMX",E213,1)),3,4)),$A$2:$C$38,3,0))</f>
        <v>60</v>
      </c>
      <c r="K213" s="40" t="n">
        <f aca="false">IF(ISBLANK(F213),"",IF(ISNUMBER(F213),F213,VLOOKUP(IF(ISERROR(SEARCH(")",F213,1)),LEFT(F213,LEN(F213)),LEFT(F213,LEN(F213)-1)),$A$2:$C$38,3,0)))</f>
        <v>1</v>
      </c>
      <c r="L213" s="40" t="str">
        <f aca="false">IF(ISBLANK(G213),"",IF(ISNUMBER(G213),G213,IF(ISNUMBER(1*LEFT(G213,LEN(G213)-1)),1*LEFT(G213,LEN(G213)-1),VLOOKUP(IF(ISERROR(SEARCH(")",G213,1)),LEFT(G213,LEN(G213)),LEFT(G213,LEN(G213)-1)),$A$2:$C$38,3,0))))</f>
        <v/>
      </c>
      <c r="M213" s="41" t="str">
        <f aca="false">IF(ISBLANK(H213),"",IF(ISNUMBER(H213),H213,IF(ISNUMBER(1*LEFT(H213,LEN(H213)-1)),1*LEFT(H213,LEN(H213)-1),VLOOKUP(IF(ISERROR(SEARCH(")",H213,1)),LEFT(H213,LEN(H213)),LEFT(H213,LEN(H213)-1)),$A$2:$C$38,3,0))))</f>
        <v/>
      </c>
      <c r="N213" s="40" t="str">
        <f aca="false">I213&amp;"("&amp;J213&amp;IF(ISNUMBER(K213),IF(ISNUMBER(L213),IF(ISNUMBER(M213),","&amp;K213&amp;","&amp;L213&amp;","&amp;M213,","&amp;K213&amp;","&amp;L213),","&amp;K213),"")&amp;")"</f>
        <v>GWPS(60,1)</v>
      </c>
      <c r="O213" s="0" t="str">
        <f aca="false">IF(ISERROR(VLOOKUP(N213,'INTEGER modparm'!$B$2:$B$155,1,0)),IF(ISERROR(VLOOKUP(N213,'REAL modparm'!$B$2:$B$801,1,0)),IF(ISERROR(VLOOKUP(N213,'CHAR modparm'!$B$2:$B$10,1,0)),"*******","CHARACTER"),"REAL"),"INTEGER")</f>
        <v>REAL</v>
      </c>
      <c r="P213" s="0" t="n">
        <v>212</v>
      </c>
      <c r="Q213" s="42" t="s">
        <v>2974</v>
      </c>
      <c r="R213" s="42" t="str">
        <f aca="false">INDEX($N$2:$N$951,MATCH(S213,$P$2:$P$951,0),1)</f>
        <v>BTN(1)</v>
      </c>
      <c r="S213" s="30" t="n">
        <v>48</v>
      </c>
      <c r="T213" s="43" t="str">
        <f aca="false">Q213&amp;"::"&amp;R213</f>
        <v>REAL::BTN(1)</v>
      </c>
      <c r="U213" s="44" t="str">
        <f aca="false">"p%"&amp;LEFT(R213,SEARCH("(",R213,1)-1)&amp;"="&amp;LEFT(R213,SEARCH("(",R213,1)-1)</f>
        <v>p%BTN=BTN</v>
      </c>
      <c r="V213" s="44" t="str">
        <f aca="false">LEFT(R213,SEARCH("(",R213,1)-1)&amp;"="&amp;"p%"&amp;LEFT(R213,SEARCH("(",R213,1)-1)</f>
        <v>BTN=p%BTN</v>
      </c>
    </row>
    <row r="214" customFormat="false" ht="12.8" hidden="false" customHeight="false" outlineLevel="0" collapsed="false">
      <c r="E214" s="0" t="s">
        <v>980</v>
      </c>
      <c r="I214" s="39" t="s">
        <v>2220</v>
      </c>
      <c r="J214" s="40" t="n">
        <f aca="false">IF(ISNUMBER(RIGHT(E214,LEN(E214)-SEARCH("(",E214,1))*1),RIGHT(E214,LEN(E214)-SEARCH("(",E214,1))*1,VLOOKUP(MID(E214,SEARCH("(",E214,1)+1,IF(ISERROR(FIND("NBMX",E214,1)),3,4)),$A$2:$C$38,3,0))</f>
        <v>1</v>
      </c>
      <c r="K214" s="40" t="str">
        <f aca="false">IF(ISBLANK(F214),"",IF(ISNUMBER(F214),F214,VLOOKUP(IF(ISERROR(SEARCH(")",F214,1)),LEFT(F214,LEN(F214)),LEFT(F214,LEN(F214)-1)),$A$2:$C$38,3,0)))</f>
        <v/>
      </c>
      <c r="L214" s="40" t="str">
        <f aca="false">IF(ISBLANK(G214),"",IF(ISNUMBER(G214),G214,IF(ISNUMBER(1*LEFT(G214,LEN(G214)-1)),1*LEFT(G214,LEN(G214)-1),VLOOKUP(IF(ISERROR(SEARCH(")",G214,1)),LEFT(G214,LEN(G214)),LEFT(G214,LEN(G214)-1)),$A$2:$C$38,3,0))))</f>
        <v/>
      </c>
      <c r="M214" s="41" t="str">
        <f aca="false">IF(ISBLANK(H214),"",IF(ISNUMBER(H214),H214,IF(ISNUMBER(1*LEFT(H214,LEN(H214)-1)),1*LEFT(H214,LEN(H214)-1),VLOOKUP(IF(ISERROR(SEARCH(")",H214,1)),LEFT(H214,LEN(H214)),LEFT(H214,LEN(H214)-1)),$A$2:$C$38,3,0))))</f>
        <v/>
      </c>
      <c r="N214" s="40" t="str">
        <f aca="false">I214&amp;"("&amp;J214&amp;IF(ISNUMBER(K214),IF(ISNUMBER(L214),IF(ISNUMBER(M214),","&amp;K214&amp;","&amp;L214&amp;","&amp;M214,","&amp;K214&amp;","&amp;L214),","&amp;K214),"")&amp;")"</f>
        <v>GWSN(1)</v>
      </c>
      <c r="O214" s="0" t="str">
        <f aca="false">IF(ISERROR(VLOOKUP(N214,'INTEGER modparm'!$B$2:$B$155,1,0)),IF(ISERROR(VLOOKUP(N214,'REAL modparm'!$B$2:$B$801,1,0)),IF(ISERROR(VLOOKUP(N214,'CHAR modparm'!$B$2:$B$10,1,0)),"*******","CHARACTER"),"REAL"),"INTEGER")</f>
        <v>REAL</v>
      </c>
      <c r="P214" s="0" t="n">
        <v>213</v>
      </c>
      <c r="Q214" s="42" t="s">
        <v>2974</v>
      </c>
      <c r="R214" s="42" t="str">
        <f aca="false">INDEX($N$2:$N$951,MATCH(S214,$P$2:$P$951,0),1)</f>
        <v>BTNX(1)</v>
      </c>
      <c r="S214" s="30" t="n">
        <v>49</v>
      </c>
      <c r="T214" s="43" t="str">
        <f aca="false">Q214&amp;"::"&amp;R214</f>
        <v>REAL::BTNX(1)</v>
      </c>
      <c r="U214" s="44" t="str">
        <f aca="false">"p%"&amp;LEFT(R214,SEARCH("(",R214,1)-1)&amp;"="&amp;LEFT(R214,SEARCH("(",R214,1)-1)</f>
        <v>p%BTNX=BTNX</v>
      </c>
      <c r="V214" s="44" t="str">
        <f aca="false">LEFT(R214,SEARCH("(",R214,1)-1)&amp;"="&amp;"p%"&amp;LEFT(R214,SEARCH("(",R214,1)-1)</f>
        <v>BTNX=p%BTNX</v>
      </c>
    </row>
    <row r="215" customFormat="false" ht="12.8" hidden="false" customHeight="false" outlineLevel="0" collapsed="false">
      <c r="E215" s="0" t="s">
        <v>981</v>
      </c>
      <c r="I215" s="39" t="s">
        <v>2221</v>
      </c>
      <c r="J215" s="40" t="n">
        <f aca="false">IF(ISNUMBER(RIGHT(E215,LEN(E215)-SEARCH("(",E215,1))*1),RIGHT(E215,LEN(E215)-SEARCH("(",E215,1))*1,VLOOKUP(MID(E215,SEARCH("(",E215,1)+1,IF(ISERROR(FIND("NBMX",E215,1)),3,4)),$A$2:$C$38,3,0))</f>
        <v>1</v>
      </c>
      <c r="K215" s="40" t="str">
        <f aca="false">IF(ISBLANK(F215),"",IF(ISNUMBER(F215),F215,VLOOKUP(IF(ISERROR(SEARCH(")",F215,1)),LEFT(F215,LEN(F215)),LEFT(F215,LEN(F215)-1)),$A$2:$C$38,3,0)))</f>
        <v/>
      </c>
      <c r="L215" s="40" t="str">
        <f aca="false">IF(ISBLANK(G215),"",IF(ISNUMBER(G215),G215,IF(ISNUMBER(1*LEFT(G215,LEN(G215)-1)),1*LEFT(G215,LEN(G215)-1),VLOOKUP(IF(ISERROR(SEARCH(")",G215,1)),LEFT(G215,LEN(G215)),LEFT(G215,LEN(G215)-1)),$A$2:$C$38,3,0))))</f>
        <v/>
      </c>
      <c r="M215" s="41" t="str">
        <f aca="false">IF(ISBLANK(H215),"",IF(ISNUMBER(H215),H215,IF(ISNUMBER(1*LEFT(H215,LEN(H215)-1)),1*LEFT(H215,LEN(H215)-1),VLOOKUP(IF(ISERROR(SEARCH(")",H215,1)),LEFT(H215,LEN(H215)),LEFT(H215,LEN(H215)-1)),$A$2:$C$38,3,0))))</f>
        <v/>
      </c>
      <c r="N215" s="40" t="str">
        <f aca="false">I215&amp;"("&amp;J215&amp;IF(ISNUMBER(K215),IF(ISNUMBER(L215),IF(ISNUMBER(M215),","&amp;K215&amp;","&amp;L215&amp;","&amp;M215,","&amp;K215&amp;","&amp;L215),","&amp;K215),"")&amp;")"</f>
        <v>GWST(1)</v>
      </c>
      <c r="O215" s="0" t="str">
        <f aca="false">IF(ISERROR(VLOOKUP(N215,'INTEGER modparm'!$B$2:$B$155,1,0)),IF(ISERROR(VLOOKUP(N215,'REAL modparm'!$B$2:$B$801,1,0)),IF(ISERROR(VLOOKUP(N215,'CHAR modparm'!$B$2:$B$10,1,0)),"*******","CHARACTER"),"REAL"),"INTEGER")</f>
        <v>REAL</v>
      </c>
      <c r="P215" s="0" t="n">
        <v>214</v>
      </c>
      <c r="Q215" s="42" t="s">
        <v>2974</v>
      </c>
      <c r="R215" s="42" t="str">
        <f aca="false">INDEX($N$2:$N$951,MATCH(S215,$P$2:$P$951,0),1)</f>
        <v>BTNZ(1)</v>
      </c>
      <c r="S215" s="30" t="n">
        <v>50</v>
      </c>
      <c r="T215" s="43" t="str">
        <f aca="false">Q215&amp;"::"&amp;R215</f>
        <v>REAL::BTNZ(1)</v>
      </c>
      <c r="U215" s="44" t="str">
        <f aca="false">"p%"&amp;LEFT(R215,SEARCH("(",R215,1)-1)&amp;"="&amp;LEFT(R215,SEARCH("(",R215,1)-1)</f>
        <v>p%BTNZ=BTNZ</v>
      </c>
      <c r="V215" s="44" t="str">
        <f aca="false">LEFT(R215,SEARCH("(",R215,1)-1)&amp;"="&amp;"p%"&amp;LEFT(R215,SEARCH("(",R215,1)-1)</f>
        <v>BTNZ=p%BTNZ</v>
      </c>
    </row>
    <row r="216" customFormat="false" ht="12.8" hidden="false" customHeight="false" outlineLevel="0" collapsed="false">
      <c r="E216" s="0" t="s">
        <v>1724</v>
      </c>
      <c r="F216" s="0" t="s">
        <v>1599</v>
      </c>
      <c r="I216" s="39" t="s">
        <v>2222</v>
      </c>
      <c r="J216" s="40" t="n">
        <f aca="false">IF(ISNUMBER(RIGHT(E216,LEN(E216)-SEARCH("(",E216,1))*1),RIGHT(E216,LEN(E216)-SEARCH("(",E216,1))*1,VLOOKUP(MID(E216,SEARCH("(",E216,1)+1,IF(ISERROR(FIND("NBMX",E216,1)),3,4)),$A$2:$C$38,3,0))</f>
        <v>10</v>
      </c>
      <c r="K216" s="40" t="n">
        <f aca="false">IF(ISBLANK(F216),"",IF(ISNUMBER(F216),F216,VLOOKUP(IF(ISERROR(SEARCH(")",F216,1)),LEFT(F216,LEN(F216)),LEFT(F216,LEN(F216)-1)),$A$2:$C$38,3,0)))</f>
        <v>1</v>
      </c>
      <c r="L216" s="40" t="str">
        <f aca="false">IF(ISBLANK(G216),"",IF(ISNUMBER(G216),G216,IF(ISNUMBER(1*LEFT(G216,LEN(G216)-1)),1*LEFT(G216,LEN(G216)-1),VLOOKUP(IF(ISERROR(SEARCH(")",G216,1)),LEFT(G216,LEN(G216)),LEFT(G216,LEN(G216)-1)),$A$2:$C$38,3,0))))</f>
        <v/>
      </c>
      <c r="M216" s="41" t="str">
        <f aca="false">IF(ISBLANK(H216),"",IF(ISNUMBER(H216),H216,IF(ISNUMBER(1*LEFT(H216,LEN(H216)-1)),1*LEFT(H216,LEN(H216)-1),VLOOKUP(IF(ISERROR(SEARCH(")",H216,1)),LEFT(H216,LEN(H216)),LEFT(H216,LEN(H216)-1)),$A$2:$C$38,3,0))))</f>
        <v/>
      </c>
      <c r="N216" s="40" t="str">
        <f aca="false">I216&amp;"("&amp;J216&amp;IF(ISNUMBER(K216),IF(ISNUMBER(L216),IF(ISNUMBER(M216),","&amp;K216&amp;","&amp;L216&amp;","&amp;M216,","&amp;K216&amp;","&amp;L216),","&amp;K216),"")&amp;")"</f>
        <v>GZLM(10,1)</v>
      </c>
      <c r="O216" s="0" t="str">
        <f aca="false">IF(ISERROR(VLOOKUP(N216,'INTEGER modparm'!$B$2:$B$155,1,0)),IF(ISERROR(VLOOKUP(N216,'REAL modparm'!$B$2:$B$801,1,0)),IF(ISERROR(VLOOKUP(N216,'CHAR modparm'!$B$2:$B$10,1,0)),"*******","CHARACTER"),"REAL"),"INTEGER")</f>
        <v>REAL</v>
      </c>
      <c r="P216" s="0" t="n">
        <v>215</v>
      </c>
      <c r="Q216" s="42" t="s">
        <v>2974</v>
      </c>
      <c r="R216" s="42" t="str">
        <f aca="false">INDEX($N$2:$N$951,MATCH(S216,$P$2:$P$951,0),1)</f>
        <v>BTP(1)</v>
      </c>
      <c r="S216" s="30" t="n">
        <v>51</v>
      </c>
      <c r="T216" s="43" t="str">
        <f aca="false">Q216&amp;"::"&amp;R216</f>
        <v>REAL::BTP(1)</v>
      </c>
      <c r="U216" s="44" t="str">
        <f aca="false">"p%"&amp;LEFT(R216,SEARCH("(",R216,1)-1)&amp;"="&amp;LEFT(R216,SEARCH("(",R216,1)-1)</f>
        <v>p%BTP=BTP</v>
      </c>
      <c r="V216" s="44" t="str">
        <f aca="false">LEFT(R216,SEARCH("(",R216,1)-1)&amp;"="&amp;"p%"&amp;LEFT(R216,SEARCH("(",R216,1)-1)</f>
        <v>BTP=p%BTP</v>
      </c>
    </row>
    <row r="217" customFormat="false" ht="12.8" hidden="false" customHeight="false" outlineLevel="0" collapsed="false">
      <c r="E217" s="0" t="s">
        <v>1725</v>
      </c>
      <c r="F217" s="0" t="s">
        <v>1702</v>
      </c>
      <c r="I217" s="39" t="s">
        <v>2223</v>
      </c>
      <c r="J217" s="40" t="n">
        <f aca="false">IF(ISNUMBER(RIGHT(E217,LEN(E217)-SEARCH("(",E217,1))*1),RIGHT(E217,LEN(E217)-SEARCH("(",E217,1))*1,VLOOKUP(MID(E217,SEARCH("(",E217,1)+1,IF(ISERROR(FIND("NBMX",E217,1)),3,4)),$A$2:$C$38,3,0))</f>
        <v>10</v>
      </c>
      <c r="K217" s="40" t="n">
        <f aca="false">IF(ISBLANK(F217),"",IF(ISNUMBER(F217),F217,VLOOKUP(IF(ISERROR(SEARCH(")",F217,1)),LEFT(F217,LEN(F217)),LEFT(F217,LEN(F217)-1)),$A$2:$C$38,3,0)))</f>
        <v>1</v>
      </c>
      <c r="L217" s="40" t="str">
        <f aca="false">IF(ISBLANK(G217),"",IF(ISNUMBER(G217),G217,IF(ISNUMBER(1*LEFT(G217,LEN(G217)-1)),1*LEFT(G217,LEN(G217)-1),VLOOKUP(IF(ISERROR(SEARCH(")",G217,1)),LEFT(G217,LEN(G217)),LEFT(G217,LEN(G217)-1)),$A$2:$C$38,3,0))))</f>
        <v/>
      </c>
      <c r="M217" s="41" t="str">
        <f aca="false">IF(ISBLANK(H217),"",IF(ISNUMBER(H217),H217,IF(ISNUMBER(1*LEFT(H217,LEN(H217)-1)),1*LEFT(H217,LEN(H217)-1),VLOOKUP(IF(ISERROR(SEARCH(")",H217,1)),LEFT(H217,LEN(H217)),LEFT(H217,LEN(H217)-1)),$A$2:$C$38,3,0))))</f>
        <v/>
      </c>
      <c r="N217" s="40" t="str">
        <f aca="false">I217&amp;"("&amp;J217&amp;IF(ISNUMBER(K217),IF(ISNUMBER(L217),IF(ISNUMBER(M217),","&amp;K217&amp;","&amp;L217&amp;","&amp;M217,","&amp;K217&amp;","&amp;L217),","&amp;K217),"")&amp;")"</f>
        <v>GZRT(10,1)</v>
      </c>
      <c r="O217" s="0" t="str">
        <f aca="false">IF(ISERROR(VLOOKUP(N217,'INTEGER modparm'!$B$2:$B$155,1,0)),IF(ISERROR(VLOOKUP(N217,'REAL modparm'!$B$2:$B$801,1,0)),IF(ISERROR(VLOOKUP(N217,'CHAR modparm'!$B$2:$B$10,1,0)),"*******","CHARACTER"),"REAL"),"INTEGER")</f>
        <v>REAL</v>
      </c>
      <c r="P217" s="0" t="n">
        <v>216</v>
      </c>
      <c r="Q217" s="42" t="s">
        <v>2974</v>
      </c>
      <c r="R217" s="42" t="str">
        <f aca="false">INDEX($N$2:$N$951,MATCH(S217,$P$2:$P$951,0),1)</f>
        <v>BTPX(1)</v>
      </c>
      <c r="S217" s="30" t="n">
        <v>52</v>
      </c>
      <c r="T217" s="43" t="str">
        <f aca="false">Q217&amp;"::"&amp;R217</f>
        <v>REAL::BTPX(1)</v>
      </c>
      <c r="U217" s="44" t="str">
        <f aca="false">"p%"&amp;LEFT(R217,SEARCH("(",R217,1)-1)&amp;"="&amp;LEFT(R217,SEARCH("(",R217,1)-1)</f>
        <v>p%BTPX=BTPX</v>
      </c>
      <c r="V217" s="44" t="str">
        <f aca="false">LEFT(R217,SEARCH("(",R217,1)-1)&amp;"="&amp;"p%"&amp;LEFT(R217,SEARCH("(",R217,1)-1)</f>
        <v>BTPX=p%BTPX</v>
      </c>
    </row>
    <row r="218" customFormat="false" ht="12.8" hidden="false" customHeight="false" outlineLevel="0" collapsed="false">
      <c r="E218" s="0" t="s">
        <v>1726</v>
      </c>
      <c r="F218" s="0" t="s">
        <v>1599</v>
      </c>
      <c r="I218" s="39" t="s">
        <v>2224</v>
      </c>
      <c r="J218" s="40" t="n">
        <f aca="false">IF(ISNUMBER(RIGHT(E218,LEN(E218)-SEARCH("(",E218,1))*1),RIGHT(E218,LEN(E218)-SEARCH("(",E218,1))*1,VLOOKUP(MID(E218,SEARCH("(",E218,1)+1,IF(ISERROR(FIND("NBMX",E218,1)),3,4)),$A$2:$C$38,3,0))</f>
        <v>12</v>
      </c>
      <c r="K218" s="40" t="n">
        <f aca="false">IF(ISBLANK(F218),"",IF(ISNUMBER(F218),F218,VLOOKUP(IF(ISERROR(SEARCH(")",F218,1)),LEFT(F218,LEN(F218)),LEFT(F218,LEN(F218)-1)),$A$2:$C$38,3,0)))</f>
        <v>1</v>
      </c>
      <c r="L218" s="40" t="str">
        <f aca="false">IF(ISBLANK(G218),"",IF(ISNUMBER(G218),G218,IF(ISNUMBER(1*LEFT(G218,LEN(G218)-1)),1*LEFT(G218,LEN(G218)-1),VLOOKUP(IF(ISERROR(SEARCH(")",G218,1)),LEFT(G218,LEN(G218)),LEFT(G218,LEN(G218)-1)),$A$2:$C$38,3,0))))</f>
        <v/>
      </c>
      <c r="M218" s="41" t="str">
        <f aca="false">IF(ISBLANK(H218),"",IF(ISNUMBER(H218),H218,IF(ISNUMBER(1*LEFT(H218,LEN(H218)-1)),1*LEFT(H218,LEN(H218)-1),VLOOKUP(IF(ISERROR(SEARCH(")",H218,1)),LEFT(H218,LEN(H218)),LEFT(H218,LEN(H218)-1)),$A$2:$C$38,3,0))))</f>
        <v/>
      </c>
      <c r="N218" s="40" t="str">
        <f aca="false">I218&amp;"("&amp;J218&amp;IF(ISNUMBER(K218),IF(ISNUMBER(L218),IF(ISNUMBER(M218),","&amp;K218&amp;","&amp;L218&amp;","&amp;M218,","&amp;K218&amp;","&amp;L218),","&amp;K218),"")&amp;")"</f>
        <v>HCL(12,1)</v>
      </c>
      <c r="O218" s="0" t="str">
        <f aca="false">IF(ISERROR(VLOOKUP(N218,'INTEGER modparm'!$B$2:$B$155,1,0)),IF(ISERROR(VLOOKUP(N218,'REAL modparm'!$B$2:$B$801,1,0)),IF(ISERROR(VLOOKUP(N218,'CHAR modparm'!$B$2:$B$10,1,0)),"*******","CHARACTER"),"REAL"),"INTEGER")</f>
        <v>REAL</v>
      </c>
      <c r="P218" s="0" t="n">
        <v>217</v>
      </c>
      <c r="Q218" s="42" t="s">
        <v>2974</v>
      </c>
      <c r="R218" s="42" t="str">
        <f aca="false">INDEX($N$2:$N$951,MATCH(S218,$P$2:$P$951,0),1)</f>
        <v>BTPZ(1)</v>
      </c>
      <c r="S218" s="30" t="n">
        <v>53</v>
      </c>
      <c r="T218" s="43" t="str">
        <f aca="false">Q218&amp;"::"&amp;R218</f>
        <v>REAL::BTPZ(1)</v>
      </c>
      <c r="U218" s="44" t="str">
        <f aca="false">"p%"&amp;LEFT(R218,SEARCH("(",R218,1)-1)&amp;"="&amp;LEFT(R218,SEARCH("(",R218,1)-1)</f>
        <v>p%BTPZ=BTPZ</v>
      </c>
      <c r="V218" s="44" t="str">
        <f aca="false">LEFT(R218,SEARCH("(",R218,1)-1)&amp;"="&amp;"p%"&amp;LEFT(R218,SEARCH("(",R218,1)-1)</f>
        <v>BTPZ=p%BTPZ</v>
      </c>
    </row>
    <row r="219" customFormat="false" ht="12.8" hidden="false" customHeight="false" outlineLevel="0" collapsed="false">
      <c r="E219" s="0" t="s">
        <v>983</v>
      </c>
      <c r="I219" s="39" t="s">
        <v>2225</v>
      </c>
      <c r="J219" s="40" t="n">
        <f aca="false">IF(ISNUMBER(RIGHT(E219,LEN(E219)-SEARCH("(",E219,1))*1),RIGHT(E219,LEN(E219)-SEARCH("(",E219,1))*1,VLOOKUP(MID(E219,SEARCH("(",E219,1)+1,IF(ISERROR(FIND("NBMX",E219,1)),3,4)),$A$2:$C$38,3,0))</f>
        <v>1</v>
      </c>
      <c r="K219" s="40" t="str">
        <f aca="false">IF(ISBLANK(F219),"",IF(ISNUMBER(F219),F219,VLOOKUP(IF(ISERROR(SEARCH(")",F219,1)),LEFT(F219,LEN(F219)),LEFT(F219,LEN(F219)-1)),$A$2:$C$38,3,0)))</f>
        <v/>
      </c>
      <c r="L219" s="40" t="str">
        <f aca="false">IF(ISBLANK(G219),"",IF(ISNUMBER(G219),G219,IF(ISNUMBER(1*LEFT(G219,LEN(G219)-1)),1*LEFT(G219,LEN(G219)-1),VLOOKUP(IF(ISERROR(SEARCH(")",G219,1)),LEFT(G219,LEN(G219)),LEFT(G219,LEN(G219)-1)),$A$2:$C$38,3,0))))</f>
        <v/>
      </c>
      <c r="M219" s="41" t="str">
        <f aca="false">IF(ISBLANK(H219),"",IF(ISNUMBER(H219),H219,IF(ISNUMBER(1*LEFT(H219,LEN(H219)-1)),1*LEFT(H219,LEN(H219)-1),VLOOKUP(IF(ISERROR(SEARCH(")",H219,1)),LEFT(H219,LEN(H219)),LEFT(H219,LEN(H219)-1)),$A$2:$C$38,3,0))))</f>
        <v/>
      </c>
      <c r="N219" s="40" t="str">
        <f aca="false">I219&amp;"("&amp;J219&amp;IF(ISNUMBER(K219),IF(ISNUMBER(L219),IF(ISNUMBER(M219),","&amp;K219&amp;","&amp;L219&amp;","&amp;M219,","&amp;K219&amp;","&amp;L219),","&amp;K219),"")&amp;")"</f>
        <v>HCLD(1)</v>
      </c>
      <c r="O219" s="0" t="str">
        <f aca="false">IF(ISERROR(VLOOKUP(N219,'INTEGER modparm'!$B$2:$B$155,1,0)),IF(ISERROR(VLOOKUP(N219,'REAL modparm'!$B$2:$B$801,1,0)),IF(ISERROR(VLOOKUP(N219,'CHAR modparm'!$B$2:$B$10,1,0)),"*******","CHARACTER"),"REAL"),"INTEGER")</f>
        <v>REAL</v>
      </c>
      <c r="P219" s="0" t="n">
        <v>218</v>
      </c>
      <c r="Q219" s="42" t="s">
        <v>2974</v>
      </c>
      <c r="R219" s="42" t="str">
        <f aca="false">INDEX($N$2:$N$951,MATCH(S219,$P$2:$P$951,0),1)</f>
        <v>BV1(1)</v>
      </c>
      <c r="S219" s="30" t="n">
        <v>54</v>
      </c>
      <c r="T219" s="43" t="str">
        <f aca="false">Q219&amp;"::"&amp;R219</f>
        <v>REAL::BV1(1)</v>
      </c>
      <c r="U219" s="44" t="str">
        <f aca="false">"p%"&amp;LEFT(R219,SEARCH("(",R219,1)-1)&amp;"="&amp;LEFT(R219,SEARCH("(",R219,1)-1)</f>
        <v>p%BV1=BV1</v>
      </c>
      <c r="V219" s="44" t="str">
        <f aca="false">LEFT(R219,SEARCH("(",R219,1)-1)&amp;"="&amp;"p%"&amp;LEFT(R219,SEARCH("(",R219,1)-1)</f>
        <v>BV1=p%BV1</v>
      </c>
    </row>
    <row r="220" customFormat="false" ht="12.8" hidden="false" customHeight="false" outlineLevel="0" collapsed="false">
      <c r="E220" s="0" t="s">
        <v>984</v>
      </c>
      <c r="I220" s="39" t="s">
        <v>2226</v>
      </c>
      <c r="J220" s="40" t="n">
        <f aca="false">IF(ISNUMBER(RIGHT(E220,LEN(E220)-SEARCH("(",E220,1))*1),RIGHT(E220,LEN(E220)-SEARCH("(",E220,1))*1,VLOOKUP(MID(E220,SEARCH("(",E220,1)+1,IF(ISERROR(FIND("NBMX",E220,1)),3,4)),$A$2:$C$38,3,0))</f>
        <v>1</v>
      </c>
      <c r="K220" s="40" t="str">
        <f aca="false">IF(ISBLANK(F220),"",IF(ISNUMBER(F220),F220,VLOOKUP(IF(ISERROR(SEARCH(")",F220,1)),LEFT(F220,LEN(F220)),LEFT(F220,LEN(F220)-1)),$A$2:$C$38,3,0)))</f>
        <v/>
      </c>
      <c r="L220" s="40" t="str">
        <f aca="false">IF(ISBLANK(G220),"",IF(ISNUMBER(G220),G220,IF(ISNUMBER(1*LEFT(G220,LEN(G220)-1)),1*LEFT(G220,LEN(G220)-1),VLOOKUP(IF(ISERROR(SEARCH(")",G220,1)),LEFT(G220,LEN(G220)),LEFT(G220,LEN(G220)-1)),$A$2:$C$38,3,0))))</f>
        <v/>
      </c>
      <c r="M220" s="41" t="str">
        <f aca="false">IF(ISBLANK(H220),"",IF(ISNUMBER(H220),H220,IF(ISNUMBER(1*LEFT(H220,LEN(H220)-1)),1*LEFT(H220,LEN(H220)-1),VLOOKUP(IF(ISERROR(SEARCH(")",H220,1)),LEFT(H220,LEN(H220)),LEFT(H220,LEN(H220)-1)),$A$2:$C$38,3,0))))</f>
        <v/>
      </c>
      <c r="N220" s="40" t="str">
        <f aca="false">I220&amp;"("&amp;J220&amp;IF(ISNUMBER(K220),IF(ISNUMBER(L220),IF(ISNUMBER(M220),","&amp;K220&amp;","&amp;L220&amp;","&amp;M220,","&amp;K220&amp;","&amp;L220),","&amp;K220),"")&amp;")"</f>
        <v>HCLN(1)</v>
      </c>
      <c r="O220" s="0" t="str">
        <f aca="false">IF(ISERROR(VLOOKUP(N220,'INTEGER modparm'!$B$2:$B$155,1,0)),IF(ISERROR(VLOOKUP(N220,'REAL modparm'!$B$2:$B$801,1,0)),IF(ISERROR(VLOOKUP(N220,'CHAR modparm'!$B$2:$B$10,1,0)),"*******","CHARACTER"),"REAL"),"INTEGER")</f>
        <v>REAL</v>
      </c>
      <c r="P220" s="0" t="n">
        <v>219</v>
      </c>
      <c r="Q220" s="42" t="s">
        <v>2974</v>
      </c>
      <c r="R220" s="42" t="str">
        <f aca="false">INDEX($N$2:$N$951,MATCH(S220,$P$2:$P$951,0),1)</f>
        <v>BV2(1)</v>
      </c>
      <c r="S220" s="30" t="n">
        <v>55</v>
      </c>
      <c r="T220" s="43" t="str">
        <f aca="false">Q220&amp;"::"&amp;R220</f>
        <v>REAL::BV2(1)</v>
      </c>
      <c r="U220" s="44" t="str">
        <f aca="false">"p%"&amp;LEFT(R220,SEARCH("(",R220,1)-1)&amp;"="&amp;LEFT(R220,SEARCH("(",R220,1)-1)</f>
        <v>p%BV2=BV2</v>
      </c>
      <c r="V220" s="44" t="str">
        <f aca="false">LEFT(R220,SEARCH("(",R220,1)-1)&amp;"="&amp;"p%"&amp;LEFT(R220,SEARCH("(",R220,1)-1)</f>
        <v>BV2=p%BV2</v>
      </c>
    </row>
    <row r="221" customFormat="false" ht="12.8" hidden="false" customHeight="false" outlineLevel="0" collapsed="false">
      <c r="E221" s="0" t="s">
        <v>839</v>
      </c>
      <c r="I221" s="39" t="s">
        <v>2227</v>
      </c>
      <c r="J221" s="40" t="n">
        <f aca="false">IF(ISNUMBER(RIGHT(E221,LEN(E221)-SEARCH("(",E221,1))*1),RIGHT(E221,LEN(E221)-SEARCH("(",E221,1))*1,VLOOKUP(MID(E221,SEARCH("(",E221,1)+1,IF(ISERROR(FIND("NBMX",E221,1)),3,4)),$A$2:$C$38,3,0))</f>
        <v>300</v>
      </c>
      <c r="K221" s="40" t="str">
        <f aca="false">IF(ISBLANK(F221),"",IF(ISNUMBER(F221),F221,VLOOKUP(IF(ISERROR(SEARCH(")",F221,1)),LEFT(F221,LEN(F221)),LEFT(F221,LEN(F221)-1)),$A$2:$C$38,3,0)))</f>
        <v/>
      </c>
      <c r="L221" s="40" t="str">
        <f aca="false">IF(ISBLANK(G221),"",IF(ISNUMBER(G221),G221,IF(ISNUMBER(1*LEFT(G221,LEN(G221)-1)),1*LEFT(G221,LEN(G221)-1),VLOOKUP(IF(ISERROR(SEARCH(")",G221,1)),LEFT(G221,LEN(G221)),LEFT(G221,LEN(G221)-1)),$A$2:$C$38,3,0))))</f>
        <v/>
      </c>
      <c r="M221" s="41" t="str">
        <f aca="false">IF(ISBLANK(H221),"",IF(ISNUMBER(H221),H221,IF(ISNUMBER(1*LEFT(H221,LEN(H221)-1)),1*LEFT(H221,LEN(H221)-1),VLOOKUP(IF(ISERROR(SEARCH(")",H221,1)),LEFT(H221,LEN(H221)),LEFT(H221,LEN(H221)-1)),$A$2:$C$38,3,0))))</f>
        <v/>
      </c>
      <c r="N221" s="40" t="str">
        <f aca="false">I221&amp;"("&amp;J221&amp;IF(ISNUMBER(K221),IF(ISNUMBER(L221),IF(ISNUMBER(M221),","&amp;K221&amp;","&amp;L221&amp;","&amp;M221,","&amp;K221&amp;","&amp;L221),","&amp;K221),"")&amp;")"</f>
        <v>HE(300)</v>
      </c>
      <c r="O221" s="0" t="str">
        <f aca="false">IF(ISERROR(VLOOKUP(N221,'INTEGER modparm'!$B$2:$B$155,1,0)),IF(ISERROR(VLOOKUP(N221,'REAL modparm'!$B$2:$B$801,1,0)),IF(ISERROR(VLOOKUP(N221,'CHAR modparm'!$B$2:$B$10,1,0)),"*******","CHARACTER"),"REAL"),"INTEGER")</f>
        <v>REAL</v>
      </c>
      <c r="P221" s="0" t="n">
        <v>220</v>
      </c>
      <c r="Q221" s="42" t="s">
        <v>2974</v>
      </c>
      <c r="R221" s="42" t="str">
        <f aca="false">INDEX($N$2:$N$951,MATCH(S221,$P$2:$P$951,0),1)</f>
        <v>BVIR(1)</v>
      </c>
      <c r="S221" s="30" t="n">
        <v>56</v>
      </c>
      <c r="T221" s="43" t="str">
        <f aca="false">Q221&amp;"::"&amp;R221</f>
        <v>REAL::BVIR(1)</v>
      </c>
      <c r="U221" s="44" t="str">
        <f aca="false">"p%"&amp;LEFT(R221,SEARCH("(",R221,1)-1)&amp;"="&amp;LEFT(R221,SEARCH("(",R221,1)-1)</f>
        <v>p%BVIR=BVIR</v>
      </c>
      <c r="V221" s="44" t="str">
        <f aca="false">LEFT(R221,SEARCH("(",R221,1)-1)&amp;"="&amp;"p%"&amp;LEFT(R221,SEARCH("(",R221,1)-1)</f>
        <v>BVIR=p%BVIR</v>
      </c>
    </row>
    <row r="222" customFormat="false" ht="12.8" hidden="false" customHeight="false" outlineLevel="0" collapsed="false">
      <c r="E222" s="0" t="s">
        <v>650</v>
      </c>
      <c r="I222" s="39" t="s">
        <v>2228</v>
      </c>
      <c r="J222" s="40" t="n">
        <f aca="false">IF(ISNUMBER(RIGHT(E222,LEN(E222)-SEARCH("(",E222,1))*1),RIGHT(E222,LEN(E222)-SEARCH("(",E222,1))*1,VLOOKUP(MID(E222,SEARCH("(",E222,1)+1,IF(ISERROR(FIND("NBMX",E222,1)),3,4)),$A$2:$C$38,3,0))</f>
        <v>155</v>
      </c>
      <c r="K222" s="40" t="str">
        <f aca="false">IF(ISBLANK(F222),"",IF(ISNUMBER(F222),F222,VLOOKUP(IF(ISERROR(SEARCH(")",F222,1)),LEFT(F222,LEN(F222)),LEFT(F222,LEN(F222)-1)),$A$2:$C$38,3,0)))</f>
        <v/>
      </c>
      <c r="L222" s="40" t="str">
        <f aca="false">IF(ISBLANK(G222),"",IF(ISNUMBER(G222),G222,IF(ISNUMBER(1*LEFT(G222,LEN(G222)-1)),1*LEFT(G222,LEN(G222)-1),VLOOKUP(IF(ISERROR(SEARCH(")",G222,1)),LEFT(G222,LEN(G222)),LEFT(G222,LEN(G222)-1)),$A$2:$C$38,3,0))))</f>
        <v/>
      </c>
      <c r="M222" s="41" t="str">
        <f aca="false">IF(ISBLANK(H222),"",IF(ISNUMBER(H222),H222,IF(ISNUMBER(1*LEFT(H222,LEN(H222)-1)),1*LEFT(H222,LEN(H222)-1),VLOOKUP(IF(ISERROR(SEARCH(")",H222,1)),LEFT(H222,LEN(H222)),LEFT(H222,LEN(H222)-1)),$A$2:$C$38,3,0))))</f>
        <v/>
      </c>
      <c r="N222" s="40" t="str">
        <f aca="false">I222&amp;"("&amp;J222&amp;IF(ISNUMBER(K222),IF(ISNUMBER(L222),IF(ISNUMBER(M222),","&amp;K222&amp;","&amp;L222&amp;","&amp;M222,","&amp;K222&amp;","&amp;L222),","&amp;K222),"")&amp;")"</f>
        <v>HED(155)</v>
      </c>
      <c r="O222" s="0" t="str">
        <f aca="false">IF(ISERROR(VLOOKUP(N222,'INTEGER modparm'!$B$2:$B$155,1,0)),IF(ISERROR(VLOOKUP(N222,'REAL modparm'!$B$2:$B$801,1,0)),IF(ISERROR(VLOOKUP(N222,'CHAR modparm'!$B$2:$B$10,1,0)),"*******","CHARACTER"),"REAL"),"INTEGER")</f>
        <v>CHARACTER</v>
      </c>
      <c r="P222" s="0" t="n">
        <v>221</v>
      </c>
      <c r="Q222" s="42" t="s">
        <v>2974</v>
      </c>
      <c r="R222" s="42" t="str">
        <f aca="false">INDEX($N$2:$N$951,MATCH(S222,$P$2:$P$951,0),1)</f>
        <v>BWN(3,200)</v>
      </c>
      <c r="S222" s="30" t="n">
        <v>57</v>
      </c>
      <c r="T222" s="43" t="str">
        <f aca="false">Q222&amp;"::"&amp;R222</f>
        <v>REAL::BWN(3,200)</v>
      </c>
      <c r="U222" s="44" t="str">
        <f aca="false">"p%"&amp;LEFT(R222,SEARCH("(",R222,1)-1)&amp;"="&amp;LEFT(R222,SEARCH("(",R222,1)-1)</f>
        <v>p%BWN=BWN</v>
      </c>
      <c r="V222" s="44" t="str">
        <f aca="false">LEFT(R222,SEARCH("(",R222,1)-1)&amp;"="&amp;"p%"&amp;LEFT(R222,SEARCH("(",R222,1)-1)</f>
        <v>BWN=p%BWN</v>
      </c>
    </row>
    <row r="223" customFormat="false" ht="12.8" hidden="false" customHeight="false" outlineLevel="0" collapsed="false">
      <c r="E223" s="0" t="s">
        <v>649</v>
      </c>
      <c r="I223" s="39" t="s">
        <v>2229</v>
      </c>
      <c r="J223" s="40" t="n">
        <f aca="false">IF(ISNUMBER(RIGHT(E223,LEN(E223)-SEARCH("(",E223,1))*1),RIGHT(E223,LEN(E223)-SEARCH("(",E223,1))*1,VLOOKUP(MID(E223,SEARCH("(",E223,1)+1,IF(ISERROR(FIND("NBMX",E223,1)),3,4)),$A$2:$C$38,3,0))</f>
        <v>35</v>
      </c>
      <c r="K223" s="40" t="str">
        <f aca="false">IF(ISBLANK(F223),"",IF(ISNUMBER(F223),F223,VLOOKUP(IF(ISERROR(SEARCH(")",F223,1)),LEFT(F223,LEN(F223)),LEFT(F223,LEN(F223)-1)),$A$2:$C$38,3,0)))</f>
        <v/>
      </c>
      <c r="L223" s="40" t="str">
        <f aca="false">IF(ISBLANK(G223),"",IF(ISNUMBER(G223),G223,IF(ISNUMBER(1*LEFT(G223,LEN(G223)-1)),1*LEFT(G223,LEN(G223)-1),VLOOKUP(IF(ISERROR(SEARCH(")",G223,1)),LEFT(G223,LEN(G223)),LEFT(G223,LEN(G223)-1)),$A$2:$C$38,3,0))))</f>
        <v/>
      </c>
      <c r="M223" s="41" t="str">
        <f aca="false">IF(ISBLANK(H223),"",IF(ISNUMBER(H223),H223,IF(ISNUMBER(1*LEFT(H223,LEN(H223)-1)),1*LEFT(H223,LEN(H223)-1),VLOOKUP(IF(ISERROR(SEARCH(")",H223,1)),LEFT(H223,LEN(H223)),LEFT(H223,LEN(H223)-1)),$A$2:$C$38,3,0))))</f>
        <v/>
      </c>
      <c r="N223" s="40" t="str">
        <f aca="false">I223&amp;"("&amp;J223&amp;IF(ISNUMBER(K223),IF(ISNUMBER(L223),IF(ISNUMBER(M223),","&amp;K223&amp;","&amp;L223&amp;","&amp;M223,","&amp;K223&amp;","&amp;L223),","&amp;K223),"")&amp;")"</f>
        <v>HEDH(35)</v>
      </c>
      <c r="O223" s="0" t="str">
        <f aca="false">IF(ISERROR(VLOOKUP(N223,'INTEGER modparm'!$B$2:$B$155,1,0)),IF(ISERROR(VLOOKUP(N223,'REAL modparm'!$B$2:$B$801,1,0)),IF(ISERROR(VLOOKUP(N223,'CHAR modparm'!$B$2:$B$10,1,0)),"*******","CHARACTER"),"REAL"),"INTEGER")</f>
        <v>CHARACTER</v>
      </c>
      <c r="P223" s="0" t="n">
        <v>222</v>
      </c>
      <c r="Q223" s="42" t="s">
        <v>2974</v>
      </c>
      <c r="R223" s="42" t="str">
        <f aca="false">INDEX($N$2:$N$951,MATCH(S223,$P$2:$P$951,0),1)</f>
        <v>CAC(12,1)</v>
      </c>
      <c r="S223" s="30" t="n">
        <v>58</v>
      </c>
      <c r="T223" s="43" t="str">
        <f aca="false">Q223&amp;"::"&amp;R223</f>
        <v>REAL::CAC(12,1)</v>
      </c>
      <c r="U223" s="44" t="str">
        <f aca="false">"p%"&amp;LEFT(R223,SEARCH("(",R223,1)-1)&amp;"="&amp;LEFT(R223,SEARCH("(",R223,1)-1)</f>
        <v>p%CAC=CAC</v>
      </c>
      <c r="V223" s="44" t="str">
        <f aca="false">LEFT(R223,SEARCH("(",R223,1)-1)&amp;"="&amp;"p%"&amp;LEFT(R223,SEARCH("(",R223,1)-1)</f>
        <v>CAC=p%CAC</v>
      </c>
    </row>
    <row r="224" customFormat="false" ht="12.8" hidden="false" customHeight="false" outlineLevel="0" collapsed="false">
      <c r="E224" s="0" t="s">
        <v>866</v>
      </c>
      <c r="I224" s="39" t="s">
        <v>2230</v>
      </c>
      <c r="J224" s="40" t="n">
        <f aca="false">IF(ISNUMBER(RIGHT(E224,LEN(E224)-SEARCH("(",E224,1))*1),RIGHT(E224,LEN(E224)-SEARCH("(",E224,1))*1,VLOOKUP(MID(E224,SEARCH("(",E224,1)+1,IF(ISERROR(FIND("NBMX",E224,1)),3,4)),$A$2:$C$38,3,0))</f>
        <v>200</v>
      </c>
      <c r="K224" s="40" t="str">
        <f aca="false">IF(ISBLANK(F224),"",IF(ISNUMBER(F224),F224,VLOOKUP(IF(ISERROR(SEARCH(")",F224,1)),LEFT(F224,LEN(F224)),LEFT(F224,LEN(F224)-1)),$A$2:$C$38,3,0)))</f>
        <v/>
      </c>
      <c r="L224" s="40" t="str">
        <f aca="false">IF(ISBLANK(G224),"",IF(ISNUMBER(G224),G224,IF(ISNUMBER(1*LEFT(G224,LEN(G224)-1)),1*LEFT(G224,LEN(G224)-1),VLOOKUP(IF(ISERROR(SEARCH(")",G224,1)),LEFT(G224,LEN(G224)),LEFT(G224,LEN(G224)-1)),$A$2:$C$38,3,0))))</f>
        <v/>
      </c>
      <c r="M224" s="41" t="str">
        <f aca="false">IF(ISBLANK(H224),"",IF(ISNUMBER(H224),H224,IF(ISNUMBER(1*LEFT(H224,LEN(H224)-1)),1*LEFT(H224,LEN(H224)-1),VLOOKUP(IF(ISERROR(SEARCH(")",H224,1)),LEFT(H224,LEN(H224)),LEFT(H224,LEN(H224)-1)),$A$2:$C$38,3,0))))</f>
        <v/>
      </c>
      <c r="N224" s="40" t="str">
        <f aca="false">I224&amp;"("&amp;J224&amp;IF(ISNUMBER(K224),IF(ISNUMBER(L224),IF(ISNUMBER(M224),","&amp;K224&amp;","&amp;L224&amp;","&amp;M224,","&amp;K224&amp;","&amp;L224),","&amp;K224),"")&amp;")"</f>
        <v>HI(200)</v>
      </c>
      <c r="O224" s="0" t="str">
        <f aca="false">IF(ISERROR(VLOOKUP(N224,'INTEGER modparm'!$B$2:$B$155,1,0)),IF(ISERROR(VLOOKUP(N224,'REAL modparm'!$B$2:$B$801,1,0)),IF(ISERROR(VLOOKUP(N224,'CHAR modparm'!$B$2:$B$10,1,0)),"*******","CHARACTER"),"REAL"),"INTEGER")</f>
        <v>REAL</v>
      </c>
      <c r="P224" s="0" t="n">
        <v>223</v>
      </c>
      <c r="Q224" s="42" t="s">
        <v>2974</v>
      </c>
      <c r="R224" s="42" t="str">
        <f aca="false">INDEX($N$2:$N$951,MATCH(S224,$P$2:$P$951,0),1)</f>
        <v>CAF(200)</v>
      </c>
      <c r="S224" s="30" t="n">
        <v>59</v>
      </c>
      <c r="T224" s="43" t="str">
        <f aca="false">Q224&amp;"::"&amp;R224</f>
        <v>REAL::CAF(200)</v>
      </c>
      <c r="U224" s="44" t="str">
        <f aca="false">"p%"&amp;LEFT(R224,SEARCH("(",R224,1)-1)&amp;"="&amp;LEFT(R224,SEARCH("(",R224,1)-1)</f>
        <v>p%CAF=CAF</v>
      </c>
      <c r="V224" s="44" t="str">
        <f aca="false">LEFT(R224,SEARCH("(",R224,1)-1)&amp;"="&amp;"p%"&amp;LEFT(R224,SEARCH("(",R224,1)-1)</f>
        <v>CAF=p%CAF</v>
      </c>
    </row>
    <row r="225" customFormat="false" ht="12.8" hidden="false" customHeight="false" outlineLevel="0" collapsed="false">
      <c r="E225" s="0" t="s">
        <v>1727</v>
      </c>
      <c r="F225" s="0" t="s">
        <v>1599</v>
      </c>
      <c r="I225" s="39" t="s">
        <v>2231</v>
      </c>
      <c r="J225" s="40" t="n">
        <f aca="false">IF(ISNUMBER(RIGHT(E225,LEN(E225)-SEARCH("(",E225,1))*1),RIGHT(E225,LEN(E225)-SEARCH("(",E225,1))*1,VLOOKUP(MID(E225,SEARCH("(",E225,1)+1,IF(ISERROR(FIND("NBMX",E225,1)),3,4)),$A$2:$C$38,3,0))</f>
        <v>31</v>
      </c>
      <c r="K225" s="40" t="n">
        <f aca="false">IF(ISBLANK(F225),"",IF(ISNUMBER(F225),F225,VLOOKUP(IF(ISERROR(SEARCH(")",F225,1)),LEFT(F225,LEN(F225)),LEFT(F225,LEN(F225)-1)),$A$2:$C$38,3,0)))</f>
        <v>1</v>
      </c>
      <c r="L225" s="40" t="str">
        <f aca="false">IF(ISBLANK(G225),"",IF(ISNUMBER(G225),G225,IF(ISNUMBER(1*LEFT(G225,LEN(G225)-1)),1*LEFT(G225,LEN(G225)-1),VLOOKUP(IF(ISERROR(SEARCH(")",G225,1)),LEFT(G225,LEN(G225)),LEFT(G225,LEN(G225)-1)),$A$2:$C$38,3,0))))</f>
        <v/>
      </c>
      <c r="M225" s="41" t="str">
        <f aca="false">IF(ISBLANK(H225),"",IF(ISNUMBER(H225),H225,IF(ISNUMBER(1*LEFT(H225,LEN(H225)-1)),1*LEFT(H225,LEN(H225)-1),VLOOKUP(IF(ISERROR(SEARCH(")",H225,1)),LEFT(H225,LEN(H225)),LEFT(H225,LEN(H225)-1)),$A$2:$C$38,3,0))))</f>
        <v/>
      </c>
      <c r="N225" s="40" t="str">
        <f aca="false">I225&amp;"("&amp;J225&amp;IF(ISNUMBER(K225),IF(ISNUMBER(L225),IF(ISNUMBER(M225),","&amp;K225&amp;","&amp;L225&amp;","&amp;M225,","&amp;K225&amp;","&amp;L225),","&amp;K225),"")&amp;")"</f>
        <v>HKPC(31,1)</v>
      </c>
      <c r="O225" s="0" t="str">
        <f aca="false">IF(ISERROR(VLOOKUP(N225,'INTEGER modparm'!$B$2:$B$155,1,0)),IF(ISERROR(VLOOKUP(N225,'REAL modparm'!$B$2:$B$801,1,0)),IF(ISERROR(VLOOKUP(N225,'CHAR modparm'!$B$2:$B$10,1,0)),"*******","CHARACTER"),"REAL"),"INTEGER")</f>
        <v>REAL</v>
      </c>
      <c r="P225" s="0" t="n">
        <v>224</v>
      </c>
      <c r="Q225" s="42" t="s">
        <v>2974</v>
      </c>
      <c r="R225" s="42" t="str">
        <f aca="false">INDEX($N$2:$N$951,MATCH(S225,$P$2:$P$951,0),1)</f>
        <v>CAW(200,1)</v>
      </c>
      <c r="S225" s="30" t="n">
        <v>60</v>
      </c>
      <c r="T225" s="43" t="str">
        <f aca="false">Q225&amp;"::"&amp;R225</f>
        <v>REAL::CAW(200,1)</v>
      </c>
      <c r="U225" s="44" t="str">
        <f aca="false">"p%"&amp;LEFT(R225,SEARCH("(",R225,1)-1)&amp;"="&amp;LEFT(R225,SEARCH("(",R225,1)-1)</f>
        <v>p%CAW=CAW</v>
      </c>
      <c r="V225" s="44" t="str">
        <f aca="false">LEFT(R225,SEARCH("(",R225,1)-1)&amp;"="&amp;"p%"&amp;LEFT(R225,SEARCH("(",R225,1)-1)</f>
        <v>CAW=p%CAW</v>
      </c>
    </row>
    <row r="226" customFormat="false" ht="12.8" hidden="false" customHeight="false" outlineLevel="0" collapsed="false">
      <c r="E226" s="0" t="s">
        <v>1728</v>
      </c>
      <c r="F226" s="0" t="s">
        <v>1599</v>
      </c>
      <c r="I226" s="39" t="s">
        <v>2232</v>
      </c>
      <c r="J226" s="40" t="n">
        <f aca="false">IF(ISNUMBER(RIGHT(E226,LEN(E226)-SEARCH("(",E226,1))*1),RIGHT(E226,LEN(E226)-SEARCH("(",E226,1))*1,VLOOKUP(MID(E226,SEARCH("(",E226,1)+1,IF(ISERROR(FIND("NBMX",E226,1)),3,4)),$A$2:$C$38,3,0))</f>
        <v>31</v>
      </c>
      <c r="K226" s="40" t="n">
        <f aca="false">IF(ISBLANK(F226),"",IF(ISNUMBER(F226),F226,VLOOKUP(IF(ISERROR(SEARCH(")",F226,1)),LEFT(F226,LEN(F226)),LEFT(F226,LEN(F226)-1)),$A$2:$C$38,3,0)))</f>
        <v>1</v>
      </c>
      <c r="L226" s="40" t="str">
        <f aca="false">IF(ISBLANK(G226),"",IF(ISNUMBER(G226),G226,IF(ISNUMBER(1*LEFT(G226,LEN(G226)-1)),1*LEFT(G226,LEN(G226)-1),VLOOKUP(IF(ISERROR(SEARCH(")",G226,1)),LEFT(G226,LEN(G226)),LEFT(G226,LEN(G226)-1)),$A$2:$C$38,3,0))))</f>
        <v/>
      </c>
      <c r="M226" s="41" t="str">
        <f aca="false">IF(ISBLANK(H226),"",IF(ISNUMBER(H226),H226,IF(ISNUMBER(1*LEFT(H226,LEN(H226)-1)),1*LEFT(H226,LEN(H226)-1),VLOOKUP(IF(ISERROR(SEARCH(")",H226,1)),LEFT(H226,LEN(H226)),LEFT(H226,LEN(H226)-1)),$A$2:$C$38,3,0))))</f>
        <v/>
      </c>
      <c r="N226" s="40" t="str">
        <f aca="false">I226&amp;"("&amp;J226&amp;IF(ISNUMBER(K226),IF(ISNUMBER(L226),IF(ISNUMBER(M226),","&amp;K226&amp;","&amp;L226&amp;","&amp;M226,","&amp;K226&amp;","&amp;L226),","&amp;K226),"")&amp;")"</f>
        <v>HKPN(31,1)</v>
      </c>
      <c r="O226" s="0" t="str">
        <f aca="false">IF(ISERROR(VLOOKUP(N226,'INTEGER modparm'!$B$2:$B$155,1,0)),IF(ISERROR(VLOOKUP(N226,'REAL modparm'!$B$2:$B$801,1,0)),IF(ISERROR(VLOOKUP(N226,'CHAR modparm'!$B$2:$B$10,1,0)),"*******","CHARACTER"),"REAL"),"INTEGER")</f>
        <v>REAL</v>
      </c>
      <c r="P226" s="0" t="n">
        <v>225</v>
      </c>
      <c r="Q226" s="42" t="s">
        <v>2974</v>
      </c>
      <c r="R226" s="42" t="str">
        <f aca="false">INDEX($N$2:$N$951,MATCH(S226,$P$2:$P$951,0),1)</f>
        <v>CBN(12,1)</v>
      </c>
      <c r="S226" s="30" t="n">
        <v>61</v>
      </c>
      <c r="T226" s="43" t="str">
        <f aca="false">Q226&amp;"::"&amp;R226</f>
        <v>REAL::CBN(12,1)</v>
      </c>
      <c r="U226" s="44" t="str">
        <f aca="false">"p%"&amp;LEFT(R226,SEARCH("(",R226,1)-1)&amp;"="&amp;LEFT(R226,SEARCH("(",R226,1)-1)</f>
        <v>p%CBN=CBN</v>
      </c>
      <c r="V226" s="44" t="str">
        <f aca="false">LEFT(R226,SEARCH("(",R226,1)-1)&amp;"="&amp;"p%"&amp;LEFT(R226,SEARCH("(",R226,1)-1)</f>
        <v>CBN=p%CBN</v>
      </c>
    </row>
    <row r="227" customFormat="false" ht="12.8" hidden="false" customHeight="false" outlineLevel="0" collapsed="false">
      <c r="E227" s="0" t="s">
        <v>1729</v>
      </c>
      <c r="F227" s="0" t="s">
        <v>1599</v>
      </c>
      <c r="I227" s="39" t="s">
        <v>2233</v>
      </c>
      <c r="J227" s="40" t="n">
        <f aca="false">IF(ISNUMBER(RIGHT(E227,LEN(E227)-SEARCH("(",E227,1))*1),RIGHT(E227,LEN(E227)-SEARCH("(",E227,1))*1,VLOOKUP(MID(E227,SEARCH("(",E227,1)+1,IF(ISERROR(FIND("NBMX",E227,1)),3,4)),$A$2:$C$38,3,0))</f>
        <v>31</v>
      </c>
      <c r="K227" s="40" t="n">
        <f aca="false">IF(ISBLANK(F227),"",IF(ISNUMBER(F227),F227,VLOOKUP(IF(ISERROR(SEARCH(")",F227,1)),LEFT(F227,LEN(F227)),LEFT(F227,LEN(F227)-1)),$A$2:$C$38,3,0)))</f>
        <v>1</v>
      </c>
      <c r="L227" s="40" t="str">
        <f aca="false">IF(ISBLANK(G227),"",IF(ISNUMBER(G227),G227,IF(ISNUMBER(1*LEFT(G227,LEN(G227)-1)),1*LEFT(G227,LEN(G227)-1),VLOOKUP(IF(ISERROR(SEARCH(")",G227,1)),LEFT(G227,LEN(G227)),LEFT(G227,LEN(G227)-1)),$A$2:$C$38,3,0))))</f>
        <v/>
      </c>
      <c r="M227" s="41" t="str">
        <f aca="false">IF(ISBLANK(H227),"",IF(ISNUMBER(H227),H227,IF(ISNUMBER(1*LEFT(H227,LEN(H227)-1)),1*LEFT(H227,LEN(H227)-1),VLOOKUP(IF(ISERROR(SEARCH(")",H227,1)),LEFT(H227,LEN(H227)),LEFT(H227,LEN(H227)-1)),$A$2:$C$38,3,0))))</f>
        <v/>
      </c>
      <c r="N227" s="40" t="str">
        <f aca="false">I227&amp;"("&amp;J227&amp;IF(ISNUMBER(K227),IF(ISNUMBER(L227),IF(ISNUMBER(M227),","&amp;K227&amp;","&amp;L227&amp;","&amp;M227,","&amp;K227&amp;","&amp;L227),","&amp;K227),"")&amp;")"</f>
        <v>HKPO(31,1)</v>
      </c>
      <c r="O227" s="0" t="str">
        <f aca="false">IF(ISERROR(VLOOKUP(N227,'INTEGER modparm'!$B$2:$B$155,1,0)),IF(ISERROR(VLOOKUP(N227,'REAL modparm'!$B$2:$B$801,1,0)),IF(ISERROR(VLOOKUP(N227,'CHAR modparm'!$B$2:$B$10,1,0)),"*******","CHARACTER"),"REAL"),"INTEGER")</f>
        <v>REAL</v>
      </c>
      <c r="P227" s="0" t="n">
        <v>226</v>
      </c>
      <c r="Q227" s="42" t="s">
        <v>2974</v>
      </c>
      <c r="R227" s="42" t="str">
        <f aca="false">INDEX($N$2:$N$951,MATCH(S227,$P$2:$P$951,0),1)</f>
        <v>CDG(12,1)</v>
      </c>
      <c r="S227" s="30" t="n">
        <v>62</v>
      </c>
      <c r="T227" s="43" t="str">
        <f aca="false">Q227&amp;"::"&amp;R227</f>
        <v>REAL::CDG(12,1)</v>
      </c>
      <c r="U227" s="44" t="str">
        <f aca="false">"p%"&amp;LEFT(R227,SEARCH("(",R227,1)-1)&amp;"="&amp;LEFT(R227,SEARCH("(",R227,1)-1)</f>
        <v>p%CDG=CDG</v>
      </c>
      <c r="V227" s="44" t="str">
        <f aca="false">LEFT(R227,SEARCH("(",R227,1)-1)&amp;"="&amp;"p%"&amp;LEFT(R227,SEARCH("(",R227,1)-1)</f>
        <v>CDG=p%CDG</v>
      </c>
    </row>
    <row r="228" customFormat="false" ht="12.8" hidden="false" customHeight="false" outlineLevel="0" collapsed="false">
      <c r="E228" s="0" t="s">
        <v>985</v>
      </c>
      <c r="I228" s="39" t="s">
        <v>2234</v>
      </c>
      <c r="J228" s="40" t="n">
        <f aca="false">IF(ISNUMBER(RIGHT(E228,LEN(E228)-SEARCH("(",E228,1))*1),RIGHT(E228,LEN(E228)-SEARCH("(",E228,1))*1,VLOOKUP(MID(E228,SEARCH("(",E228,1)+1,IF(ISERROR(FIND("NBMX",E228,1)),3,4)),$A$2:$C$38,3,0))</f>
        <v>1</v>
      </c>
      <c r="K228" s="40" t="str">
        <f aca="false">IF(ISBLANK(F228),"",IF(ISNUMBER(F228),F228,VLOOKUP(IF(ISERROR(SEARCH(")",F228,1)),LEFT(F228,LEN(F228)),LEFT(F228,LEN(F228)-1)),$A$2:$C$38,3,0)))</f>
        <v/>
      </c>
      <c r="L228" s="40" t="str">
        <f aca="false">IF(ISBLANK(G228),"",IF(ISNUMBER(G228),G228,IF(ISNUMBER(1*LEFT(G228,LEN(G228)-1)),1*LEFT(G228,LEN(G228)-1),VLOOKUP(IF(ISERROR(SEARCH(")",G228,1)),LEFT(G228,LEN(G228)),LEFT(G228,LEN(G228)-1)),$A$2:$C$38,3,0))))</f>
        <v/>
      </c>
      <c r="M228" s="41" t="str">
        <f aca="false">IF(ISBLANK(H228),"",IF(ISNUMBER(H228),H228,IF(ISNUMBER(1*LEFT(H228,LEN(H228)-1)),1*LEFT(H228,LEN(H228)-1),VLOOKUP(IF(ISERROR(SEARCH(")",H228,1)),LEFT(H228,LEN(H228)),LEFT(H228,LEN(H228)-1)),$A$2:$C$38,3,0))))</f>
        <v/>
      </c>
      <c r="N228" s="40" t="str">
        <f aca="false">I228&amp;"("&amp;J228&amp;IF(ISNUMBER(K228),IF(ISNUMBER(L228),IF(ISNUMBER(M228),","&amp;K228&amp;","&amp;L228&amp;","&amp;M228,","&amp;K228&amp;","&amp;L228),","&amp;K228),"")&amp;")"</f>
        <v>HLMN(1)</v>
      </c>
      <c r="O228" s="0" t="str">
        <f aca="false">IF(ISERROR(VLOOKUP(N228,'INTEGER modparm'!$B$2:$B$155,1,0)),IF(ISERROR(VLOOKUP(N228,'REAL modparm'!$B$2:$B$801,1,0)),IF(ISERROR(VLOOKUP(N228,'CHAR modparm'!$B$2:$B$10,1,0)),"*******","CHARACTER"),"REAL"),"INTEGER")</f>
        <v>REAL</v>
      </c>
      <c r="P228" s="0" t="n">
        <v>227</v>
      </c>
      <c r="Q228" s="42" t="s">
        <v>2974</v>
      </c>
      <c r="R228" s="42" t="str">
        <f aca="false">INDEX($N$2:$N$951,MATCH(S228,$P$2:$P$951,0),1)</f>
        <v>CEC(12,1)</v>
      </c>
      <c r="S228" s="30" t="n">
        <v>63</v>
      </c>
      <c r="T228" s="43" t="str">
        <f aca="false">Q228&amp;"::"&amp;R228</f>
        <v>REAL::CEC(12,1)</v>
      </c>
      <c r="U228" s="44" t="str">
        <f aca="false">"p%"&amp;LEFT(R228,SEARCH("(",R228,1)-1)&amp;"="&amp;LEFT(R228,SEARCH("(",R228,1)-1)</f>
        <v>p%CEC=CEC</v>
      </c>
      <c r="V228" s="44" t="str">
        <f aca="false">LEFT(R228,SEARCH("(",R228,1)-1)&amp;"="&amp;"p%"&amp;LEFT(R228,SEARCH("(",R228,1)-1)</f>
        <v>CEC=p%CEC</v>
      </c>
    </row>
    <row r="229" customFormat="false" ht="12.8" hidden="false" customHeight="false" outlineLevel="0" collapsed="false">
      <c r="E229" s="0" t="s">
        <v>840</v>
      </c>
      <c r="I229" s="39" t="s">
        <v>2235</v>
      </c>
      <c r="J229" s="40" t="n">
        <f aca="false">IF(ISNUMBER(RIGHT(E229,LEN(E229)-SEARCH("(",E229,1))*1),RIGHT(E229,LEN(E229)-SEARCH("(",E229,1))*1,VLOOKUP(MID(E229,SEARCH("(",E229,1)+1,IF(ISERROR(FIND("NBMX",E229,1)),3,4)),$A$2:$C$38,3,0))</f>
        <v>300</v>
      </c>
      <c r="K229" s="40" t="str">
        <f aca="false">IF(ISBLANK(F229),"",IF(ISNUMBER(F229),F229,VLOOKUP(IF(ISERROR(SEARCH(")",F229,1)),LEFT(F229,LEN(F229)),LEFT(F229,LEN(F229)-1)),$A$2:$C$38,3,0)))</f>
        <v/>
      </c>
      <c r="L229" s="40" t="str">
        <f aca="false">IF(ISBLANK(G229),"",IF(ISNUMBER(G229),G229,IF(ISNUMBER(1*LEFT(G229,LEN(G229)-1)),1*LEFT(G229,LEN(G229)-1),VLOOKUP(IF(ISERROR(SEARCH(")",G229,1)),LEFT(G229,LEN(G229)),LEFT(G229,LEN(G229)-1)),$A$2:$C$38,3,0))))</f>
        <v/>
      </c>
      <c r="M229" s="41" t="str">
        <f aca="false">IF(ISBLANK(H229),"",IF(ISNUMBER(H229),H229,IF(ISNUMBER(1*LEFT(H229,LEN(H229)-1)),1*LEFT(H229,LEN(H229)-1),VLOOKUP(IF(ISERROR(SEARCH(")",H229,1)),LEFT(H229,LEN(H229)),LEFT(H229,LEN(H229)-1)),$A$2:$C$38,3,0))))</f>
        <v/>
      </c>
      <c r="N229" s="40" t="str">
        <f aca="false">I229&amp;"("&amp;J229&amp;IF(ISNUMBER(K229),IF(ISNUMBER(L229),IF(ISNUMBER(M229),","&amp;K229&amp;","&amp;L229&amp;","&amp;M229,","&amp;K229&amp;","&amp;L229),","&amp;K229),"")&amp;")"</f>
        <v>HMO(300)</v>
      </c>
      <c r="O229" s="0" t="str">
        <f aca="false">IF(ISERROR(VLOOKUP(N229,'INTEGER modparm'!$B$2:$B$155,1,0)),IF(ISERROR(VLOOKUP(N229,'REAL modparm'!$B$2:$B$801,1,0)),IF(ISERROR(VLOOKUP(N229,'CHAR modparm'!$B$2:$B$10,1,0)),"*******","CHARACTER"),"REAL"),"INTEGER")</f>
        <v>REAL</v>
      </c>
      <c r="P229" s="0" t="n">
        <v>228</v>
      </c>
      <c r="Q229" s="42" t="s">
        <v>2974</v>
      </c>
      <c r="R229" s="42" t="str">
        <f aca="false">INDEX($N$2:$N$951,MATCH(S229,$P$2:$P$951,0),1)</f>
        <v>CFNP(1)</v>
      </c>
      <c r="S229" s="30" t="n">
        <v>64</v>
      </c>
      <c r="T229" s="43" t="str">
        <f aca="false">Q229&amp;"::"&amp;R229</f>
        <v>REAL::CFNP(1)</v>
      </c>
      <c r="U229" s="44" t="str">
        <f aca="false">"p%"&amp;LEFT(R229,SEARCH("(",R229,1)-1)&amp;"="&amp;LEFT(R229,SEARCH("(",R229,1)-1)</f>
        <v>p%CFNP=CFNP</v>
      </c>
      <c r="V229" s="44" t="str">
        <f aca="false">LEFT(R229,SEARCH("(",R229,1)-1)&amp;"="&amp;"p%"&amp;LEFT(R229,SEARCH("(",R229,1)-1)</f>
        <v>CFNP=p%CFNP</v>
      </c>
    </row>
    <row r="230" customFormat="false" ht="12.8" hidden="false" customHeight="false" outlineLevel="0" collapsed="false">
      <c r="E230" s="0" t="s">
        <v>867</v>
      </c>
      <c r="I230" s="39" t="s">
        <v>2236</v>
      </c>
      <c r="J230" s="40" t="n">
        <f aca="false">IF(ISNUMBER(RIGHT(E230,LEN(E230)-SEARCH("(",E230,1))*1),RIGHT(E230,LEN(E230)-SEARCH("(",E230,1))*1,VLOOKUP(MID(E230,SEARCH("(",E230,1)+1,IF(ISERROR(FIND("NBMX",E230,1)),3,4)),$A$2:$C$38,3,0))</f>
        <v>200</v>
      </c>
      <c r="K230" s="40" t="str">
        <f aca="false">IF(ISBLANK(F230),"",IF(ISNUMBER(F230),F230,VLOOKUP(IF(ISERROR(SEARCH(")",F230,1)),LEFT(F230,LEN(F230)),LEFT(F230,LEN(F230)-1)),$A$2:$C$38,3,0)))</f>
        <v/>
      </c>
      <c r="L230" s="40" t="str">
        <f aca="false">IF(ISBLANK(G230),"",IF(ISNUMBER(G230),G230,IF(ISNUMBER(1*LEFT(G230,LEN(G230)-1)),1*LEFT(G230,LEN(G230)-1),VLOOKUP(IF(ISERROR(SEARCH(")",G230,1)),LEFT(G230,LEN(G230)),LEFT(G230,LEN(G230)-1)),$A$2:$C$38,3,0))))</f>
        <v/>
      </c>
      <c r="M230" s="41" t="str">
        <f aca="false">IF(ISBLANK(H230),"",IF(ISNUMBER(H230),H230,IF(ISNUMBER(1*LEFT(H230,LEN(H230)-1)),1*LEFT(H230,LEN(H230)-1),VLOOKUP(IF(ISERROR(SEARCH(")",H230,1)),LEFT(H230,LEN(H230)),LEFT(H230,LEN(H230)-1)),$A$2:$C$38,3,0))))</f>
        <v/>
      </c>
      <c r="N230" s="40" t="str">
        <f aca="false">I230&amp;"("&amp;J230&amp;IF(ISNUMBER(K230),IF(ISNUMBER(L230),IF(ISNUMBER(M230),","&amp;K230&amp;","&amp;L230&amp;","&amp;M230,","&amp;K230&amp;","&amp;L230),","&amp;K230),"")&amp;")"</f>
        <v>HMX(200)</v>
      </c>
      <c r="O230" s="0" t="str">
        <f aca="false">IF(ISERROR(VLOOKUP(N230,'INTEGER modparm'!$B$2:$B$155,1,0)),IF(ISERROR(VLOOKUP(N230,'REAL modparm'!$B$2:$B$801,1,0)),IF(ISERROR(VLOOKUP(N230,'CHAR modparm'!$B$2:$B$10,1,0)),"*******","CHARACTER"),"REAL"),"INTEGER")</f>
        <v>REAL</v>
      </c>
      <c r="P230" s="0" t="n">
        <v>229</v>
      </c>
      <c r="Q230" s="42" t="s">
        <v>2974</v>
      </c>
      <c r="R230" s="42" t="str">
        <f aca="false">INDEX($N$2:$N$951,MATCH(S230,$P$2:$P$951,0),1)</f>
        <v>CGCO2(31,1)</v>
      </c>
      <c r="S230" s="30" t="n">
        <v>65</v>
      </c>
      <c r="T230" s="43" t="str">
        <f aca="false">Q230&amp;"::"&amp;R230</f>
        <v>REAL::CGCO2(31,1)</v>
      </c>
      <c r="U230" s="44" t="str">
        <f aca="false">"p%"&amp;LEFT(R230,SEARCH("(",R230,1)-1)&amp;"="&amp;LEFT(R230,SEARCH("(",R230,1)-1)</f>
        <v>p%CGCO2=CGCO2</v>
      </c>
      <c r="V230" s="44" t="str">
        <f aca="false">LEFT(R230,SEARCH("(",R230,1)-1)&amp;"="&amp;"p%"&amp;LEFT(R230,SEARCH("(",R230,1)-1)</f>
        <v>CGCO2=p%CGCO2</v>
      </c>
    </row>
    <row r="231" customFormat="false" ht="12.8" hidden="false" customHeight="false" outlineLevel="0" collapsed="false">
      <c r="E231" s="0" t="s">
        <v>986</v>
      </c>
      <c r="I231" s="39" t="s">
        <v>2237</v>
      </c>
      <c r="J231" s="40" t="n">
        <f aca="false">IF(ISNUMBER(RIGHT(E231,LEN(E231)-SEARCH("(",E231,1))*1),RIGHT(E231,LEN(E231)-SEARCH("(",E231,1))*1,VLOOKUP(MID(E231,SEARCH("(",E231,1)+1,IF(ISERROR(FIND("NBMX",E231,1)),3,4)),$A$2:$C$38,3,0))</f>
        <v>1</v>
      </c>
      <c r="K231" s="40" t="str">
        <f aca="false">IF(ISBLANK(F231),"",IF(ISNUMBER(F231),F231,VLOOKUP(IF(ISERROR(SEARCH(")",F231,1)),LEFT(F231,LEN(F231)),LEFT(F231,LEN(F231)-1)),$A$2:$C$38,3,0)))</f>
        <v/>
      </c>
      <c r="L231" s="40" t="str">
        <f aca="false">IF(ISBLANK(G231),"",IF(ISNUMBER(G231),G231,IF(ISNUMBER(1*LEFT(G231,LEN(G231)-1)),1*LEFT(G231,LEN(G231)-1),VLOOKUP(IF(ISERROR(SEARCH(")",G231,1)),LEFT(G231,LEN(G231)),LEFT(G231,LEN(G231)-1)),$A$2:$C$38,3,0))))</f>
        <v/>
      </c>
      <c r="M231" s="41" t="str">
        <f aca="false">IF(ISBLANK(H231),"",IF(ISNUMBER(H231),H231,IF(ISNUMBER(1*LEFT(H231,LEN(H231)-1)),1*LEFT(H231,LEN(H231)-1),VLOOKUP(IF(ISERROR(SEARCH(")",H231,1)),LEFT(H231,LEN(H231)),LEFT(H231,LEN(H231)-1)),$A$2:$C$38,3,0))))</f>
        <v/>
      </c>
      <c r="N231" s="40" t="str">
        <f aca="false">I231&amp;"("&amp;J231&amp;IF(ISNUMBER(K231),IF(ISNUMBER(L231),IF(ISNUMBER(M231),","&amp;K231&amp;","&amp;L231&amp;","&amp;M231,","&amp;K231&amp;","&amp;L231),","&amp;K231),"")&amp;")"</f>
        <v>HR0(1)</v>
      </c>
      <c r="O231" s="0" t="str">
        <f aca="false">IF(ISERROR(VLOOKUP(N231,'INTEGER modparm'!$B$2:$B$155,1,0)),IF(ISERROR(VLOOKUP(N231,'REAL modparm'!$B$2:$B$801,1,0)),IF(ISERROR(VLOOKUP(N231,'CHAR modparm'!$B$2:$B$10,1,0)),"*******","CHARACTER"),"REAL"),"INTEGER")</f>
        <v>REAL</v>
      </c>
      <c r="P231" s="0" t="n">
        <v>230</v>
      </c>
      <c r="Q231" s="42" t="s">
        <v>2974</v>
      </c>
      <c r="R231" s="42" t="str">
        <f aca="false">INDEX($N$2:$N$951,MATCH(S231,$P$2:$P$951,0),1)</f>
        <v>CGN2O(31,1)</v>
      </c>
      <c r="S231" s="30" t="n">
        <v>66</v>
      </c>
      <c r="T231" s="43" t="str">
        <f aca="false">Q231&amp;"::"&amp;R231</f>
        <v>REAL::CGN2O(31,1)</v>
      </c>
      <c r="U231" s="44" t="str">
        <f aca="false">"p%"&amp;LEFT(R231,SEARCH("(",R231,1)-1)&amp;"="&amp;LEFT(R231,SEARCH("(",R231,1)-1)</f>
        <v>p%CGN2O=CGN2O</v>
      </c>
      <c r="V231" s="44" t="str">
        <f aca="false">LEFT(R231,SEARCH("(",R231,1)-1)&amp;"="&amp;"p%"&amp;LEFT(R231,SEARCH("(",R231,1)-1)</f>
        <v>CGN2O=p%CGN2O</v>
      </c>
    </row>
    <row r="232" customFormat="false" ht="12.8" hidden="false" customHeight="false" outlineLevel="0" collapsed="false">
      <c r="E232" s="0" t="s">
        <v>987</v>
      </c>
      <c r="I232" s="39" t="s">
        <v>2238</v>
      </c>
      <c r="J232" s="40" t="n">
        <f aca="false">IF(ISNUMBER(RIGHT(E232,LEN(E232)-SEARCH("(",E232,1))*1),RIGHT(E232,LEN(E232)-SEARCH("(",E232,1))*1,VLOOKUP(MID(E232,SEARCH("(",E232,1)+1,IF(ISERROR(FIND("NBMX",E232,1)),3,4)),$A$2:$C$38,3,0))</f>
        <v>1</v>
      </c>
      <c r="K232" s="40" t="str">
        <f aca="false">IF(ISBLANK(F232),"",IF(ISNUMBER(F232),F232,VLOOKUP(IF(ISERROR(SEARCH(")",F232,1)),LEFT(F232,LEN(F232)),LEFT(F232,LEN(F232)-1)),$A$2:$C$38,3,0)))</f>
        <v/>
      </c>
      <c r="L232" s="40" t="str">
        <f aca="false">IF(ISBLANK(G232),"",IF(ISNUMBER(G232),G232,IF(ISNUMBER(1*LEFT(G232,LEN(G232)-1)),1*LEFT(G232,LEN(G232)-1),VLOOKUP(IF(ISERROR(SEARCH(")",G232,1)),LEFT(G232,LEN(G232)),LEFT(G232,LEN(G232)-1)),$A$2:$C$38,3,0))))</f>
        <v/>
      </c>
      <c r="M232" s="41" t="str">
        <f aca="false">IF(ISBLANK(H232),"",IF(ISNUMBER(H232),H232,IF(ISNUMBER(1*LEFT(H232,LEN(H232)-1)),1*LEFT(H232,LEN(H232)-1),VLOOKUP(IF(ISERROR(SEARCH(")",H232,1)),LEFT(H232,LEN(H232)),LEFT(H232,LEN(H232)-1)),$A$2:$C$38,3,0))))</f>
        <v/>
      </c>
      <c r="N232" s="40" t="str">
        <f aca="false">I232&amp;"("&amp;J232&amp;IF(ISNUMBER(K232),IF(ISNUMBER(L232),IF(ISNUMBER(M232),","&amp;K232&amp;","&amp;L232&amp;","&amp;M232,","&amp;K232&amp;","&amp;L232),","&amp;K232),"")&amp;")"</f>
        <v>HSM(1)</v>
      </c>
      <c r="O232" s="0" t="str">
        <f aca="false">IF(ISERROR(VLOOKUP(N232,'INTEGER modparm'!$B$2:$B$155,1,0)),IF(ISERROR(VLOOKUP(N232,'REAL modparm'!$B$2:$B$801,1,0)),IF(ISERROR(VLOOKUP(N232,'CHAR modparm'!$B$2:$B$10,1,0)),"*******","CHARACTER"),"REAL"),"INTEGER")</f>
        <v>REAL</v>
      </c>
      <c r="P232" s="0" t="n">
        <v>231</v>
      </c>
      <c r="Q232" s="42" t="s">
        <v>2974</v>
      </c>
      <c r="R232" s="42" t="str">
        <f aca="false">INDEX($N$2:$N$951,MATCH(S232,$P$2:$P$951,0),1)</f>
        <v>CGO2(31,1)</v>
      </c>
      <c r="S232" s="30" t="n">
        <v>67</v>
      </c>
      <c r="T232" s="43" t="str">
        <f aca="false">Q232&amp;"::"&amp;R232</f>
        <v>REAL::CGO2(31,1)</v>
      </c>
      <c r="U232" s="44" t="str">
        <f aca="false">"p%"&amp;LEFT(R232,SEARCH("(",R232,1)-1)&amp;"="&amp;LEFT(R232,SEARCH("(",R232,1)-1)</f>
        <v>p%CGO2=CGO2</v>
      </c>
      <c r="V232" s="44" t="str">
        <f aca="false">LEFT(R232,SEARCH("(",R232,1)-1)&amp;"="&amp;"p%"&amp;LEFT(R232,SEARCH("(",R232,1)-1)</f>
        <v>CGO2=p%CGO2</v>
      </c>
    </row>
    <row r="233" customFormat="false" ht="12.8" hidden="false" customHeight="false" outlineLevel="0" collapsed="false">
      <c r="E233" s="0" t="s">
        <v>1730</v>
      </c>
      <c r="F233" s="0" t="s">
        <v>1599</v>
      </c>
      <c r="I233" s="39" t="s">
        <v>2239</v>
      </c>
      <c r="J233" s="40" t="n">
        <f aca="false">IF(ISNUMBER(RIGHT(E233,LEN(E233)-SEARCH("(",E233,1))*1),RIGHT(E233,LEN(E233)-SEARCH("(",E233,1))*1,VLOOKUP(MID(E233,SEARCH("(",E233,1)+1,IF(ISERROR(FIND("NBMX",E233,1)),3,4)),$A$2:$C$38,3,0))</f>
        <v>200</v>
      </c>
      <c r="K233" s="40" t="n">
        <f aca="false">IF(ISBLANK(F233),"",IF(ISNUMBER(F233),F233,VLOOKUP(IF(ISERROR(SEARCH(")",F233,1)),LEFT(F233,LEN(F233)),LEFT(F233,LEN(F233)-1)),$A$2:$C$38,3,0)))</f>
        <v>1</v>
      </c>
      <c r="L233" s="40" t="str">
        <f aca="false">IF(ISBLANK(G233),"",IF(ISNUMBER(G233),G233,IF(ISNUMBER(1*LEFT(G233,LEN(G233)-1)),1*LEFT(G233,LEN(G233)-1),VLOOKUP(IF(ISERROR(SEARCH(")",G233,1)),LEFT(G233,LEN(G233)),LEFT(G233,LEN(G233)-1)),$A$2:$C$38,3,0))))</f>
        <v/>
      </c>
      <c r="M233" s="41" t="str">
        <f aca="false">IF(ISBLANK(H233),"",IF(ISNUMBER(H233),H233,IF(ISNUMBER(1*LEFT(H233,LEN(H233)-1)),1*LEFT(H233,LEN(H233)-1),VLOOKUP(IF(ISERROR(SEARCH(")",H233,1)),LEFT(H233,LEN(H233)),LEFT(H233,LEN(H233)-1)),$A$2:$C$38,3,0))))</f>
        <v/>
      </c>
      <c r="N233" s="40" t="str">
        <f aca="false">I233&amp;"("&amp;J233&amp;IF(ISNUMBER(K233),IF(ISNUMBER(L233),IF(ISNUMBER(M233),","&amp;K233&amp;","&amp;L233&amp;","&amp;M233,","&amp;K233&amp;","&amp;L233),","&amp;K233),"")&amp;")"</f>
        <v>HU(200,1)</v>
      </c>
      <c r="O233" s="0" t="str">
        <f aca="false">IF(ISERROR(VLOOKUP(N233,'INTEGER modparm'!$B$2:$B$155,1,0)),IF(ISERROR(VLOOKUP(N233,'REAL modparm'!$B$2:$B$801,1,0)),IF(ISERROR(VLOOKUP(N233,'CHAR modparm'!$B$2:$B$10,1,0)),"*******","CHARACTER"),"REAL"),"INTEGER")</f>
        <v>REAL</v>
      </c>
      <c r="P233" s="0" t="n">
        <v>232</v>
      </c>
      <c r="Q233" s="42" t="s">
        <v>2974</v>
      </c>
      <c r="R233" s="42" t="str">
        <f aca="false">INDEX($N$2:$N$951,MATCH(S233,$P$2:$P$951,0),1)</f>
        <v>CHL(1)</v>
      </c>
      <c r="S233" s="30" t="n">
        <v>68</v>
      </c>
      <c r="T233" s="43" t="str">
        <f aca="false">Q233&amp;"::"&amp;R233</f>
        <v>REAL::CHL(1)</v>
      </c>
      <c r="U233" s="44" t="str">
        <f aca="false">"p%"&amp;LEFT(R233,SEARCH("(",R233,1)-1)&amp;"="&amp;LEFT(R233,SEARCH("(",R233,1)-1)</f>
        <v>p%CHL=CHL</v>
      </c>
      <c r="V233" s="44" t="str">
        <f aca="false">LEFT(R233,SEARCH("(",R233,1)-1)&amp;"="&amp;"p%"&amp;LEFT(R233,SEARCH("(",R233,1)-1)</f>
        <v>CHL=p%CHL</v>
      </c>
    </row>
    <row r="234" customFormat="false" ht="12.8" hidden="false" customHeight="false" outlineLevel="0" collapsed="false">
      <c r="E234" s="0" t="s">
        <v>1731</v>
      </c>
      <c r="F234" s="0" t="s">
        <v>1599</v>
      </c>
      <c r="I234" s="39" t="s">
        <v>2240</v>
      </c>
      <c r="J234" s="40" t="n">
        <f aca="false">IF(ISNUMBER(RIGHT(E234,LEN(E234)-SEARCH("(",E234,1))*1),RIGHT(E234,LEN(E234)-SEARCH("(",E234,1))*1,VLOOKUP(MID(E234,SEARCH("(",E234,1)+1,IF(ISERROR(FIND("NBMX",E234,1)),3,4)),$A$2:$C$38,3,0))</f>
        <v>200</v>
      </c>
      <c r="K234" s="40" t="n">
        <f aca="false">IF(ISBLANK(F234),"",IF(ISNUMBER(F234),F234,VLOOKUP(IF(ISERROR(SEARCH(")",F234,1)),LEFT(F234,LEN(F234)),LEFT(F234,LEN(F234)-1)),$A$2:$C$38,3,0)))</f>
        <v>1</v>
      </c>
      <c r="L234" s="40" t="str">
        <f aca="false">IF(ISBLANK(G234),"",IF(ISNUMBER(G234),G234,IF(ISNUMBER(1*LEFT(G234,LEN(G234)-1)),1*LEFT(G234,LEN(G234)-1),VLOOKUP(IF(ISERROR(SEARCH(")",G234,1)),LEFT(G234,LEN(G234)),LEFT(G234,LEN(G234)-1)),$A$2:$C$38,3,0))))</f>
        <v/>
      </c>
      <c r="M234" s="41" t="str">
        <f aca="false">IF(ISBLANK(H234),"",IF(ISNUMBER(H234),H234,IF(ISNUMBER(1*LEFT(H234,LEN(H234)-1)),1*LEFT(H234,LEN(H234)-1),VLOOKUP(IF(ISERROR(SEARCH(")",H234,1)),LEFT(H234,LEN(H234)),LEFT(H234,LEN(H234)-1)),$A$2:$C$38,3,0))))</f>
        <v/>
      </c>
      <c r="N234" s="40" t="str">
        <f aca="false">I234&amp;"("&amp;J234&amp;IF(ISNUMBER(K234),IF(ISNUMBER(L234),IF(ISNUMBER(M234),","&amp;K234&amp;","&amp;L234&amp;","&amp;M234,","&amp;K234&amp;","&amp;L234),","&amp;K234),"")&amp;")"</f>
        <v>HUF(200,1)</v>
      </c>
      <c r="O234" s="0" t="str">
        <f aca="false">IF(ISERROR(VLOOKUP(N234,'INTEGER modparm'!$B$2:$B$155,1,0)),IF(ISERROR(VLOOKUP(N234,'REAL modparm'!$B$2:$B$801,1,0)),IF(ISERROR(VLOOKUP(N234,'CHAR modparm'!$B$2:$B$10,1,0)),"*******","CHARACTER"),"REAL"),"INTEGER")</f>
        <v>REAL</v>
      </c>
      <c r="P234" s="0" t="n">
        <v>233</v>
      </c>
      <c r="Q234" s="42" t="s">
        <v>2974</v>
      </c>
      <c r="R234" s="42" t="str">
        <f aca="false">INDEX($N$2:$N$951,MATCH(S234,$P$2:$P$951,0),1)</f>
        <v>CHN(1)</v>
      </c>
      <c r="S234" s="30" t="n">
        <v>69</v>
      </c>
      <c r="T234" s="43" t="str">
        <f aca="false">Q234&amp;"::"&amp;R234</f>
        <v>REAL::CHN(1)</v>
      </c>
      <c r="U234" s="44" t="str">
        <f aca="false">"p%"&amp;LEFT(R234,SEARCH("(",R234,1)-1)&amp;"="&amp;LEFT(R234,SEARCH("(",R234,1)-1)</f>
        <v>p%CHN=CHN</v>
      </c>
      <c r="V234" s="44" t="str">
        <f aca="false">LEFT(R234,SEARCH("(",R234,1)-1)&amp;"="&amp;"p%"&amp;LEFT(R234,SEARCH("(",R234,1)-1)</f>
        <v>CHN=p%CHN</v>
      </c>
    </row>
    <row r="235" customFormat="false" ht="12.8" hidden="false" customHeight="false" outlineLevel="0" collapsed="false">
      <c r="E235" s="0" t="s">
        <v>1732</v>
      </c>
      <c r="F235" s="0" t="s">
        <v>1599</v>
      </c>
      <c r="I235" s="39" t="s">
        <v>2241</v>
      </c>
      <c r="J235" s="40" t="n">
        <f aca="false">IF(ISNUMBER(RIGHT(E235,LEN(E235)-SEARCH("(",E235,1))*1),RIGHT(E235,LEN(E235)-SEARCH("(",E235,1))*1,VLOOKUP(MID(E235,SEARCH("(",E235,1)+1,IF(ISERROR(FIND("NBMX",E235,1)),3,4)),$A$2:$C$38,3,0))</f>
        <v>200</v>
      </c>
      <c r="K235" s="40" t="n">
        <f aca="false">IF(ISBLANK(F235),"",IF(ISNUMBER(F235),F235,VLOOKUP(IF(ISERROR(SEARCH(")",F235,1)),LEFT(F235,LEN(F235)),LEFT(F235,LEN(F235)-1)),$A$2:$C$38,3,0)))</f>
        <v>1</v>
      </c>
      <c r="L235" s="40" t="str">
        <f aca="false">IF(ISBLANK(G235),"",IF(ISNUMBER(G235),G235,IF(ISNUMBER(1*LEFT(G235,LEN(G235)-1)),1*LEFT(G235,LEN(G235)-1),VLOOKUP(IF(ISERROR(SEARCH(")",G235,1)),LEFT(G235,LEN(G235)),LEFT(G235,LEN(G235)-1)),$A$2:$C$38,3,0))))</f>
        <v/>
      </c>
      <c r="M235" s="41" t="str">
        <f aca="false">IF(ISBLANK(H235),"",IF(ISNUMBER(H235),H235,IF(ISNUMBER(1*LEFT(H235,LEN(H235)-1)),1*LEFT(H235,LEN(H235)-1),VLOOKUP(IF(ISERROR(SEARCH(")",H235,1)),LEFT(H235,LEN(H235)),LEFT(H235,LEN(H235)-1)),$A$2:$C$38,3,0))))</f>
        <v/>
      </c>
      <c r="N235" s="40" t="str">
        <f aca="false">I235&amp;"("&amp;J235&amp;IF(ISNUMBER(K235),IF(ISNUMBER(L235),IF(ISNUMBER(M235),","&amp;K235&amp;","&amp;L235&amp;","&amp;M235,","&amp;K235&amp;","&amp;L235),","&amp;K235),"")&amp;")"</f>
        <v>HUI(200,1)</v>
      </c>
      <c r="O235" s="0" t="str">
        <f aca="false">IF(ISERROR(VLOOKUP(N235,'INTEGER modparm'!$B$2:$B$155,1,0)),IF(ISERROR(VLOOKUP(N235,'REAL modparm'!$B$2:$B$801,1,0)),IF(ISERROR(VLOOKUP(N235,'CHAR modparm'!$B$2:$B$10,1,0)),"*******","CHARACTER"),"REAL"),"INTEGER")</f>
        <v>REAL</v>
      </c>
      <c r="P235" s="0" t="n">
        <v>234</v>
      </c>
      <c r="Q235" s="42" t="s">
        <v>2974</v>
      </c>
      <c r="R235" s="42" t="str">
        <f aca="false">INDEX($N$2:$N$951,MATCH(S235,$P$2:$P$951,0),1)</f>
        <v>CHS(1)</v>
      </c>
      <c r="S235" s="30" t="n">
        <v>70</v>
      </c>
      <c r="T235" s="43" t="str">
        <f aca="false">Q235&amp;"::"&amp;R235</f>
        <v>REAL::CHS(1)</v>
      </c>
      <c r="U235" s="44" t="str">
        <f aca="false">"p%"&amp;LEFT(R235,SEARCH("(",R235,1)-1)&amp;"="&amp;LEFT(R235,SEARCH("(",R235,1)-1)</f>
        <v>p%CHS=CHS</v>
      </c>
      <c r="V235" s="44" t="str">
        <f aca="false">LEFT(R235,SEARCH("(",R235,1)-1)&amp;"="&amp;"p%"&amp;LEFT(R235,SEARCH("(",R235,1)-1)</f>
        <v>CHS=p%CHS</v>
      </c>
    </row>
    <row r="236" customFormat="false" ht="12.8" hidden="false" customHeight="false" outlineLevel="0" collapsed="false">
      <c r="E236" s="0" t="s">
        <v>1733</v>
      </c>
      <c r="F236" s="0" t="s">
        <v>224</v>
      </c>
      <c r="G236" s="0" t="s">
        <v>1599</v>
      </c>
      <c r="I236" s="39" t="s">
        <v>2242</v>
      </c>
      <c r="J236" s="40" t="n">
        <f aca="false">IF(ISNUMBER(RIGHT(E236,LEN(E236)-SEARCH("(",E236,1))*1),RIGHT(E236,LEN(E236)-SEARCH("(",E236,1))*1,VLOOKUP(MID(E236,SEARCH("(",E236,1)+1,IF(ISERROR(FIND("NBMX",E236,1)),3,4)),$A$2:$C$38,3,0))</f>
        <v>45</v>
      </c>
      <c r="K236" s="40" t="n">
        <f aca="false">IF(ISBLANK(F236),"",IF(ISNUMBER(F236),F236,VLOOKUP(IF(ISERROR(SEARCH(")",F236,1)),LEFT(F236,LEN(F236)),LEFT(F236,LEN(F236)-1)),$A$2:$C$38,3,0)))</f>
        <v>300</v>
      </c>
      <c r="L236" s="40" t="n">
        <f aca="false">IF(ISBLANK(G236),"",IF(ISNUMBER(G236),G236,IF(ISNUMBER(1*LEFT(G236,LEN(G236)-1)),1*LEFT(G236,LEN(G236)-1),VLOOKUP(IF(ISERROR(SEARCH(")",G236,1)),LEFT(G236,LEN(G236)),LEFT(G236,LEN(G236)-1)),$A$2:$C$38,3,0))))</f>
        <v>1</v>
      </c>
      <c r="M236" s="41" t="str">
        <f aca="false">IF(ISBLANK(H236),"",IF(ISNUMBER(H236),H236,IF(ISNUMBER(1*LEFT(H236,LEN(H236)-1)),1*LEFT(H236,LEN(H236)-1),VLOOKUP(IF(ISERROR(SEARCH(")",H236,1)),LEFT(H236,LEN(H236)),LEFT(H236,LEN(H236)-1)),$A$2:$C$38,3,0))))</f>
        <v/>
      </c>
      <c r="N236" s="40" t="str">
        <f aca="false">I236&amp;"("&amp;J236&amp;IF(ISNUMBER(K236),IF(ISNUMBER(L236),IF(ISNUMBER(M236),","&amp;K236&amp;","&amp;L236&amp;","&amp;M236,","&amp;K236&amp;","&amp;L236),","&amp;K236),"")&amp;")"</f>
        <v>HUSC(45,300,1)</v>
      </c>
      <c r="O236" s="0" t="str">
        <f aca="false">IF(ISERROR(VLOOKUP(N236,'INTEGER modparm'!$B$2:$B$155,1,0)),IF(ISERROR(VLOOKUP(N236,'REAL modparm'!$B$2:$B$801,1,0)),IF(ISERROR(VLOOKUP(N236,'CHAR modparm'!$B$2:$B$10,1,0)),"*******","CHARACTER"),"REAL"),"INTEGER")</f>
        <v>REAL</v>
      </c>
      <c r="P236" s="0" t="n">
        <v>235</v>
      </c>
      <c r="Q236" s="42" t="s">
        <v>2974</v>
      </c>
      <c r="R236" s="42" t="str">
        <f aca="false">INDEX($N$2:$N$951,MATCH(S236,$P$2:$P$951,0),1)</f>
        <v>CHXA(1)</v>
      </c>
      <c r="S236" s="30" t="n">
        <v>71</v>
      </c>
      <c r="T236" s="43" t="str">
        <f aca="false">Q236&amp;"::"&amp;R236</f>
        <v>REAL::CHXA(1)</v>
      </c>
      <c r="U236" s="44" t="str">
        <f aca="false">"p%"&amp;LEFT(R236,SEARCH("(",R236,1)-1)&amp;"="&amp;LEFT(R236,SEARCH("(",R236,1)-1)</f>
        <v>p%CHXA=CHXA</v>
      </c>
      <c r="V236" s="44" t="str">
        <f aca="false">LEFT(R236,SEARCH("(",R236,1)-1)&amp;"="&amp;"p%"&amp;LEFT(R236,SEARCH("(",R236,1)-1)</f>
        <v>CHXA=p%CHXA</v>
      </c>
    </row>
    <row r="237" customFormat="false" ht="12.8" hidden="false" customHeight="false" outlineLevel="0" collapsed="false">
      <c r="E237" s="0" t="s">
        <v>1230</v>
      </c>
      <c r="I237" s="39" t="s">
        <v>2243</v>
      </c>
      <c r="J237" s="40" t="n">
        <f aca="false">IF(ISNUMBER(RIGHT(E237,LEN(E237)-SEARCH("(",E237,1))*1),RIGHT(E237,LEN(E237)-SEARCH("(",E237,1))*1,VLOOKUP(MID(E237,SEARCH("(",E237,1)+1,IF(ISERROR(FIND("NBMX",E237,1)),3,4)),$A$2:$C$38,3,0))</f>
        <v>4</v>
      </c>
      <c r="K237" s="40" t="str">
        <f aca="false">IF(ISBLANK(F237),"",IF(ISNUMBER(F237),F237,VLOOKUP(IF(ISERROR(SEARCH(")",F237,1)),LEFT(F237,LEN(F237)),LEFT(F237,LEN(F237)-1)),$A$2:$C$38,3,0)))</f>
        <v/>
      </c>
      <c r="L237" s="40" t="str">
        <f aca="false">IF(ISBLANK(G237),"",IF(ISNUMBER(G237),G237,IF(ISNUMBER(1*LEFT(G237,LEN(G237)-1)),1*LEFT(G237,LEN(G237)-1),VLOOKUP(IF(ISERROR(SEARCH(")",G237,1)),LEFT(G237,LEN(G237)),LEFT(G237,LEN(G237)-1)),$A$2:$C$38,3,0))))</f>
        <v/>
      </c>
      <c r="M237" s="41" t="str">
        <f aca="false">IF(ISBLANK(H237),"",IF(ISNUMBER(H237),H237,IF(ISNUMBER(1*LEFT(H237,LEN(H237)-1)),1*LEFT(H237,LEN(H237)-1),VLOOKUP(IF(ISERROR(SEARCH(")",H237,1)),LEFT(H237,LEN(H237)),LEFT(H237,LEN(H237)-1)),$A$2:$C$38,3,0))))</f>
        <v/>
      </c>
      <c r="N237" s="40" t="str">
        <f aca="false">I237&amp;"("&amp;J237&amp;IF(ISNUMBER(K237),IF(ISNUMBER(L237),IF(ISNUMBER(M237),","&amp;K237&amp;","&amp;L237&amp;","&amp;M237,","&amp;K237&amp;","&amp;L237),","&amp;K237),"")&amp;")"</f>
        <v>HYDV(4)</v>
      </c>
      <c r="O237" s="0" t="str">
        <f aca="false">IF(ISERROR(VLOOKUP(N237,'INTEGER modparm'!$B$2:$B$155,1,0)),IF(ISERROR(VLOOKUP(N237,'REAL modparm'!$B$2:$B$801,1,0)),IF(ISERROR(VLOOKUP(N237,'CHAR modparm'!$B$2:$B$10,1,0)),"*******","CHARACTER"),"REAL"),"INTEGER")</f>
        <v>REAL</v>
      </c>
      <c r="P237" s="0" t="n">
        <v>236</v>
      </c>
      <c r="Q237" s="42" t="s">
        <v>2974</v>
      </c>
      <c r="R237" s="42" t="str">
        <f aca="false">INDEX($N$2:$N$951,MATCH(S237,$P$2:$P$951,0),1)</f>
        <v>CHXP(1)</v>
      </c>
      <c r="S237" s="30" t="n">
        <v>72</v>
      </c>
      <c r="T237" s="43" t="str">
        <f aca="false">Q237&amp;"::"&amp;R237</f>
        <v>REAL::CHXP(1)</v>
      </c>
      <c r="U237" s="44" t="str">
        <f aca="false">"p%"&amp;LEFT(R237,SEARCH("(",R237,1)-1)&amp;"="&amp;LEFT(R237,SEARCH("(",R237,1)-1)</f>
        <v>p%CHXP=CHXP</v>
      </c>
      <c r="V237" s="44" t="str">
        <f aca="false">LEFT(R237,SEARCH("(",R237,1)-1)&amp;"="&amp;"p%"&amp;LEFT(R237,SEARCH("(",R237,1)-1)</f>
        <v>CHXP=p%CHXP</v>
      </c>
    </row>
    <row r="238" customFormat="false" ht="12.8" hidden="false" customHeight="false" outlineLevel="0" collapsed="false">
      <c r="E238" s="0" t="s">
        <v>681</v>
      </c>
      <c r="I238" s="39" t="s">
        <v>2244</v>
      </c>
      <c r="J238" s="40" t="n">
        <f aca="false">IF(ISNUMBER(RIGHT(E238,LEN(E238)-SEARCH("(",E238,1))*1),RIGHT(E238,LEN(E238)-SEARCH("(",E238,1))*1,VLOOKUP(MID(E238,SEARCH("(",E238,1)+1,IF(ISERROR(FIND("NBMX",E238,1)),3,4)),$A$2:$C$38,3,0))</f>
        <v>1</v>
      </c>
      <c r="K238" s="40" t="str">
        <f aca="false">IF(ISBLANK(F238),"",IF(ISNUMBER(F238),F238,VLOOKUP(IF(ISERROR(SEARCH(")",F238,1)),LEFT(F238,LEN(F238)),LEFT(F238,LEN(F238)-1)),$A$2:$C$38,3,0)))</f>
        <v/>
      </c>
      <c r="L238" s="40" t="str">
        <f aca="false">IF(ISBLANK(G238),"",IF(ISNUMBER(G238),G238,IF(ISNUMBER(1*LEFT(G238,LEN(G238)-1)),1*LEFT(G238,LEN(G238)-1),VLOOKUP(IF(ISERROR(SEARCH(")",G238,1)),LEFT(G238,LEN(G238)),LEFT(G238,LEN(G238)-1)),$A$2:$C$38,3,0))))</f>
        <v/>
      </c>
      <c r="M238" s="41" t="str">
        <f aca="false">IF(ISBLANK(H238),"",IF(ISNUMBER(H238),H238,IF(ISNUMBER(1*LEFT(H238,LEN(H238)-1)),1*LEFT(H238,LEN(H238)-1),VLOOKUP(IF(ISERROR(SEARCH(")",H238,1)),LEFT(H238,LEN(H238)),LEFT(H238,LEN(H238)-1)),$A$2:$C$38,3,0))))</f>
        <v/>
      </c>
      <c r="N238" s="40" t="str">
        <f aca="false">I238&amp;"("&amp;J238&amp;IF(ISNUMBER(K238),IF(ISNUMBER(L238),IF(ISNUMBER(M238),","&amp;K238&amp;","&amp;L238&amp;","&amp;M238,","&amp;K238&amp;","&amp;L238),","&amp;K238),"")&amp;")"</f>
        <v>IAC(1)</v>
      </c>
      <c r="O238" s="0" t="str">
        <f aca="false">IF(ISERROR(VLOOKUP(N238,'INTEGER modparm'!$B$2:$B$155,1,0)),IF(ISERROR(VLOOKUP(N238,'REAL modparm'!$B$2:$B$801,1,0)),IF(ISERROR(VLOOKUP(N238,'CHAR modparm'!$B$2:$B$10,1,0)),"*******","CHARACTER"),"REAL"),"INTEGER")</f>
        <v>INTEGER</v>
      </c>
      <c r="P238" s="0" t="n">
        <v>237</v>
      </c>
      <c r="Q238" s="42" t="s">
        <v>2974</v>
      </c>
      <c r="R238" s="42" t="str">
        <f aca="false">INDEX($N$2:$N$951,MATCH(S238,$P$2:$P$951,0),1)</f>
        <v>CKY(200)</v>
      </c>
      <c r="S238" s="30" t="n">
        <v>73</v>
      </c>
      <c r="T238" s="43" t="str">
        <f aca="false">Q238&amp;"::"&amp;R238</f>
        <v>REAL::CKY(200)</v>
      </c>
      <c r="U238" s="44" t="str">
        <f aca="false">"p%"&amp;LEFT(R238,SEARCH("(",R238,1)-1)&amp;"="&amp;LEFT(R238,SEARCH("(",R238,1)-1)</f>
        <v>p%CKY=CKY</v>
      </c>
      <c r="V238" s="44" t="str">
        <f aca="false">LEFT(R238,SEARCH("(",R238,1)-1)&amp;"="&amp;"p%"&amp;LEFT(R238,SEARCH("(",R238,1)-1)</f>
        <v>CKY=p%CKY</v>
      </c>
    </row>
    <row r="239" customFormat="false" ht="12.8" hidden="false" customHeight="false" outlineLevel="0" collapsed="false">
      <c r="E239" s="0" t="s">
        <v>682</v>
      </c>
      <c r="I239" s="39" t="s">
        <v>2245</v>
      </c>
      <c r="J239" s="40" t="n">
        <f aca="false">IF(ISNUMBER(RIGHT(E239,LEN(E239)-SEARCH("(",E239,1))*1),RIGHT(E239,LEN(E239)-SEARCH("(",E239,1))*1,VLOOKUP(MID(E239,SEARCH("(",E239,1)+1,IF(ISERROR(FIND("NBMX",E239,1)),3,4)),$A$2:$C$38,3,0))</f>
        <v>1</v>
      </c>
      <c r="K239" s="40" t="str">
        <f aca="false">IF(ISBLANK(F239),"",IF(ISNUMBER(F239),F239,VLOOKUP(IF(ISERROR(SEARCH(")",F239,1)),LEFT(F239,LEN(F239)),LEFT(F239,LEN(F239)-1)),$A$2:$C$38,3,0)))</f>
        <v/>
      </c>
      <c r="L239" s="40" t="str">
        <f aca="false">IF(ISBLANK(G239),"",IF(ISNUMBER(G239),G239,IF(ISNUMBER(1*LEFT(G239,LEN(G239)-1)),1*LEFT(G239,LEN(G239)-1),VLOOKUP(IF(ISERROR(SEARCH(")",G239,1)),LEFT(G239,LEN(G239)),LEFT(G239,LEN(G239)-1)),$A$2:$C$38,3,0))))</f>
        <v/>
      </c>
      <c r="M239" s="41" t="str">
        <f aca="false">IF(ISBLANK(H239),"",IF(ISNUMBER(H239),H239,IF(ISNUMBER(1*LEFT(H239,LEN(H239)-1)),1*LEFT(H239,LEN(H239)-1),VLOOKUP(IF(ISERROR(SEARCH(")",H239,1)),LEFT(H239,LEN(H239)),LEFT(H239,LEN(H239)-1)),$A$2:$C$38,3,0))))</f>
        <v/>
      </c>
      <c r="N239" s="40" t="str">
        <f aca="false">I239&amp;"("&amp;J239&amp;IF(ISNUMBER(K239),IF(ISNUMBER(L239),IF(ISNUMBER(M239),","&amp;K239&amp;","&amp;L239&amp;","&amp;M239,","&amp;K239&amp;","&amp;L239),","&amp;K239),"")&amp;")"</f>
        <v>IAMF(1)</v>
      </c>
      <c r="O239" s="0" t="str">
        <f aca="false">IF(ISERROR(VLOOKUP(N239,'INTEGER modparm'!$B$2:$B$155,1,0)),IF(ISERROR(VLOOKUP(N239,'REAL modparm'!$B$2:$B$801,1,0)),IF(ISERROR(VLOOKUP(N239,'CHAR modparm'!$B$2:$B$10,1,0)),"*******","CHARACTER"),"REAL"),"INTEGER")</f>
        <v>INTEGER</v>
      </c>
      <c r="P239" s="0" t="n">
        <v>238</v>
      </c>
      <c r="Q239" s="42" t="s">
        <v>2974</v>
      </c>
      <c r="R239" s="42" t="str">
        <f aca="false">INDEX($N$2:$N$951,MATCH(S239,$P$2:$P$951,0),1)</f>
        <v>CLA(12,1)</v>
      </c>
      <c r="S239" s="30" t="n">
        <v>74</v>
      </c>
      <c r="T239" s="43" t="str">
        <f aca="false">Q239&amp;"::"&amp;R239</f>
        <v>REAL::CLA(12,1)</v>
      </c>
      <c r="U239" s="44" t="str">
        <f aca="false">"p%"&amp;LEFT(R239,SEARCH("(",R239,1)-1)&amp;"="&amp;LEFT(R239,SEARCH("(",R239,1)-1)</f>
        <v>p%CLA=CLA</v>
      </c>
      <c r="V239" s="44" t="str">
        <f aca="false">LEFT(R239,SEARCH("(",R239,1)-1)&amp;"="&amp;"p%"&amp;LEFT(R239,SEARCH("(",R239,1)-1)</f>
        <v>CLA=p%CLA</v>
      </c>
    </row>
    <row r="240" customFormat="false" ht="12.8" hidden="false" customHeight="false" outlineLevel="0" collapsed="false">
      <c r="E240" s="0" t="s">
        <v>683</v>
      </c>
      <c r="I240" s="39" t="s">
        <v>2246</v>
      </c>
      <c r="J240" s="40" t="n">
        <f aca="false">IF(ISNUMBER(RIGHT(E240,LEN(E240)-SEARCH("(",E240,1))*1),RIGHT(E240,LEN(E240)-SEARCH("(",E240,1))*1,VLOOKUP(MID(E240,SEARCH("(",E240,1)+1,IF(ISERROR(FIND("NBMX",E240,1)),3,4)),$A$2:$C$38,3,0))</f>
        <v>1</v>
      </c>
      <c r="K240" s="40" t="str">
        <f aca="false">IF(ISBLANK(F240),"",IF(ISNUMBER(F240),F240,VLOOKUP(IF(ISERROR(SEARCH(")",F240,1)),LEFT(F240,LEN(F240)),LEFT(F240,LEN(F240)-1)),$A$2:$C$38,3,0)))</f>
        <v/>
      </c>
      <c r="L240" s="40" t="str">
        <f aca="false">IF(ISBLANK(G240),"",IF(ISNUMBER(G240),G240,IF(ISNUMBER(1*LEFT(G240,LEN(G240)-1)),1*LEFT(G240,LEN(G240)-1),VLOOKUP(IF(ISERROR(SEARCH(")",G240,1)),LEFT(G240,LEN(G240)),LEFT(G240,LEN(G240)-1)),$A$2:$C$38,3,0))))</f>
        <v/>
      </c>
      <c r="M240" s="41" t="str">
        <f aca="false">IF(ISBLANK(H240),"",IF(ISNUMBER(H240),H240,IF(ISNUMBER(1*LEFT(H240,LEN(H240)-1)),1*LEFT(H240,LEN(H240)-1),VLOOKUP(IF(ISERROR(SEARCH(")",H240,1)),LEFT(H240,LEN(H240)),LEFT(H240,LEN(H240)-1)),$A$2:$C$38,3,0))))</f>
        <v/>
      </c>
      <c r="N240" s="40" t="str">
        <f aca="false">I240&amp;"("&amp;J240&amp;IF(ISNUMBER(K240),IF(ISNUMBER(L240),IF(ISNUMBER(M240),","&amp;K240&amp;","&amp;L240&amp;","&amp;M240,","&amp;K240&amp;","&amp;L240),","&amp;K240),"")&amp;")"</f>
        <v>IAPL(1)</v>
      </c>
      <c r="O240" s="0" t="str">
        <f aca="false">IF(ISERROR(VLOOKUP(N240,'INTEGER modparm'!$B$2:$B$155,1,0)),IF(ISERROR(VLOOKUP(N240,'REAL modparm'!$B$2:$B$801,1,0)),IF(ISERROR(VLOOKUP(N240,'CHAR modparm'!$B$2:$B$10,1,0)),"*******","CHARACTER"),"REAL"),"INTEGER")</f>
        <v>INTEGER</v>
      </c>
      <c r="P240" s="0" t="n">
        <v>239</v>
      </c>
      <c r="Q240" s="42" t="s">
        <v>2974</v>
      </c>
      <c r="R240" s="42" t="str">
        <f aca="false">INDEX($N$2:$N$951,MATCH(S240,$P$2:$P$951,0),1)</f>
        <v>CLCO2(31,1)</v>
      </c>
      <c r="S240" s="30" t="n">
        <v>75</v>
      </c>
      <c r="T240" s="43" t="str">
        <f aca="false">Q240&amp;"::"&amp;R240</f>
        <v>REAL::CLCO2(31,1)</v>
      </c>
      <c r="U240" s="44" t="str">
        <f aca="false">"p%"&amp;LEFT(R240,SEARCH("(",R240,1)-1)&amp;"="&amp;LEFT(R240,SEARCH("(",R240,1)-1)</f>
        <v>p%CLCO2=CLCO2</v>
      </c>
      <c r="V240" s="44" t="str">
        <f aca="false">LEFT(R240,SEARCH("(",R240,1)-1)&amp;"="&amp;"p%"&amp;LEFT(R240,SEARCH("(",R240,1)-1)</f>
        <v>CLCO2=p%CLCO2</v>
      </c>
    </row>
    <row r="241" customFormat="false" ht="12.8" hidden="false" customHeight="false" outlineLevel="0" collapsed="false">
      <c r="E241" s="0" t="s">
        <v>684</v>
      </c>
      <c r="I241" s="39" t="s">
        <v>2247</v>
      </c>
      <c r="J241" s="40" t="n">
        <f aca="false">IF(ISNUMBER(RIGHT(E241,LEN(E241)-SEARCH("(",E241,1))*1),RIGHT(E241,LEN(E241)-SEARCH("(",E241,1))*1,VLOOKUP(MID(E241,SEARCH("(",E241,1)+1,IF(ISERROR(FIND("NBMX",E241,1)),3,4)),$A$2:$C$38,3,0))</f>
        <v>1</v>
      </c>
      <c r="K241" s="40" t="str">
        <f aca="false">IF(ISBLANK(F241),"",IF(ISNUMBER(F241),F241,VLOOKUP(IF(ISERROR(SEARCH(")",F241,1)),LEFT(F241,LEN(F241)),LEFT(F241,LEN(F241)-1)),$A$2:$C$38,3,0)))</f>
        <v/>
      </c>
      <c r="L241" s="40" t="str">
        <f aca="false">IF(ISBLANK(G241),"",IF(ISNUMBER(G241),G241,IF(ISNUMBER(1*LEFT(G241,LEN(G241)-1)),1*LEFT(G241,LEN(G241)-1),VLOOKUP(IF(ISERROR(SEARCH(")",G241,1)),LEFT(G241,LEN(G241)),LEFT(G241,LEN(G241)-1)),$A$2:$C$38,3,0))))</f>
        <v/>
      </c>
      <c r="M241" s="41" t="str">
        <f aca="false">IF(ISBLANK(H241),"",IF(ISNUMBER(H241),H241,IF(ISNUMBER(1*LEFT(H241,LEN(H241)-1)),1*LEFT(H241,LEN(H241)-1),VLOOKUP(IF(ISERROR(SEARCH(")",H241,1)),LEFT(H241,LEN(H241)),LEFT(H241,LEN(H241)-1)),$A$2:$C$38,3,0))))</f>
        <v/>
      </c>
      <c r="N241" s="40" t="str">
        <f aca="false">I241&amp;"("&amp;J241&amp;IF(ISNUMBER(K241),IF(ISNUMBER(L241),IF(ISNUMBER(M241),","&amp;K241&amp;","&amp;L241&amp;","&amp;M241,","&amp;K241&amp;","&amp;L241),","&amp;K241),"")&amp;")"</f>
        <v>IAUF(1)</v>
      </c>
      <c r="O241" s="0" t="str">
        <f aca="false">IF(ISERROR(VLOOKUP(N241,'INTEGER modparm'!$B$2:$B$155,1,0)),IF(ISERROR(VLOOKUP(N241,'REAL modparm'!$B$2:$B$801,1,0)),IF(ISERROR(VLOOKUP(N241,'CHAR modparm'!$B$2:$B$10,1,0)),"*******","CHARACTER"),"REAL"),"INTEGER")</f>
        <v>INTEGER</v>
      </c>
      <c r="P241" s="0" t="n">
        <v>240</v>
      </c>
      <c r="Q241" s="42" t="s">
        <v>2974</v>
      </c>
      <c r="R241" s="42" t="str">
        <f aca="false">INDEX($N$2:$N$951,MATCH(S241,$P$2:$P$951,0),1)</f>
        <v>CLG(1)</v>
      </c>
      <c r="S241" s="30" t="n">
        <v>76</v>
      </c>
      <c r="T241" s="43" t="str">
        <f aca="false">Q241&amp;"::"&amp;R241</f>
        <v>REAL::CLG(1)</v>
      </c>
      <c r="U241" s="44" t="str">
        <f aca="false">"p%"&amp;LEFT(R241,SEARCH("(",R241,1)-1)&amp;"="&amp;LEFT(R241,SEARCH("(",R241,1)-1)</f>
        <v>p%CLG=CLG</v>
      </c>
      <c r="V241" s="44" t="str">
        <f aca="false">LEFT(R241,SEARCH("(",R241,1)-1)&amp;"="&amp;"p%"&amp;LEFT(R241,SEARCH("(",R241,1)-1)</f>
        <v>CLG=p%CLG</v>
      </c>
    </row>
    <row r="242" customFormat="false" ht="12.8" hidden="false" customHeight="false" outlineLevel="0" collapsed="false">
      <c r="E242" s="0" t="s">
        <v>685</v>
      </c>
      <c r="I242" s="39" t="s">
        <v>2248</v>
      </c>
      <c r="J242" s="40" t="n">
        <f aca="false">IF(ISNUMBER(RIGHT(E242,LEN(E242)-SEARCH("(",E242,1))*1),RIGHT(E242,LEN(E242)-SEARCH("(",E242,1))*1,VLOOKUP(MID(E242,SEARCH("(",E242,1)+1,IF(ISERROR(FIND("NBMX",E242,1)),3,4)),$A$2:$C$38,3,0))</f>
        <v>1</v>
      </c>
      <c r="K242" s="40" t="str">
        <f aca="false">IF(ISBLANK(F242),"",IF(ISNUMBER(F242),F242,VLOOKUP(IF(ISERROR(SEARCH(")",F242,1)),LEFT(F242,LEN(F242)),LEFT(F242,LEN(F242)-1)),$A$2:$C$38,3,0)))</f>
        <v/>
      </c>
      <c r="L242" s="40" t="str">
        <f aca="false">IF(ISBLANK(G242),"",IF(ISNUMBER(G242),G242,IF(ISNUMBER(1*LEFT(G242,LEN(G242)-1)),1*LEFT(G242,LEN(G242)-1),VLOOKUP(IF(ISERROR(SEARCH(")",G242,1)),LEFT(G242,LEN(G242)),LEFT(G242,LEN(G242)-1)),$A$2:$C$38,3,0))))</f>
        <v/>
      </c>
      <c r="M242" s="41" t="str">
        <f aca="false">IF(ISBLANK(H242),"",IF(ISNUMBER(H242),H242,IF(ISNUMBER(1*LEFT(H242,LEN(H242)-1)),1*LEFT(H242,LEN(H242)-1),VLOOKUP(IF(ISERROR(SEARCH(")",H242,1)),LEFT(H242,LEN(H242)),LEFT(H242,LEN(H242)-1)),$A$2:$C$38,3,0))))</f>
        <v/>
      </c>
      <c r="N242" s="40" t="str">
        <f aca="false">I242&amp;"("&amp;J242&amp;IF(ISNUMBER(K242),IF(ISNUMBER(L242),IF(ISNUMBER(M242),","&amp;K242&amp;","&amp;L242&amp;","&amp;M242,","&amp;K242&amp;","&amp;L242),","&amp;K242),"")&amp;")"</f>
        <v>IAUI(1)</v>
      </c>
      <c r="O242" s="0" t="str">
        <f aca="false">IF(ISERROR(VLOOKUP(N242,'INTEGER modparm'!$B$2:$B$155,1,0)),IF(ISERROR(VLOOKUP(N242,'REAL modparm'!$B$2:$B$801,1,0)),IF(ISERROR(VLOOKUP(N242,'CHAR modparm'!$B$2:$B$10,1,0)),"*******","CHARACTER"),"REAL"),"INTEGER")</f>
        <v>INTEGER</v>
      </c>
      <c r="P242" s="0" t="n">
        <v>241</v>
      </c>
      <c r="Q242" s="42" t="s">
        <v>2974</v>
      </c>
      <c r="R242" s="42" t="str">
        <f aca="false">INDEX($N$2:$N$951,MATCH(S242,$P$2:$P$951,0),1)</f>
        <v>CLN2O(31,1)</v>
      </c>
      <c r="S242" s="30" t="n">
        <v>77</v>
      </c>
      <c r="T242" s="43" t="str">
        <f aca="false">Q242&amp;"::"&amp;R242</f>
        <v>REAL::CLN2O(31,1)</v>
      </c>
      <c r="U242" s="44" t="str">
        <f aca="false">"p%"&amp;LEFT(R242,SEARCH("(",R242,1)-1)&amp;"="&amp;LEFT(R242,SEARCH("(",R242,1)-1)</f>
        <v>p%CLN2O=CLN2O</v>
      </c>
      <c r="V242" s="44" t="str">
        <f aca="false">LEFT(R242,SEARCH("(",R242,1)-1)&amp;"="&amp;"p%"&amp;LEFT(R242,SEARCH("(",R242,1)-1)</f>
        <v>CLN2O=p%CLN2O</v>
      </c>
    </row>
    <row r="243" customFormat="false" ht="12.8" hidden="false" customHeight="false" outlineLevel="0" collapsed="false">
      <c r="E243" s="0" t="s">
        <v>686</v>
      </c>
      <c r="I243" s="39" t="s">
        <v>2249</v>
      </c>
      <c r="J243" s="40" t="n">
        <f aca="false">IF(ISNUMBER(RIGHT(E243,LEN(E243)-SEARCH("(",E243,1))*1),RIGHT(E243,LEN(E243)-SEARCH("(",E243,1))*1,VLOOKUP(MID(E243,SEARCH("(",E243,1)+1,IF(ISERROR(FIND("NBMX",E243,1)),3,4)),$A$2:$C$38,3,0))</f>
        <v>1</v>
      </c>
      <c r="K243" s="40" t="str">
        <f aca="false">IF(ISBLANK(F243),"",IF(ISNUMBER(F243),F243,VLOOKUP(IF(ISERROR(SEARCH(")",F243,1)),LEFT(F243,LEN(F243)),LEFT(F243,LEN(F243)-1)),$A$2:$C$38,3,0)))</f>
        <v/>
      </c>
      <c r="L243" s="40" t="str">
        <f aca="false">IF(ISBLANK(G243),"",IF(ISNUMBER(G243),G243,IF(ISNUMBER(1*LEFT(G243,LEN(G243)-1)),1*LEFT(G243,LEN(G243)-1),VLOOKUP(IF(ISERROR(SEARCH(")",G243,1)),LEFT(G243,LEN(G243)),LEFT(G243,LEN(G243)-1)),$A$2:$C$38,3,0))))</f>
        <v/>
      </c>
      <c r="M243" s="41" t="str">
        <f aca="false">IF(ISBLANK(H243),"",IF(ISNUMBER(H243),H243,IF(ISNUMBER(1*LEFT(H243,LEN(H243)-1)),1*LEFT(H243,LEN(H243)-1),VLOOKUP(IF(ISERROR(SEARCH(")",H243,1)),LEFT(H243,LEN(H243)),LEFT(H243,LEN(H243)-1)),$A$2:$C$38,3,0))))</f>
        <v/>
      </c>
      <c r="N243" s="40" t="str">
        <f aca="false">I243&amp;"("&amp;J243&amp;IF(ISNUMBER(K243),IF(ISNUMBER(L243),IF(ISNUMBER(M243),","&amp;K243&amp;","&amp;L243&amp;","&amp;M243,","&amp;K243&amp;","&amp;L243),","&amp;K243),"")&amp;")"</f>
        <v>IAUL(1)</v>
      </c>
      <c r="O243" s="0" t="str">
        <f aca="false">IF(ISERROR(VLOOKUP(N243,'INTEGER modparm'!$B$2:$B$155,1,0)),IF(ISERROR(VLOOKUP(N243,'REAL modparm'!$B$2:$B$801,1,0)),IF(ISERROR(VLOOKUP(N243,'CHAR modparm'!$B$2:$B$10,1,0)),"*******","CHARACTER"),"REAL"),"INTEGER")</f>
        <v>INTEGER</v>
      </c>
      <c r="P243" s="0" t="n">
        <v>242</v>
      </c>
      <c r="Q243" s="42" t="s">
        <v>2974</v>
      </c>
      <c r="R243" s="42" t="str">
        <f aca="false">INDEX($N$2:$N$951,MATCH(S243,$P$2:$P$951,0),1)</f>
        <v>CLO2(31,1)</v>
      </c>
      <c r="S243" s="30" t="n">
        <v>78</v>
      </c>
      <c r="T243" s="43" t="str">
        <f aca="false">Q243&amp;"::"&amp;R243</f>
        <v>REAL::CLO2(31,1)</v>
      </c>
      <c r="U243" s="44" t="str">
        <f aca="false">"p%"&amp;LEFT(R243,SEARCH("(",R243,1)-1)&amp;"="&amp;LEFT(R243,SEARCH("(",R243,1)-1)</f>
        <v>p%CLO2=CLO2</v>
      </c>
      <c r="V243" s="44" t="str">
        <f aca="false">LEFT(R243,SEARCH("(",R243,1)-1)&amp;"="&amp;"p%"&amp;LEFT(R243,SEARCH("(",R243,1)-1)</f>
        <v>CLO2=p%CLO2</v>
      </c>
    </row>
    <row r="244" customFormat="false" ht="12.8" hidden="false" customHeight="false" outlineLevel="0" collapsed="false">
      <c r="E244" s="0" t="s">
        <v>687</v>
      </c>
      <c r="I244" s="39" t="s">
        <v>2250</v>
      </c>
      <c r="J244" s="40" t="n">
        <f aca="false">IF(ISNUMBER(RIGHT(E244,LEN(E244)-SEARCH("(",E244,1))*1),RIGHT(E244,LEN(E244)-SEARCH("(",E244,1))*1,VLOOKUP(MID(E244,SEARCH("(",E244,1)+1,IF(ISERROR(FIND("NBMX",E244,1)),3,4)),$A$2:$C$38,3,0))</f>
        <v>1</v>
      </c>
      <c r="K244" s="40" t="str">
        <f aca="false">IF(ISBLANK(F244),"",IF(ISNUMBER(F244),F244,VLOOKUP(IF(ISERROR(SEARCH(")",F244,1)),LEFT(F244,LEN(F244)),LEFT(F244,LEN(F244)-1)),$A$2:$C$38,3,0)))</f>
        <v/>
      </c>
      <c r="L244" s="40" t="str">
        <f aca="false">IF(ISBLANK(G244),"",IF(ISNUMBER(G244),G244,IF(ISNUMBER(1*LEFT(G244,LEN(G244)-1)),1*LEFT(G244,LEN(G244)-1),VLOOKUP(IF(ISERROR(SEARCH(")",G244,1)),LEFT(G244,LEN(G244)),LEFT(G244,LEN(G244)-1)),$A$2:$C$38,3,0))))</f>
        <v/>
      </c>
      <c r="M244" s="41" t="str">
        <f aca="false">IF(ISBLANK(H244),"",IF(ISNUMBER(H244),H244,IF(ISNUMBER(1*LEFT(H244,LEN(H244)-1)),1*LEFT(H244,LEN(H244)-1),VLOOKUP(IF(ISERROR(SEARCH(")",H244,1)),LEFT(H244,LEN(H244)),LEFT(H244,LEN(H244)-1)),$A$2:$C$38,3,0))))</f>
        <v/>
      </c>
      <c r="N244" s="40" t="str">
        <f aca="false">I244&amp;"("&amp;J244&amp;IF(ISNUMBER(K244),IF(ISNUMBER(L244),IF(ISNUMBER(M244),","&amp;K244&amp;","&amp;L244&amp;","&amp;M244,","&amp;K244&amp;","&amp;L244),","&amp;K244),"")&amp;")"</f>
        <v>IBSA(1)</v>
      </c>
      <c r="O244" s="0" t="str">
        <f aca="false">IF(ISERROR(VLOOKUP(N244,'INTEGER modparm'!$B$2:$B$155,1,0)),IF(ISERROR(VLOOKUP(N244,'REAL modparm'!$B$2:$B$801,1,0)),IF(ISERROR(VLOOKUP(N244,'CHAR modparm'!$B$2:$B$10,1,0)),"*******","CHARACTER"),"REAL"),"INTEGER")</f>
        <v>INTEGER</v>
      </c>
      <c r="P244" s="0" t="n">
        <v>243</v>
      </c>
      <c r="Q244" s="42" t="s">
        <v>2974</v>
      </c>
      <c r="R244" s="42" t="str">
        <f aca="false">INDEX($N$2:$N$951,MATCH(S244,$P$2:$P$951,0),1)</f>
        <v>CN0(1)</v>
      </c>
      <c r="S244" s="30" t="n">
        <v>79</v>
      </c>
      <c r="T244" s="43" t="str">
        <f aca="false">Q244&amp;"::"&amp;R244</f>
        <v>REAL::CN0(1)</v>
      </c>
      <c r="U244" s="44" t="str">
        <f aca="false">"p%"&amp;LEFT(R244,SEARCH("(",R244,1)-1)&amp;"="&amp;LEFT(R244,SEARCH("(",R244,1)-1)</f>
        <v>p%CN0=CN0</v>
      </c>
      <c r="V244" s="44" t="str">
        <f aca="false">LEFT(R244,SEARCH("(",R244,1)-1)&amp;"="&amp;"p%"&amp;LEFT(R244,SEARCH("(",R244,1)-1)</f>
        <v>CN0=p%CN0</v>
      </c>
    </row>
    <row r="245" customFormat="false" ht="12.8" hidden="false" customHeight="false" outlineLevel="0" collapsed="false">
      <c r="E245" s="0" t="s">
        <v>652</v>
      </c>
      <c r="I245" s="39" t="s">
        <v>2251</v>
      </c>
      <c r="J245" s="40" t="n">
        <f aca="false">IF(ISNUMBER(RIGHT(E245,LEN(E245)-SEARCH("(",E245,1))*1),RIGHT(E245,LEN(E245)-SEARCH("(",E245,1))*1,VLOOKUP(MID(E245,SEARCH("(",E245,1)+1,IF(ISERROR(FIND("NBMX",E245,1)),3,4)),$A$2:$C$38,3,0))</f>
        <v>4</v>
      </c>
      <c r="K245" s="40" t="str">
        <f aca="false">IF(ISBLANK(F245),"",IF(ISNUMBER(F245),F245,VLOOKUP(IF(ISERROR(SEARCH(")",F245,1)),LEFT(F245,LEN(F245)),LEFT(F245,LEN(F245)-1)),$A$2:$C$38,3,0)))</f>
        <v/>
      </c>
      <c r="L245" s="40" t="str">
        <f aca="false">IF(ISBLANK(G245),"",IF(ISNUMBER(G245),G245,IF(ISNUMBER(1*LEFT(G245,LEN(G245)-1)),1*LEFT(G245,LEN(G245)-1),VLOOKUP(IF(ISERROR(SEARCH(")",G245,1)),LEFT(G245,LEN(G245)),LEFT(G245,LEN(G245)-1)),$A$2:$C$38,3,0))))</f>
        <v/>
      </c>
      <c r="M245" s="41" t="str">
        <f aca="false">IF(ISBLANK(H245),"",IF(ISNUMBER(H245),H245,IF(ISNUMBER(1*LEFT(H245,LEN(H245)-1)),1*LEFT(H245,LEN(H245)-1),VLOOKUP(IF(ISERROR(SEARCH(")",H245,1)),LEFT(H245,LEN(H245)),LEFT(H245,LEN(H245)-1)),$A$2:$C$38,3,0))))</f>
        <v/>
      </c>
      <c r="N245" s="40" t="str">
        <f aca="false">I245&amp;"("&amp;J245&amp;IF(ISNUMBER(K245),IF(ISNUMBER(L245),IF(ISNUMBER(M245),","&amp;K245&amp;","&amp;L245&amp;","&amp;M245,","&amp;K245&amp;","&amp;L245),","&amp;K245),"")&amp;")"</f>
        <v>ICDT(4)</v>
      </c>
      <c r="O245" s="0" t="str">
        <f aca="false">IF(ISERROR(VLOOKUP(N245,'INTEGER modparm'!$B$2:$B$155,1,0)),IF(ISERROR(VLOOKUP(N245,'REAL modparm'!$B$2:$B$801,1,0)),IF(ISERROR(VLOOKUP(N245,'CHAR modparm'!$B$2:$B$10,1,0)),"*******","CHARACTER"),"REAL"),"INTEGER")</f>
        <v>INTEGER</v>
      </c>
      <c r="P245" s="0" t="n">
        <v>244</v>
      </c>
      <c r="Q245" s="42" t="s">
        <v>2974</v>
      </c>
      <c r="R245" s="42" t="str">
        <f aca="false">INDEX($N$2:$N$951,MATCH(S245,$P$2:$P$951,0),1)</f>
        <v>CN2(1)</v>
      </c>
      <c r="S245" s="30" t="n">
        <v>80</v>
      </c>
      <c r="T245" s="43" t="str">
        <f aca="false">Q245&amp;"::"&amp;R245</f>
        <v>REAL::CN2(1)</v>
      </c>
      <c r="U245" s="44" t="str">
        <f aca="false">"p%"&amp;LEFT(R245,SEARCH("(",R245,1)-1)&amp;"="&amp;LEFT(R245,SEARCH("(",R245,1)-1)</f>
        <v>p%CN2=CN2</v>
      </c>
      <c r="V245" s="44" t="str">
        <f aca="false">LEFT(R245,SEARCH("(",R245,1)-1)&amp;"="&amp;"p%"&amp;LEFT(R245,SEARCH("(",R245,1)-1)</f>
        <v>CN2=p%CN2</v>
      </c>
    </row>
    <row r="246" customFormat="false" ht="12.8" hidden="false" customHeight="false" outlineLevel="0" collapsed="false">
      <c r="E246" s="0" t="s">
        <v>662</v>
      </c>
      <c r="I246" s="39" t="s">
        <v>2252</v>
      </c>
      <c r="J246" s="40" t="n">
        <f aca="false">IF(ISNUMBER(RIGHT(E246,LEN(E246)-SEARCH("(",E246,1))*1),RIGHT(E246,LEN(E246)-SEARCH("(",E246,1))*1,VLOOKUP(MID(E246,SEARCH("(",E246,1)+1,IF(ISERROR(FIND("NBMX",E246,1)),3,4)),$A$2:$C$38,3,0))</f>
        <v>300</v>
      </c>
      <c r="K246" s="40" t="str">
        <f aca="false">IF(ISBLANK(F246),"",IF(ISNUMBER(F246),F246,VLOOKUP(IF(ISERROR(SEARCH(")",F246,1)),LEFT(F246,LEN(F246)),LEFT(F246,LEN(F246)-1)),$A$2:$C$38,3,0)))</f>
        <v/>
      </c>
      <c r="L246" s="40" t="str">
        <f aca="false">IF(ISBLANK(G246),"",IF(ISNUMBER(G246),G246,IF(ISNUMBER(1*LEFT(G246,LEN(G246)-1)),1*LEFT(G246,LEN(G246)-1),VLOOKUP(IF(ISERROR(SEARCH(")",G246,1)),LEFT(G246,LEN(G246)),LEFT(G246,LEN(G246)-1)),$A$2:$C$38,3,0))))</f>
        <v/>
      </c>
      <c r="M246" s="41" t="str">
        <f aca="false">IF(ISBLANK(H246),"",IF(ISNUMBER(H246),H246,IF(ISNUMBER(1*LEFT(H246,LEN(H246)-1)),1*LEFT(H246,LEN(H246)-1),VLOOKUP(IF(ISERROR(SEARCH(")",H246,1)),LEFT(H246,LEN(H246)),LEFT(H246,LEN(H246)-1)),$A$2:$C$38,3,0))))</f>
        <v/>
      </c>
      <c r="N246" s="40" t="str">
        <f aca="false">I246&amp;"("&amp;J246&amp;IF(ISNUMBER(K246),IF(ISNUMBER(L246),IF(ISNUMBER(M246),","&amp;K246&amp;","&amp;L246&amp;","&amp;M246,","&amp;K246&amp;","&amp;L246),","&amp;K246),"")&amp;")"</f>
        <v>ICUS(300)</v>
      </c>
      <c r="O246" s="0" t="str">
        <f aca="false">IF(ISERROR(VLOOKUP(N246,'INTEGER modparm'!$B$2:$B$155,1,0)),IF(ISERROR(VLOOKUP(N246,'REAL modparm'!$B$2:$B$801,1,0)),IF(ISERROR(VLOOKUP(N246,'CHAR modparm'!$B$2:$B$10,1,0)),"*******","CHARACTER"),"REAL"),"INTEGER")</f>
        <v>INTEGER</v>
      </c>
      <c r="P246" s="0" t="n">
        <v>245</v>
      </c>
      <c r="Q246" s="42" t="s">
        <v>2974</v>
      </c>
      <c r="R246" s="42" t="str">
        <f aca="false">INDEX($N$2:$N$951,MATCH(S246,$P$2:$P$951,0),1)</f>
        <v>CND(45,300,1)</v>
      </c>
      <c r="S246" s="30" t="n">
        <v>81</v>
      </c>
      <c r="T246" s="43" t="str">
        <f aca="false">Q246&amp;"::"&amp;R246</f>
        <v>REAL::CND(45,300,1)</v>
      </c>
      <c r="U246" s="44" t="str">
        <f aca="false">"p%"&amp;LEFT(R246,SEARCH("(",R246,1)-1)&amp;"="&amp;LEFT(R246,SEARCH("(",R246,1)-1)</f>
        <v>p%CND=CND</v>
      </c>
      <c r="V246" s="44" t="str">
        <f aca="false">LEFT(R246,SEARCH("(",R246,1)-1)&amp;"="&amp;"p%"&amp;LEFT(R246,SEARCH("(",R246,1)-1)</f>
        <v>CND=p%CND</v>
      </c>
    </row>
    <row r="247" customFormat="false" ht="12.8" hidden="false" customHeight="false" outlineLevel="0" collapsed="false">
      <c r="E247" s="0" t="s">
        <v>666</v>
      </c>
      <c r="I247" s="39" t="s">
        <v>2253</v>
      </c>
      <c r="J247" s="40" t="n">
        <f aca="false">IF(ISNUMBER(RIGHT(E247,LEN(E247)-SEARCH("(",E247,1))*1),RIGHT(E247,LEN(E247)-SEARCH("(",E247,1))*1,VLOOKUP(MID(E247,SEARCH("(",E247,1)+1,IF(ISERROR(FIND("NBMX",E247,1)),3,4)),$A$2:$C$38,3,0))</f>
        <v>200</v>
      </c>
      <c r="K247" s="40" t="str">
        <f aca="false">IF(ISBLANK(F247),"",IF(ISNUMBER(F247),F247,VLOOKUP(IF(ISERROR(SEARCH(")",F247,1)),LEFT(F247,LEN(F247)),LEFT(F247,LEN(F247)-1)),$A$2:$C$38,3,0)))</f>
        <v/>
      </c>
      <c r="L247" s="40" t="str">
        <f aca="false">IF(ISBLANK(G247),"",IF(ISNUMBER(G247),G247,IF(ISNUMBER(1*LEFT(G247,LEN(G247)-1)),1*LEFT(G247,LEN(G247)-1),VLOOKUP(IF(ISERROR(SEARCH(")",G247,1)),LEFT(G247,LEN(G247)),LEFT(G247,LEN(G247)-1)),$A$2:$C$38,3,0))))</f>
        <v/>
      </c>
      <c r="M247" s="41" t="str">
        <f aca="false">IF(ISBLANK(H247),"",IF(ISNUMBER(H247),H247,IF(ISNUMBER(1*LEFT(H247,LEN(H247)-1)),1*LEFT(H247,LEN(H247)-1),VLOOKUP(IF(ISERROR(SEARCH(")",H247,1)),LEFT(H247,LEN(H247)),LEFT(H247,LEN(H247)-1)),$A$2:$C$38,3,0))))</f>
        <v/>
      </c>
      <c r="N247" s="40" t="str">
        <f aca="false">I247&amp;"("&amp;J247&amp;IF(ISNUMBER(K247),IF(ISNUMBER(L247),IF(ISNUMBER(M247),","&amp;K247&amp;","&amp;L247&amp;","&amp;M247,","&amp;K247&amp;","&amp;L247),","&amp;K247),"")&amp;")"</f>
        <v>IDC(200)</v>
      </c>
      <c r="O247" s="0" t="str">
        <f aca="false">IF(ISERROR(VLOOKUP(N247,'INTEGER modparm'!$B$2:$B$155,1,0)),IF(ISERROR(VLOOKUP(N247,'REAL modparm'!$B$2:$B$801,1,0)),IF(ISERROR(VLOOKUP(N247,'CHAR modparm'!$B$2:$B$10,1,0)),"*******","CHARACTER"),"REAL"),"INTEGER")</f>
        <v>INTEGER</v>
      </c>
      <c r="P247" s="0" t="n">
        <v>246</v>
      </c>
      <c r="Q247" s="42" t="s">
        <v>2974</v>
      </c>
      <c r="R247" s="42" t="str">
        <f aca="false">INDEX($N$2:$N$951,MATCH(S247,$P$2:$P$951,0),1)</f>
        <v>CNDS(12,1)</v>
      </c>
      <c r="S247" s="30" t="n">
        <v>82</v>
      </c>
      <c r="T247" s="43" t="str">
        <f aca="false">Q247&amp;"::"&amp;R247</f>
        <v>REAL::CNDS(12,1)</v>
      </c>
      <c r="U247" s="44" t="str">
        <f aca="false">"p%"&amp;LEFT(R247,SEARCH("(",R247,1)-1)&amp;"="&amp;LEFT(R247,SEARCH("(",R247,1)-1)</f>
        <v>p%CNDS=CNDS</v>
      </c>
      <c r="V247" s="44" t="str">
        <f aca="false">LEFT(R247,SEARCH("(",R247,1)-1)&amp;"="&amp;"p%"&amp;LEFT(R247,SEARCH("(",R247,1)-1)</f>
        <v>CNDS=p%CNDS</v>
      </c>
    </row>
    <row r="248" customFormat="false" ht="12.8" hidden="false" customHeight="false" outlineLevel="0" collapsed="false">
      <c r="E248" s="0" t="s">
        <v>1734</v>
      </c>
      <c r="F248" s="0" t="s">
        <v>1599</v>
      </c>
      <c r="I248" s="39" t="s">
        <v>2254</v>
      </c>
      <c r="J248" s="40" t="n">
        <f aca="false">IF(ISNUMBER(RIGHT(E248,LEN(E248)-SEARCH("(",E248,1))*1),RIGHT(E248,LEN(E248)-SEARCH("(",E248,1))*1,VLOOKUP(MID(E248,SEARCH("(",E248,1)+1,IF(ISERROR(FIND("NBMX",E248,1)),3,4)),$A$2:$C$38,3,0))</f>
        <v>6</v>
      </c>
      <c r="K248" s="40" t="n">
        <f aca="false">IF(ISBLANK(F248),"",IF(ISNUMBER(F248),F248,VLOOKUP(IF(ISERROR(SEARCH(")",F248,1)),LEFT(F248,LEN(F248)),LEFT(F248,LEN(F248)-1)),$A$2:$C$38,3,0)))</f>
        <v>1</v>
      </c>
      <c r="L248" s="40" t="str">
        <f aca="false">IF(ISBLANK(G248),"",IF(ISNUMBER(G248),G248,IF(ISNUMBER(1*LEFT(G248,LEN(G248)-1)),1*LEFT(G248,LEN(G248)-1),VLOOKUP(IF(ISERROR(SEARCH(")",G248,1)),LEFT(G248,LEN(G248)),LEFT(G248,LEN(G248)-1)),$A$2:$C$38,3,0))))</f>
        <v/>
      </c>
      <c r="M248" s="41" t="str">
        <f aca="false">IF(ISBLANK(H248),"",IF(ISNUMBER(H248),H248,IF(ISNUMBER(1*LEFT(H248,LEN(H248)-1)),1*LEFT(H248,LEN(H248)-1),VLOOKUP(IF(ISERROR(SEARCH(")",H248,1)),LEFT(H248,LEN(H248)),LEFT(H248,LEN(H248)-1)),$A$2:$C$38,3,0))))</f>
        <v/>
      </c>
      <c r="N248" s="40" t="str">
        <f aca="false">I248&amp;"("&amp;J248&amp;IF(ISNUMBER(K248),IF(ISNUMBER(L248),IF(ISNUMBER(M248),","&amp;K248&amp;","&amp;L248&amp;","&amp;M248,","&amp;K248&amp;","&amp;L248),","&amp;K248),"")&amp;")"</f>
        <v>IDF0(6,1)</v>
      </c>
      <c r="O248" s="0" t="str">
        <f aca="false">IF(ISERROR(VLOOKUP(N248,'INTEGER modparm'!$B$2:$B$155,1,0)),IF(ISERROR(VLOOKUP(N248,'REAL modparm'!$B$2:$B$801,1,0)),IF(ISERROR(VLOOKUP(N248,'CHAR modparm'!$B$2:$B$10,1,0)),"*******","CHARACTER"),"REAL"),"INTEGER")</f>
        <v>INTEGER</v>
      </c>
      <c r="P248" s="0" t="n">
        <v>247</v>
      </c>
      <c r="Q248" s="42" t="s">
        <v>2974</v>
      </c>
      <c r="R248" s="42" t="str">
        <f aca="false">INDEX($N$2:$N$951,MATCH(S248,$P$2:$P$951,0),1)</f>
        <v>CNLV(200)</v>
      </c>
      <c r="S248" s="30" t="n">
        <v>83</v>
      </c>
      <c r="T248" s="43" t="str">
        <f aca="false">Q248&amp;"::"&amp;R248</f>
        <v>REAL::CNLV(200)</v>
      </c>
      <c r="U248" s="44" t="str">
        <f aca="false">"p%"&amp;LEFT(R248,SEARCH("(",R248,1)-1)&amp;"="&amp;LEFT(R248,SEARCH("(",R248,1)-1)</f>
        <v>p%CNLV=CNLV</v>
      </c>
      <c r="V248" s="44" t="str">
        <f aca="false">LEFT(R248,SEARCH("(",R248,1)-1)&amp;"="&amp;"p%"&amp;LEFT(R248,SEARCH("(",R248,1)-1)</f>
        <v>CNLV=p%CNLV</v>
      </c>
    </row>
    <row r="249" customFormat="false" ht="12.8" hidden="false" customHeight="false" outlineLevel="0" collapsed="false">
      <c r="E249" s="0" t="s">
        <v>1735</v>
      </c>
      <c r="F249" s="0" t="s">
        <v>1702</v>
      </c>
      <c r="I249" s="39" t="s">
        <v>2255</v>
      </c>
      <c r="J249" s="40" t="n">
        <f aca="false">IF(ISNUMBER(RIGHT(E249,LEN(E249)-SEARCH("(",E249,1))*1),RIGHT(E249,LEN(E249)-SEARCH("(",E249,1))*1,VLOOKUP(MID(E249,SEARCH("(",E249,1)+1,IF(ISERROR(FIND("NBMX",E249,1)),3,4)),$A$2:$C$38,3,0))</f>
        <v>10</v>
      </c>
      <c r="K249" s="40" t="n">
        <f aca="false">IF(ISBLANK(F249),"",IF(ISNUMBER(F249),F249,VLOOKUP(IF(ISERROR(SEARCH(")",F249,1)),LEFT(F249,LEN(F249)),LEFT(F249,LEN(F249)-1)),$A$2:$C$38,3,0)))</f>
        <v>1</v>
      </c>
      <c r="L249" s="40" t="str">
        <f aca="false">IF(ISBLANK(G249),"",IF(ISNUMBER(G249),G249,IF(ISNUMBER(1*LEFT(G249,LEN(G249)-1)),1*LEFT(G249,LEN(G249)-1),VLOOKUP(IF(ISERROR(SEARCH(")",G249,1)),LEFT(G249,LEN(G249)),LEFT(G249,LEN(G249)-1)),$A$2:$C$38,3,0))))</f>
        <v/>
      </c>
      <c r="M249" s="41" t="str">
        <f aca="false">IF(ISBLANK(H249),"",IF(ISNUMBER(H249),H249,IF(ISNUMBER(1*LEFT(H249,LEN(H249)-1)),1*LEFT(H249,LEN(H249)-1),VLOOKUP(IF(ISERROR(SEARCH(")",H249,1)),LEFT(H249,LEN(H249)),LEFT(H249,LEN(H249)-1)),$A$2:$C$38,3,0))))</f>
        <v/>
      </c>
      <c r="N249" s="40" t="str">
        <f aca="false">I249&amp;"("&amp;J249&amp;IF(ISNUMBER(K249),IF(ISNUMBER(L249),IF(ISNUMBER(M249),","&amp;K249&amp;","&amp;L249&amp;","&amp;M249,","&amp;K249&amp;","&amp;L249),","&amp;K249),"")&amp;")"</f>
        <v>IDFA(10,1)</v>
      </c>
      <c r="O249" s="0" t="str">
        <f aca="false">IF(ISERROR(VLOOKUP(N249,'INTEGER modparm'!$B$2:$B$155,1,0)),IF(ISERROR(VLOOKUP(N249,'REAL modparm'!$B$2:$B$801,1,0)),IF(ISERROR(VLOOKUP(N249,'CHAR modparm'!$B$2:$B$10,1,0)),"*******","CHARACTER"),"REAL"),"INTEGER")</f>
        <v>INTEGER</v>
      </c>
      <c r="P249" s="0" t="n">
        <v>248</v>
      </c>
      <c r="Q249" s="42" t="s">
        <v>2974</v>
      </c>
      <c r="R249" s="42" t="str">
        <f aca="false">INDEX($N$2:$N$951,MATCH(S249,$P$2:$P$951,0),1)</f>
        <v>CNRT(12,1)</v>
      </c>
      <c r="S249" s="30" t="n">
        <v>84</v>
      </c>
      <c r="T249" s="43" t="str">
        <f aca="false">Q249&amp;"::"&amp;R249</f>
        <v>REAL::CNRT(12,1)</v>
      </c>
      <c r="U249" s="44" t="str">
        <f aca="false">"p%"&amp;LEFT(R249,SEARCH("(",R249,1)-1)&amp;"="&amp;LEFT(R249,SEARCH("(",R249,1)-1)</f>
        <v>p%CNRT=CNRT</v>
      </c>
      <c r="V249" s="44" t="str">
        <f aca="false">LEFT(R249,SEARCH("(",R249,1)-1)&amp;"="&amp;"p%"&amp;LEFT(R249,SEARCH("(",R249,1)-1)</f>
        <v>CNRT=p%CNRT</v>
      </c>
    </row>
    <row r="250" customFormat="false" ht="12.8" hidden="false" customHeight="false" outlineLevel="0" collapsed="false">
      <c r="E250" s="0" t="s">
        <v>1736</v>
      </c>
      <c r="F250" s="0" t="s">
        <v>1702</v>
      </c>
      <c r="I250" s="39" t="s">
        <v>2256</v>
      </c>
      <c r="J250" s="40" t="n">
        <f aca="false">IF(ISNUMBER(RIGHT(E250,LEN(E250)-SEARCH("(",E250,1))*1),RIGHT(E250,LEN(E250)-SEARCH("(",E250,1))*1,VLOOKUP(MID(E250,SEARCH("(",E250,1)+1,IF(ISERROR(FIND("NBMX",E250,1)),3,4)),$A$2:$C$38,3,0))</f>
        <v>10</v>
      </c>
      <c r="K250" s="40" t="n">
        <f aca="false">IF(ISBLANK(F250),"",IF(ISNUMBER(F250),F250,VLOOKUP(IF(ISERROR(SEARCH(")",F250,1)),LEFT(F250,LEN(F250)),LEFT(F250,LEN(F250)-1)),$A$2:$C$38,3,0)))</f>
        <v>1</v>
      </c>
      <c r="L250" s="40" t="str">
        <f aca="false">IF(ISBLANK(G250),"",IF(ISNUMBER(G250),G250,IF(ISNUMBER(1*LEFT(G250,LEN(G250)-1)),1*LEFT(G250,LEN(G250)-1),VLOOKUP(IF(ISERROR(SEARCH(")",G250,1)),LEFT(G250,LEN(G250)),LEFT(G250,LEN(G250)-1)),$A$2:$C$38,3,0))))</f>
        <v/>
      </c>
      <c r="M250" s="41" t="str">
        <f aca="false">IF(ISBLANK(H250),"",IF(ISNUMBER(H250),H250,IF(ISNUMBER(1*LEFT(H250,LEN(H250)-1)),1*LEFT(H250,LEN(H250)-1),VLOOKUP(IF(ISERROR(SEARCH(")",H250,1)),LEFT(H250,LEN(H250)),LEFT(H250,LEN(H250)-1)),$A$2:$C$38,3,0))))</f>
        <v/>
      </c>
      <c r="N250" s="40" t="str">
        <f aca="false">I250&amp;"("&amp;J250&amp;IF(ISNUMBER(K250),IF(ISNUMBER(L250),IF(ISNUMBER(M250),","&amp;K250&amp;","&amp;L250&amp;","&amp;M250,","&amp;K250&amp;","&amp;L250),","&amp;K250),"")&amp;")"</f>
        <v>IDFD(10,1)</v>
      </c>
      <c r="O250" s="0" t="str">
        <f aca="false">IF(ISERROR(VLOOKUP(N250,'INTEGER modparm'!$B$2:$B$155,1,0)),IF(ISERROR(VLOOKUP(N250,'REAL modparm'!$B$2:$B$801,1,0)),IF(ISERROR(VLOOKUP(N250,'CHAR modparm'!$B$2:$B$10,1,0)),"*******","CHARACTER"),"REAL"),"INTEGER")</f>
        <v>INTEGER</v>
      </c>
      <c r="P250" s="0" t="n">
        <v>249</v>
      </c>
      <c r="Q250" s="42" t="s">
        <v>2974</v>
      </c>
      <c r="R250" s="42" t="str">
        <f aca="false">INDEX($N$2:$N$951,MATCH(S250,$P$2:$P$951,0),1)</f>
        <v>CNSC(2,1)</v>
      </c>
      <c r="S250" s="30" t="n">
        <v>85</v>
      </c>
      <c r="T250" s="43" t="str">
        <f aca="false">Q250&amp;"::"&amp;R250</f>
        <v>REAL::CNSC(2,1)</v>
      </c>
      <c r="U250" s="44" t="str">
        <f aca="false">"p%"&amp;LEFT(R250,SEARCH("(",R250,1)-1)&amp;"="&amp;LEFT(R250,SEARCH("(",R250,1)-1)</f>
        <v>p%CNSC=CNSC</v>
      </c>
      <c r="V250" s="44" t="str">
        <f aca="false">LEFT(R250,SEARCH("(",R250,1)-1)&amp;"="&amp;"p%"&amp;LEFT(R250,SEARCH("(",R250,1)-1)</f>
        <v>CNSC=p%CNSC</v>
      </c>
    </row>
    <row r="251" customFormat="false" ht="12.8" hidden="false" customHeight="false" outlineLevel="0" collapsed="false">
      <c r="E251" s="0" t="s">
        <v>688</v>
      </c>
      <c r="I251" s="39" t="s">
        <v>2257</v>
      </c>
      <c r="J251" s="40" t="n">
        <f aca="false">IF(ISNUMBER(RIGHT(E251,LEN(E251)-SEARCH("(",E251,1))*1),RIGHT(E251,LEN(E251)-SEARCH("(",E251,1))*1,VLOOKUP(MID(E251,SEARCH("(",E251,1)+1,IF(ISERROR(FIND("NBMX",E251,1)),3,4)),$A$2:$C$38,3,0))</f>
        <v>1</v>
      </c>
      <c r="K251" s="40" t="str">
        <f aca="false">IF(ISBLANK(F251),"",IF(ISNUMBER(F251),F251,VLOOKUP(IF(ISERROR(SEARCH(")",F251,1)),LEFT(F251,LEN(F251)),LEFT(F251,LEN(F251)-1)),$A$2:$C$38,3,0)))</f>
        <v/>
      </c>
      <c r="L251" s="40" t="str">
        <f aca="false">IF(ISBLANK(G251),"",IF(ISNUMBER(G251),G251,IF(ISNUMBER(1*LEFT(G251,LEN(G251)-1)),1*LEFT(G251,LEN(G251)-1),VLOOKUP(IF(ISERROR(SEARCH(")",G251,1)),LEFT(G251,LEN(G251)),LEFT(G251,LEN(G251)-1)),$A$2:$C$38,3,0))))</f>
        <v/>
      </c>
      <c r="M251" s="41" t="str">
        <f aca="false">IF(ISBLANK(H251),"",IF(ISNUMBER(H251),H251,IF(ISNUMBER(1*LEFT(H251,LEN(H251)-1)),1*LEFT(H251,LEN(H251)-1),VLOOKUP(IF(ISERROR(SEARCH(")",H251,1)),LEFT(H251,LEN(H251)),LEFT(H251,LEN(H251)-1)),$A$2:$C$38,3,0))))</f>
        <v/>
      </c>
      <c r="N251" s="40" t="str">
        <f aca="false">I251&amp;"("&amp;J251&amp;IF(ISNUMBER(K251),IF(ISNUMBER(L251),IF(ISNUMBER(M251),","&amp;K251&amp;","&amp;L251&amp;","&amp;M251,","&amp;K251&amp;","&amp;L251),","&amp;K251),"")&amp;")"</f>
        <v>IDFH(1)</v>
      </c>
      <c r="O251" s="0" t="str">
        <f aca="false">IF(ISERROR(VLOOKUP(N251,'INTEGER modparm'!$B$2:$B$155,1,0)),IF(ISERROR(VLOOKUP(N251,'REAL modparm'!$B$2:$B$801,1,0)),IF(ISERROR(VLOOKUP(N251,'CHAR modparm'!$B$2:$B$10,1,0)),"*******","CHARACTER"),"REAL"),"INTEGER")</f>
        <v>INTEGER</v>
      </c>
      <c r="P251" s="0" t="n">
        <v>250</v>
      </c>
      <c r="Q251" s="42" t="s">
        <v>2974</v>
      </c>
      <c r="R251" s="42" t="str">
        <f aca="false">INDEX($N$2:$N$951,MATCH(S251,$P$2:$P$951,0),1)</f>
        <v>CNSX(1)</v>
      </c>
      <c r="S251" s="30" t="n">
        <v>86</v>
      </c>
      <c r="T251" s="43" t="str">
        <f aca="false">Q251&amp;"::"&amp;R251</f>
        <v>REAL::CNSX(1)</v>
      </c>
      <c r="U251" s="44" t="str">
        <f aca="false">"p%"&amp;LEFT(R251,SEARCH("(",R251,1)-1)&amp;"="&amp;LEFT(R251,SEARCH("(",R251,1)-1)</f>
        <v>p%CNSX=CNSX</v>
      </c>
      <c r="V251" s="44" t="str">
        <f aca="false">LEFT(R251,SEARCH("(",R251,1)-1)&amp;"="&amp;"p%"&amp;LEFT(R251,SEARCH("(",R251,1)-1)</f>
        <v>CNSX=p%CNSX</v>
      </c>
    </row>
    <row r="252" customFormat="false" ht="12.8" hidden="false" customHeight="false" outlineLevel="0" collapsed="false">
      <c r="E252" s="0" t="s">
        <v>1737</v>
      </c>
      <c r="F252" s="0" t="s">
        <v>1599</v>
      </c>
      <c r="I252" s="39" t="s">
        <v>2258</v>
      </c>
      <c r="J252" s="40" t="n">
        <f aca="false">IF(ISNUMBER(RIGHT(E252,LEN(E252)-SEARCH("(",E252,1))*1),RIGHT(E252,LEN(E252)-SEARCH("(",E252,1))*1,VLOOKUP(MID(E252,SEARCH("(",E252,1)+1,IF(ISERROR(FIND("NBMX",E252,1)),3,4)),$A$2:$C$38,3,0))</f>
        <v>6</v>
      </c>
      <c r="K252" s="40" t="n">
        <f aca="false">IF(ISBLANK(F252),"",IF(ISNUMBER(F252),F252,VLOOKUP(IF(ISERROR(SEARCH(")",F252,1)),LEFT(F252,LEN(F252)),LEFT(F252,LEN(F252)-1)),$A$2:$C$38,3,0)))</f>
        <v>1</v>
      </c>
      <c r="L252" s="40" t="str">
        <f aca="false">IF(ISBLANK(G252),"",IF(ISNUMBER(G252),G252,IF(ISNUMBER(1*LEFT(G252,LEN(G252)-1)),1*LEFT(G252,LEN(G252)-1),VLOOKUP(IF(ISERROR(SEARCH(")",G252,1)),LEFT(G252,LEN(G252)),LEFT(G252,LEN(G252)-1)),$A$2:$C$38,3,0))))</f>
        <v/>
      </c>
      <c r="M252" s="41" t="str">
        <f aca="false">IF(ISBLANK(H252),"",IF(ISNUMBER(H252),H252,IF(ISNUMBER(1*LEFT(H252,LEN(H252)-1)),1*LEFT(H252,LEN(H252)-1),VLOOKUP(IF(ISERROR(SEARCH(")",H252,1)),LEFT(H252,LEN(H252)),LEFT(H252,LEN(H252)-1)),$A$2:$C$38,3,0))))</f>
        <v/>
      </c>
      <c r="N252" s="40" t="str">
        <f aca="false">I252&amp;"("&amp;J252&amp;IF(ISNUMBER(K252),IF(ISNUMBER(L252),IF(ISNUMBER(M252),","&amp;K252&amp;","&amp;L252&amp;","&amp;M252,","&amp;K252&amp;","&amp;L252),","&amp;K252),"")&amp;")"</f>
        <v>IDFT(6,1)</v>
      </c>
      <c r="O252" s="0" t="str">
        <f aca="false">IF(ISERROR(VLOOKUP(N252,'INTEGER modparm'!$B$2:$B$155,1,0)),IF(ISERROR(VLOOKUP(N252,'REAL modparm'!$B$2:$B$801,1,0)),IF(ISERROR(VLOOKUP(N252,'CHAR modparm'!$B$2:$B$10,1,0)),"*******","CHARACTER"),"REAL"),"INTEGER")</f>
        <v>INTEGER</v>
      </c>
      <c r="P252" s="0" t="n">
        <v>251</v>
      </c>
      <c r="Q252" s="42" t="s">
        <v>2974</v>
      </c>
      <c r="R252" s="42" t="str">
        <f aca="false">INDEX($N$2:$N$951,MATCH(S252,$P$2:$P$951,0),1)</f>
        <v>CNY(200)</v>
      </c>
      <c r="S252" s="30" t="n">
        <v>87</v>
      </c>
      <c r="T252" s="43" t="str">
        <f aca="false">Q252&amp;"::"&amp;R252</f>
        <v>REAL::CNY(200)</v>
      </c>
      <c r="U252" s="44" t="str">
        <f aca="false">"p%"&amp;LEFT(R252,SEARCH("(",R252,1)-1)&amp;"="&amp;LEFT(R252,SEARCH("(",R252,1)-1)</f>
        <v>p%CNY=CNY</v>
      </c>
      <c r="V252" s="44" t="str">
        <f aca="false">LEFT(R252,SEARCH("(",R252,1)-1)&amp;"="&amp;"p%"&amp;LEFT(R252,SEARCH("(",R252,1)-1)</f>
        <v>CNY=p%CNY</v>
      </c>
    </row>
    <row r="253" customFormat="false" ht="12.8" hidden="false" customHeight="false" outlineLevel="0" collapsed="false">
      <c r="E253" s="0" t="s">
        <v>1738</v>
      </c>
      <c r="F253" s="0" t="s">
        <v>1702</v>
      </c>
      <c r="I253" s="39" t="s">
        <v>2259</v>
      </c>
      <c r="J253" s="40" t="n">
        <f aca="false">IF(ISNUMBER(RIGHT(E253,LEN(E253)-SEARCH("(",E253,1))*1),RIGHT(E253,LEN(E253)-SEARCH("(",E253,1))*1,VLOOKUP(MID(E253,SEARCH("(",E253,1)+1,IF(ISERROR(FIND("NBMX",E253,1)),3,4)),$A$2:$C$38,3,0))</f>
        <v>10</v>
      </c>
      <c r="K253" s="40" t="n">
        <f aca="false">IF(ISBLANK(F253),"",IF(ISNUMBER(F253),F253,VLOOKUP(IF(ISERROR(SEARCH(")",F253,1)),LEFT(F253,LEN(F253)),LEFT(F253,LEN(F253)-1)),$A$2:$C$38,3,0)))</f>
        <v>1</v>
      </c>
      <c r="L253" s="40" t="str">
        <f aca="false">IF(ISBLANK(G253),"",IF(ISNUMBER(G253),G253,IF(ISNUMBER(1*LEFT(G253,LEN(G253)-1)),1*LEFT(G253,LEN(G253)-1),VLOOKUP(IF(ISERROR(SEARCH(")",G253,1)),LEFT(G253,LEN(G253)),LEFT(G253,LEN(G253)-1)),$A$2:$C$38,3,0))))</f>
        <v/>
      </c>
      <c r="M253" s="41" t="str">
        <f aca="false">IF(ISBLANK(H253),"",IF(ISNUMBER(H253),H253,IF(ISNUMBER(1*LEFT(H253,LEN(H253)-1)),1*LEFT(H253,LEN(H253)-1),VLOOKUP(IF(ISERROR(SEARCH(")",H253,1)),LEFT(H253,LEN(H253)),LEFT(H253,LEN(H253)-1)),$A$2:$C$38,3,0))))</f>
        <v/>
      </c>
      <c r="N253" s="40" t="str">
        <f aca="false">I253&amp;"("&amp;J253&amp;IF(ISNUMBER(K253),IF(ISNUMBER(L253),IF(ISNUMBER(M253),","&amp;K253&amp;","&amp;L253&amp;","&amp;M253,","&amp;K253&amp;","&amp;L253),","&amp;K253),"")&amp;")"</f>
        <v>IDMU(10,1)</v>
      </c>
      <c r="O253" s="0" t="str">
        <f aca="false">IF(ISERROR(VLOOKUP(N253,'INTEGER modparm'!$B$2:$B$155,1,0)),IF(ISERROR(VLOOKUP(N253,'REAL modparm'!$B$2:$B$801,1,0)),IF(ISERROR(VLOOKUP(N253,'CHAR modparm'!$B$2:$B$10,1,0)),"*******","CHARACTER"),"REAL"),"INTEGER")</f>
        <v>INTEGER</v>
      </c>
      <c r="P253" s="0" t="n">
        <v>252</v>
      </c>
      <c r="Q253" s="42" t="s">
        <v>2974</v>
      </c>
      <c r="R253" s="42" t="str">
        <f aca="false">INDEX($N$2:$N$951,MATCH(S253,$P$2:$P$951,0),1)</f>
        <v>COOP(300)</v>
      </c>
      <c r="S253" s="30" t="n">
        <v>89</v>
      </c>
      <c r="T253" s="43" t="str">
        <f aca="false">Q253&amp;"::"&amp;R253</f>
        <v>REAL::COOP(300)</v>
      </c>
      <c r="U253" s="44" t="str">
        <f aca="false">"p%"&amp;LEFT(R253,SEARCH("(",R253,1)-1)&amp;"="&amp;LEFT(R253,SEARCH("(",R253,1)-1)</f>
        <v>p%COOP=COOP</v>
      </c>
      <c r="V253" s="44" t="str">
        <f aca="false">LEFT(R253,SEARCH("(",R253,1)-1)&amp;"="&amp;"p%"&amp;LEFT(R253,SEARCH("(",R253,1)-1)</f>
        <v>COOP=p%COOP</v>
      </c>
    </row>
    <row r="254" customFormat="false" ht="12.8" hidden="false" customHeight="false" outlineLevel="0" collapsed="false">
      <c r="E254" s="0" t="s">
        <v>653</v>
      </c>
      <c r="I254" s="39" t="s">
        <v>2260</v>
      </c>
      <c r="J254" s="40" t="n">
        <f aca="false">IF(ISNUMBER(RIGHT(E254,LEN(E254)-SEARCH("(",E254,1))*1),RIGHT(E254,LEN(E254)-SEARCH("(",E254,1))*1,VLOOKUP(MID(E254,SEARCH("(",E254,1)+1,IF(ISERROR(FIND("NBMX",E254,1)),3,4)),$A$2:$C$38,3,0))</f>
        <v>4</v>
      </c>
      <c r="K254" s="40" t="str">
        <f aca="false">IF(ISBLANK(F254),"",IF(ISNUMBER(F254),F254,VLOOKUP(IF(ISERROR(SEARCH(")",F254,1)),LEFT(F254,LEN(F254)),LEFT(F254,LEN(F254)-1)),$A$2:$C$38,3,0)))</f>
        <v/>
      </c>
      <c r="L254" s="40" t="str">
        <f aca="false">IF(ISBLANK(G254),"",IF(ISNUMBER(G254),G254,IF(ISNUMBER(1*LEFT(G254,LEN(G254)-1)),1*LEFT(G254,LEN(G254)-1),VLOOKUP(IF(ISERROR(SEARCH(")",G254,1)),LEFT(G254,LEN(G254)),LEFT(G254,LEN(G254)-1)),$A$2:$C$38,3,0))))</f>
        <v/>
      </c>
      <c r="M254" s="41" t="str">
        <f aca="false">IF(ISBLANK(H254),"",IF(ISNUMBER(H254),H254,IF(ISNUMBER(1*LEFT(H254,LEN(H254)-1)),1*LEFT(H254,LEN(H254)-1),VLOOKUP(IF(ISERROR(SEARCH(")",H254,1)),LEFT(H254,LEN(H254)),LEFT(H254,LEN(H254)-1)),$A$2:$C$38,3,0))))</f>
        <v/>
      </c>
      <c r="N254" s="40" t="str">
        <f aca="false">I254&amp;"("&amp;J254&amp;IF(ISNUMBER(K254),IF(ISNUMBER(L254),IF(ISNUMBER(M254),","&amp;K254&amp;","&amp;L254&amp;","&amp;M254,","&amp;K254&amp;","&amp;L254),","&amp;K254),"")&amp;")"</f>
        <v>IDN1T(4)</v>
      </c>
      <c r="O254" s="0" t="str">
        <f aca="false">IF(ISERROR(VLOOKUP(N254,'INTEGER modparm'!$B$2:$B$155,1,0)),IF(ISERROR(VLOOKUP(N254,'REAL modparm'!$B$2:$B$801,1,0)),IF(ISERROR(VLOOKUP(N254,'CHAR modparm'!$B$2:$B$10,1,0)),"*******","CHARACTER"),"REAL"),"INTEGER")</f>
        <v>INTEGER</v>
      </c>
      <c r="P254" s="0" t="n">
        <v>253</v>
      </c>
      <c r="Q254" s="42" t="s">
        <v>2974</v>
      </c>
      <c r="R254" s="42" t="str">
        <f aca="false">INDEX($N$2:$N$951,MATCH(S254,$P$2:$P$951,0),1)</f>
        <v>COST(1)</v>
      </c>
      <c r="S254" s="30" t="n">
        <v>90</v>
      </c>
      <c r="T254" s="43" t="str">
        <f aca="false">Q254&amp;"::"&amp;R254</f>
        <v>REAL::COST(1)</v>
      </c>
      <c r="U254" s="44" t="str">
        <f aca="false">"p%"&amp;LEFT(R254,SEARCH("(",R254,1)-1)&amp;"="&amp;LEFT(R254,SEARCH("(",R254,1)-1)</f>
        <v>p%COST=COST</v>
      </c>
      <c r="V254" s="44" t="str">
        <f aca="false">LEFT(R254,SEARCH("(",R254,1)-1)&amp;"="&amp;"p%"&amp;LEFT(R254,SEARCH("(",R254,1)-1)</f>
        <v>COST=p%COST</v>
      </c>
    </row>
    <row r="255" customFormat="false" ht="12.8" hidden="false" customHeight="false" outlineLevel="0" collapsed="false">
      <c r="E255" s="0" t="s">
        <v>654</v>
      </c>
      <c r="I255" s="39" t="s">
        <v>2261</v>
      </c>
      <c r="J255" s="40" t="n">
        <f aca="false">IF(ISNUMBER(RIGHT(E255,LEN(E255)-SEARCH("(",E255,1))*1),RIGHT(E255,LEN(E255)-SEARCH("(",E255,1))*1,VLOOKUP(MID(E255,SEARCH("(",E255,1)+1,IF(ISERROR(FIND("NBMX",E255,1)),3,4)),$A$2:$C$38,3,0))</f>
        <v>4</v>
      </c>
      <c r="K255" s="40" t="str">
        <f aca="false">IF(ISBLANK(F255),"",IF(ISNUMBER(F255),F255,VLOOKUP(IF(ISERROR(SEARCH(")",F255,1)),LEFT(F255,LEN(F255)),LEFT(F255,LEN(F255)-1)),$A$2:$C$38,3,0)))</f>
        <v/>
      </c>
      <c r="L255" s="40" t="str">
        <f aca="false">IF(ISBLANK(G255),"",IF(ISNUMBER(G255),G255,IF(ISNUMBER(1*LEFT(G255,LEN(G255)-1)),1*LEFT(G255,LEN(G255)-1),VLOOKUP(IF(ISERROR(SEARCH(")",G255,1)),LEFT(G255,LEN(G255)),LEFT(G255,LEN(G255)-1)),$A$2:$C$38,3,0))))</f>
        <v/>
      </c>
      <c r="M255" s="41" t="str">
        <f aca="false">IF(ISBLANK(H255),"",IF(ISNUMBER(H255),H255,IF(ISNUMBER(1*LEFT(H255,LEN(H255)-1)),1*LEFT(H255,LEN(H255)-1),VLOOKUP(IF(ISERROR(SEARCH(")",H255,1)),LEFT(H255,LEN(H255)),LEFT(H255,LEN(H255)-1)),$A$2:$C$38,3,0))))</f>
        <v/>
      </c>
      <c r="N255" s="40" t="str">
        <f aca="false">I255&amp;"("&amp;J255&amp;IF(ISNUMBER(K255),IF(ISNUMBER(L255),IF(ISNUMBER(M255),","&amp;K255&amp;","&amp;L255&amp;","&amp;M255,","&amp;K255&amp;","&amp;L255),","&amp;K255),"")&amp;")"</f>
        <v>IDN2T(4)</v>
      </c>
      <c r="O255" s="0" t="str">
        <f aca="false">IF(ISERROR(VLOOKUP(N255,'INTEGER modparm'!$B$2:$B$155,1,0)),IF(ISERROR(VLOOKUP(N255,'REAL modparm'!$B$2:$B$801,1,0)),IF(ISERROR(VLOOKUP(N255,'CHAR modparm'!$B$2:$B$10,1,0)),"*******","CHARACTER"),"REAL"),"INTEGER")</f>
        <v>INTEGER</v>
      </c>
      <c r="P255" s="0" t="n">
        <v>254</v>
      </c>
      <c r="Q255" s="42" t="s">
        <v>2974</v>
      </c>
      <c r="R255" s="42" t="str">
        <f aca="false">INDEX($N$2:$N$951,MATCH(S255,$P$2:$P$951,0),1)</f>
        <v>COTL(300)</v>
      </c>
      <c r="S255" s="30" t="n">
        <v>91</v>
      </c>
      <c r="T255" s="43" t="str">
        <f aca="false">Q255&amp;"::"&amp;R255</f>
        <v>REAL::COTL(300)</v>
      </c>
      <c r="U255" s="44" t="str">
        <f aca="false">"p%"&amp;LEFT(R255,SEARCH("(",R255,1)-1)&amp;"="&amp;LEFT(R255,SEARCH("(",R255,1)-1)</f>
        <v>p%COTL=COTL</v>
      </c>
      <c r="V255" s="44" t="str">
        <f aca="false">LEFT(R255,SEARCH("(",R255,1)-1)&amp;"="&amp;"p%"&amp;LEFT(R255,SEARCH("(",R255,1)-1)</f>
        <v>COTL=p%COTL</v>
      </c>
    </row>
    <row r="256" customFormat="false" ht="12.8" hidden="false" customHeight="false" outlineLevel="0" collapsed="false">
      <c r="E256" s="0" t="s">
        <v>655</v>
      </c>
      <c r="I256" s="39" t="s">
        <v>2262</v>
      </c>
      <c r="J256" s="40" t="n">
        <f aca="false">IF(ISNUMBER(RIGHT(E256,LEN(E256)-SEARCH("(",E256,1))*1),RIGHT(E256,LEN(E256)-SEARCH("(",E256,1))*1,VLOOKUP(MID(E256,SEARCH("(",E256,1)+1,IF(ISERROR(FIND("NBMX",E256,1)),3,4)),$A$2:$C$38,3,0))</f>
        <v>4</v>
      </c>
      <c r="K256" s="40" t="str">
        <f aca="false">IF(ISBLANK(F256),"",IF(ISNUMBER(F256),F256,VLOOKUP(IF(ISERROR(SEARCH(")",F256,1)),LEFT(F256,LEN(F256)),LEFT(F256,LEN(F256)-1)),$A$2:$C$38,3,0)))</f>
        <v/>
      </c>
      <c r="L256" s="40" t="str">
        <f aca="false">IF(ISBLANK(G256),"",IF(ISNUMBER(G256),G256,IF(ISNUMBER(1*LEFT(G256,LEN(G256)-1)),1*LEFT(G256,LEN(G256)-1),VLOOKUP(IF(ISERROR(SEARCH(")",G256,1)),LEFT(G256,LEN(G256)),LEFT(G256,LEN(G256)-1)),$A$2:$C$38,3,0))))</f>
        <v/>
      </c>
      <c r="M256" s="41" t="str">
        <f aca="false">IF(ISBLANK(H256),"",IF(ISNUMBER(H256),H256,IF(ISNUMBER(1*LEFT(H256,LEN(H256)-1)),1*LEFT(H256,LEN(H256)-1),VLOOKUP(IF(ISERROR(SEARCH(")",H256,1)),LEFT(H256,LEN(H256)),LEFT(H256,LEN(H256)-1)),$A$2:$C$38,3,0))))</f>
        <v/>
      </c>
      <c r="N256" s="40" t="str">
        <f aca="false">I256&amp;"("&amp;J256&amp;IF(ISNUMBER(K256),IF(ISNUMBER(L256),IF(ISNUMBER(M256),","&amp;K256&amp;","&amp;L256&amp;","&amp;M256,","&amp;K256&amp;","&amp;L256),","&amp;K256),"")&amp;")"</f>
        <v>IDNB(4)</v>
      </c>
      <c r="O256" s="0" t="str">
        <f aca="false">IF(ISERROR(VLOOKUP(N256,'INTEGER modparm'!$B$2:$B$155,1,0)),IF(ISERROR(VLOOKUP(N256,'REAL modparm'!$B$2:$B$801,1,0)),IF(ISERROR(VLOOKUP(N256,'CHAR modparm'!$B$2:$B$10,1,0)),"*******","CHARACTER"),"REAL"),"INTEGER")</f>
        <v>INTEGER</v>
      </c>
      <c r="P256" s="0" t="n">
        <v>255</v>
      </c>
      <c r="Q256" s="42" t="s">
        <v>2974</v>
      </c>
      <c r="R256" s="42" t="str">
        <f aca="false">INDEX($N$2:$N$951,MATCH(S256,$P$2:$P$951,0),1)</f>
        <v>COWW(1)</v>
      </c>
      <c r="S256" s="30" t="n">
        <v>92</v>
      </c>
      <c r="T256" s="43" t="str">
        <f aca="false">Q256&amp;"::"&amp;R256</f>
        <v>REAL::COWW(1)</v>
      </c>
      <c r="U256" s="44" t="str">
        <f aca="false">"p%"&amp;LEFT(R256,SEARCH("(",R256,1)-1)&amp;"="&amp;LEFT(R256,SEARCH("(",R256,1)-1)</f>
        <v>p%COWW=COWW</v>
      </c>
      <c r="V256" s="44" t="str">
        <f aca="false">LEFT(R256,SEARCH("(",R256,1)-1)&amp;"="&amp;"p%"&amp;LEFT(R256,SEARCH("(",R256,1)-1)</f>
        <v>COWW=p%COWW</v>
      </c>
    </row>
    <row r="257" customFormat="false" ht="12.8" hidden="false" customHeight="false" outlineLevel="0" collapsed="false">
      <c r="E257" s="0" t="s">
        <v>689</v>
      </c>
      <c r="I257" s="39" t="s">
        <v>2263</v>
      </c>
      <c r="J257" s="40" t="n">
        <f aca="false">IF(ISNUMBER(RIGHT(E257,LEN(E257)-SEARCH("(",E257,1))*1),RIGHT(E257,LEN(E257)-SEARCH("(",E257,1))*1,VLOOKUP(MID(E257,SEARCH("(",E257,1)+1,IF(ISERROR(FIND("NBMX",E257,1)),3,4)),$A$2:$C$38,3,0))</f>
        <v>1</v>
      </c>
      <c r="K257" s="40" t="str">
        <f aca="false">IF(ISBLANK(F257),"",IF(ISNUMBER(F257),F257,VLOOKUP(IF(ISERROR(SEARCH(")",F257,1)),LEFT(F257,LEN(F257)),LEFT(F257,LEN(F257)-1)),$A$2:$C$38,3,0)))</f>
        <v/>
      </c>
      <c r="L257" s="40" t="str">
        <f aca="false">IF(ISBLANK(G257),"",IF(ISNUMBER(G257),G257,IF(ISNUMBER(1*LEFT(G257,LEN(G257)-1)),1*LEFT(G257,LEN(G257)-1),VLOOKUP(IF(ISERROR(SEARCH(")",G257,1)),LEFT(G257,LEN(G257)),LEFT(G257,LEN(G257)-1)),$A$2:$C$38,3,0))))</f>
        <v/>
      </c>
      <c r="M257" s="41" t="str">
        <f aca="false">IF(ISBLANK(H257),"",IF(ISNUMBER(H257),H257,IF(ISNUMBER(1*LEFT(H257,LEN(H257)-1)),1*LEFT(H257,LEN(H257)-1),VLOOKUP(IF(ISERROR(SEARCH(")",H257,1)),LEFT(H257,LEN(H257)),LEFT(H257,LEN(H257)-1)),$A$2:$C$38,3,0))))</f>
        <v/>
      </c>
      <c r="N257" s="40" t="str">
        <f aca="false">I257&amp;"("&amp;J257&amp;IF(ISNUMBER(K257),IF(ISNUMBER(L257),IF(ISNUMBER(M257),","&amp;K257&amp;","&amp;L257&amp;","&amp;M257,","&amp;K257&amp;","&amp;L257),","&amp;K257),"")&amp;")"</f>
        <v>IDNF(1)</v>
      </c>
      <c r="O257" s="0" t="str">
        <f aca="false">IF(ISERROR(VLOOKUP(N257,'INTEGER modparm'!$B$2:$B$155,1,0)),IF(ISERROR(VLOOKUP(N257,'REAL modparm'!$B$2:$B$801,1,0)),IF(ISERROR(VLOOKUP(N257,'CHAR modparm'!$B$2:$B$10,1,0)),"*******","CHARACTER"),"REAL"),"INTEGER")</f>
        <v>INTEGER</v>
      </c>
      <c r="P257" s="0" t="n">
        <v>256</v>
      </c>
      <c r="Q257" s="42" t="s">
        <v>2974</v>
      </c>
      <c r="R257" s="42" t="str">
        <f aca="false">INDEX($N$2:$N$951,MATCH(S257,$P$2:$P$951,0),1)</f>
        <v>CPFH(12,4)</v>
      </c>
      <c r="S257" s="30" t="n">
        <v>93</v>
      </c>
      <c r="T257" s="43" t="str">
        <f aca="false">Q257&amp;"::"&amp;R257</f>
        <v>REAL::CPFH(12,4)</v>
      </c>
      <c r="U257" s="44" t="str">
        <f aca="false">"p%"&amp;LEFT(R257,SEARCH("(",R257,1)-1)&amp;"="&amp;LEFT(R257,SEARCH("(",R257,1)-1)</f>
        <v>p%CPFH=CPFH</v>
      </c>
      <c r="V257" s="44" t="str">
        <f aca="false">LEFT(R257,SEARCH("(",R257,1)-1)&amp;"="&amp;"p%"&amp;LEFT(R257,SEARCH("(",R257,1)-1)</f>
        <v>CPFH=p%CPFH</v>
      </c>
    </row>
    <row r="258" customFormat="false" ht="12.8" hidden="false" customHeight="false" outlineLevel="0" collapsed="false">
      <c r="E258" s="0" t="s">
        <v>690</v>
      </c>
      <c r="I258" s="39" t="s">
        <v>2264</v>
      </c>
      <c r="J258" s="40" t="n">
        <f aca="false">IF(ISNUMBER(RIGHT(E258,LEN(E258)-SEARCH("(",E258,1))*1),RIGHT(E258,LEN(E258)-SEARCH("(",E258,1))*1,VLOOKUP(MID(E258,SEARCH("(",E258,1)+1,IF(ISERROR(FIND("NBMX",E258,1)),3,4)),$A$2:$C$38,3,0))</f>
        <v>1</v>
      </c>
      <c r="K258" s="40" t="str">
        <f aca="false">IF(ISBLANK(F258),"",IF(ISNUMBER(F258),F258,VLOOKUP(IF(ISERROR(SEARCH(")",F258,1)),LEFT(F258,LEN(F258)),LEFT(F258,LEN(F258)-1)),$A$2:$C$38,3,0)))</f>
        <v/>
      </c>
      <c r="L258" s="40" t="str">
        <f aca="false">IF(ISBLANK(G258),"",IF(ISNUMBER(G258),G258,IF(ISNUMBER(1*LEFT(G258,LEN(G258)-1)),1*LEFT(G258,LEN(G258)-1),VLOOKUP(IF(ISERROR(SEARCH(")",G258,1)),LEFT(G258,LEN(G258)),LEFT(G258,LEN(G258)-1)),$A$2:$C$38,3,0))))</f>
        <v/>
      </c>
      <c r="M258" s="41" t="str">
        <f aca="false">IF(ISBLANK(H258),"",IF(ISNUMBER(H258),H258,IF(ISNUMBER(1*LEFT(H258,LEN(H258)-1)),1*LEFT(H258,LEN(H258)-1),VLOOKUP(IF(ISERROR(SEARCH(")",H258,1)),LEFT(H258,LEN(H258)),LEFT(H258,LEN(H258)-1)),$A$2:$C$38,3,0))))</f>
        <v/>
      </c>
      <c r="N258" s="40" t="str">
        <f aca="false">I258&amp;"("&amp;J258&amp;IF(ISNUMBER(K258),IF(ISNUMBER(L258),IF(ISNUMBER(M258),","&amp;K258&amp;","&amp;L258&amp;","&amp;M258,","&amp;K258&amp;","&amp;L258),","&amp;K258),"")&amp;")"</f>
        <v>IDOA(1)</v>
      </c>
      <c r="O258" s="0" t="str">
        <f aca="false">IF(ISERROR(VLOOKUP(N258,'INTEGER modparm'!$B$2:$B$155,1,0)),IF(ISERROR(VLOOKUP(N258,'REAL modparm'!$B$2:$B$801,1,0)),IF(ISERROR(VLOOKUP(N258,'CHAR modparm'!$B$2:$B$10,1,0)),"*******","CHARACTER"),"REAL"),"INTEGER")</f>
        <v>INTEGER</v>
      </c>
      <c r="P258" s="0" t="n">
        <v>257</v>
      </c>
      <c r="Q258" s="42" t="s">
        <v>2974</v>
      </c>
      <c r="R258" s="42" t="str">
        <f aca="false">INDEX($N$2:$N$951,MATCH(S258,$P$2:$P$951,0),1)</f>
        <v>CPHT(200,1)</v>
      </c>
      <c r="S258" s="30" t="n">
        <v>94</v>
      </c>
      <c r="T258" s="43" t="str">
        <f aca="false">Q258&amp;"::"&amp;R258</f>
        <v>REAL::CPHT(200,1)</v>
      </c>
      <c r="U258" s="44" t="str">
        <f aca="false">"p%"&amp;LEFT(R258,SEARCH("(",R258,1)-1)&amp;"="&amp;LEFT(R258,SEARCH("(",R258,1)-1)</f>
        <v>p%CPHT=CPHT</v>
      </c>
      <c r="V258" s="44" t="str">
        <f aca="false">LEFT(R258,SEARCH("(",R258,1)-1)&amp;"="&amp;"p%"&amp;LEFT(R258,SEARCH("(",R258,1)-1)</f>
        <v>CPHT=p%CPHT</v>
      </c>
    </row>
    <row r="259" customFormat="false" ht="12.8" hidden="false" customHeight="false" outlineLevel="0" collapsed="false">
      <c r="E259" s="0" t="s">
        <v>693</v>
      </c>
      <c r="I259" s="39" t="s">
        <v>2265</v>
      </c>
      <c r="J259" s="40" t="n">
        <f aca="false">IF(ISNUMBER(RIGHT(E259,LEN(E259)-SEARCH("(",E259,1))*1),RIGHT(E259,LEN(E259)-SEARCH("(",E259,1))*1,VLOOKUP(MID(E259,SEARCH("(",E259,1)+1,IF(ISERROR(FIND("NBMX",E259,1)),3,4)),$A$2:$C$38,3,0))</f>
        <v>1</v>
      </c>
      <c r="K259" s="40" t="str">
        <f aca="false">IF(ISBLANK(F259),"",IF(ISNUMBER(F259),F259,VLOOKUP(IF(ISERROR(SEARCH(")",F259,1)),LEFT(F259,LEN(F259)),LEFT(F259,LEN(F259)-1)),$A$2:$C$38,3,0)))</f>
        <v/>
      </c>
      <c r="L259" s="40" t="str">
        <f aca="false">IF(ISBLANK(G259),"",IF(ISNUMBER(G259),G259,IF(ISNUMBER(1*LEFT(G259,LEN(G259)-1)),1*LEFT(G259,LEN(G259)-1),VLOOKUP(IF(ISERROR(SEARCH(")",G259,1)),LEFT(G259,LEN(G259)),LEFT(G259,LEN(G259)-1)),$A$2:$C$38,3,0))))</f>
        <v/>
      </c>
      <c r="M259" s="41" t="str">
        <f aca="false">IF(ISBLANK(H259),"",IF(ISNUMBER(H259),H259,IF(ISNUMBER(1*LEFT(H259,LEN(H259)-1)),1*LEFT(H259,LEN(H259)-1),VLOOKUP(IF(ISERROR(SEARCH(")",H259,1)),LEFT(H259,LEN(H259)),LEFT(H259,LEN(H259)-1)),$A$2:$C$38,3,0))))</f>
        <v/>
      </c>
      <c r="N259" s="40" t="str">
        <f aca="false">I259&amp;"("&amp;J259&amp;IF(ISNUMBER(K259),IF(ISNUMBER(L259),IF(ISNUMBER(M259),","&amp;K259&amp;","&amp;L259&amp;","&amp;M259,","&amp;K259&amp;","&amp;L259),","&amp;K259),"")&amp;")"</f>
        <v>IDON(1)</v>
      </c>
      <c r="O259" s="0" t="str">
        <f aca="false">IF(ISERROR(VLOOKUP(N259,'INTEGER modparm'!$B$2:$B$155,1,0)),IF(ISERROR(VLOOKUP(N259,'REAL modparm'!$B$2:$B$801,1,0)),IF(ISERROR(VLOOKUP(N259,'CHAR modparm'!$B$2:$B$10,1,0)),"*******","CHARACTER"),"REAL"),"INTEGER")</f>
        <v>INTEGER</v>
      </c>
      <c r="P259" s="0" t="n">
        <v>258</v>
      </c>
      <c r="Q259" s="42" t="s">
        <v>2974</v>
      </c>
      <c r="R259" s="42" t="str">
        <f aca="false">INDEX($N$2:$N$951,MATCH(S259,$P$2:$P$951,0),1)</f>
        <v>CPMX(1)</v>
      </c>
      <c r="S259" s="30" t="n">
        <v>95</v>
      </c>
      <c r="T259" s="43" t="str">
        <f aca="false">Q259&amp;"::"&amp;R259</f>
        <v>REAL::CPMX(1)</v>
      </c>
      <c r="U259" s="44" t="str">
        <f aca="false">"p%"&amp;LEFT(R259,SEARCH("(",R259,1)-1)&amp;"="&amp;LEFT(R259,SEARCH("(",R259,1)-1)</f>
        <v>p%CPMX=CPMX</v>
      </c>
      <c r="V259" s="44" t="str">
        <f aca="false">LEFT(R259,SEARCH("(",R259,1)-1)&amp;"="&amp;"p%"&amp;LEFT(R259,SEARCH("(",R259,1)-1)</f>
        <v>CPMX=p%CPMX</v>
      </c>
    </row>
    <row r="260" customFormat="false" ht="12.8" hidden="false" customHeight="false" outlineLevel="0" collapsed="false">
      <c r="E260" s="0" t="s">
        <v>656</v>
      </c>
      <c r="I260" s="39" t="s">
        <v>2266</v>
      </c>
      <c r="J260" s="40" t="n">
        <f aca="false">IF(ISNUMBER(RIGHT(E260,LEN(E260)-SEARCH("(",E260,1))*1),RIGHT(E260,LEN(E260)-SEARCH("(",E260,1))*1,VLOOKUP(MID(E260,SEARCH("(",E260,1)+1,IF(ISERROR(FIND("NBMX",E260,1)),3,4)),$A$2:$C$38,3,0))</f>
        <v>4</v>
      </c>
      <c r="K260" s="40" t="str">
        <f aca="false">IF(ISBLANK(F260),"",IF(ISNUMBER(F260),F260,VLOOKUP(IF(ISERROR(SEARCH(")",F260,1)),LEFT(F260,LEN(F260)),LEFT(F260,LEN(F260)-1)),$A$2:$C$38,3,0)))</f>
        <v/>
      </c>
      <c r="L260" s="40" t="str">
        <f aca="false">IF(ISBLANK(G260),"",IF(ISNUMBER(G260),G260,IF(ISNUMBER(1*LEFT(G260,LEN(G260)-1)),1*LEFT(G260,LEN(G260)-1),VLOOKUP(IF(ISERROR(SEARCH(")",G260,1)),LEFT(G260,LEN(G260)),LEFT(G260,LEN(G260)-1)),$A$2:$C$38,3,0))))</f>
        <v/>
      </c>
      <c r="M260" s="41" t="str">
        <f aca="false">IF(ISBLANK(H260),"",IF(ISNUMBER(H260),H260,IF(ISNUMBER(1*LEFT(H260,LEN(H260)-1)),1*LEFT(H260,LEN(H260)-1),VLOOKUP(IF(ISERROR(SEARCH(")",H260,1)),LEFT(H260,LEN(H260)),LEFT(H260,LEN(H260)-1)),$A$2:$C$38,3,0))))</f>
        <v/>
      </c>
      <c r="N260" s="40" t="str">
        <f aca="false">I260&amp;"("&amp;J260&amp;IF(ISNUMBER(K260),IF(ISNUMBER(L260),IF(ISNUMBER(M260),","&amp;K260&amp;","&amp;L260&amp;","&amp;M260,","&amp;K260&amp;","&amp;L260),","&amp;K260),"")&amp;")"</f>
        <v>IDOT(4)</v>
      </c>
      <c r="O260" s="0" t="str">
        <f aca="false">IF(ISERROR(VLOOKUP(N260,'INTEGER modparm'!$B$2:$B$155,1,0)),IF(ISERROR(VLOOKUP(N260,'REAL modparm'!$B$2:$B$801,1,0)),IF(ISERROR(VLOOKUP(N260,'CHAR modparm'!$B$2:$B$10,1,0)),"*******","CHARACTER"),"REAL"),"INTEGER")</f>
        <v>INTEGER</v>
      </c>
      <c r="P260" s="0" t="n">
        <v>259</v>
      </c>
      <c r="Q260" s="42" t="s">
        <v>2974</v>
      </c>
      <c r="R260" s="42" t="str">
        <f aca="false">INDEX($N$2:$N$951,MATCH(S260,$P$2:$P$951,0),1)</f>
        <v>CPRH(12,1)</v>
      </c>
      <c r="S260" s="30" t="n">
        <v>97</v>
      </c>
      <c r="T260" s="43" t="str">
        <f aca="false">Q260&amp;"::"&amp;R260</f>
        <v>REAL::CPRH(12,1)</v>
      </c>
      <c r="U260" s="44" t="str">
        <f aca="false">"p%"&amp;LEFT(R260,SEARCH("(",R260,1)-1)&amp;"="&amp;LEFT(R260,SEARCH("(",R260,1)-1)</f>
        <v>p%CPRH=CPRH</v>
      </c>
      <c r="V260" s="44" t="str">
        <f aca="false">LEFT(R260,SEARCH("(",R260,1)-1)&amp;"="&amp;"p%"&amp;LEFT(R260,SEARCH("(",R260,1)-1)</f>
        <v>CPRH=p%CPRH</v>
      </c>
    </row>
    <row r="261" customFormat="false" ht="12.8" hidden="false" customHeight="false" outlineLevel="0" collapsed="false">
      <c r="E261" s="0" t="s">
        <v>1739</v>
      </c>
      <c r="F261" s="0" t="s">
        <v>1702</v>
      </c>
      <c r="I261" s="39" t="s">
        <v>2267</v>
      </c>
      <c r="J261" s="40" t="n">
        <f aca="false">IF(ISNUMBER(RIGHT(E261,LEN(E261)-SEARCH("(",E261,1))*1),RIGHT(E261,LEN(E261)-SEARCH("(",E261,1))*1,VLOOKUP(MID(E261,SEARCH("(",E261,1)+1,IF(ISERROR(FIND("NBMX",E261,1)),3,4)),$A$2:$C$38,3,0))</f>
        <v>1</v>
      </c>
      <c r="K261" s="40" t="n">
        <f aca="false">IF(ISBLANK(F261),"",IF(ISNUMBER(F261),F261,VLOOKUP(IF(ISERROR(SEARCH(")",F261,1)),LEFT(F261,LEN(F261)),LEFT(F261,LEN(F261)-1)),$A$2:$C$38,3,0)))</f>
        <v>1</v>
      </c>
      <c r="L261" s="40" t="str">
        <f aca="false">IF(ISBLANK(G261),"",IF(ISNUMBER(G261),G261,IF(ISNUMBER(1*LEFT(G261,LEN(G261)-1)),1*LEFT(G261,LEN(G261)-1),VLOOKUP(IF(ISERROR(SEARCH(")",G261,1)),LEFT(G261,LEN(G261)),LEFT(G261,LEN(G261)-1)),$A$2:$C$38,3,0))))</f>
        <v/>
      </c>
      <c r="M261" s="41" t="str">
        <f aca="false">IF(ISBLANK(H261),"",IF(ISNUMBER(H261),H261,IF(ISNUMBER(1*LEFT(H261,LEN(H261)-1)),1*LEFT(H261,LEN(H261)-1),VLOOKUP(IF(ISERROR(SEARCH(")",H261,1)),LEFT(H261,LEN(H261)),LEFT(H261,LEN(H261)-1)),$A$2:$C$38,3,0))))</f>
        <v/>
      </c>
      <c r="N261" s="40" t="str">
        <f aca="false">I261&amp;"("&amp;J261&amp;IF(ISNUMBER(K261),IF(ISNUMBER(L261),IF(ISNUMBER(M261),","&amp;K261&amp;","&amp;L261&amp;","&amp;M261,","&amp;K261&amp;","&amp;L261),","&amp;K261),"")&amp;")"</f>
        <v>IDOW(1,1)</v>
      </c>
      <c r="O261" s="0" t="str">
        <f aca="false">IF(ISERROR(VLOOKUP(N261,'INTEGER modparm'!$B$2:$B$155,1,0)),IF(ISERROR(VLOOKUP(N261,'REAL modparm'!$B$2:$B$801,1,0)),IF(ISERROR(VLOOKUP(N261,'CHAR modparm'!$B$2:$B$10,1,0)),"*******","CHARACTER"),"REAL"),"INTEGER")</f>
        <v>INTEGER</v>
      </c>
      <c r="P261" s="0" t="n">
        <v>260</v>
      </c>
      <c r="Q261" s="42" t="s">
        <v>2974</v>
      </c>
      <c r="R261" s="42" t="str">
        <f aca="false">INDEX($N$2:$N$951,MATCH(S261,$P$2:$P$951,0),1)</f>
        <v>CPRV(12,1)</v>
      </c>
      <c r="S261" s="30" t="n">
        <v>98</v>
      </c>
      <c r="T261" s="43" t="str">
        <f aca="false">Q261&amp;"::"&amp;R261</f>
        <v>REAL::CPRV(12,1)</v>
      </c>
      <c r="U261" s="44" t="str">
        <f aca="false">"p%"&amp;LEFT(R261,SEARCH("(",R261,1)-1)&amp;"="&amp;LEFT(R261,SEARCH("(",R261,1)-1)</f>
        <v>p%CPRV=CPRV</v>
      </c>
      <c r="V261" s="44" t="str">
        <f aca="false">LEFT(R261,SEARCH("(",R261,1)-1)&amp;"="&amp;"p%"&amp;LEFT(R261,SEARCH("(",R261,1)-1)</f>
        <v>CPRV=p%CPRV</v>
      </c>
    </row>
    <row r="262" customFormat="false" ht="12.8" hidden="false" customHeight="false" outlineLevel="0" collapsed="false">
      <c r="E262" s="0" t="s">
        <v>691</v>
      </c>
      <c r="I262" s="39" t="s">
        <v>2268</v>
      </c>
      <c r="J262" s="40" t="n">
        <f aca="false">IF(ISNUMBER(RIGHT(E262,LEN(E262)-SEARCH("(",E262,1))*1),RIGHT(E262,LEN(E262)-SEARCH("(",E262,1))*1,VLOOKUP(MID(E262,SEARCH("(",E262,1)+1,IF(ISERROR(FIND("NBMX",E262,1)),3,4)),$A$2:$C$38,3,0))</f>
        <v>1</v>
      </c>
      <c r="K262" s="40" t="str">
        <f aca="false">IF(ISBLANK(F262),"",IF(ISNUMBER(F262),F262,VLOOKUP(IF(ISERROR(SEARCH(")",F262,1)),LEFT(F262,LEN(F262)),LEFT(F262,LEN(F262)-1)),$A$2:$C$38,3,0)))</f>
        <v/>
      </c>
      <c r="L262" s="40" t="str">
        <f aca="false">IF(ISBLANK(G262),"",IF(ISNUMBER(G262),G262,IF(ISNUMBER(1*LEFT(G262,LEN(G262)-1)),1*LEFT(G262,LEN(G262)-1),VLOOKUP(IF(ISERROR(SEARCH(")",G262,1)),LEFT(G262,LEN(G262)),LEFT(G262,LEN(G262)-1)),$A$2:$C$38,3,0))))</f>
        <v/>
      </c>
      <c r="M262" s="41" t="str">
        <f aca="false">IF(ISBLANK(H262),"",IF(ISNUMBER(H262),H262,IF(ISNUMBER(1*LEFT(H262,LEN(H262)-1)),1*LEFT(H262,LEN(H262)-1),VLOOKUP(IF(ISERROR(SEARCH(")",H262,1)),LEFT(H262,LEN(H262)),LEFT(H262,LEN(H262)-1)),$A$2:$C$38,3,0))))</f>
        <v/>
      </c>
      <c r="N262" s="40" t="str">
        <f aca="false">I262&amp;"("&amp;J262&amp;IF(ISNUMBER(K262),IF(ISNUMBER(L262),IF(ISNUMBER(M262),","&amp;K262&amp;","&amp;L262&amp;","&amp;M262,","&amp;K262&amp;","&amp;L262),","&amp;K262),"")&amp;")"</f>
        <v>IDR(1)</v>
      </c>
      <c r="O262" s="0" t="str">
        <f aca="false">IF(ISERROR(VLOOKUP(N262,'INTEGER modparm'!$B$2:$B$155,1,0)),IF(ISERROR(VLOOKUP(N262,'REAL modparm'!$B$2:$B$801,1,0)),IF(ISERROR(VLOOKUP(N262,'CHAR modparm'!$B$2:$B$10,1,0)),"*******","CHARACTER"),"REAL"),"INTEGER")</f>
        <v>INTEGER</v>
      </c>
      <c r="P262" s="0" t="n">
        <v>261</v>
      </c>
      <c r="Q262" s="42" t="s">
        <v>2974</v>
      </c>
      <c r="R262" s="42" t="str">
        <f aca="false">INDEX($N$2:$N$951,MATCH(S262,$P$2:$P$951,0),1)</f>
        <v>CPVH(4)</v>
      </c>
      <c r="S262" s="30" t="n">
        <v>99</v>
      </c>
      <c r="T262" s="43" t="str">
        <f aca="false">Q262&amp;"::"&amp;R262</f>
        <v>REAL::CPVH(4)</v>
      </c>
      <c r="U262" s="44" t="str">
        <f aca="false">"p%"&amp;LEFT(R262,SEARCH("(",R262,1)-1)&amp;"="&amp;LEFT(R262,SEARCH("(",R262,1)-1)</f>
        <v>p%CPVH=CPVH</v>
      </c>
      <c r="V262" s="44" t="str">
        <f aca="false">LEFT(R262,SEARCH("(",R262,1)-1)&amp;"="&amp;"p%"&amp;LEFT(R262,SEARCH("(",R262,1)-1)</f>
        <v>CPVH=p%CPVH</v>
      </c>
    </row>
    <row r="263" customFormat="false" ht="12.8" hidden="false" customHeight="false" outlineLevel="0" collapsed="false">
      <c r="E263" s="0" t="s">
        <v>692</v>
      </c>
      <c r="I263" s="39" t="s">
        <v>2269</v>
      </c>
      <c r="J263" s="40" t="n">
        <f aca="false">IF(ISNUMBER(RIGHT(E263,LEN(E263)-SEARCH("(",E263,1))*1),RIGHT(E263,LEN(E263)-SEARCH("(",E263,1))*1,VLOOKUP(MID(E263,SEARCH("(",E263,1)+1,IF(ISERROR(FIND("NBMX",E263,1)),3,4)),$A$2:$C$38,3,0))</f>
        <v>1</v>
      </c>
      <c r="K263" s="40" t="str">
        <f aca="false">IF(ISBLANK(F263),"",IF(ISNUMBER(F263),F263,VLOOKUP(IF(ISERROR(SEARCH(")",F263,1)),LEFT(F263,LEN(F263)),LEFT(F263,LEN(F263)-1)),$A$2:$C$38,3,0)))</f>
        <v/>
      </c>
      <c r="L263" s="40" t="str">
        <f aca="false">IF(ISBLANK(G263),"",IF(ISNUMBER(G263),G263,IF(ISNUMBER(1*LEFT(G263,LEN(G263)-1)),1*LEFT(G263,LEN(G263)-1),VLOOKUP(IF(ISERROR(SEARCH(")",G263,1)),LEFT(G263,LEN(G263)),LEFT(G263,LEN(G263)-1)),$A$2:$C$38,3,0))))</f>
        <v/>
      </c>
      <c r="M263" s="41" t="str">
        <f aca="false">IF(ISBLANK(H263),"",IF(ISNUMBER(H263),H263,IF(ISNUMBER(1*LEFT(H263,LEN(H263)-1)),1*LEFT(H263,LEN(H263)-1),VLOOKUP(IF(ISERROR(SEARCH(")",H263,1)),LEFT(H263,LEN(H263)),LEFT(H263,LEN(H263)-1)),$A$2:$C$38,3,0))))</f>
        <v/>
      </c>
      <c r="N263" s="40" t="str">
        <f aca="false">I263&amp;"("&amp;J263&amp;IF(ISNUMBER(K263),IF(ISNUMBER(L263),IF(ISNUMBER(M263),","&amp;K263&amp;","&amp;L263&amp;","&amp;M263,","&amp;K263&amp;","&amp;L263),","&amp;K263),"")&amp;")"</f>
        <v>IDRL(1)</v>
      </c>
      <c r="O263" s="0" t="str">
        <f aca="false">IF(ISERROR(VLOOKUP(N263,'INTEGER modparm'!$B$2:$B$155,1,0)),IF(ISERROR(VLOOKUP(N263,'REAL modparm'!$B$2:$B$801,1,0)),IF(ISERROR(VLOOKUP(N263,'CHAR modparm'!$B$2:$B$10,1,0)),"*******","CHARACTER"),"REAL"),"INTEGER")</f>
        <v>INTEGER</v>
      </c>
      <c r="P263" s="0" t="n">
        <v>262</v>
      </c>
      <c r="Q263" s="42" t="s">
        <v>2974</v>
      </c>
      <c r="R263" s="42" t="str">
        <f aca="false">INDEX($N$2:$N$951,MATCH(S263,$P$2:$P$951,0),1)</f>
        <v>CPY(200)</v>
      </c>
      <c r="S263" s="30" t="n">
        <v>100</v>
      </c>
      <c r="T263" s="43" t="str">
        <f aca="false">Q263&amp;"::"&amp;R263</f>
        <v>REAL::CPY(200)</v>
      </c>
      <c r="U263" s="44" t="str">
        <f aca="false">"p%"&amp;LEFT(R263,SEARCH("(",R263,1)-1)&amp;"="&amp;LEFT(R263,SEARCH("(",R263,1)-1)</f>
        <v>p%CPY=CPY</v>
      </c>
      <c r="V263" s="44" t="str">
        <f aca="false">LEFT(R263,SEARCH("(",R263,1)-1)&amp;"="&amp;"p%"&amp;LEFT(R263,SEARCH("(",R263,1)-1)</f>
        <v>CPY=p%CPY</v>
      </c>
    </row>
    <row r="264" customFormat="false" ht="15" hidden="false" customHeight="false" outlineLevel="0" collapsed="false">
      <c r="E264" s="0" t="s">
        <v>657</v>
      </c>
      <c r="I264" s="39" t="s">
        <v>2270</v>
      </c>
      <c r="J264" s="40" t="n">
        <f aca="false">IF(ISNUMBER(RIGHT(E264,LEN(E264)-SEARCH("(",E264,1))*1),RIGHT(E264,LEN(E264)-SEARCH("(",E264,1))*1,VLOOKUP(MID(E264,SEARCH("(",E264,1)+1,IF(ISERROR(FIND("NBMX",E264,1)),3,4)),$A$2:$C$38,3,0))</f>
        <v>4</v>
      </c>
      <c r="K264" s="40" t="str">
        <f aca="false">IF(ISBLANK(F264),"",IF(ISNUMBER(F264),F264,VLOOKUP(IF(ISERROR(SEARCH(")",F264,1)),LEFT(F264,LEN(F264)),LEFT(F264,LEN(F264)-1)),$A$2:$C$38,3,0)))</f>
        <v/>
      </c>
      <c r="L264" s="40" t="str">
        <f aca="false">IF(ISBLANK(G264),"",IF(ISNUMBER(G264),G264,IF(ISNUMBER(1*LEFT(G264,LEN(G264)-1)),1*LEFT(G264,LEN(G264)-1),VLOOKUP(IF(ISERROR(SEARCH(")",G264,1)),LEFT(G264,LEN(G264)),LEFT(G264,LEN(G264)-1)),$A$2:$C$38,3,0))))</f>
        <v/>
      </c>
      <c r="M264" s="41" t="str">
        <f aca="false">IF(ISBLANK(H264),"",IF(ISNUMBER(H264),H264,IF(ISNUMBER(1*LEFT(H264,LEN(H264)-1)),1*LEFT(H264,LEN(H264)-1),VLOOKUP(IF(ISERROR(SEARCH(")",H264,1)),LEFT(H264,LEN(H264)),LEFT(H264,LEN(H264)-1)),$A$2:$C$38,3,0))))</f>
        <v/>
      </c>
      <c r="N264" s="40" t="str">
        <f aca="false">I264&amp;"("&amp;J264&amp;IF(ISNUMBER(K264),IF(ISNUMBER(L264),IF(ISNUMBER(M264),","&amp;K264&amp;","&amp;L264&amp;","&amp;M264,","&amp;K264&amp;","&amp;L264),","&amp;K264),"")&amp;")"</f>
        <v>IDRO(4)</v>
      </c>
      <c r="O264" s="0" t="str">
        <f aca="false">IF(ISERROR(VLOOKUP(N264,'INTEGER modparm'!$B$2:$B$155,1,0)),IF(ISERROR(VLOOKUP(N264,'REAL modparm'!$B$2:$B$801,1,0)),IF(ISERROR(VLOOKUP(N264,'CHAR modparm'!$B$2:$B$10,1,0)),"*******","CHARACTER"),"REAL"),"INTEGER")</f>
        <v>INTEGER</v>
      </c>
      <c r="P264" s="0" t="n">
        <v>263</v>
      </c>
      <c r="Q264" s="36" t="s">
        <v>2974</v>
      </c>
      <c r="R264" s="42" t="str">
        <f aca="false">INDEX($N$2:$N$951,MATCH(S264,$P$2:$P$951,0),1)</f>
        <v>CST1(1)</v>
      </c>
      <c r="S264" s="30" t="n">
        <v>101</v>
      </c>
      <c r="T264" s="43" t="str">
        <f aca="false">Q264&amp;"::"&amp;R264</f>
        <v>REAL::CST1(1)</v>
      </c>
      <c r="U264" s="44" t="str">
        <f aca="false">"p%"&amp;LEFT(R264,SEARCH("(",R264,1)-1)&amp;"="&amp;LEFT(R264,SEARCH("(",R264,1)-1)</f>
        <v>p%CST1=CST1</v>
      </c>
      <c r="V264" s="44" t="str">
        <f aca="false">LEFT(R264,SEARCH("(",R264,1)-1)&amp;"="&amp;"p%"&amp;LEFT(R264,SEARCH("(",R264,1)-1)</f>
        <v>CST1=p%CST1</v>
      </c>
    </row>
    <row r="265" customFormat="false" ht="12.8" hidden="false" customHeight="false" outlineLevel="0" collapsed="false">
      <c r="E265" s="0" t="s">
        <v>694</v>
      </c>
      <c r="I265" s="39" t="s">
        <v>2271</v>
      </c>
      <c r="J265" s="40" t="n">
        <f aca="false">IF(ISNUMBER(RIGHT(E265,LEN(E265)-SEARCH("(",E265,1))*1),RIGHT(E265,LEN(E265)-SEARCH("(",E265,1))*1,VLOOKUP(MID(E265,SEARCH("(",E265,1)+1,IF(ISERROR(FIND("NBMX",E265,1)),3,4)),$A$2:$C$38,3,0))</f>
        <v>1</v>
      </c>
      <c r="K265" s="40" t="str">
        <f aca="false">IF(ISBLANK(F265),"",IF(ISNUMBER(F265),F265,VLOOKUP(IF(ISERROR(SEARCH(")",F265,1)),LEFT(F265,LEN(F265)),LEFT(F265,LEN(F265)-1)),$A$2:$C$38,3,0)))</f>
        <v/>
      </c>
      <c r="L265" s="40" t="str">
        <f aca="false">IF(ISBLANK(G265),"",IF(ISNUMBER(G265),G265,IF(ISNUMBER(1*LEFT(G265,LEN(G265)-1)),1*LEFT(G265,LEN(G265)-1),VLOOKUP(IF(ISERROR(SEARCH(")",G265,1)),LEFT(G265,LEN(G265)),LEFT(G265,LEN(G265)-1)),$A$2:$C$38,3,0))))</f>
        <v/>
      </c>
      <c r="M265" s="41" t="str">
        <f aca="false">IF(ISBLANK(H265),"",IF(ISNUMBER(H265),H265,IF(ISNUMBER(1*LEFT(H265,LEN(H265)-1)),1*LEFT(H265,LEN(H265)-1),VLOOKUP(IF(ISERROR(SEARCH(")",H265,1)),LEFT(H265,LEN(H265)),LEFT(H265,LEN(H265)-1)),$A$2:$C$38,3,0))))</f>
        <v/>
      </c>
      <c r="N265" s="40" t="str">
        <f aca="false">I265&amp;"("&amp;J265&amp;IF(ISNUMBER(K265),IF(ISNUMBER(L265),IF(ISNUMBER(M265),","&amp;K265&amp;","&amp;L265&amp;","&amp;M265,","&amp;K265&amp;","&amp;L265),","&amp;K265),"")&amp;")"</f>
        <v>IDS(1)</v>
      </c>
      <c r="O265" s="0" t="str">
        <f aca="false">IF(ISERROR(VLOOKUP(N265,'INTEGER modparm'!$B$2:$B$155,1,0)),IF(ISERROR(VLOOKUP(N265,'REAL modparm'!$B$2:$B$801,1,0)),IF(ISERROR(VLOOKUP(N265,'CHAR modparm'!$B$2:$B$10,1,0)),"*******","CHARACTER"),"REAL"),"INTEGER")</f>
        <v>INTEGER</v>
      </c>
      <c r="P265" s="0" t="n">
        <v>264</v>
      </c>
      <c r="Q265" s="42" t="s">
        <v>2974</v>
      </c>
      <c r="R265" s="42" t="str">
        <f aca="false">INDEX($N$2:$N$951,MATCH(S265,$P$2:$P$951,0),1)</f>
        <v>CSTF(200,1)</v>
      </c>
      <c r="S265" s="30" t="n">
        <v>102</v>
      </c>
      <c r="T265" s="43" t="str">
        <f aca="false">Q265&amp;"::"&amp;R265</f>
        <v>REAL::CSTF(200,1)</v>
      </c>
      <c r="U265" s="44" t="str">
        <f aca="false">"p%"&amp;LEFT(R265,SEARCH("(",R265,1)-1)&amp;"="&amp;LEFT(R265,SEARCH("(",R265,1)-1)</f>
        <v>p%CSTF=CSTF</v>
      </c>
      <c r="V265" s="44" t="str">
        <f aca="false">LEFT(R265,SEARCH("(",R265,1)-1)&amp;"="&amp;"p%"&amp;LEFT(R265,SEARCH("(",R265,1)-1)</f>
        <v>CSTF=p%CSTF</v>
      </c>
    </row>
    <row r="266" customFormat="false" ht="12.8" hidden="false" customHeight="false" outlineLevel="0" collapsed="false">
      <c r="E266" s="0" t="s">
        <v>1740</v>
      </c>
      <c r="F266" s="0" t="s">
        <v>1599</v>
      </c>
      <c r="I266" s="39" t="s">
        <v>2272</v>
      </c>
      <c r="J266" s="40" t="n">
        <f aca="false">IF(ISNUMBER(RIGHT(E266,LEN(E266)-SEARCH("(",E266,1))*1),RIGHT(E266,LEN(E266)-SEARCH("(",E266,1))*1,VLOOKUP(MID(E266,SEARCH("(",E266,1)+1,IF(ISERROR(FIND("NBMX",E266,1)),3,4)),$A$2:$C$38,3,0))</f>
        <v>1</v>
      </c>
      <c r="K266" s="40" t="n">
        <f aca="false">IF(ISBLANK(F266),"",IF(ISNUMBER(F266),F266,VLOOKUP(IF(ISERROR(SEARCH(")",F266,1)),LEFT(F266,LEN(F266)),LEFT(F266,LEN(F266)-1)),$A$2:$C$38,3,0)))</f>
        <v>1</v>
      </c>
      <c r="L266" s="40" t="str">
        <f aca="false">IF(ISBLANK(G266),"",IF(ISNUMBER(G266),G266,IF(ISNUMBER(1*LEFT(G266,LEN(G266)-1)),1*LEFT(G266,LEN(G266)-1),VLOOKUP(IF(ISERROR(SEARCH(")",G266,1)),LEFT(G266,LEN(G266)),LEFT(G266,LEN(G266)-1)),$A$2:$C$38,3,0))))</f>
        <v/>
      </c>
      <c r="M266" s="41" t="str">
        <f aca="false">IF(ISBLANK(H266),"",IF(ISNUMBER(H266),H266,IF(ISNUMBER(1*LEFT(H266,LEN(H266)-1)),1*LEFT(H266,LEN(H266)-1),VLOOKUP(IF(ISERROR(SEARCH(")",H266,1)),LEFT(H266,LEN(H266)),LEFT(H266,LEN(H266)-1)),$A$2:$C$38,3,0))))</f>
        <v/>
      </c>
      <c r="N266" s="40" t="str">
        <f aca="false">I266&amp;"("&amp;J266&amp;IF(ISNUMBER(K266),IF(ISNUMBER(L266),IF(ISNUMBER(M266),","&amp;K266&amp;","&amp;L266&amp;","&amp;M266,","&amp;K266&amp;","&amp;L266),","&amp;K266),"")&amp;")"</f>
        <v>IDSL(1,1)</v>
      </c>
      <c r="O266" s="0" t="str">
        <f aca="false">IF(ISERROR(VLOOKUP(N266,'INTEGER modparm'!$B$2:$B$155,1,0)),IF(ISERROR(VLOOKUP(N266,'REAL modparm'!$B$2:$B$801,1,0)),IF(ISERROR(VLOOKUP(N266,'CHAR modparm'!$B$2:$B$10,1,0)),"*******","CHARACTER"),"REAL"),"INTEGER")</f>
        <v>INTEGER</v>
      </c>
      <c r="P266" s="0" t="n">
        <v>265</v>
      </c>
      <c r="Q266" s="42" t="s">
        <v>2974</v>
      </c>
      <c r="R266" s="42" t="str">
        <f aca="false">INDEX($N$2:$N$951,MATCH(S266,$P$2:$P$951,0),1)</f>
        <v>CSTS(200)</v>
      </c>
      <c r="S266" s="30" t="n">
        <v>103</v>
      </c>
      <c r="T266" s="43" t="str">
        <f aca="false">Q266&amp;"::"&amp;R266</f>
        <v>REAL::CSTS(200)</v>
      </c>
      <c r="U266" s="44" t="str">
        <f aca="false">"p%"&amp;LEFT(R266,SEARCH("(",R266,1)-1)&amp;"="&amp;LEFT(R266,SEARCH("(",R266,1)-1)</f>
        <v>p%CSTS=CSTS</v>
      </c>
      <c r="V266" s="44" t="str">
        <f aca="false">LEFT(R266,SEARCH("(",R266,1)-1)&amp;"="&amp;"p%"&amp;LEFT(R266,SEARCH("(",R266,1)-1)</f>
        <v>CSTS=p%CSTS</v>
      </c>
    </row>
    <row r="267" customFormat="false" ht="12.8" hidden="false" customHeight="false" outlineLevel="0" collapsed="false">
      <c r="E267" s="0" t="s">
        <v>1741</v>
      </c>
      <c r="F267" s="0" t="s">
        <v>1599</v>
      </c>
      <c r="I267" s="39" t="s">
        <v>2273</v>
      </c>
      <c r="J267" s="40" t="n">
        <f aca="false">IF(ISNUMBER(RIGHT(E267,LEN(E267)-SEARCH("(",E267,1))*1),RIGHT(E267,LEN(E267)-SEARCH("(",E267,1))*1,VLOOKUP(MID(E267,SEARCH("(",E267,1)+1,IF(ISERROR(FIND("NBMX",E267,1)),3,4)),$A$2:$C$38,3,0))</f>
        <v>1</v>
      </c>
      <c r="K267" s="40" t="n">
        <f aca="false">IF(ISBLANK(F267),"",IF(ISNUMBER(F267),F267,VLOOKUP(IF(ISERROR(SEARCH(")",F267,1)),LEFT(F267,LEN(F267)),LEFT(F267,LEN(F267)-1)),$A$2:$C$38,3,0)))</f>
        <v>1</v>
      </c>
      <c r="L267" s="40" t="str">
        <f aca="false">IF(ISBLANK(G267),"",IF(ISNUMBER(G267),G267,IF(ISNUMBER(1*LEFT(G267,LEN(G267)-1)),1*LEFT(G267,LEN(G267)-1),VLOOKUP(IF(ISERROR(SEARCH(")",G267,1)),LEFT(G267,LEN(G267)),LEFT(G267,LEN(G267)-1)),$A$2:$C$38,3,0))))</f>
        <v/>
      </c>
      <c r="M267" s="41" t="str">
        <f aca="false">IF(ISBLANK(H267),"",IF(ISNUMBER(H267),H267,IF(ISNUMBER(1*LEFT(H267,LEN(H267)-1)),1*LEFT(H267,LEN(H267)-1),VLOOKUP(IF(ISERROR(SEARCH(")",H267,1)),LEFT(H267,LEN(H267)),LEFT(H267,LEN(H267)-1)),$A$2:$C$38,3,0))))</f>
        <v/>
      </c>
      <c r="N267" s="40" t="str">
        <f aca="false">I267&amp;"("&amp;J267&amp;IF(ISNUMBER(K267),IF(ISNUMBER(L267),IF(ISNUMBER(M267),","&amp;K267&amp;","&amp;L267&amp;","&amp;M267,","&amp;K267&amp;","&amp;L267),","&amp;K267),"")&amp;")"</f>
        <v>IDSS(1,1)</v>
      </c>
      <c r="O267" s="0" t="str">
        <f aca="false">IF(ISERROR(VLOOKUP(N267,'INTEGER modparm'!$B$2:$B$155,1,0)),IF(ISERROR(VLOOKUP(N267,'REAL modparm'!$B$2:$B$801,1,0)),IF(ISERROR(VLOOKUP(N267,'CHAR modparm'!$B$2:$B$10,1,0)),"*******","CHARACTER"),"REAL"),"INTEGER")</f>
        <v>INTEGER</v>
      </c>
      <c r="P267" s="0" t="n">
        <v>266</v>
      </c>
      <c r="Q267" s="42" t="s">
        <v>2974</v>
      </c>
      <c r="R267" s="42" t="str">
        <f aca="false">INDEX($N$2:$N$951,MATCH(S267,$P$2:$P$951,0),1)</f>
        <v>CTSA(100,1)</v>
      </c>
      <c r="S267" s="30" t="n">
        <v>104</v>
      </c>
      <c r="T267" s="43" t="str">
        <f aca="false">Q267&amp;"::"&amp;R267</f>
        <v>REAL::CTSA(100,1)</v>
      </c>
      <c r="U267" s="44" t="str">
        <f aca="false">"p%"&amp;LEFT(R267,SEARCH("(",R267,1)-1)&amp;"="&amp;LEFT(R267,SEARCH("(",R267,1)-1)</f>
        <v>p%CTSA=CTSA</v>
      </c>
      <c r="V267" s="44" t="str">
        <f aca="false">LEFT(R267,SEARCH("(",R267,1)-1)&amp;"="&amp;"p%"&amp;LEFT(R267,SEARCH("(",R267,1)-1)</f>
        <v>CTSA=p%CTSA</v>
      </c>
    </row>
    <row r="268" customFormat="false" ht="12.8" hidden="false" customHeight="false" outlineLevel="0" collapsed="false">
      <c r="E268" s="0" t="s">
        <v>695</v>
      </c>
      <c r="I268" s="39" t="s">
        <v>2274</v>
      </c>
      <c r="J268" s="40" t="n">
        <f aca="false">IF(ISNUMBER(RIGHT(E268,LEN(E268)-SEARCH("(",E268,1))*1),RIGHT(E268,LEN(E268)-SEARCH("(",E268,1))*1,VLOOKUP(MID(E268,SEARCH("(",E268,1)+1,IF(ISERROR(FIND("NBMX",E268,1)),3,4)),$A$2:$C$38,3,0))</f>
        <v>1</v>
      </c>
      <c r="K268" s="40" t="str">
        <f aca="false">IF(ISBLANK(F268),"",IF(ISNUMBER(F268),F268,VLOOKUP(IF(ISERROR(SEARCH(")",F268,1)),LEFT(F268,LEN(F268)),LEFT(F268,LEN(F268)-1)),$A$2:$C$38,3,0)))</f>
        <v/>
      </c>
      <c r="L268" s="40" t="str">
        <f aca="false">IF(ISBLANK(G268),"",IF(ISNUMBER(G268),G268,IF(ISNUMBER(1*LEFT(G268,LEN(G268)-1)),1*LEFT(G268,LEN(G268)-1),VLOOKUP(IF(ISERROR(SEARCH(")",G268,1)),LEFT(G268,LEN(G268)),LEFT(G268,LEN(G268)-1)),$A$2:$C$38,3,0))))</f>
        <v/>
      </c>
      <c r="M268" s="41" t="str">
        <f aca="false">IF(ISBLANK(H268),"",IF(ISNUMBER(H268),H268,IF(ISNUMBER(1*LEFT(H268,LEN(H268)-1)),1*LEFT(H268,LEN(H268)-1),VLOOKUP(IF(ISERROR(SEARCH(")",H268,1)),LEFT(H268,LEN(H268)),LEFT(H268,LEN(H268)-1)),$A$2:$C$38,3,0))))</f>
        <v/>
      </c>
      <c r="N268" s="40" t="str">
        <f aca="false">I268&amp;"("&amp;J268&amp;IF(ISNUMBER(K268),IF(ISNUMBER(L268),IF(ISNUMBER(M268),","&amp;K268&amp;","&amp;L268&amp;","&amp;M268,","&amp;K268&amp;","&amp;L268),","&amp;K268),"")&amp;")"</f>
        <v>IEXT(1)</v>
      </c>
      <c r="O268" s="0" t="str">
        <f aca="false">IF(ISERROR(VLOOKUP(N268,'INTEGER modparm'!$B$2:$B$155,1,0)),IF(ISERROR(VLOOKUP(N268,'REAL modparm'!$B$2:$B$801,1,0)),IF(ISERROR(VLOOKUP(N268,'CHAR modparm'!$B$2:$B$10,1,0)),"*******","CHARACTER"),"REAL"),"INTEGER")</f>
        <v>INTEGER</v>
      </c>
      <c r="P268" s="0" t="n">
        <v>267</v>
      </c>
      <c r="Q268" s="42" t="s">
        <v>2974</v>
      </c>
      <c r="R268" s="42" t="str">
        <f aca="false">INDEX($N$2:$N$951,MATCH(S268,$P$2:$P$951,0),1)</f>
        <v>CV(1)</v>
      </c>
      <c r="S268" s="30" t="n">
        <v>105</v>
      </c>
      <c r="T268" s="43" t="str">
        <f aca="false">Q268&amp;"::"&amp;R268</f>
        <v>REAL::CV(1)</v>
      </c>
      <c r="U268" s="44" t="str">
        <f aca="false">"p%"&amp;LEFT(R268,SEARCH("(",R268,1)-1)&amp;"="&amp;LEFT(R268,SEARCH("(",R268,1)-1)</f>
        <v>p%CV=CV</v>
      </c>
      <c r="V268" s="44" t="str">
        <f aca="false">LEFT(R268,SEARCH("(",R268,1)-1)&amp;"="&amp;"p%"&amp;LEFT(R268,SEARCH("(",R268,1)-1)</f>
        <v>CV=p%CV</v>
      </c>
    </row>
    <row r="269" customFormat="false" ht="12.8" hidden="false" customHeight="false" outlineLevel="0" collapsed="false">
      <c r="E269" s="0" t="s">
        <v>696</v>
      </c>
      <c r="I269" s="39" t="s">
        <v>2275</v>
      </c>
      <c r="J269" s="40" t="n">
        <f aca="false">IF(ISNUMBER(RIGHT(E269,LEN(E269)-SEARCH("(",E269,1))*1),RIGHT(E269,LEN(E269)-SEARCH("(",E269,1))*1,VLOOKUP(MID(E269,SEARCH("(",E269,1)+1,IF(ISERROR(FIND("NBMX",E269,1)),3,4)),$A$2:$C$38,3,0))</f>
        <v>1</v>
      </c>
      <c r="K269" s="40" t="str">
        <f aca="false">IF(ISBLANK(F269),"",IF(ISNUMBER(F269),F269,VLOOKUP(IF(ISERROR(SEARCH(")",F269,1)),LEFT(F269,LEN(F269)),LEFT(F269,LEN(F269)-1)),$A$2:$C$38,3,0)))</f>
        <v/>
      </c>
      <c r="L269" s="40" t="str">
        <f aca="false">IF(ISBLANK(G269),"",IF(ISNUMBER(G269),G269,IF(ISNUMBER(1*LEFT(G269,LEN(G269)-1)),1*LEFT(G269,LEN(G269)-1),VLOOKUP(IF(ISERROR(SEARCH(")",G269,1)),LEFT(G269,LEN(G269)),LEFT(G269,LEN(G269)-1)),$A$2:$C$38,3,0))))</f>
        <v/>
      </c>
      <c r="M269" s="41" t="str">
        <f aca="false">IF(ISBLANK(H269),"",IF(ISNUMBER(H269),H269,IF(ISNUMBER(1*LEFT(H269,LEN(H269)-1)),1*LEFT(H269,LEN(H269)-1),VLOOKUP(IF(ISERROR(SEARCH(")",H269,1)),LEFT(H269,LEN(H269)),LEFT(H269,LEN(H269)-1)),$A$2:$C$38,3,0))))</f>
        <v/>
      </c>
      <c r="N269" s="40" t="str">
        <f aca="false">I269&amp;"("&amp;J269&amp;IF(ISNUMBER(K269),IF(ISNUMBER(L269),IF(ISNUMBER(M269),","&amp;K269&amp;","&amp;L269&amp;","&amp;M269,","&amp;K269&amp;","&amp;L269),","&amp;K269),"")&amp;")"</f>
        <v>IFA(1)</v>
      </c>
      <c r="O269" s="0" t="str">
        <f aca="false">IF(ISERROR(VLOOKUP(N269,'INTEGER modparm'!$B$2:$B$155,1,0)),IF(ISERROR(VLOOKUP(N269,'REAL modparm'!$B$2:$B$801,1,0)),IF(ISERROR(VLOOKUP(N269,'CHAR modparm'!$B$2:$B$10,1,0)),"*******","CHARACTER"),"REAL"),"INTEGER")</f>
        <v>INTEGER</v>
      </c>
      <c r="P269" s="0" t="n">
        <v>268</v>
      </c>
      <c r="Q269" s="42" t="s">
        <v>2974</v>
      </c>
      <c r="R269" s="42" t="str">
        <f aca="false">INDEX($N$2:$N$951,MATCH(S269,$P$2:$P$951,0),1)</f>
        <v>CVF(1)</v>
      </c>
      <c r="S269" s="30" t="n">
        <v>106</v>
      </c>
      <c r="T269" s="43" t="str">
        <f aca="false">Q269&amp;"::"&amp;R269</f>
        <v>REAL::CVF(1)</v>
      </c>
      <c r="U269" s="44" t="str">
        <f aca="false">"p%"&amp;LEFT(R269,SEARCH("(",R269,1)-1)&amp;"="&amp;LEFT(R269,SEARCH("(",R269,1)-1)</f>
        <v>p%CVF=CVF</v>
      </c>
      <c r="V269" s="44" t="str">
        <f aca="false">LEFT(R269,SEARCH("(",R269,1)-1)&amp;"="&amp;"p%"&amp;LEFT(R269,SEARCH("(",R269,1)-1)</f>
        <v>CVF=p%CVF</v>
      </c>
    </row>
    <row r="270" customFormat="false" ht="12.8" hidden="false" customHeight="false" outlineLevel="0" collapsed="false">
      <c r="E270" s="0" t="s">
        <v>697</v>
      </c>
      <c r="I270" s="39" t="s">
        <v>2276</v>
      </c>
      <c r="J270" s="40" t="n">
        <f aca="false">IF(ISNUMBER(RIGHT(E270,LEN(E270)-SEARCH("(",E270,1))*1),RIGHT(E270,LEN(E270)-SEARCH("(",E270,1))*1,VLOOKUP(MID(E270,SEARCH("(",E270,1)+1,IF(ISERROR(FIND("NBMX",E270,1)),3,4)),$A$2:$C$38,3,0))</f>
        <v>1</v>
      </c>
      <c r="K270" s="40" t="str">
        <f aca="false">IF(ISBLANK(F270),"",IF(ISNUMBER(F270),F270,VLOOKUP(IF(ISERROR(SEARCH(")",F270,1)),LEFT(F270,LEN(F270)),LEFT(F270,LEN(F270)-1)),$A$2:$C$38,3,0)))</f>
        <v/>
      </c>
      <c r="L270" s="40" t="str">
        <f aca="false">IF(ISBLANK(G270),"",IF(ISNUMBER(G270),G270,IF(ISNUMBER(1*LEFT(G270,LEN(G270)-1)),1*LEFT(G270,LEN(G270)-1),VLOOKUP(IF(ISERROR(SEARCH(")",G270,1)),LEFT(G270,LEN(G270)),LEFT(G270,LEN(G270)-1)),$A$2:$C$38,3,0))))</f>
        <v/>
      </c>
      <c r="M270" s="41" t="str">
        <f aca="false">IF(ISBLANK(H270),"",IF(ISNUMBER(H270),H270,IF(ISNUMBER(1*LEFT(H270,LEN(H270)-1)),1*LEFT(H270,LEN(H270)-1),VLOOKUP(IF(ISERROR(SEARCH(")",H270,1)),LEFT(H270,LEN(H270)),LEFT(H270,LEN(H270)-1)),$A$2:$C$38,3,0))))</f>
        <v/>
      </c>
      <c r="N270" s="40" t="str">
        <f aca="false">I270&amp;"("&amp;J270&amp;IF(ISNUMBER(K270),IF(ISNUMBER(L270),IF(ISNUMBER(M270),","&amp;K270&amp;","&amp;L270&amp;","&amp;M270,","&amp;K270&amp;","&amp;L270),","&amp;K270),"")&amp;")"</f>
        <v>IFD(1)</v>
      </c>
      <c r="O270" s="0" t="str">
        <f aca="false">IF(ISERROR(VLOOKUP(N270,'INTEGER modparm'!$B$2:$B$155,1,0)),IF(ISERROR(VLOOKUP(N270,'REAL modparm'!$B$2:$B$801,1,0)),IF(ISERROR(VLOOKUP(N270,'CHAR modparm'!$B$2:$B$10,1,0)),"*******","CHARACTER"),"REAL"),"INTEGER")</f>
        <v>INTEGER</v>
      </c>
      <c r="P270" s="0" t="n">
        <v>269</v>
      </c>
      <c r="Q270" s="42" t="s">
        <v>2974</v>
      </c>
      <c r="R270" s="42" t="str">
        <f aca="false">INDEX($N$2:$N$951,MATCH(S270,$P$2:$P$951,0),1)</f>
        <v>CVP(1)</v>
      </c>
      <c r="S270" s="30" t="n">
        <v>107</v>
      </c>
      <c r="T270" s="43" t="str">
        <f aca="false">Q270&amp;"::"&amp;R270</f>
        <v>REAL::CVP(1)</v>
      </c>
      <c r="U270" s="44" t="str">
        <f aca="false">"p%"&amp;LEFT(R270,SEARCH("(",R270,1)-1)&amp;"="&amp;LEFT(R270,SEARCH("(",R270,1)-1)</f>
        <v>p%CVP=CVP</v>
      </c>
      <c r="V270" s="44" t="str">
        <f aca="false">LEFT(R270,SEARCH("(",R270,1)-1)&amp;"="&amp;"p%"&amp;LEFT(R270,SEARCH("(",R270,1)-1)</f>
        <v>CVP=p%CVP</v>
      </c>
    </row>
    <row r="271" customFormat="false" ht="12.8" hidden="false" customHeight="false" outlineLevel="0" collapsed="false">
      <c r="E271" s="0" t="s">
        <v>1742</v>
      </c>
      <c r="F271" s="0" t="s">
        <v>1599</v>
      </c>
      <c r="I271" s="39" t="s">
        <v>2277</v>
      </c>
      <c r="J271" s="40" t="n">
        <f aca="false">IF(ISNUMBER(RIGHT(E271,LEN(E271)-SEARCH("(",E271,1))*1),RIGHT(E271,LEN(E271)-SEARCH("(",E271,1))*1,VLOOKUP(MID(E271,SEARCH("(",E271,1)+1,IF(ISERROR(FIND("NBMX",E271,1)),3,4)),$A$2:$C$38,3,0))</f>
        <v>10</v>
      </c>
      <c r="K271" s="40" t="n">
        <f aca="false">IF(ISBLANK(F271),"",IF(ISNUMBER(F271),F271,VLOOKUP(IF(ISERROR(SEARCH(")",F271,1)),LEFT(F271,LEN(F271)),LEFT(F271,LEN(F271)-1)),$A$2:$C$38,3,0)))</f>
        <v>1</v>
      </c>
      <c r="L271" s="40" t="str">
        <f aca="false">IF(ISBLANK(G271),"",IF(ISNUMBER(G271),G271,IF(ISNUMBER(1*LEFT(G271,LEN(G271)-1)),1*LEFT(G271,LEN(G271)-1),VLOOKUP(IF(ISERROR(SEARCH(")",G271,1)),LEFT(G271,LEN(G271)),LEFT(G271,LEN(G271)-1)),$A$2:$C$38,3,0))))</f>
        <v/>
      </c>
      <c r="M271" s="41" t="str">
        <f aca="false">IF(ISBLANK(H271),"",IF(ISNUMBER(H271),H271,IF(ISNUMBER(1*LEFT(H271,LEN(H271)-1)),1*LEFT(H271,LEN(H271)-1),VLOOKUP(IF(ISERROR(SEARCH(")",H271,1)),LEFT(H271,LEN(H271)),LEFT(H271,LEN(H271)-1)),$A$2:$C$38,3,0))))</f>
        <v/>
      </c>
      <c r="N271" s="40" t="str">
        <f aca="false">I271&amp;"("&amp;J271&amp;IF(ISNUMBER(K271),IF(ISNUMBER(L271),IF(ISNUMBER(M271),","&amp;K271&amp;","&amp;L271&amp;","&amp;M271,","&amp;K271&amp;","&amp;L271),","&amp;K271),"")&amp;")"</f>
        <v>IFED(10,1)</v>
      </c>
      <c r="O271" s="0" t="str">
        <f aca="false">IF(ISERROR(VLOOKUP(N271,'INTEGER modparm'!$B$2:$B$155,1,0)),IF(ISERROR(VLOOKUP(N271,'REAL modparm'!$B$2:$B$801,1,0)),IF(ISERROR(VLOOKUP(N271,'CHAR modparm'!$B$2:$B$10,1,0)),"*******","CHARACTER"),"REAL"),"INTEGER")</f>
        <v>INTEGER</v>
      </c>
      <c r="P271" s="0" t="n">
        <v>270</v>
      </c>
      <c r="Q271" s="42" t="s">
        <v>2974</v>
      </c>
      <c r="R271" s="42" t="str">
        <f aca="false">INDEX($N$2:$N$951,MATCH(S271,$P$2:$P$951,0),1)</f>
        <v>CVRS(1)</v>
      </c>
      <c r="S271" s="30" t="n">
        <v>108</v>
      </c>
      <c r="T271" s="43" t="str">
        <f aca="false">Q271&amp;"::"&amp;R271</f>
        <v>REAL::CVRS(1)</v>
      </c>
      <c r="U271" s="44" t="str">
        <f aca="false">"p%"&amp;LEFT(R271,SEARCH("(",R271,1)-1)&amp;"="&amp;LEFT(R271,SEARCH("(",R271,1)-1)</f>
        <v>p%CVRS=CVRS</v>
      </c>
      <c r="V271" s="44" t="str">
        <f aca="false">LEFT(R271,SEARCH("(",R271,1)-1)&amp;"="&amp;"p%"&amp;LEFT(R271,SEARCH("(",R271,1)-1)</f>
        <v>CVRS=p%CVRS</v>
      </c>
    </row>
    <row r="272" customFormat="false" ht="12.8" hidden="false" customHeight="false" outlineLevel="0" collapsed="false">
      <c r="E272" s="0" t="s">
        <v>1743</v>
      </c>
      <c r="F272" s="0" t="s">
        <v>1599</v>
      </c>
      <c r="I272" s="39" t="s">
        <v>2278</v>
      </c>
      <c r="J272" s="40" t="n">
        <f aca="false">IF(ISNUMBER(RIGHT(E272,LEN(E272)-SEARCH("(",E272,1))*1),RIGHT(E272,LEN(E272)-SEARCH("(",E272,1))*1,VLOOKUP(MID(E272,SEARCH("(",E272,1)+1,IF(ISERROR(FIND("NBMX",E272,1)),3,4)),$A$2:$C$38,3,0))</f>
        <v>12</v>
      </c>
      <c r="K272" s="40" t="n">
        <f aca="false">IF(ISBLANK(F272),"",IF(ISNUMBER(F272),F272,VLOOKUP(IF(ISERROR(SEARCH(")",F272,1)),LEFT(F272,LEN(F272)),LEFT(F272,LEN(F272)-1)),$A$2:$C$38,3,0)))</f>
        <v>1</v>
      </c>
      <c r="L272" s="40" t="str">
        <f aca="false">IF(ISBLANK(G272),"",IF(ISNUMBER(G272),G272,IF(ISNUMBER(1*LEFT(G272,LEN(G272)-1)),1*LEFT(G272,LEN(G272)-1),VLOOKUP(IF(ISERROR(SEARCH(")",G272,1)),LEFT(G272,LEN(G272)),LEFT(G272,LEN(G272)-1)),$A$2:$C$38,3,0))))</f>
        <v/>
      </c>
      <c r="M272" s="41" t="str">
        <f aca="false">IF(ISBLANK(H272),"",IF(ISNUMBER(H272),H272,IF(ISNUMBER(1*LEFT(H272,LEN(H272)-1)),1*LEFT(H272,LEN(H272)-1),VLOOKUP(IF(ISERROR(SEARCH(")",H272,1)),LEFT(H272,LEN(H272)),LEFT(H272,LEN(H272)-1)),$A$2:$C$38,3,0))))</f>
        <v/>
      </c>
      <c r="N272" s="40" t="str">
        <f aca="false">I272&amp;"("&amp;J272&amp;IF(ISNUMBER(K272),IF(ISNUMBER(L272),IF(ISNUMBER(M272),","&amp;K272&amp;","&amp;L272&amp;","&amp;M272,","&amp;K272&amp;","&amp;L272),","&amp;K272),"")&amp;")"</f>
        <v>IFLO(12,1)</v>
      </c>
      <c r="O272" s="0" t="str">
        <f aca="false">IF(ISERROR(VLOOKUP(N272,'INTEGER modparm'!$B$2:$B$155,1,0)),IF(ISERROR(VLOOKUP(N272,'REAL modparm'!$B$2:$B$801,1,0)),IF(ISERROR(VLOOKUP(N272,'CHAR modparm'!$B$2:$B$10,1,0)),"*******","CHARACTER"),"REAL"),"INTEGER")</f>
        <v>INTEGER</v>
      </c>
      <c r="P272" s="0" t="n">
        <v>271</v>
      </c>
      <c r="Q272" s="42" t="s">
        <v>2974</v>
      </c>
      <c r="R272" s="42" t="str">
        <f aca="false">INDEX($N$2:$N$951,MATCH(S272,$P$2:$P$951,0),1)</f>
        <v>CX(12,1)</v>
      </c>
      <c r="S272" s="30" t="n">
        <v>109</v>
      </c>
      <c r="T272" s="43" t="str">
        <f aca="false">Q272&amp;"::"&amp;R272</f>
        <v>REAL::CX(12,1)</v>
      </c>
      <c r="U272" s="44" t="str">
        <f aca="false">"p%"&amp;LEFT(R272,SEARCH("(",R272,1)-1)&amp;"="&amp;LEFT(R272,SEARCH("(",R272,1)-1)</f>
        <v>p%CX=CX</v>
      </c>
      <c r="V272" s="44" t="str">
        <f aca="false">LEFT(R272,SEARCH("(",R272,1)-1)&amp;"="&amp;"p%"&amp;LEFT(R272,SEARCH("(",R272,1)-1)</f>
        <v>CX=p%CX</v>
      </c>
    </row>
    <row r="273" customFormat="false" ht="12.8" hidden="false" customHeight="false" outlineLevel="0" collapsed="false">
      <c r="E273" s="0" t="s">
        <v>698</v>
      </c>
      <c r="I273" s="39" t="s">
        <v>2279</v>
      </c>
      <c r="J273" s="40" t="n">
        <f aca="false">IF(ISNUMBER(RIGHT(E273,LEN(E273)-SEARCH("(",E273,1))*1),RIGHT(E273,LEN(E273)-SEARCH("(",E273,1))*1,VLOOKUP(MID(E273,SEARCH("(",E273,1)+1,IF(ISERROR(FIND("NBMX",E273,1)),3,4)),$A$2:$C$38,3,0))</f>
        <v>1</v>
      </c>
      <c r="K273" s="40" t="str">
        <f aca="false">IF(ISBLANK(F273),"",IF(ISNUMBER(F273),F273,VLOOKUP(IF(ISERROR(SEARCH(")",F273,1)),LEFT(F273,LEN(F273)),LEFT(F273,LEN(F273)-1)),$A$2:$C$38,3,0)))</f>
        <v/>
      </c>
      <c r="L273" s="40" t="str">
        <f aca="false">IF(ISBLANK(G273),"",IF(ISNUMBER(G273),G273,IF(ISNUMBER(1*LEFT(G273,LEN(G273)-1)),1*LEFT(G273,LEN(G273)-1),VLOOKUP(IF(ISERROR(SEARCH(")",G273,1)),LEFT(G273,LEN(G273)),LEFT(G273,LEN(G273)-1)),$A$2:$C$38,3,0))))</f>
        <v/>
      </c>
      <c r="M273" s="41" t="str">
        <f aca="false">IF(ISBLANK(H273),"",IF(ISNUMBER(H273),H273,IF(ISNUMBER(1*LEFT(H273,LEN(H273)-1)),1*LEFT(H273,LEN(H273)-1),VLOOKUP(IF(ISERROR(SEARCH(")",H273,1)),LEFT(H273,LEN(H273)),LEFT(H273,LEN(H273)-1)),$A$2:$C$38,3,0))))</f>
        <v/>
      </c>
      <c r="N273" s="40" t="str">
        <f aca="false">I273&amp;"("&amp;J273&amp;IF(ISNUMBER(K273),IF(ISNUMBER(L273),IF(ISNUMBER(M273),","&amp;K273&amp;","&amp;L273&amp;","&amp;M273,","&amp;K273&amp;","&amp;L273),","&amp;K273),"")&amp;")"</f>
        <v>IFLS(1)</v>
      </c>
      <c r="O273" s="0" t="str">
        <f aca="false">IF(ISERROR(VLOOKUP(N273,'INTEGER modparm'!$B$2:$B$155,1,0)),IF(ISERROR(VLOOKUP(N273,'REAL modparm'!$B$2:$B$801,1,0)),IF(ISERROR(VLOOKUP(N273,'CHAR modparm'!$B$2:$B$10,1,0)),"*******","CHARACTER"),"REAL"),"INTEGER")</f>
        <v>INTEGER</v>
      </c>
      <c r="P273" s="0" t="n">
        <v>272</v>
      </c>
      <c r="Q273" s="42" t="s">
        <v>2974</v>
      </c>
      <c r="R273" s="42" t="str">
        <f aca="false">INDEX($N$2:$N$951,MATCH(S273,$P$2:$P$951,0),1)</f>
        <v>CYAV(1)</v>
      </c>
      <c r="S273" s="30" t="n">
        <v>110</v>
      </c>
      <c r="T273" s="43" t="str">
        <f aca="false">Q273&amp;"::"&amp;R273</f>
        <v>REAL::CYAV(1)</v>
      </c>
      <c r="U273" s="44" t="str">
        <f aca="false">"p%"&amp;LEFT(R273,SEARCH("(",R273,1)-1)&amp;"="&amp;LEFT(R273,SEARCH("(",R273,1)-1)</f>
        <v>p%CYAV=CYAV</v>
      </c>
      <c r="V273" s="44" t="str">
        <f aca="false">LEFT(R273,SEARCH("(",R273,1)-1)&amp;"="&amp;"p%"&amp;LEFT(R273,SEARCH("(",R273,1)-1)</f>
        <v>CYAV=p%CYAV</v>
      </c>
    </row>
    <row r="274" customFormat="false" ht="12.8" hidden="false" customHeight="false" outlineLevel="0" collapsed="false">
      <c r="E274" s="0" t="s">
        <v>699</v>
      </c>
      <c r="I274" s="39" t="s">
        <v>2280</v>
      </c>
      <c r="J274" s="40" t="n">
        <f aca="false">IF(ISNUMBER(RIGHT(E274,LEN(E274)-SEARCH("(",E274,1))*1),RIGHT(E274,LEN(E274)-SEARCH("(",E274,1))*1,VLOOKUP(MID(E274,SEARCH("(",E274,1)+1,IF(ISERROR(FIND("NBMX",E274,1)),3,4)),$A$2:$C$38,3,0))</f>
        <v>1</v>
      </c>
      <c r="K274" s="40" t="str">
        <f aca="false">IF(ISBLANK(F274),"",IF(ISNUMBER(F274),F274,VLOOKUP(IF(ISERROR(SEARCH(")",F274,1)),LEFT(F274,LEN(F274)),LEFT(F274,LEN(F274)-1)),$A$2:$C$38,3,0)))</f>
        <v/>
      </c>
      <c r="L274" s="40" t="str">
        <f aca="false">IF(ISBLANK(G274),"",IF(ISNUMBER(G274),G274,IF(ISNUMBER(1*LEFT(G274,LEN(G274)-1)),1*LEFT(G274,LEN(G274)-1),VLOOKUP(IF(ISERROR(SEARCH(")",G274,1)),LEFT(G274,LEN(G274)),LEFT(G274,LEN(G274)-1)),$A$2:$C$38,3,0))))</f>
        <v/>
      </c>
      <c r="M274" s="41" t="str">
        <f aca="false">IF(ISBLANK(H274),"",IF(ISNUMBER(H274),H274,IF(ISNUMBER(1*LEFT(H274,LEN(H274)-1)),1*LEFT(H274,LEN(H274)-1),VLOOKUP(IF(ISERROR(SEARCH(")",H274,1)),LEFT(H274,LEN(H274)),LEFT(H274,LEN(H274)-1)),$A$2:$C$38,3,0))))</f>
        <v/>
      </c>
      <c r="N274" s="40" t="str">
        <f aca="false">I274&amp;"("&amp;J274&amp;IF(ISNUMBER(K274),IF(ISNUMBER(L274),IF(ISNUMBER(M274),","&amp;K274&amp;","&amp;L274&amp;","&amp;M274,","&amp;K274&amp;","&amp;L274),","&amp;K274),"")&amp;")"</f>
        <v>IGO(1)</v>
      </c>
      <c r="O274" s="0" t="str">
        <f aca="false">IF(ISERROR(VLOOKUP(N274,'INTEGER modparm'!$B$2:$B$155,1,0)),IF(ISERROR(VLOOKUP(N274,'REAL modparm'!$B$2:$B$801,1,0)),IF(ISERROR(VLOOKUP(N274,'CHAR modparm'!$B$2:$B$10,1,0)),"*******","CHARACTER"),"REAL"),"INTEGER")</f>
        <v>INTEGER</v>
      </c>
      <c r="P274" s="0" t="n">
        <v>273</v>
      </c>
      <c r="Q274" s="42" t="s">
        <v>2974</v>
      </c>
      <c r="R274" s="42" t="str">
        <f aca="false">INDEX($N$2:$N$951,MATCH(S274,$P$2:$P$951,0),1)</f>
        <v>CYMX(1)</v>
      </c>
      <c r="S274" s="30" t="n">
        <v>111</v>
      </c>
      <c r="T274" s="43" t="str">
        <f aca="false">Q274&amp;"::"&amp;R274</f>
        <v>REAL::CYMX(1)</v>
      </c>
      <c r="U274" s="44" t="str">
        <f aca="false">"p%"&amp;LEFT(R274,SEARCH("(",R274,1)-1)&amp;"="&amp;LEFT(R274,SEARCH("(",R274,1)-1)</f>
        <v>p%CYMX=CYMX</v>
      </c>
      <c r="V274" s="44" t="str">
        <f aca="false">LEFT(R274,SEARCH("(",R274,1)-1)&amp;"="&amp;"p%"&amp;LEFT(R274,SEARCH("(",R274,1)-1)</f>
        <v>CYMX=p%CYMX</v>
      </c>
    </row>
    <row r="275" customFormat="false" ht="12.8" hidden="false" customHeight="false" outlineLevel="0" collapsed="false">
      <c r="E275" s="0" t="s">
        <v>700</v>
      </c>
      <c r="I275" s="39" t="s">
        <v>2281</v>
      </c>
      <c r="J275" s="40" t="n">
        <f aca="false">IF(ISNUMBER(RIGHT(E275,LEN(E275)-SEARCH("(",E275,1))*1),RIGHT(E275,LEN(E275)-SEARCH("(",E275,1))*1,VLOOKUP(MID(E275,SEARCH("(",E275,1)+1,IF(ISERROR(FIND("NBMX",E275,1)),3,4)),$A$2:$C$38,3,0))</f>
        <v>1</v>
      </c>
      <c r="K275" s="40" t="str">
        <f aca="false">IF(ISBLANK(F275),"",IF(ISNUMBER(F275),F275,VLOOKUP(IF(ISERROR(SEARCH(")",F275,1)),LEFT(F275,LEN(F275)),LEFT(F275,LEN(F275)-1)),$A$2:$C$38,3,0)))</f>
        <v/>
      </c>
      <c r="L275" s="40" t="str">
        <f aca="false">IF(ISBLANK(G275),"",IF(ISNUMBER(G275),G275,IF(ISNUMBER(1*LEFT(G275,LEN(G275)-1)),1*LEFT(G275,LEN(G275)-1),VLOOKUP(IF(ISERROR(SEARCH(")",G275,1)),LEFT(G275,LEN(G275)),LEFT(G275,LEN(G275)-1)),$A$2:$C$38,3,0))))</f>
        <v/>
      </c>
      <c r="M275" s="41" t="str">
        <f aca="false">IF(ISBLANK(H275),"",IF(ISNUMBER(H275),H275,IF(ISNUMBER(1*LEFT(H275,LEN(H275)-1)),1*LEFT(H275,LEN(H275)-1),VLOOKUP(IF(ISERROR(SEARCH(")",H275,1)),LEFT(H275,LEN(H275)),LEFT(H275,LEN(H275)-1)),$A$2:$C$38,3,0))))</f>
        <v/>
      </c>
      <c r="N275" s="40" t="str">
        <f aca="false">I275&amp;"("&amp;J275&amp;IF(ISNUMBER(K275),IF(ISNUMBER(L275),IF(ISNUMBER(M275),","&amp;K275&amp;","&amp;L275&amp;","&amp;M275,","&amp;K275&amp;","&amp;L275),","&amp;K275),"")&amp;")"</f>
        <v>IGZ(1)</v>
      </c>
      <c r="O275" s="0" t="str">
        <f aca="false">IF(ISERROR(VLOOKUP(N275,'INTEGER modparm'!$B$2:$B$155,1,0)),IF(ISERROR(VLOOKUP(N275,'REAL modparm'!$B$2:$B$801,1,0)),IF(ISERROR(VLOOKUP(N275,'CHAR modparm'!$B$2:$B$10,1,0)),"*******","CHARACTER"),"REAL"),"INTEGER")</f>
        <v>INTEGER</v>
      </c>
      <c r="P275" s="0" t="n">
        <v>274</v>
      </c>
      <c r="Q275" s="42" t="s">
        <v>2974</v>
      </c>
      <c r="R275" s="42" t="str">
        <f aca="false">INDEX($N$2:$N$951,MATCH(S275,$P$2:$P$951,0),1)</f>
        <v>CYSD(1)</v>
      </c>
      <c r="S275" s="30" t="n">
        <v>112</v>
      </c>
      <c r="T275" s="43" t="str">
        <f aca="false">Q275&amp;"::"&amp;R275</f>
        <v>REAL::CYSD(1)</v>
      </c>
      <c r="U275" s="44" t="str">
        <f aca="false">"p%"&amp;LEFT(R275,SEARCH("(",R275,1)-1)&amp;"="&amp;LEFT(R275,SEARCH("(",R275,1)-1)</f>
        <v>p%CYSD=CYSD</v>
      </c>
      <c r="V275" s="44" t="str">
        <f aca="false">LEFT(R275,SEARCH("(",R275,1)-1)&amp;"="&amp;"p%"&amp;LEFT(R275,SEARCH("(",R275,1)-1)</f>
        <v>CYSD=p%CYSD</v>
      </c>
    </row>
    <row r="276" customFormat="false" ht="12.8" hidden="false" customHeight="false" outlineLevel="0" collapsed="false">
      <c r="E276" s="0" t="s">
        <v>1744</v>
      </c>
      <c r="F276" s="0" t="s">
        <v>1702</v>
      </c>
      <c r="I276" s="39" t="s">
        <v>2282</v>
      </c>
      <c r="J276" s="40" t="n">
        <f aca="false">IF(ISNUMBER(RIGHT(E276,LEN(E276)-SEARCH("(",E276,1))*1),RIGHT(E276,LEN(E276)-SEARCH("(",E276,1))*1,VLOOKUP(MID(E276,SEARCH("(",E276,1)+1,IF(ISERROR(FIND("NBMX",E276,1)),3,4)),$A$2:$C$38,3,0))</f>
        <v>10</v>
      </c>
      <c r="K276" s="40" t="n">
        <f aca="false">IF(ISBLANK(F276),"",IF(ISNUMBER(F276),F276,VLOOKUP(IF(ISERROR(SEARCH(")",F276,1)),LEFT(F276,LEN(F276)),LEFT(F276,LEN(F276)-1)),$A$2:$C$38,3,0)))</f>
        <v>1</v>
      </c>
      <c r="L276" s="40" t="str">
        <f aca="false">IF(ISBLANK(G276),"",IF(ISNUMBER(G276),G276,IF(ISNUMBER(1*LEFT(G276,LEN(G276)-1)),1*LEFT(G276,LEN(G276)-1),VLOOKUP(IF(ISERROR(SEARCH(")",G276,1)),LEFT(G276,LEN(G276)),LEFT(G276,LEN(G276)-1)),$A$2:$C$38,3,0))))</f>
        <v/>
      </c>
      <c r="M276" s="41" t="str">
        <f aca="false">IF(ISBLANK(H276),"",IF(ISNUMBER(H276),H276,IF(ISNUMBER(1*LEFT(H276,LEN(H276)-1)),1*LEFT(H276,LEN(H276)-1),VLOOKUP(IF(ISERROR(SEARCH(")",H276,1)),LEFT(H276,LEN(H276)),LEFT(H276,LEN(H276)-1)),$A$2:$C$38,3,0))))</f>
        <v/>
      </c>
      <c r="N276" s="40" t="str">
        <f aca="false">I276&amp;"("&amp;J276&amp;IF(ISNUMBER(K276),IF(ISNUMBER(L276),IF(ISNUMBER(M276),","&amp;K276&amp;","&amp;L276&amp;","&amp;M276,","&amp;K276&amp;","&amp;L276),","&amp;K276),"")&amp;")"</f>
        <v>IGZO(10,1)</v>
      </c>
      <c r="O276" s="0" t="str">
        <f aca="false">IF(ISERROR(VLOOKUP(N276,'INTEGER modparm'!$B$2:$B$155,1,0)),IF(ISERROR(VLOOKUP(N276,'REAL modparm'!$B$2:$B$801,1,0)),IF(ISERROR(VLOOKUP(N276,'CHAR modparm'!$B$2:$B$10,1,0)),"*******","CHARACTER"),"REAL"),"INTEGER")</f>
        <v>INTEGER</v>
      </c>
      <c r="P276" s="0" t="n">
        <v>275</v>
      </c>
      <c r="Q276" s="42" t="s">
        <v>2974</v>
      </c>
      <c r="R276" s="42" t="str">
        <f aca="false">INDEX($N$2:$N$951,MATCH(S276,$P$2:$P$951,0),1)</f>
        <v>DALG(1)</v>
      </c>
      <c r="S276" s="30" t="n">
        <v>113</v>
      </c>
      <c r="T276" s="43" t="str">
        <f aca="false">Q276&amp;"::"&amp;R276</f>
        <v>REAL::DALG(1)</v>
      </c>
      <c r="U276" s="44" t="str">
        <f aca="false">"p%"&amp;LEFT(R276,SEARCH("(",R276,1)-1)&amp;"="&amp;LEFT(R276,SEARCH("(",R276,1)-1)</f>
        <v>p%DALG=DALG</v>
      </c>
      <c r="V276" s="44" t="str">
        <f aca="false">LEFT(R276,SEARCH("(",R276,1)-1)&amp;"="&amp;"p%"&amp;LEFT(R276,SEARCH("(",R276,1)-1)</f>
        <v>DALG=p%DALG</v>
      </c>
    </row>
    <row r="277" customFormat="false" ht="12.8" hidden="false" customHeight="false" outlineLevel="0" collapsed="false">
      <c r="E277" s="0" t="s">
        <v>1745</v>
      </c>
      <c r="F277" s="0" t="s">
        <v>1702</v>
      </c>
      <c r="I277" s="39" t="s">
        <v>2283</v>
      </c>
      <c r="J277" s="40" t="n">
        <f aca="false">IF(ISNUMBER(RIGHT(E277,LEN(E277)-SEARCH("(",E277,1))*1),RIGHT(E277,LEN(E277)-SEARCH("(",E277,1))*1,VLOOKUP(MID(E277,SEARCH("(",E277,1)+1,IF(ISERROR(FIND("NBMX",E277,1)),3,4)),$A$2:$C$38,3,0))</f>
        <v>10</v>
      </c>
      <c r="K277" s="40" t="n">
        <f aca="false">IF(ISBLANK(F277),"",IF(ISNUMBER(F277),F277,VLOOKUP(IF(ISERROR(SEARCH(")",F277,1)),LEFT(F277,LEN(F277)),LEFT(F277,LEN(F277)-1)),$A$2:$C$38,3,0)))</f>
        <v>1</v>
      </c>
      <c r="L277" s="40" t="str">
        <f aca="false">IF(ISBLANK(G277),"",IF(ISNUMBER(G277),G277,IF(ISNUMBER(1*LEFT(G277,LEN(G277)-1)),1*LEFT(G277,LEN(G277)-1),VLOOKUP(IF(ISERROR(SEARCH(")",G277,1)),LEFT(G277,LEN(G277)),LEFT(G277,LEN(G277)-1)),$A$2:$C$38,3,0))))</f>
        <v/>
      </c>
      <c r="M277" s="41" t="str">
        <f aca="false">IF(ISBLANK(H277),"",IF(ISNUMBER(H277),H277,IF(ISNUMBER(1*LEFT(H277,LEN(H277)-1)),1*LEFT(H277,LEN(H277)-1),VLOOKUP(IF(ISERROR(SEARCH(")",H277,1)),LEFT(H277,LEN(H277)),LEFT(H277,LEN(H277)-1)),$A$2:$C$38,3,0))))</f>
        <v/>
      </c>
      <c r="N277" s="40" t="str">
        <f aca="false">I277&amp;"("&amp;J277&amp;IF(ISNUMBER(K277),IF(ISNUMBER(L277),IF(ISNUMBER(M277),","&amp;K277&amp;","&amp;L277&amp;","&amp;M277,","&amp;K277&amp;","&amp;L277),","&amp;K277),"")&amp;")"</f>
        <v>IGZX(10,1)</v>
      </c>
      <c r="O277" s="0" t="str">
        <f aca="false">IF(ISERROR(VLOOKUP(N277,'INTEGER modparm'!$B$2:$B$155,1,0)),IF(ISERROR(VLOOKUP(N277,'REAL modparm'!$B$2:$B$801,1,0)),IF(ISERROR(VLOOKUP(N277,'CHAR modparm'!$B$2:$B$10,1,0)),"*******","CHARACTER"),"REAL"),"INTEGER")</f>
        <v>INTEGER</v>
      </c>
      <c r="P277" s="0" t="n">
        <v>276</v>
      </c>
      <c r="Q277" s="42" t="s">
        <v>2974</v>
      </c>
      <c r="R277" s="42" t="str">
        <f aca="false">INDEX($N$2:$N$951,MATCH(S277,$P$2:$P$951,0),1)</f>
        <v>DCO2GEN(31,1)</v>
      </c>
      <c r="S277" s="30" t="n">
        <v>114</v>
      </c>
      <c r="T277" s="43" t="str">
        <f aca="false">Q277&amp;"::"&amp;R277</f>
        <v>REAL::DCO2GEN(31,1)</v>
      </c>
      <c r="U277" s="44" t="str">
        <f aca="false">"p%"&amp;LEFT(R277,SEARCH("(",R277,1)-1)&amp;"="&amp;LEFT(R277,SEARCH("(",R277,1)-1)</f>
        <v>p%DCO2GEN=DCO2GEN</v>
      </c>
      <c r="V277" s="44" t="str">
        <f aca="false">LEFT(R277,SEARCH("(",R277,1)-1)&amp;"="&amp;"p%"&amp;LEFT(R277,SEARCH("(",R277,1)-1)</f>
        <v>DCO2GEN=p%DCO2GEN</v>
      </c>
    </row>
    <row r="278" customFormat="false" ht="12.8" hidden="false" customHeight="false" outlineLevel="0" collapsed="false">
      <c r="E278" s="0" t="s">
        <v>1746</v>
      </c>
      <c r="F278" s="0" t="s">
        <v>1702</v>
      </c>
      <c r="I278" s="39" t="s">
        <v>2284</v>
      </c>
      <c r="J278" s="40" t="n">
        <f aca="false">IF(ISNUMBER(RIGHT(E278,LEN(E278)-SEARCH("(",E278,1))*1),RIGHT(E278,LEN(E278)-SEARCH("(",E278,1))*1,VLOOKUP(MID(E278,SEARCH("(",E278,1)+1,IF(ISERROR(FIND("NBMX",E278,1)),3,4)),$A$2:$C$38,3,0))</f>
        <v>10</v>
      </c>
      <c r="K278" s="40" t="n">
        <f aca="false">IF(ISBLANK(F278),"",IF(ISNUMBER(F278),F278,VLOOKUP(IF(ISERROR(SEARCH(")",F278,1)),LEFT(F278,LEN(F278)),LEFT(F278,LEN(F278)-1)),$A$2:$C$38,3,0)))</f>
        <v>1</v>
      </c>
      <c r="L278" s="40" t="str">
        <f aca="false">IF(ISBLANK(G278),"",IF(ISNUMBER(G278),G278,IF(ISNUMBER(1*LEFT(G278,LEN(G278)-1)),1*LEFT(G278,LEN(G278)-1),VLOOKUP(IF(ISERROR(SEARCH(")",G278,1)),LEFT(G278,LEN(G278)),LEFT(G278,LEN(G278)-1)),$A$2:$C$38,3,0))))</f>
        <v/>
      </c>
      <c r="M278" s="41" t="str">
        <f aca="false">IF(ISBLANK(H278),"",IF(ISNUMBER(H278),H278,IF(ISNUMBER(1*LEFT(H278,LEN(H278)-1)),1*LEFT(H278,LEN(H278)-1),VLOOKUP(IF(ISERROR(SEARCH(")",H278,1)),LEFT(H278,LEN(H278)),LEFT(H278,LEN(H278)-1)),$A$2:$C$38,3,0))))</f>
        <v/>
      </c>
      <c r="N278" s="40" t="str">
        <f aca="false">I278&amp;"("&amp;J278&amp;IF(ISNUMBER(K278),IF(ISNUMBER(L278),IF(ISNUMBER(M278),","&amp;K278&amp;","&amp;L278&amp;","&amp;M278,","&amp;K278&amp;","&amp;L278),","&amp;K278),"")&amp;")"</f>
        <v>IHBS(10,1)</v>
      </c>
      <c r="O278" s="0" t="str">
        <f aca="false">IF(ISERROR(VLOOKUP(N278,'INTEGER modparm'!$B$2:$B$155,1,0)),IF(ISERROR(VLOOKUP(N278,'REAL modparm'!$B$2:$B$801,1,0)),IF(ISERROR(VLOOKUP(N278,'CHAR modparm'!$B$2:$B$10,1,0)),"*******","CHARACTER"),"REAL"),"INTEGER")</f>
        <v>INTEGER</v>
      </c>
      <c r="P278" s="0" t="n">
        <v>277</v>
      </c>
      <c r="Q278" s="42" t="s">
        <v>2974</v>
      </c>
      <c r="R278" s="42" t="str">
        <f aca="false">INDEX($N$2:$N$951,MATCH(S278,$P$2:$P$951,0),1)</f>
        <v>DDLG(1)</v>
      </c>
      <c r="S278" s="30" t="n">
        <v>115</v>
      </c>
      <c r="T278" s="43" t="str">
        <f aca="false">Q278&amp;"::"&amp;R278</f>
        <v>REAL::DDLG(1)</v>
      </c>
      <c r="U278" s="44" t="str">
        <f aca="false">"p%"&amp;LEFT(R278,SEARCH("(",R278,1)-1)&amp;"="&amp;LEFT(R278,SEARCH("(",R278,1)-1)</f>
        <v>p%DDLG=DDLG</v>
      </c>
      <c r="V278" s="44" t="str">
        <f aca="false">LEFT(R278,SEARCH("(",R278,1)-1)&amp;"="&amp;"p%"&amp;LEFT(R278,SEARCH("(",R278,1)-1)</f>
        <v>DDLG=p%DDLG</v>
      </c>
    </row>
    <row r="279" customFormat="false" ht="12.8" hidden="false" customHeight="false" outlineLevel="0" collapsed="false">
      <c r="E279" s="0" t="s">
        <v>663</v>
      </c>
      <c r="I279" s="39" t="s">
        <v>2285</v>
      </c>
      <c r="J279" s="40" t="n">
        <f aca="false">IF(ISNUMBER(RIGHT(E279,LEN(E279)-SEARCH("(",E279,1))*1),RIGHT(E279,LEN(E279)-SEARCH("(",E279,1))*1,VLOOKUP(MID(E279,SEARCH("(",E279,1)+1,IF(ISERROR(FIND("NBMX",E279,1)),3,4)),$A$2:$C$38,3,0))</f>
        <v>300</v>
      </c>
      <c r="K279" s="40" t="str">
        <f aca="false">IF(ISBLANK(F279),"",IF(ISNUMBER(F279),F279,VLOOKUP(IF(ISERROR(SEARCH(")",F279,1)),LEFT(F279,LEN(F279)),LEFT(F279,LEN(F279)-1)),$A$2:$C$38,3,0)))</f>
        <v/>
      </c>
      <c r="L279" s="40" t="str">
        <f aca="false">IF(ISBLANK(G279),"",IF(ISNUMBER(G279),G279,IF(ISNUMBER(1*LEFT(G279,LEN(G279)-1)),1*LEFT(G279,LEN(G279)-1),VLOOKUP(IF(ISERROR(SEARCH(")",G279,1)),LEFT(G279,LEN(G279)),LEFT(G279,LEN(G279)-1)),$A$2:$C$38,3,0))))</f>
        <v/>
      </c>
      <c r="M279" s="41" t="str">
        <f aca="false">IF(ISBLANK(H279),"",IF(ISNUMBER(H279),H279,IF(ISNUMBER(1*LEFT(H279,LEN(H279)-1)),1*LEFT(H279,LEN(H279)-1),VLOOKUP(IF(ISERROR(SEARCH(")",H279,1)),LEFT(H279,LEN(H279)),LEFT(H279,LEN(H279)-1)),$A$2:$C$38,3,0))))</f>
        <v/>
      </c>
      <c r="N279" s="40" t="str">
        <f aca="false">I279&amp;"("&amp;J279&amp;IF(ISNUMBER(K279),IF(ISNUMBER(L279),IF(ISNUMBER(M279),","&amp;K279&amp;","&amp;L279&amp;","&amp;M279,","&amp;K279&amp;","&amp;L279),","&amp;K279),"")&amp;")"</f>
        <v>IHC(300)</v>
      </c>
      <c r="O279" s="0" t="str">
        <f aca="false">IF(ISERROR(VLOOKUP(N279,'INTEGER modparm'!$B$2:$B$155,1,0)),IF(ISERROR(VLOOKUP(N279,'REAL modparm'!$B$2:$B$801,1,0)),IF(ISERROR(VLOOKUP(N279,'CHAR modparm'!$B$2:$B$10,1,0)),"*******","CHARACTER"),"REAL"),"INTEGER")</f>
        <v>INTEGER</v>
      </c>
      <c r="P279" s="0" t="n">
        <v>278</v>
      </c>
      <c r="Q279" s="42" t="s">
        <v>2974</v>
      </c>
      <c r="R279" s="42" t="str">
        <f aca="false">INDEX($N$2:$N$951,MATCH(S279,$P$2:$P$951,0),1)</f>
        <v>DDM(200)</v>
      </c>
      <c r="S279" s="30" t="n">
        <v>116</v>
      </c>
      <c r="T279" s="43" t="str">
        <f aca="false">Q279&amp;"::"&amp;R279</f>
        <v>REAL::DDM(200)</v>
      </c>
      <c r="U279" s="44" t="str">
        <f aca="false">"p%"&amp;LEFT(R279,SEARCH("(",R279,1)-1)&amp;"="&amp;LEFT(R279,SEARCH("(",R279,1)-1)</f>
        <v>p%DDM=DDM</v>
      </c>
      <c r="V279" s="44" t="str">
        <f aca="false">LEFT(R279,SEARCH("(",R279,1)-1)&amp;"="&amp;"p%"&amp;LEFT(R279,SEARCH("(",R279,1)-1)</f>
        <v>DDM=p%DDM</v>
      </c>
    </row>
    <row r="280" customFormat="false" ht="12.8" hidden="false" customHeight="false" outlineLevel="0" collapsed="false">
      <c r="E280" s="0" t="s">
        <v>701</v>
      </c>
      <c r="I280" s="39" t="s">
        <v>2286</v>
      </c>
      <c r="J280" s="40" t="n">
        <f aca="false">IF(ISNUMBER(RIGHT(E280,LEN(E280)-SEARCH("(",E280,1))*1),RIGHT(E280,LEN(E280)-SEARCH("(",E280,1))*1,VLOOKUP(MID(E280,SEARCH("(",E280,1)+1,IF(ISERROR(FIND("NBMX",E280,1)),3,4)),$A$2:$C$38,3,0))</f>
        <v>1</v>
      </c>
      <c r="K280" s="40" t="str">
        <f aca="false">IF(ISBLANK(F280),"",IF(ISNUMBER(F280),F280,VLOOKUP(IF(ISERROR(SEARCH(")",F280,1)),LEFT(F280,LEN(F280)),LEFT(F280,LEN(F280)-1)),$A$2:$C$38,3,0)))</f>
        <v/>
      </c>
      <c r="L280" s="40" t="str">
        <f aca="false">IF(ISBLANK(G280),"",IF(ISNUMBER(G280),G280,IF(ISNUMBER(1*LEFT(G280,LEN(G280)-1)),1*LEFT(G280,LEN(G280)-1),VLOOKUP(IF(ISERROR(SEARCH(")",G280,1)),LEFT(G280,LEN(G280)),LEFT(G280,LEN(G280)-1)),$A$2:$C$38,3,0))))</f>
        <v/>
      </c>
      <c r="M280" s="41" t="str">
        <f aca="false">IF(ISBLANK(H280),"",IF(ISNUMBER(H280),H280,IF(ISNUMBER(1*LEFT(H280,LEN(H280)-1)),1*LEFT(H280,LEN(H280)-1),VLOOKUP(IF(ISERROR(SEARCH(")",H280,1)),LEFT(H280,LEN(H280)),LEFT(H280,LEN(H280)-1)),$A$2:$C$38,3,0))))</f>
        <v/>
      </c>
      <c r="N280" s="40" t="str">
        <f aca="false">I280&amp;"("&amp;J280&amp;IF(ISNUMBER(K280),IF(ISNUMBER(L280),IF(ISNUMBER(M280),","&amp;K280&amp;","&amp;L280&amp;","&amp;M280,","&amp;K280&amp;","&amp;L280),","&amp;K280),"")&amp;")"</f>
        <v>IHDM(1)</v>
      </c>
      <c r="O280" s="0" t="str">
        <f aca="false">IF(ISERROR(VLOOKUP(N280,'INTEGER modparm'!$B$2:$B$155,1,0)),IF(ISERROR(VLOOKUP(N280,'REAL modparm'!$B$2:$B$801,1,0)),IF(ISERROR(VLOOKUP(N280,'CHAR modparm'!$B$2:$B$10,1,0)),"*******","CHARACTER"),"REAL"),"INTEGER")</f>
        <v>INTEGER</v>
      </c>
      <c r="P280" s="0" t="n">
        <v>279</v>
      </c>
      <c r="Q280" s="42" t="s">
        <v>2974</v>
      </c>
      <c r="R280" s="42" t="str">
        <f aca="false">INDEX($N$2:$N$951,MATCH(S280,$P$2:$P$951,0),1)</f>
        <v>DEPC(1)</v>
      </c>
      <c r="S280" s="30" t="n">
        <v>117</v>
      </c>
      <c r="T280" s="43" t="str">
        <f aca="false">Q280&amp;"::"&amp;R280</f>
        <v>REAL::DEPC(1)</v>
      </c>
      <c r="U280" s="44" t="str">
        <f aca="false">"p%"&amp;LEFT(R280,SEARCH("(",R280,1)-1)&amp;"="&amp;LEFT(R280,SEARCH("(",R280,1)-1)</f>
        <v>p%DEPC=DEPC</v>
      </c>
      <c r="V280" s="44" t="str">
        <f aca="false">LEFT(R280,SEARCH("(",R280,1)-1)&amp;"="&amp;"p%"&amp;LEFT(R280,SEARCH("(",R280,1)-1)</f>
        <v>DEPC=p%DEPC</v>
      </c>
    </row>
    <row r="281" customFormat="false" ht="12.8" hidden="false" customHeight="false" outlineLevel="0" collapsed="false">
      <c r="E281" s="0" t="s">
        <v>1747</v>
      </c>
      <c r="F281" s="0" t="s">
        <v>228</v>
      </c>
      <c r="G281" s="0" t="s">
        <v>1702</v>
      </c>
      <c r="I281" s="39" t="s">
        <v>2287</v>
      </c>
      <c r="J281" s="40" t="n">
        <f aca="false">IF(ISNUMBER(RIGHT(E281,LEN(E281)-SEARCH("(",E281,1))*1),RIGHT(E281,LEN(E281)-SEARCH("(",E281,1))*1,VLOOKUP(MID(E281,SEARCH("(",E281,1)+1,IF(ISERROR(FIND("NBMX",E281,1)),3,4)),$A$2:$C$38,3,0))</f>
        <v>4</v>
      </c>
      <c r="K281" s="40" t="n">
        <f aca="false">IF(ISBLANK(F281),"",IF(ISNUMBER(F281),F281,VLOOKUP(IF(ISERROR(SEARCH(")",F281,1)),LEFT(F281,LEN(F281)),LEFT(F281,LEN(F281)-1)),$A$2:$C$38,3,0)))</f>
        <v>10</v>
      </c>
      <c r="L281" s="40" t="n">
        <f aca="false">IF(ISBLANK(G281),"",IF(ISNUMBER(G281),G281,IF(ISNUMBER(1*LEFT(G281,LEN(G281)-1)),1*LEFT(G281,LEN(G281)-1),VLOOKUP(IF(ISERROR(SEARCH(")",G281,1)),LEFT(G281,LEN(G281)),LEFT(G281,LEN(G281)-1)),$A$2:$C$38,3,0))))</f>
        <v>1</v>
      </c>
      <c r="M281" s="41" t="str">
        <f aca="false">IF(ISBLANK(H281),"",IF(ISNUMBER(H281),H281,IF(ISNUMBER(1*LEFT(H281,LEN(H281)-1)),1*LEFT(H281,LEN(H281)-1),VLOOKUP(IF(ISERROR(SEARCH(")",H281,1)),LEFT(H281,LEN(H281)),LEFT(H281,LEN(H281)-1)),$A$2:$C$38,3,0))))</f>
        <v/>
      </c>
      <c r="N281" s="40" t="str">
        <f aca="false">I281&amp;"("&amp;J281&amp;IF(ISNUMBER(K281),IF(ISNUMBER(L281),IF(ISNUMBER(M281),","&amp;K281&amp;","&amp;L281&amp;","&amp;M281,","&amp;K281&amp;","&amp;L281),","&amp;K281),"")&amp;")"</f>
        <v>IHDT(4,10,1)</v>
      </c>
      <c r="O281" s="0" t="str">
        <f aca="false">IF(ISERROR(VLOOKUP(N281,'INTEGER modparm'!$B$2:$B$155,1,0)),IF(ISERROR(VLOOKUP(N281,'REAL modparm'!$B$2:$B$801,1,0)),IF(ISERROR(VLOOKUP(N281,'CHAR modparm'!$B$2:$B$10,1,0)),"*******","CHARACTER"),"REAL"),"INTEGER")</f>
        <v>INTEGER</v>
      </c>
      <c r="P281" s="0" t="n">
        <v>280</v>
      </c>
      <c r="Q281" s="42" t="s">
        <v>2974</v>
      </c>
      <c r="R281" s="42" t="str">
        <f aca="false">INDEX($N$2:$N$951,MATCH(S281,$P$2:$P$951,0),1)</f>
        <v>DHN(12,1)</v>
      </c>
      <c r="S281" s="30" t="n">
        <v>118</v>
      </c>
      <c r="T281" s="43" t="str">
        <f aca="false">Q281&amp;"::"&amp;R281</f>
        <v>REAL::DHN(12,1)</v>
      </c>
      <c r="U281" s="44" t="str">
        <f aca="false">"p%"&amp;LEFT(R281,SEARCH("(",R281,1)-1)&amp;"="&amp;LEFT(R281,SEARCH("(",R281,1)-1)</f>
        <v>p%DHN=DHN</v>
      </c>
      <c r="V281" s="44" t="str">
        <f aca="false">LEFT(R281,SEARCH("(",R281,1)-1)&amp;"="&amp;"p%"&amp;LEFT(R281,SEARCH("(",R281,1)-1)</f>
        <v>DHN=p%DHN</v>
      </c>
    </row>
    <row r="282" customFormat="false" ht="12.8" hidden="false" customHeight="false" outlineLevel="0" collapsed="false">
      <c r="E282" s="0" t="s">
        <v>1748</v>
      </c>
      <c r="F282" s="0" t="s">
        <v>1599</v>
      </c>
      <c r="I282" s="39" t="s">
        <v>2288</v>
      </c>
      <c r="J282" s="40" t="n">
        <f aca="false">IF(ISNUMBER(RIGHT(E282,LEN(E282)-SEARCH("(",E282,1))*1),RIGHT(E282,LEN(E282)-SEARCH("(",E282,1))*1,VLOOKUP(MID(E282,SEARCH("(",E282,1)+1,IF(ISERROR(FIND("NBMX",E282,1)),3,4)),$A$2:$C$38,3,0))</f>
        <v>12</v>
      </c>
      <c r="K282" s="40" t="n">
        <f aca="false">IF(ISBLANK(F282),"",IF(ISNUMBER(F282),F282,VLOOKUP(IF(ISERROR(SEARCH(")",F282,1)),LEFT(F282,LEN(F282)),LEFT(F282,LEN(F282)-1)),$A$2:$C$38,3,0)))</f>
        <v>1</v>
      </c>
      <c r="L282" s="40" t="str">
        <f aca="false">IF(ISBLANK(G282),"",IF(ISNUMBER(G282),G282,IF(ISNUMBER(1*LEFT(G282,LEN(G282)-1)),1*LEFT(G282,LEN(G282)-1),VLOOKUP(IF(ISERROR(SEARCH(")",G282,1)),LEFT(G282,LEN(G282)),LEFT(G282,LEN(G282)-1)),$A$2:$C$38,3,0))))</f>
        <v/>
      </c>
      <c r="M282" s="41" t="str">
        <f aca="false">IF(ISBLANK(H282),"",IF(ISNUMBER(H282),H282,IF(ISNUMBER(1*LEFT(H282,LEN(H282)-1)),1*LEFT(H282,LEN(H282)-1),VLOOKUP(IF(ISERROR(SEARCH(")",H282,1)),LEFT(H282,LEN(H282)),LEFT(H282,LEN(H282)-1)),$A$2:$C$38,3,0))))</f>
        <v/>
      </c>
      <c r="N282" s="40" t="str">
        <f aca="false">I282&amp;"("&amp;J282&amp;IF(ISNUMBER(K282),IF(ISNUMBER(L282),IF(ISNUMBER(M282),","&amp;K282&amp;","&amp;L282&amp;","&amp;M282,","&amp;K282&amp;","&amp;L282),","&amp;K282),"")&amp;")"</f>
        <v>IHRL(12,1)</v>
      </c>
      <c r="O282" s="0" t="str">
        <f aca="false">IF(ISERROR(VLOOKUP(N282,'INTEGER modparm'!$B$2:$B$155,1,0)),IF(ISERROR(VLOOKUP(N282,'REAL modparm'!$B$2:$B$801,1,0)),IF(ISERROR(VLOOKUP(N282,'CHAR modparm'!$B$2:$B$10,1,0)),"*******","CHARACTER"),"REAL"),"INTEGER")</f>
        <v>INTEGER</v>
      </c>
      <c r="P282" s="0" t="n">
        <v>281</v>
      </c>
      <c r="Q282" s="42" t="s">
        <v>2974</v>
      </c>
      <c r="R282" s="42" t="str">
        <f aca="false">INDEX($N$2:$N$951,MATCH(S282,$P$2:$P$951,0),1)</f>
        <v>DHT(1)</v>
      </c>
      <c r="S282" s="30" t="n">
        <v>119</v>
      </c>
      <c r="T282" s="43" t="str">
        <f aca="false">Q282&amp;"::"&amp;R282</f>
        <v>REAL::DHT(1)</v>
      </c>
      <c r="U282" s="44" t="str">
        <f aca="false">"p%"&amp;LEFT(R282,SEARCH("(",R282,1)-1)&amp;"="&amp;LEFT(R282,SEARCH("(",R282,1)-1)</f>
        <v>p%DHT=DHT</v>
      </c>
      <c r="V282" s="44" t="str">
        <f aca="false">LEFT(R282,SEARCH("(",R282,1)-1)&amp;"="&amp;"p%"&amp;LEFT(R282,SEARCH("(",R282,1)-1)</f>
        <v>DHT=p%DHT</v>
      </c>
    </row>
    <row r="283" customFormat="false" ht="12.8" hidden="false" customHeight="false" outlineLevel="0" collapsed="false">
      <c r="E283" s="0" t="s">
        <v>1749</v>
      </c>
      <c r="F283" s="0" t="s">
        <v>1599</v>
      </c>
      <c r="I283" s="39" t="s">
        <v>2289</v>
      </c>
      <c r="J283" s="40" t="n">
        <f aca="false">IF(ISNUMBER(RIGHT(E283,LEN(E283)-SEARCH("(",E283,1))*1),RIGHT(E283,LEN(E283)-SEARCH("(",E283,1))*1,VLOOKUP(MID(E283,SEARCH("(",E283,1)+1,IF(ISERROR(FIND("NBMX",E283,1)),3,4)),$A$2:$C$38,3,0))</f>
        <v>300</v>
      </c>
      <c r="K283" s="40" t="n">
        <f aca="false">IF(ISBLANK(F283),"",IF(ISNUMBER(F283),F283,VLOOKUP(IF(ISERROR(SEARCH(")",F283,1)),LEFT(F283,LEN(F283)),LEFT(F283,LEN(F283)-1)),$A$2:$C$38,3,0)))</f>
        <v>1</v>
      </c>
      <c r="L283" s="40" t="str">
        <f aca="false">IF(ISBLANK(G283),"",IF(ISNUMBER(G283),G283,IF(ISNUMBER(1*LEFT(G283,LEN(G283)-1)),1*LEFT(G283,LEN(G283)-1),VLOOKUP(IF(ISERROR(SEARCH(")",G283,1)),LEFT(G283,LEN(G283)),LEFT(G283,LEN(G283)-1)),$A$2:$C$38,3,0))))</f>
        <v/>
      </c>
      <c r="M283" s="41" t="str">
        <f aca="false">IF(ISBLANK(H283),"",IF(ISNUMBER(H283),H283,IF(ISNUMBER(1*LEFT(H283,LEN(H283)-1)),1*LEFT(H283,LEN(H283)-1),VLOOKUP(IF(ISERROR(SEARCH(")",H283,1)),LEFT(H283,LEN(H283)),LEFT(H283,LEN(H283)-1)),$A$2:$C$38,3,0))))</f>
        <v/>
      </c>
      <c r="N283" s="40" t="str">
        <f aca="false">I283&amp;"("&amp;J283&amp;IF(ISNUMBER(K283),IF(ISNUMBER(L283),IF(ISNUMBER(M283),","&amp;K283&amp;","&amp;L283&amp;","&amp;M283,","&amp;K283&amp;","&amp;L283),","&amp;K283),"")&amp;")"</f>
        <v>IHT(300,1)</v>
      </c>
      <c r="O283" s="0" t="str">
        <f aca="false">IF(ISERROR(VLOOKUP(N283,'INTEGER modparm'!$B$2:$B$155,1,0)),IF(ISERROR(VLOOKUP(N283,'REAL modparm'!$B$2:$B$801,1,0)),IF(ISERROR(VLOOKUP(N283,'CHAR modparm'!$B$2:$B$10,1,0)),"*******","CHARACTER"),"REAL"),"INTEGER")</f>
        <v>INTEGER</v>
      </c>
      <c r="P283" s="0" t="n">
        <v>282</v>
      </c>
      <c r="Q283" s="42" t="s">
        <v>2974</v>
      </c>
      <c r="R283" s="42" t="str">
        <f aca="false">INDEX($N$2:$N$951,MATCH(S283,$P$2:$P$951,0),1)</f>
        <v>DKH(300)</v>
      </c>
      <c r="S283" s="30" t="n">
        <v>120</v>
      </c>
      <c r="T283" s="43" t="str">
        <f aca="false">Q283&amp;"::"&amp;R283</f>
        <v>REAL::DKH(300)</v>
      </c>
      <c r="U283" s="44" t="str">
        <f aca="false">"p%"&amp;LEFT(R283,SEARCH("(",R283,1)-1)&amp;"="&amp;LEFT(R283,SEARCH("(",R283,1)-1)</f>
        <v>p%DKH=DKH</v>
      </c>
      <c r="V283" s="44" t="str">
        <f aca="false">LEFT(R283,SEARCH("(",R283,1)-1)&amp;"="&amp;"p%"&amp;LEFT(R283,SEARCH("(",R283,1)-1)</f>
        <v>DKH=p%DKH</v>
      </c>
    </row>
    <row r="284" customFormat="false" ht="12.8" hidden="false" customHeight="false" outlineLevel="0" collapsed="false">
      <c r="E284" s="0" t="s">
        <v>1750</v>
      </c>
      <c r="F284" s="0" t="s">
        <v>1599</v>
      </c>
      <c r="I284" s="39" t="s">
        <v>2290</v>
      </c>
      <c r="J284" s="40" t="n">
        <f aca="false">IF(ISNUMBER(RIGHT(E284,LEN(E284)-SEARCH("(",E284,1))*1),RIGHT(E284,LEN(E284)-SEARCH("(",E284,1))*1,VLOOKUP(MID(E284,SEARCH("(",E284,1)+1,IF(ISERROR(FIND("NBMX",E284,1)),3,4)),$A$2:$C$38,3,0))</f>
        <v>200</v>
      </c>
      <c r="K284" s="40" t="n">
        <f aca="false">IF(ISBLANK(F284),"",IF(ISNUMBER(F284),F284,VLOOKUP(IF(ISERROR(SEARCH(")",F284,1)),LEFT(F284,LEN(F284)),LEFT(F284,LEN(F284)-1)),$A$2:$C$38,3,0)))</f>
        <v>1</v>
      </c>
      <c r="L284" s="40" t="str">
        <f aca="false">IF(ISBLANK(G284),"",IF(ISNUMBER(G284),G284,IF(ISNUMBER(1*LEFT(G284,LEN(G284)-1)),1*LEFT(G284,LEN(G284)-1),VLOOKUP(IF(ISERROR(SEARCH(")",G284,1)),LEFT(G284,LEN(G284)),LEFT(G284,LEN(G284)-1)),$A$2:$C$38,3,0))))</f>
        <v/>
      </c>
      <c r="M284" s="41" t="str">
        <f aca="false">IF(ISBLANK(H284),"",IF(ISNUMBER(H284),H284,IF(ISNUMBER(1*LEFT(H284,LEN(H284)-1)),1*LEFT(H284,LEN(H284)-1),VLOOKUP(IF(ISERROR(SEARCH(")",H284,1)),LEFT(H284,LEN(H284)),LEFT(H284,LEN(H284)-1)),$A$2:$C$38,3,0))))</f>
        <v/>
      </c>
      <c r="N284" s="40" t="str">
        <f aca="false">I284&amp;"("&amp;J284&amp;IF(ISNUMBER(K284),IF(ISNUMBER(L284),IF(ISNUMBER(M284),","&amp;K284&amp;","&amp;L284&amp;","&amp;M284,","&amp;K284&amp;","&amp;L284),","&amp;K284),"")&amp;")"</f>
        <v>IHU(200,1)</v>
      </c>
      <c r="O284" s="0" t="str">
        <f aca="false">IF(ISERROR(VLOOKUP(N284,'INTEGER modparm'!$B$2:$B$155,1,0)),IF(ISERROR(VLOOKUP(N284,'REAL modparm'!$B$2:$B$801,1,0)),IF(ISERROR(VLOOKUP(N284,'CHAR modparm'!$B$2:$B$10,1,0)),"*******","CHARACTER"),"REAL"),"INTEGER")</f>
        <v>INTEGER</v>
      </c>
      <c r="P284" s="0" t="n">
        <v>283</v>
      </c>
      <c r="Q284" s="42" t="s">
        <v>2974</v>
      </c>
      <c r="R284" s="42" t="str">
        <f aca="false">INDEX($N$2:$N$951,MATCH(S284,$P$2:$P$951,0),1)</f>
        <v>DKHL(1)</v>
      </c>
      <c r="S284" s="30" t="n">
        <v>121</v>
      </c>
      <c r="T284" s="43" t="str">
        <f aca="false">Q284&amp;"::"&amp;R284</f>
        <v>REAL::DKHL(1)</v>
      </c>
      <c r="U284" s="44" t="str">
        <f aca="false">"p%"&amp;LEFT(R284,SEARCH("(",R284,1)-1)&amp;"="&amp;LEFT(R284,SEARCH("(",R284,1)-1)</f>
        <v>p%DKHL=DKHL</v>
      </c>
      <c r="V284" s="44" t="str">
        <f aca="false">LEFT(R284,SEARCH("(",R284,1)-1)&amp;"="&amp;"p%"&amp;LEFT(R284,SEARCH("(",R284,1)-1)</f>
        <v>DKHL=p%DKHL</v>
      </c>
    </row>
    <row r="285" customFormat="false" ht="12.8" hidden="false" customHeight="false" outlineLevel="0" collapsed="false">
      <c r="E285" s="0" t="s">
        <v>1751</v>
      </c>
      <c r="I285" s="39" t="s">
        <v>2291</v>
      </c>
      <c r="J285" s="40" t="n">
        <f aca="false">IF(ISNUMBER(RIGHT(E285,LEN(E285)-SEARCH("(",E285,1))*1),RIGHT(E285,LEN(E285)-SEARCH("(",E285,1))*1,VLOOKUP(MID(E285,SEARCH("(",E285,1)+1,IF(ISERROR(FIND("NBMX",E285,1)),3,4)),$A$2:$C$38,3,0))</f>
        <v>3</v>
      </c>
      <c r="K285" s="40" t="str">
        <f aca="false">IF(ISBLANK(F285),"",IF(ISNUMBER(F285),F285,VLOOKUP(IF(ISERROR(SEARCH(")",F285,1)),LEFT(F285,LEN(F285)),LEFT(F285,LEN(F285)-1)),$A$2:$C$38,3,0)))</f>
        <v/>
      </c>
      <c r="L285" s="40" t="str">
        <f aca="false">IF(ISBLANK(G285),"",IF(ISNUMBER(G285),G285,IF(ISNUMBER(1*LEFT(G285,LEN(G285)-1)),1*LEFT(G285,LEN(G285)-1),VLOOKUP(IF(ISERROR(SEARCH(")",G285,1)),LEFT(G285,LEN(G285)),LEFT(G285,LEN(G285)-1)),$A$2:$C$38,3,0))))</f>
        <v/>
      </c>
      <c r="M285" s="41" t="str">
        <f aca="false">IF(ISBLANK(H285),"",IF(ISNUMBER(H285),H285,IF(ISNUMBER(1*LEFT(H285,LEN(H285)-1)),1*LEFT(H285,LEN(H285)-1),VLOOKUP(IF(ISERROR(SEARCH(")",H285,1)),LEFT(H285,LEN(H285)),LEFT(H285,LEN(H285)-1)),$A$2:$C$38,3,0))))</f>
        <v/>
      </c>
      <c r="N285" s="40" t="str">
        <f aca="false">I285&amp;"("&amp;J285&amp;IF(ISNUMBER(K285),IF(ISNUMBER(L285),IF(ISNUMBER(M285),","&amp;K285&amp;","&amp;L285&amp;","&amp;M285,","&amp;K285&amp;","&amp;L285),","&amp;K285),"")&amp;")"</f>
        <v>IHX(3)</v>
      </c>
      <c r="O285" s="0" t="str">
        <f aca="false">IF(ISERROR(VLOOKUP(N285,'INTEGER modparm'!$B$2:$B$155,1,0)),IF(ISERROR(VLOOKUP(N285,'REAL modparm'!$B$2:$B$801,1,0)),IF(ISERROR(VLOOKUP(N285,'CHAR modparm'!$B$2:$B$10,1,0)),"*******","CHARACTER"),"REAL"),"INTEGER")</f>
        <v>INTEGER</v>
      </c>
      <c r="P285" s="0" t="n">
        <v>284</v>
      </c>
      <c r="Q285" s="42" t="s">
        <v>2974</v>
      </c>
      <c r="R285" s="42" t="str">
        <f aca="false">INDEX($N$2:$N$951,MATCH(S285,$P$2:$P$951,0),1)</f>
        <v>DKI(300)</v>
      </c>
      <c r="S285" s="30" t="n">
        <v>122</v>
      </c>
      <c r="T285" s="43" t="str">
        <f aca="false">Q285&amp;"::"&amp;R285</f>
        <v>REAL::DKI(300)</v>
      </c>
      <c r="U285" s="44" t="str">
        <f aca="false">"p%"&amp;LEFT(R285,SEARCH("(",R285,1)-1)&amp;"="&amp;LEFT(R285,SEARCH("(",R285,1)-1)</f>
        <v>p%DKI=DKI</v>
      </c>
      <c r="V285" s="44" t="str">
        <f aca="false">LEFT(R285,SEARCH("(",R285,1)-1)&amp;"="&amp;"p%"&amp;LEFT(R285,SEARCH("(",R285,1)-1)</f>
        <v>DKI=p%DKI</v>
      </c>
    </row>
    <row r="286" customFormat="false" ht="12.8" hidden="false" customHeight="false" outlineLevel="0" collapsed="false">
      <c r="E286" s="0" t="s">
        <v>678</v>
      </c>
      <c r="I286" s="39" t="s">
        <v>2292</v>
      </c>
      <c r="J286" s="40" t="n">
        <f aca="false">IF(ISNUMBER(RIGHT(E286,LEN(E286)-SEARCH("(",E286,1))*1),RIGHT(E286,LEN(E286)-SEARCH("(",E286,1))*1,VLOOKUP(MID(E286,SEARCH("(",E286,1)+1,IF(ISERROR(FIND("NBMX",E286,1)),3,4)),$A$2:$C$38,3,0))</f>
        <v>45</v>
      </c>
      <c r="K286" s="40" t="str">
        <f aca="false">IF(ISBLANK(F286),"",IF(ISNUMBER(F286),F286,VLOOKUP(IF(ISERROR(SEARCH(")",F286,1)),LEFT(F286,LEN(F286)),LEFT(F286,LEN(F286)-1)),$A$2:$C$38,3,0)))</f>
        <v/>
      </c>
      <c r="L286" s="40" t="str">
        <f aca="false">IF(ISBLANK(G286),"",IF(ISNUMBER(G286),G286,IF(ISNUMBER(1*LEFT(G286,LEN(G286)-1)),1*LEFT(G286,LEN(G286)-1),VLOOKUP(IF(ISERROR(SEARCH(")",G286,1)),LEFT(G286,LEN(G286)),LEFT(G286,LEN(G286)-1)),$A$2:$C$38,3,0))))</f>
        <v/>
      </c>
      <c r="M286" s="41" t="str">
        <f aca="false">IF(ISBLANK(H286),"",IF(ISNUMBER(H286),H286,IF(ISNUMBER(1*LEFT(H286,LEN(H286)-1)),1*LEFT(H286,LEN(H286)-1),VLOOKUP(IF(ISERROR(SEARCH(")",H286,1)),LEFT(H286,LEN(H286)),LEFT(H286,LEN(H286)-1)),$A$2:$C$38,3,0))))</f>
        <v/>
      </c>
      <c r="N286" s="40" t="str">
        <f aca="false">I286&amp;"("&amp;J286&amp;IF(ISNUMBER(K286),IF(ISNUMBER(L286),IF(ISNUMBER(M286),","&amp;K286&amp;","&amp;L286&amp;","&amp;M286,","&amp;K286&amp;","&amp;L286),","&amp;K286),"")&amp;")"</f>
        <v>IIR(45)</v>
      </c>
      <c r="O286" s="0" t="str">
        <f aca="false">IF(ISERROR(VLOOKUP(N286,'INTEGER modparm'!$B$2:$B$155,1,0)),IF(ISERROR(VLOOKUP(N286,'REAL modparm'!$B$2:$B$801,1,0)),IF(ISERROR(VLOOKUP(N286,'CHAR modparm'!$B$2:$B$10,1,0)),"*******","CHARACTER"),"REAL"),"INTEGER")</f>
        <v>INTEGER</v>
      </c>
      <c r="P286" s="0" t="n">
        <v>285</v>
      </c>
      <c r="Q286" s="42" t="s">
        <v>2974</v>
      </c>
      <c r="R286" s="42" t="str">
        <f aca="false">INDEX($N$2:$N$951,MATCH(S286,$P$2:$P$951,0),1)</f>
        <v>DKIN(1)</v>
      </c>
      <c r="S286" s="30" t="n">
        <v>123</v>
      </c>
      <c r="T286" s="43" t="str">
        <f aca="false">Q286&amp;"::"&amp;R286</f>
        <v>REAL::DKIN(1)</v>
      </c>
      <c r="U286" s="44" t="str">
        <f aca="false">"p%"&amp;LEFT(R286,SEARCH("(",R286,1)-1)&amp;"="&amp;LEFT(R286,SEARCH("(",R286,1)-1)</f>
        <v>p%DKIN=DKIN</v>
      </c>
      <c r="V286" s="44" t="str">
        <f aca="false">LEFT(R286,SEARCH("(",R286,1)-1)&amp;"="&amp;"p%"&amp;LEFT(R286,SEARCH("(",R286,1)-1)</f>
        <v>DKIN=p%DKIN</v>
      </c>
    </row>
    <row r="287" customFormat="false" ht="12.8" hidden="false" customHeight="false" outlineLevel="0" collapsed="false">
      <c r="E287" s="0" t="s">
        <v>702</v>
      </c>
      <c r="I287" s="39" t="s">
        <v>2293</v>
      </c>
      <c r="J287" s="40" t="n">
        <f aca="false">IF(ISNUMBER(RIGHT(E287,LEN(E287)-SEARCH("(",E287,1))*1),RIGHT(E287,LEN(E287)-SEARCH("(",E287,1))*1,VLOOKUP(MID(E287,SEARCH("(",E287,1)+1,IF(ISERROR(FIND("NBMX",E287,1)),3,4)),$A$2:$C$38,3,0))</f>
        <v>1</v>
      </c>
      <c r="K287" s="40" t="str">
        <f aca="false">IF(ISBLANK(F287),"",IF(ISNUMBER(F287),F287,VLOOKUP(IF(ISERROR(SEARCH(")",F287,1)),LEFT(F287,LEN(F287)),LEFT(F287,LEN(F287)-1)),$A$2:$C$38,3,0)))</f>
        <v/>
      </c>
      <c r="L287" s="40" t="str">
        <f aca="false">IF(ISBLANK(G287),"",IF(ISNUMBER(G287),G287,IF(ISNUMBER(1*LEFT(G287,LEN(G287)-1)),1*LEFT(G287,LEN(G287)-1),VLOOKUP(IF(ISERROR(SEARCH(")",G287,1)),LEFT(G287,LEN(G287)),LEFT(G287,LEN(G287)-1)),$A$2:$C$38,3,0))))</f>
        <v/>
      </c>
      <c r="M287" s="41" t="str">
        <f aca="false">IF(ISBLANK(H287),"",IF(ISNUMBER(H287),H287,IF(ISNUMBER(1*LEFT(H287,LEN(H287)-1)),1*LEFT(H287,LEN(H287)-1),VLOOKUP(IF(ISERROR(SEARCH(")",H287,1)),LEFT(H287,LEN(H287)),LEFT(H287,LEN(H287)-1)),$A$2:$C$38,3,0))))</f>
        <v/>
      </c>
      <c r="N287" s="40" t="str">
        <f aca="false">I287&amp;"("&amp;J287&amp;IF(ISNUMBER(K287),IF(ISNUMBER(L287),IF(ISNUMBER(M287),","&amp;K287&amp;","&amp;L287&amp;","&amp;M287,","&amp;K287&amp;","&amp;L287),","&amp;K287),"")&amp;")"</f>
        <v>ILQF(1)</v>
      </c>
      <c r="O287" s="0" t="str">
        <f aca="false">IF(ISERROR(VLOOKUP(N287,'INTEGER modparm'!$B$2:$B$155,1,0)),IF(ISERROR(VLOOKUP(N287,'REAL modparm'!$B$2:$B$801,1,0)),IF(ISERROR(VLOOKUP(N287,'CHAR modparm'!$B$2:$B$10,1,0)),"*******","CHARACTER"),"REAL"),"INTEGER")</f>
        <v>INTEGER</v>
      </c>
      <c r="P287" s="0" t="n">
        <v>286</v>
      </c>
      <c r="Q287" s="42" t="s">
        <v>2974</v>
      </c>
      <c r="R287" s="42" t="str">
        <f aca="false">INDEX($N$2:$N$951,MATCH(S287,$P$2:$P$951,0),1)</f>
        <v>DLAI(200)</v>
      </c>
      <c r="S287" s="30" t="n">
        <v>124</v>
      </c>
      <c r="T287" s="43" t="str">
        <f aca="false">Q287&amp;"::"&amp;R287</f>
        <v>REAL::DLAI(200)</v>
      </c>
      <c r="U287" s="44" t="str">
        <f aca="false">"p%"&amp;LEFT(R287,SEARCH("(",R287,1)-1)&amp;"="&amp;LEFT(R287,SEARCH("(",R287,1)-1)</f>
        <v>p%DLAI=DLAI</v>
      </c>
      <c r="V287" s="44" t="str">
        <f aca="false">LEFT(R287,SEARCH("(",R287,1)-1)&amp;"="&amp;"p%"&amp;LEFT(R287,SEARCH("(",R287,1)-1)</f>
        <v>DLAI=p%DLAI</v>
      </c>
    </row>
    <row r="288" customFormat="false" ht="12.8" hidden="false" customHeight="false" outlineLevel="0" collapsed="false">
      <c r="E288" s="0" t="s">
        <v>703</v>
      </c>
      <c r="I288" s="39" t="s">
        <v>2294</v>
      </c>
      <c r="J288" s="40" t="n">
        <f aca="false">IF(ISNUMBER(RIGHT(E288,LEN(E288)-SEARCH("(",E288,1))*1),RIGHT(E288,LEN(E288)-SEARCH("(",E288,1))*1,VLOOKUP(MID(E288,SEARCH("(",E288,1)+1,IF(ISERROR(FIND("NBMX",E288,1)),3,4)),$A$2:$C$38,3,0))</f>
        <v>1</v>
      </c>
      <c r="K288" s="40" t="str">
        <f aca="false">IF(ISBLANK(F288),"",IF(ISNUMBER(F288),F288,VLOOKUP(IF(ISERROR(SEARCH(")",F288,1)),LEFT(F288,LEN(F288)),LEFT(F288,LEN(F288)-1)),$A$2:$C$38,3,0)))</f>
        <v/>
      </c>
      <c r="L288" s="40" t="str">
        <f aca="false">IF(ISBLANK(G288),"",IF(ISNUMBER(G288),G288,IF(ISNUMBER(1*LEFT(G288,LEN(G288)-1)),1*LEFT(G288,LEN(G288)-1),VLOOKUP(IF(ISERROR(SEARCH(")",G288,1)),LEFT(G288,LEN(G288)),LEFT(G288,LEN(G288)-1)),$A$2:$C$38,3,0))))</f>
        <v/>
      </c>
      <c r="M288" s="41" t="str">
        <f aca="false">IF(ISBLANK(H288),"",IF(ISNUMBER(H288),H288,IF(ISNUMBER(1*LEFT(H288,LEN(H288)-1)),1*LEFT(H288,LEN(H288)-1),VLOOKUP(IF(ISERROR(SEARCH(")",H288,1)),LEFT(H288,LEN(H288)),LEFT(H288,LEN(H288)-1)),$A$2:$C$38,3,0))))</f>
        <v/>
      </c>
      <c r="N288" s="40" t="str">
        <f aca="false">I288&amp;"("&amp;J288&amp;IF(ISNUMBER(K288),IF(ISNUMBER(L288),IF(ISNUMBER(M288),","&amp;K288&amp;","&amp;L288&amp;","&amp;M288,","&amp;K288&amp;","&amp;L288),","&amp;K288),"")&amp;")"</f>
        <v>IMW(1)</v>
      </c>
      <c r="O288" s="0" t="str">
        <f aca="false">IF(ISERROR(VLOOKUP(N288,'INTEGER modparm'!$B$2:$B$155,1,0)),IF(ISERROR(VLOOKUP(N288,'REAL modparm'!$B$2:$B$801,1,0)),IF(ISERROR(VLOOKUP(N288,'CHAR modparm'!$B$2:$B$10,1,0)),"*******","CHARACTER"),"REAL"),"INTEGER")</f>
        <v>INTEGER</v>
      </c>
      <c r="P288" s="0" t="n">
        <v>287</v>
      </c>
      <c r="Q288" s="42" t="s">
        <v>2974</v>
      </c>
      <c r="R288" s="42" t="str">
        <f aca="false">INDEX($N$2:$N$951,MATCH(S288,$P$2:$P$951,0),1)</f>
        <v>DLAP(2,200)</v>
      </c>
      <c r="S288" s="30" t="n">
        <v>125</v>
      </c>
      <c r="T288" s="43" t="str">
        <f aca="false">Q288&amp;"::"&amp;R288</f>
        <v>REAL::DLAP(2,200)</v>
      </c>
      <c r="U288" s="44" t="str">
        <f aca="false">"p%"&amp;LEFT(R288,SEARCH("(",R288,1)-1)&amp;"="&amp;LEFT(R288,SEARCH("(",R288,1)-1)</f>
        <v>p%DLAP=DLAP</v>
      </c>
      <c r="V288" s="44" t="str">
        <f aca="false">LEFT(R288,SEARCH("(",R288,1)-1)&amp;"="&amp;"p%"&amp;LEFT(R288,SEARCH("(",R288,1)-1)</f>
        <v>DLAP=p%DLAP</v>
      </c>
    </row>
    <row r="289" customFormat="false" ht="12.8" hidden="false" customHeight="false" outlineLevel="0" collapsed="false">
      <c r="E289" s="0" t="s">
        <v>704</v>
      </c>
      <c r="I289" s="39" t="s">
        <v>2295</v>
      </c>
      <c r="J289" s="40" t="n">
        <f aca="false">IF(ISNUMBER(RIGHT(E289,LEN(E289)-SEARCH("(",E289,1))*1),RIGHT(E289,LEN(E289)-SEARCH("(",E289,1))*1,VLOOKUP(MID(E289,SEARCH("(",E289,1)+1,IF(ISERROR(FIND("NBMX",E289,1)),3,4)),$A$2:$C$38,3,0))</f>
        <v>1</v>
      </c>
      <c r="K289" s="40" t="str">
        <f aca="false">IF(ISBLANK(F289),"",IF(ISNUMBER(F289),F289,VLOOKUP(IF(ISERROR(SEARCH(")",F289,1)),LEFT(F289,LEN(F289)),LEFT(F289,LEN(F289)-1)),$A$2:$C$38,3,0)))</f>
        <v/>
      </c>
      <c r="L289" s="40" t="str">
        <f aca="false">IF(ISBLANK(G289),"",IF(ISNUMBER(G289),G289,IF(ISNUMBER(1*LEFT(G289,LEN(G289)-1)),1*LEFT(G289,LEN(G289)-1),VLOOKUP(IF(ISERROR(SEARCH(")",G289,1)),LEFT(G289,LEN(G289)),LEFT(G289,LEN(G289)-1)),$A$2:$C$38,3,0))))</f>
        <v/>
      </c>
      <c r="M289" s="41" t="str">
        <f aca="false">IF(ISBLANK(H289),"",IF(ISNUMBER(H289),H289,IF(ISNUMBER(1*LEFT(H289,LEN(H289)-1)),1*LEFT(H289,LEN(H289)-1),VLOOKUP(IF(ISERROR(SEARCH(")",H289,1)),LEFT(H289,LEN(H289)),LEFT(H289,LEN(H289)-1)),$A$2:$C$38,3,0))))</f>
        <v/>
      </c>
      <c r="N289" s="40" t="str">
        <f aca="false">I289&amp;"("&amp;J289&amp;IF(ISNUMBER(K289),IF(ISNUMBER(L289),IF(ISNUMBER(M289),","&amp;K289&amp;","&amp;L289&amp;","&amp;M289,","&amp;K289&amp;","&amp;L289),","&amp;K289),"")&amp;")"</f>
        <v>IPMP(1)</v>
      </c>
      <c r="O289" s="0" t="str">
        <f aca="false">IF(ISERROR(VLOOKUP(N289,'INTEGER modparm'!$B$2:$B$155,1,0)),IF(ISERROR(VLOOKUP(N289,'REAL modparm'!$B$2:$B$801,1,0)),IF(ISERROR(VLOOKUP(N289,'CHAR modparm'!$B$2:$B$10,1,0)),"*******","CHARACTER"),"REAL"),"INTEGER")</f>
        <v>INTEGER</v>
      </c>
      <c r="P289" s="0" t="n">
        <v>288</v>
      </c>
      <c r="Q289" s="42" t="s">
        <v>2974</v>
      </c>
      <c r="R289" s="42" t="str">
        <f aca="false">INDEX($N$2:$N$951,MATCH(S289,$P$2:$P$951,0),1)</f>
        <v>DM(200,1)</v>
      </c>
      <c r="S289" s="30" t="n">
        <v>126</v>
      </c>
      <c r="T289" s="43" t="str">
        <f aca="false">Q289&amp;"::"&amp;R289</f>
        <v>REAL::DM(200,1)</v>
      </c>
      <c r="U289" s="44" t="str">
        <f aca="false">"p%"&amp;LEFT(R289,SEARCH("(",R289,1)-1)&amp;"="&amp;LEFT(R289,SEARCH("(",R289,1)-1)</f>
        <v>p%DM=DM</v>
      </c>
      <c r="V289" s="44" t="str">
        <f aca="false">LEFT(R289,SEARCH("(",R289,1)-1)&amp;"="&amp;"p%"&amp;LEFT(R289,SEARCH("(",R289,1)-1)</f>
        <v>DM=p%DM</v>
      </c>
    </row>
    <row r="290" customFormat="false" ht="12.8" hidden="false" customHeight="false" outlineLevel="0" collapsed="false">
      <c r="E290" s="0" t="s">
        <v>749</v>
      </c>
      <c r="I290" s="39" t="s">
        <v>2296</v>
      </c>
      <c r="J290" s="40" t="n">
        <f aca="false">IF(ISNUMBER(RIGHT(E290,LEN(E290)-SEARCH("(",E290,1))*1),RIGHT(E290,LEN(E290)-SEARCH("(",E290,1))*1,VLOOKUP(MID(E290,SEARCH("(",E290,1)+1,IF(ISERROR(FIND("NBMX",E290,1)),3,4)),$A$2:$C$38,3,0))</f>
        <v>5</v>
      </c>
      <c r="K290" s="40" t="str">
        <f aca="false">IF(ISBLANK(F290),"",IF(ISNUMBER(F290),F290,VLOOKUP(IF(ISERROR(SEARCH(")",F290,1)),LEFT(F290,LEN(F290)),LEFT(F290,LEN(F290)-1)),$A$2:$C$38,3,0)))</f>
        <v/>
      </c>
      <c r="L290" s="40" t="str">
        <f aca="false">IF(ISBLANK(G290),"",IF(ISNUMBER(G290),G290,IF(ISNUMBER(1*LEFT(G290,LEN(G290)-1)),1*LEFT(G290,LEN(G290)-1),VLOOKUP(IF(ISERROR(SEARCH(")",G290,1)),LEFT(G290,LEN(G290)),LEFT(G290,LEN(G290)-1)),$A$2:$C$38,3,0))))</f>
        <v/>
      </c>
      <c r="M290" s="41" t="str">
        <f aca="false">IF(ISBLANK(H290),"",IF(ISNUMBER(H290),H290,IF(ISNUMBER(1*LEFT(H290,LEN(H290)-1)),1*LEFT(H290,LEN(H290)-1),VLOOKUP(IF(ISERROR(SEARCH(")",H290,1)),LEFT(H290,LEN(H290)),LEFT(H290,LEN(H290)-1)),$A$2:$C$38,3,0))))</f>
        <v/>
      </c>
      <c r="N290" s="40" t="str">
        <f aca="false">I290&amp;"("&amp;J290&amp;IF(ISNUMBER(K290),IF(ISNUMBER(L290),IF(ISNUMBER(M290),","&amp;K290&amp;","&amp;L290&amp;","&amp;M290,","&amp;K290&amp;","&amp;L290),","&amp;K290),"")&amp;")"</f>
        <v>IPSF(5)</v>
      </c>
      <c r="O290" s="0" t="str">
        <f aca="false">IF(ISERROR(VLOOKUP(N290,'INTEGER modparm'!$B$2:$B$155,1,0)),IF(ISERROR(VLOOKUP(N290,'REAL modparm'!$B$2:$B$801,1,0)),IF(ISERROR(VLOOKUP(N290,'CHAR modparm'!$B$2:$B$10,1,0)),"*******","CHARACTER"),"REAL"),"INTEGER")</f>
        <v>INTEGER</v>
      </c>
      <c r="P290" s="0" t="n">
        <v>289</v>
      </c>
      <c r="Q290" s="42" t="s">
        <v>2974</v>
      </c>
      <c r="R290" s="42" t="str">
        <f aca="false">INDEX($N$2:$N$951,MATCH(S290,$P$2:$P$951,0),1)</f>
        <v>DM1(200,1)</v>
      </c>
      <c r="S290" s="30" t="n">
        <v>127</v>
      </c>
      <c r="T290" s="43" t="str">
        <f aca="false">Q290&amp;"::"&amp;R290</f>
        <v>REAL::DM1(200,1)</v>
      </c>
      <c r="U290" s="44" t="str">
        <f aca="false">"p%"&amp;LEFT(R290,SEARCH("(",R290,1)-1)&amp;"="&amp;LEFT(R290,SEARCH("(",R290,1)-1)</f>
        <v>p%DM1=DM1</v>
      </c>
      <c r="V290" s="44" t="str">
        <f aca="false">LEFT(R290,SEARCH("(",R290,1)-1)&amp;"="&amp;"p%"&amp;LEFT(R290,SEARCH("(",R290,1)-1)</f>
        <v>DM1=p%DM1</v>
      </c>
    </row>
    <row r="291" customFormat="false" ht="12.8" hidden="false" customHeight="false" outlineLevel="0" collapsed="false">
      <c r="E291" s="0" t="s">
        <v>705</v>
      </c>
      <c r="I291" s="39" t="s">
        <v>2297</v>
      </c>
      <c r="J291" s="40" t="n">
        <f aca="false">IF(ISNUMBER(RIGHT(E291,LEN(E291)-SEARCH("(",E291,1))*1),RIGHT(E291,LEN(E291)-SEARCH("(",E291,1))*1,VLOOKUP(MID(E291,SEARCH("(",E291,1)+1,IF(ISERROR(FIND("NBMX",E291,1)),3,4)),$A$2:$C$38,3,0))</f>
        <v>1</v>
      </c>
      <c r="K291" s="40" t="str">
        <f aca="false">IF(ISBLANK(F291),"",IF(ISNUMBER(F291),F291,VLOOKUP(IF(ISERROR(SEARCH(")",F291,1)),LEFT(F291,LEN(F291)),LEFT(F291,LEN(F291)-1)),$A$2:$C$38,3,0)))</f>
        <v/>
      </c>
      <c r="L291" s="40" t="str">
        <f aca="false">IF(ISBLANK(G291),"",IF(ISNUMBER(G291),G291,IF(ISNUMBER(1*LEFT(G291,LEN(G291)-1)),1*LEFT(G291,LEN(G291)-1),VLOOKUP(IF(ISERROR(SEARCH(")",G291,1)),LEFT(G291,LEN(G291)),LEFT(G291,LEN(G291)-1)),$A$2:$C$38,3,0))))</f>
        <v/>
      </c>
      <c r="M291" s="41" t="str">
        <f aca="false">IF(ISBLANK(H291),"",IF(ISNUMBER(H291),H291,IF(ISNUMBER(1*LEFT(H291,LEN(H291)-1)),1*LEFT(H291,LEN(H291)-1),VLOOKUP(IF(ISERROR(SEARCH(")",H291,1)),LEFT(H291,LEN(H291)),LEFT(H291,LEN(H291)-1)),$A$2:$C$38,3,0))))</f>
        <v/>
      </c>
      <c r="N291" s="40" t="str">
        <f aca="false">I291&amp;"("&amp;J291&amp;IF(ISNUMBER(K291),IF(ISNUMBER(L291),IF(ISNUMBER(M291),","&amp;K291&amp;","&amp;L291&amp;","&amp;M291,","&amp;K291&amp;","&amp;L291),","&amp;K291),"")&amp;")"</f>
        <v>IPSO(1)</v>
      </c>
      <c r="O291" s="0" t="str">
        <f aca="false">IF(ISERROR(VLOOKUP(N291,'INTEGER modparm'!$B$2:$B$155,1,0)),IF(ISERROR(VLOOKUP(N291,'REAL modparm'!$B$2:$B$801,1,0)),IF(ISERROR(VLOOKUP(N291,'CHAR modparm'!$B$2:$B$10,1,0)),"*******","CHARACTER"),"REAL"),"INTEGER")</f>
        <v>INTEGER</v>
      </c>
      <c r="P291" s="0" t="n">
        <v>290</v>
      </c>
      <c r="Q291" s="42" t="s">
        <v>2974</v>
      </c>
      <c r="R291" s="42" t="str">
        <f aca="false">INDEX($N$2:$N$951,MATCH(S291,$P$2:$P$951,0),1)</f>
        <v>DMF(200,1)</v>
      </c>
      <c r="S291" s="30" t="n">
        <v>128</v>
      </c>
      <c r="T291" s="43" t="str">
        <f aca="false">Q291&amp;"::"&amp;R291</f>
        <v>REAL::DMF(200,1)</v>
      </c>
      <c r="U291" s="44" t="str">
        <f aca="false">"p%"&amp;LEFT(R291,SEARCH("(",R291,1)-1)&amp;"="&amp;LEFT(R291,SEARCH("(",R291,1)-1)</f>
        <v>p%DMF=DMF</v>
      </c>
      <c r="V291" s="44" t="str">
        <f aca="false">LEFT(R291,SEARCH("(",R291,1)-1)&amp;"="&amp;"p%"&amp;LEFT(R291,SEARCH("(",R291,1)-1)</f>
        <v>DMF=p%DMF</v>
      </c>
    </row>
    <row r="292" customFormat="false" ht="12.8" hidden="false" customHeight="false" outlineLevel="0" collapsed="false">
      <c r="E292" s="0" t="s">
        <v>706</v>
      </c>
      <c r="I292" s="39" t="s">
        <v>2298</v>
      </c>
      <c r="J292" s="40" t="n">
        <f aca="false">IF(ISNUMBER(RIGHT(E292,LEN(E292)-SEARCH("(",E292,1))*1),RIGHT(E292,LEN(E292)-SEARCH("(",E292,1))*1,VLOOKUP(MID(E292,SEARCH("(",E292,1)+1,IF(ISERROR(FIND("NBMX",E292,1)),3,4)),$A$2:$C$38,3,0))</f>
        <v>1</v>
      </c>
      <c r="K292" s="40" t="str">
        <f aca="false">IF(ISBLANK(F292),"",IF(ISNUMBER(F292),F292,VLOOKUP(IF(ISERROR(SEARCH(")",F292,1)),LEFT(F292,LEN(F292)),LEFT(F292,LEN(F292)-1)),$A$2:$C$38,3,0)))</f>
        <v/>
      </c>
      <c r="L292" s="40" t="str">
        <f aca="false">IF(ISBLANK(G292),"",IF(ISNUMBER(G292),G292,IF(ISNUMBER(1*LEFT(G292,LEN(G292)-1)),1*LEFT(G292,LEN(G292)-1),VLOOKUP(IF(ISERROR(SEARCH(")",G292,1)),LEFT(G292,LEN(G292)),LEFT(G292,LEN(G292)-1)),$A$2:$C$38,3,0))))</f>
        <v/>
      </c>
      <c r="M292" s="41" t="str">
        <f aca="false">IF(ISBLANK(H292),"",IF(ISNUMBER(H292),H292,IF(ISNUMBER(1*LEFT(H292,LEN(H292)-1)),1*LEFT(H292,LEN(H292)-1),VLOOKUP(IF(ISERROR(SEARCH(")",H292,1)),LEFT(H292,LEN(H292)),LEFT(H292,LEN(H292)-1)),$A$2:$C$38,3,0))))</f>
        <v/>
      </c>
      <c r="N292" s="40" t="str">
        <f aca="false">I292&amp;"("&amp;J292&amp;IF(ISNUMBER(K292),IF(ISNUMBER(L292),IF(ISNUMBER(M292),","&amp;K292&amp;","&amp;L292&amp;","&amp;M292,","&amp;K292&amp;","&amp;L292),","&amp;K292),"")&amp;")"</f>
        <v>IPST(1)</v>
      </c>
      <c r="O292" s="0" t="str">
        <f aca="false">IF(ISERROR(VLOOKUP(N292,'INTEGER modparm'!$B$2:$B$155,1,0)),IF(ISERROR(VLOOKUP(N292,'REAL modparm'!$B$2:$B$801,1,0)),IF(ISERROR(VLOOKUP(N292,'CHAR modparm'!$B$2:$B$10,1,0)),"*******","CHARACTER"),"REAL"),"INTEGER")</f>
        <v>INTEGER</v>
      </c>
      <c r="P292" s="0" t="n">
        <v>291</v>
      </c>
      <c r="Q292" s="42" t="s">
        <v>2974</v>
      </c>
      <c r="R292" s="42" t="str">
        <f aca="false">INDEX($N$2:$N$951,MATCH(S292,$P$2:$P$951,0),1)</f>
        <v>DMLA(200)</v>
      </c>
      <c r="S292" s="30" t="n">
        <v>129</v>
      </c>
      <c r="T292" s="43" t="str">
        <f aca="false">Q292&amp;"::"&amp;R292</f>
        <v>REAL::DMLA(200)</v>
      </c>
      <c r="U292" s="44" t="str">
        <f aca="false">"p%"&amp;LEFT(R292,SEARCH("(",R292,1)-1)&amp;"="&amp;LEFT(R292,SEARCH("(",R292,1)-1)</f>
        <v>p%DMLA=DMLA</v>
      </c>
      <c r="V292" s="44" t="str">
        <f aca="false">LEFT(R292,SEARCH("(",R292,1)-1)&amp;"="&amp;"p%"&amp;LEFT(R292,SEARCH("(",R292,1)-1)</f>
        <v>DMLA=p%DMLA</v>
      </c>
    </row>
    <row r="293" customFormat="false" ht="12.8" hidden="false" customHeight="false" outlineLevel="0" collapsed="false">
      <c r="E293" s="0" t="s">
        <v>707</v>
      </c>
      <c r="I293" s="39" t="s">
        <v>2299</v>
      </c>
      <c r="J293" s="40" t="n">
        <f aca="false">IF(ISNUMBER(RIGHT(E293,LEN(E293)-SEARCH("(",E293,1))*1),RIGHT(E293,LEN(E293)-SEARCH("(",E293,1))*1,VLOOKUP(MID(E293,SEARCH("(",E293,1)+1,IF(ISERROR(FIND("NBMX",E293,1)),3,4)),$A$2:$C$38,3,0))</f>
        <v>1</v>
      </c>
      <c r="K293" s="40" t="str">
        <f aca="false">IF(ISBLANK(F293),"",IF(ISNUMBER(F293),F293,VLOOKUP(IF(ISERROR(SEARCH(")",F293,1)),LEFT(F293,LEN(F293)),LEFT(F293,LEN(F293)-1)),$A$2:$C$38,3,0)))</f>
        <v/>
      </c>
      <c r="L293" s="40" t="str">
        <f aca="false">IF(ISBLANK(G293),"",IF(ISNUMBER(G293),G293,IF(ISNUMBER(1*LEFT(G293,LEN(G293)-1)),1*LEFT(G293,LEN(G293)-1),VLOOKUP(IF(ISERROR(SEARCH(")",G293,1)),LEFT(G293,LEN(G293)),LEFT(G293,LEN(G293)-1)),$A$2:$C$38,3,0))))</f>
        <v/>
      </c>
      <c r="M293" s="41" t="str">
        <f aca="false">IF(ISBLANK(H293),"",IF(ISNUMBER(H293),H293,IF(ISNUMBER(1*LEFT(H293,LEN(H293)-1)),1*LEFT(H293,LEN(H293)-1),VLOOKUP(IF(ISERROR(SEARCH(")",H293,1)),LEFT(H293,LEN(H293)),LEFT(H293,LEN(H293)-1)),$A$2:$C$38,3,0))))</f>
        <v/>
      </c>
      <c r="N293" s="40" t="str">
        <f aca="false">I293&amp;"("&amp;J293&amp;IF(ISNUMBER(K293),IF(ISNUMBER(L293),IF(ISNUMBER(M293),","&amp;K293&amp;","&amp;L293&amp;","&amp;M293,","&amp;K293&amp;","&amp;L293),","&amp;K293),"")&amp;")"</f>
        <v>IPTS(1)</v>
      </c>
      <c r="O293" s="0" t="str">
        <f aca="false">IF(ISERROR(VLOOKUP(N293,'INTEGER modparm'!$B$2:$B$155,1,0)),IF(ISERROR(VLOOKUP(N293,'REAL modparm'!$B$2:$B$801,1,0)),IF(ISERROR(VLOOKUP(N293,'CHAR modparm'!$B$2:$B$10,1,0)),"*******","CHARACTER"),"REAL"),"INTEGER")</f>
        <v>INTEGER</v>
      </c>
      <c r="P293" s="0" t="n">
        <v>292</v>
      </c>
      <c r="Q293" s="42" t="s">
        <v>2974</v>
      </c>
      <c r="R293" s="42" t="str">
        <f aca="false">INDEX($N$2:$N$951,MATCH(S293,$P$2:$P$951,0),1)</f>
        <v>DMLX(200)</v>
      </c>
      <c r="S293" s="30" t="n">
        <v>130</v>
      </c>
      <c r="T293" s="43" t="str">
        <f aca="false">Q293&amp;"::"&amp;R293</f>
        <v>REAL::DMLX(200)</v>
      </c>
      <c r="U293" s="44" t="str">
        <f aca="false">"p%"&amp;LEFT(R293,SEARCH("(",R293,1)-1)&amp;"="&amp;LEFT(R293,SEARCH("(",R293,1)-1)</f>
        <v>p%DMLX=DMLX</v>
      </c>
      <c r="V293" s="44" t="str">
        <f aca="false">LEFT(R293,SEARCH("(",R293,1)-1)&amp;"="&amp;"p%"&amp;LEFT(R293,SEARCH("(",R293,1)-1)</f>
        <v>DMLX=p%DMLX</v>
      </c>
    </row>
    <row r="294" customFormat="false" ht="12.8" hidden="false" customHeight="false" outlineLevel="0" collapsed="false">
      <c r="E294" s="0" t="s">
        <v>708</v>
      </c>
      <c r="I294" s="39" t="s">
        <v>2300</v>
      </c>
      <c r="J294" s="40" t="n">
        <f aca="false">IF(ISNUMBER(RIGHT(E294,LEN(E294)-SEARCH("(",E294,1))*1),RIGHT(E294,LEN(E294)-SEARCH("(",E294,1))*1,VLOOKUP(MID(E294,SEARCH("(",E294,1)+1,IF(ISERROR(FIND("NBMX",E294,1)),3,4)),$A$2:$C$38,3,0))</f>
        <v>1</v>
      </c>
      <c r="K294" s="40" t="str">
        <f aca="false">IF(ISBLANK(F294),"",IF(ISNUMBER(F294),F294,VLOOKUP(IF(ISERROR(SEARCH(")",F294,1)),LEFT(F294,LEN(F294)),LEFT(F294,LEN(F294)-1)),$A$2:$C$38,3,0)))</f>
        <v/>
      </c>
      <c r="L294" s="40" t="str">
        <f aca="false">IF(ISBLANK(G294),"",IF(ISNUMBER(G294),G294,IF(ISNUMBER(1*LEFT(G294,LEN(G294)-1)),1*LEFT(G294,LEN(G294)-1),VLOOKUP(IF(ISERROR(SEARCH(")",G294,1)),LEFT(G294,LEN(G294)),LEFT(G294,LEN(G294)-1)),$A$2:$C$38,3,0))))</f>
        <v/>
      </c>
      <c r="M294" s="41" t="str">
        <f aca="false">IF(ISBLANK(H294),"",IF(ISNUMBER(H294),H294,IF(ISNUMBER(1*LEFT(H294,LEN(H294)-1)),1*LEFT(H294,LEN(H294)-1),VLOOKUP(IF(ISERROR(SEARCH(")",H294,1)),LEFT(H294,LEN(H294)),LEFT(H294,LEN(H294)-1)),$A$2:$C$38,3,0))))</f>
        <v/>
      </c>
      <c r="N294" s="40" t="str">
        <f aca="false">I294&amp;"("&amp;J294&amp;IF(ISNUMBER(K294),IF(ISNUMBER(L294),IF(ISNUMBER(M294),","&amp;K294&amp;","&amp;L294&amp;","&amp;M294,","&amp;K294&amp;","&amp;L294),","&amp;K294),"")&amp;")"</f>
        <v>IRF(1)</v>
      </c>
      <c r="O294" s="0" t="str">
        <f aca="false">IF(ISERROR(VLOOKUP(N294,'INTEGER modparm'!$B$2:$B$155,1,0)),IF(ISERROR(VLOOKUP(N294,'REAL modparm'!$B$2:$B$801,1,0)),IF(ISERROR(VLOOKUP(N294,'CHAR modparm'!$B$2:$B$10,1,0)),"*******","CHARACTER"),"REAL"),"INTEGER")</f>
        <v>INTEGER</v>
      </c>
      <c r="P294" s="0" t="n">
        <v>293</v>
      </c>
      <c r="Q294" s="42" t="s">
        <v>2974</v>
      </c>
      <c r="R294" s="42" t="str">
        <f aca="false">INDEX($N$2:$N$951,MATCH(S294,$P$2:$P$951,0),1)</f>
        <v>DN2G(31,1)</v>
      </c>
      <c r="S294" s="30" t="n">
        <v>131</v>
      </c>
      <c r="T294" s="43" t="str">
        <f aca="false">Q294&amp;"::"&amp;R294</f>
        <v>REAL::DN2G(31,1)</v>
      </c>
      <c r="U294" s="44" t="str">
        <f aca="false">"p%"&amp;LEFT(R294,SEARCH("(",R294,1)-1)&amp;"="&amp;LEFT(R294,SEARCH("(",R294,1)-1)</f>
        <v>p%DN2G=DN2G</v>
      </c>
      <c r="V294" s="44" t="str">
        <f aca="false">LEFT(R294,SEARCH("(",R294,1)-1)&amp;"="&amp;"p%"&amp;LEFT(R294,SEARCH("(",R294,1)-1)</f>
        <v>DN2G=p%DN2G</v>
      </c>
    </row>
    <row r="295" customFormat="false" ht="12.8" hidden="false" customHeight="false" outlineLevel="0" collapsed="false">
      <c r="E295" s="0" t="s">
        <v>709</v>
      </c>
      <c r="I295" s="39" t="s">
        <v>2301</v>
      </c>
      <c r="J295" s="40" t="n">
        <f aca="false">IF(ISNUMBER(RIGHT(E295,LEN(E295)-SEARCH("(",E295,1))*1),RIGHT(E295,LEN(E295)-SEARCH("(",E295,1))*1,VLOOKUP(MID(E295,SEARCH("(",E295,1)+1,IF(ISERROR(FIND("NBMX",E295,1)),3,4)),$A$2:$C$38,3,0))</f>
        <v>1</v>
      </c>
      <c r="K295" s="40" t="str">
        <f aca="false">IF(ISBLANK(F295),"",IF(ISNUMBER(F295),F295,VLOOKUP(IF(ISERROR(SEARCH(")",F295,1)),LEFT(F295,LEN(F295)),LEFT(F295,LEN(F295)-1)),$A$2:$C$38,3,0)))</f>
        <v/>
      </c>
      <c r="L295" s="40" t="str">
        <f aca="false">IF(ISBLANK(G295),"",IF(ISNUMBER(G295),G295,IF(ISNUMBER(1*LEFT(G295,LEN(G295)-1)),1*LEFT(G295,LEN(G295)-1),VLOOKUP(IF(ISERROR(SEARCH(")",G295,1)),LEFT(G295,LEN(G295)),LEFT(G295,LEN(G295)-1)),$A$2:$C$38,3,0))))</f>
        <v/>
      </c>
      <c r="M295" s="41" t="str">
        <f aca="false">IF(ISBLANK(H295),"",IF(ISNUMBER(H295),H295,IF(ISNUMBER(1*LEFT(H295,LEN(H295)-1)),1*LEFT(H295,LEN(H295)-1),VLOOKUP(IF(ISERROR(SEARCH(")",H295,1)),LEFT(H295,LEN(H295)),LEFT(H295,LEN(H295)-1)),$A$2:$C$38,3,0))))</f>
        <v/>
      </c>
      <c r="N295" s="40" t="str">
        <f aca="false">I295&amp;"("&amp;J295&amp;IF(ISNUMBER(K295),IF(ISNUMBER(L295),IF(ISNUMBER(M295),","&amp;K295&amp;","&amp;L295&amp;","&amp;M295,","&amp;K295&amp;","&amp;L295),","&amp;K295),"")&amp;")"</f>
        <v>IRI(1)</v>
      </c>
      <c r="O295" s="0" t="str">
        <f aca="false">IF(ISERROR(VLOOKUP(N295,'INTEGER modparm'!$B$2:$B$155,1,0)),IF(ISERROR(VLOOKUP(N295,'REAL modparm'!$B$2:$B$801,1,0)),IF(ISERROR(VLOOKUP(N295,'CHAR modparm'!$B$2:$B$10,1,0)),"*******","CHARACTER"),"REAL"),"INTEGER")</f>
        <v>INTEGER</v>
      </c>
      <c r="P295" s="0" t="n">
        <v>294</v>
      </c>
      <c r="Q295" s="42" t="s">
        <v>2974</v>
      </c>
      <c r="R295" s="42" t="str">
        <f aca="false">INDEX($N$2:$N$951,MATCH(S295,$P$2:$P$951,0),1)</f>
        <v>DN2OG(31,1)</v>
      </c>
      <c r="S295" s="30" t="n">
        <v>132</v>
      </c>
      <c r="T295" s="43" t="str">
        <f aca="false">Q295&amp;"::"&amp;R295</f>
        <v>REAL::DN2OG(31,1)</v>
      </c>
      <c r="U295" s="44" t="str">
        <f aca="false">"p%"&amp;LEFT(R295,SEARCH("(",R295,1)-1)&amp;"="&amp;LEFT(R295,SEARCH("(",R295,1)-1)</f>
        <v>p%DN2OG=DN2OG</v>
      </c>
      <c r="V295" s="44" t="str">
        <f aca="false">LEFT(R295,SEARCH("(",R295,1)-1)&amp;"="&amp;"p%"&amp;LEFT(R295,SEARCH("(",R295,1)-1)</f>
        <v>DN2OG=p%DN2OG</v>
      </c>
    </row>
    <row r="296" customFormat="false" ht="12.8" hidden="false" customHeight="false" outlineLevel="0" collapsed="false">
      <c r="E296" s="0" t="s">
        <v>710</v>
      </c>
      <c r="I296" s="39" t="s">
        <v>2302</v>
      </c>
      <c r="J296" s="40" t="n">
        <f aca="false">IF(ISNUMBER(RIGHT(E296,LEN(E296)-SEARCH("(",E296,1))*1),RIGHT(E296,LEN(E296)-SEARCH("(",E296,1))*1,VLOOKUP(MID(E296,SEARCH("(",E296,1)+1,IF(ISERROR(FIND("NBMX",E296,1)),3,4)),$A$2:$C$38,3,0))</f>
        <v>1</v>
      </c>
      <c r="K296" s="40" t="str">
        <f aca="false">IF(ISBLANK(F296),"",IF(ISNUMBER(F296),F296,VLOOKUP(IF(ISERROR(SEARCH(")",F296,1)),LEFT(F296,LEN(F296)),LEFT(F296,LEN(F296)-1)),$A$2:$C$38,3,0)))</f>
        <v/>
      </c>
      <c r="L296" s="40" t="str">
        <f aca="false">IF(ISBLANK(G296),"",IF(ISNUMBER(G296),G296,IF(ISNUMBER(1*LEFT(G296,LEN(G296)-1)),1*LEFT(G296,LEN(G296)-1),VLOOKUP(IF(ISERROR(SEARCH(")",G296,1)),LEFT(G296,LEN(G296)),LEFT(G296,LEN(G296)-1)),$A$2:$C$38,3,0))))</f>
        <v/>
      </c>
      <c r="M296" s="41" t="str">
        <f aca="false">IF(ISBLANK(H296),"",IF(ISNUMBER(H296),H296,IF(ISNUMBER(1*LEFT(H296,LEN(H296)-1)),1*LEFT(H296,LEN(H296)-1),VLOOKUP(IF(ISERROR(SEARCH(")",H296,1)),LEFT(H296,LEN(H296)),LEFT(H296,LEN(H296)-1)),$A$2:$C$38,3,0))))</f>
        <v/>
      </c>
      <c r="N296" s="40" t="str">
        <f aca="false">I296&amp;"("&amp;J296&amp;IF(ISNUMBER(K296),IF(ISNUMBER(L296),IF(ISNUMBER(M296),","&amp;K296&amp;","&amp;L296&amp;","&amp;M296,","&amp;K296&amp;","&amp;L296),","&amp;K296),"")&amp;")"</f>
        <v>IRO(1)</v>
      </c>
      <c r="O296" s="0" t="str">
        <f aca="false">IF(ISERROR(VLOOKUP(N296,'INTEGER modparm'!$B$2:$B$155,1,0)),IF(ISERROR(VLOOKUP(N296,'REAL modparm'!$B$2:$B$801,1,0)),IF(ISERROR(VLOOKUP(N296,'CHAR modparm'!$B$2:$B$10,1,0)),"*******","CHARACTER"),"REAL"),"INTEGER")</f>
        <v>INTEGER</v>
      </c>
      <c r="P296" s="0" t="n">
        <v>295</v>
      </c>
      <c r="Q296" s="50" t="s">
        <v>2974</v>
      </c>
      <c r="R296" s="42" t="str">
        <f aca="false">INDEX($N$2:$N$951,MATCH(S296,$P$2:$P$951,0),1)</f>
        <v>DO2CONS(31,1)</v>
      </c>
      <c r="S296" s="30" t="n">
        <v>133</v>
      </c>
      <c r="T296" s="43" t="str">
        <f aca="false">Q296&amp;"::"&amp;R296</f>
        <v>REAL::DO2CONS(31,1)</v>
      </c>
      <c r="U296" s="44" t="str">
        <f aca="false">"p%"&amp;LEFT(R296,SEARCH("(",R296,1)-1)&amp;"="&amp;LEFT(R296,SEARCH("(",R296,1)-1)</f>
        <v>p%DO2CONS=DO2CONS</v>
      </c>
      <c r="V296" s="44" t="str">
        <f aca="false">LEFT(R296,SEARCH("(",R296,1)-1)&amp;"="&amp;"p%"&amp;LEFT(R296,SEARCH("(",R296,1)-1)</f>
        <v>DO2CONS=p%DO2CONS</v>
      </c>
    </row>
    <row r="297" customFormat="false" ht="12.8" hidden="false" customHeight="false" outlineLevel="0" collapsed="false">
      <c r="E297" s="0" t="s">
        <v>711</v>
      </c>
      <c r="I297" s="39" t="s">
        <v>2303</v>
      </c>
      <c r="J297" s="40" t="n">
        <f aca="false">IF(ISNUMBER(RIGHT(E297,LEN(E297)-SEARCH("(",E297,1))*1),RIGHT(E297,LEN(E297)-SEARCH("(",E297,1))*1,VLOOKUP(MID(E297,SEARCH("(",E297,1)+1,IF(ISERROR(FIND("NBMX",E297,1)),3,4)),$A$2:$C$38,3,0))</f>
        <v>1</v>
      </c>
      <c r="K297" s="40" t="str">
        <f aca="false">IF(ISBLANK(F297),"",IF(ISNUMBER(F297),F297,VLOOKUP(IF(ISERROR(SEARCH(")",F297,1)),LEFT(F297,LEN(F297)),LEFT(F297,LEN(F297)-1)),$A$2:$C$38,3,0)))</f>
        <v/>
      </c>
      <c r="L297" s="40" t="str">
        <f aca="false">IF(ISBLANK(G297),"",IF(ISNUMBER(G297),G297,IF(ISNUMBER(1*LEFT(G297,LEN(G297)-1)),1*LEFT(G297,LEN(G297)-1),VLOOKUP(IF(ISERROR(SEARCH(")",G297,1)),LEFT(G297,LEN(G297)),LEFT(G297,LEN(G297)-1)),$A$2:$C$38,3,0))))</f>
        <v/>
      </c>
      <c r="M297" s="41" t="str">
        <f aca="false">IF(ISBLANK(H297),"",IF(ISNUMBER(H297),H297,IF(ISNUMBER(1*LEFT(H297,LEN(H297)-1)),1*LEFT(H297,LEN(H297)-1),VLOOKUP(IF(ISERROR(SEARCH(")",H297,1)),LEFT(H297,LEN(H297)),LEFT(H297,LEN(H297)-1)),$A$2:$C$38,3,0))))</f>
        <v/>
      </c>
      <c r="N297" s="40" t="str">
        <f aca="false">I297&amp;"("&amp;J297&amp;IF(ISNUMBER(K297),IF(ISNUMBER(L297),IF(ISNUMBER(M297),","&amp;K297&amp;","&amp;L297&amp;","&amp;M297,","&amp;K297&amp;","&amp;L297),","&amp;K297),"")&amp;")"</f>
        <v>IRP(1)</v>
      </c>
      <c r="O297" s="0" t="str">
        <f aca="false">IF(ISERROR(VLOOKUP(N297,'INTEGER modparm'!$B$2:$B$155,1,0)),IF(ISERROR(VLOOKUP(N297,'REAL modparm'!$B$2:$B$801,1,0)),IF(ISERROR(VLOOKUP(N297,'CHAR modparm'!$B$2:$B$10,1,0)),"*******","CHARACTER"),"REAL"),"INTEGER")</f>
        <v>INTEGER</v>
      </c>
      <c r="P297" s="0" t="n">
        <v>296</v>
      </c>
      <c r="Q297" s="50" t="s">
        <v>2974</v>
      </c>
      <c r="R297" s="42" t="str">
        <f aca="false">INDEX($N$2:$N$951,MATCH(S297,$P$2:$P$951,0),1)</f>
        <v>DPMT(4)</v>
      </c>
      <c r="S297" s="30" t="n">
        <v>134</v>
      </c>
      <c r="T297" s="43" t="str">
        <f aca="false">Q297&amp;"::"&amp;R297</f>
        <v>REAL::DPMT(4)</v>
      </c>
      <c r="U297" s="44" t="str">
        <f aca="false">"p%"&amp;LEFT(R297,SEARCH("(",R297,1)-1)&amp;"="&amp;LEFT(R297,SEARCH("(",R297,1)-1)</f>
        <v>p%DPMT=DPMT</v>
      </c>
      <c r="V297" s="44" t="str">
        <f aca="false">LEFT(R297,SEARCH("(",R297,1)-1)&amp;"="&amp;"p%"&amp;LEFT(R297,SEARCH("(",R297,1)-1)</f>
        <v>DPMT=p%DPMT</v>
      </c>
    </row>
    <row r="298" customFormat="false" ht="12.8" hidden="false" customHeight="false" outlineLevel="0" collapsed="false">
      <c r="E298" s="0" t="s">
        <v>712</v>
      </c>
      <c r="I298" s="39" t="s">
        <v>2304</v>
      </c>
      <c r="J298" s="40" t="n">
        <f aca="false">IF(ISNUMBER(RIGHT(E298,LEN(E298)-SEARCH("(",E298,1))*1),RIGHT(E298,LEN(E298)-SEARCH("(",E298,1))*1,VLOOKUP(MID(E298,SEARCH("(",E298,1)+1,IF(ISERROR(FIND("NBMX",E298,1)),3,4)),$A$2:$C$38,3,0))</f>
        <v>1</v>
      </c>
      <c r="K298" s="40" t="str">
        <f aca="false">IF(ISBLANK(F298),"",IF(ISNUMBER(F298),F298,VLOOKUP(IF(ISERROR(SEARCH(")",F298,1)),LEFT(F298,LEN(F298)),LEFT(F298,LEN(F298)-1)),$A$2:$C$38,3,0)))</f>
        <v/>
      </c>
      <c r="L298" s="40" t="str">
        <f aca="false">IF(ISBLANK(G298),"",IF(ISNUMBER(G298),G298,IF(ISNUMBER(1*LEFT(G298,LEN(G298)-1)),1*LEFT(G298,LEN(G298)-1),VLOOKUP(IF(ISERROR(SEARCH(")",G298,1)),LEFT(G298,LEN(G298)),LEFT(G298,LEN(G298)-1)),$A$2:$C$38,3,0))))</f>
        <v/>
      </c>
      <c r="M298" s="41" t="str">
        <f aca="false">IF(ISBLANK(H298),"",IF(ISNUMBER(H298),H298,IF(ISNUMBER(1*LEFT(H298,LEN(H298)-1)),1*LEFT(H298,LEN(H298)-1),VLOOKUP(IF(ISERROR(SEARCH(")",H298,1)),LEFT(H298,LEN(H298)),LEFT(H298,LEN(H298)-1)),$A$2:$C$38,3,0))))</f>
        <v/>
      </c>
      <c r="N298" s="40" t="str">
        <f aca="false">I298&amp;"("&amp;J298&amp;IF(ISNUMBER(K298),IF(ISNUMBER(L298),IF(ISNUMBER(M298),","&amp;K298&amp;","&amp;L298&amp;","&amp;M298,","&amp;K298&amp;","&amp;L298),","&amp;K298),"")&amp;")"</f>
        <v>IRR(1)</v>
      </c>
      <c r="O298" s="0" t="str">
        <f aca="false">IF(ISERROR(VLOOKUP(N298,'INTEGER modparm'!$B$2:$B$155,1,0)),IF(ISERROR(VLOOKUP(N298,'REAL modparm'!$B$2:$B$801,1,0)),IF(ISERROR(VLOOKUP(N298,'CHAR modparm'!$B$2:$B$10,1,0)),"*******","CHARACTER"),"REAL"),"INTEGER")</f>
        <v>INTEGER</v>
      </c>
      <c r="P298" s="0" t="n">
        <v>297</v>
      </c>
      <c r="Q298" s="50" t="s">
        <v>2974</v>
      </c>
      <c r="R298" s="42" t="str">
        <f aca="false">INDEX($N$2:$N$951,MATCH(S298,$P$2:$P$951,0),1)</f>
        <v>DPRC(31,1)</v>
      </c>
      <c r="S298" s="30" t="n">
        <v>135</v>
      </c>
      <c r="T298" s="43" t="str">
        <f aca="false">Q298&amp;"::"&amp;R298</f>
        <v>REAL::DPRC(31,1)</v>
      </c>
      <c r="U298" s="44" t="str">
        <f aca="false">"p%"&amp;LEFT(R298,SEARCH("(",R298,1)-1)&amp;"="&amp;LEFT(R298,SEARCH("(",R298,1)-1)</f>
        <v>p%DPRC=DPRC</v>
      </c>
      <c r="V298" s="44" t="str">
        <f aca="false">LEFT(R298,SEARCH("(",R298,1)-1)&amp;"="&amp;"p%"&amp;LEFT(R298,SEARCH("(",R298,1)-1)</f>
        <v>DPRC=p%DPRC</v>
      </c>
    </row>
    <row r="299" customFormat="false" ht="12.8" hidden="false" customHeight="false" outlineLevel="0" collapsed="false">
      <c r="E299" s="0" t="s">
        <v>713</v>
      </c>
      <c r="I299" s="39" t="s">
        <v>2305</v>
      </c>
      <c r="J299" s="40" t="n">
        <f aca="false">IF(ISNUMBER(RIGHT(E299,LEN(E299)-SEARCH("(",E299,1))*1),RIGHT(E299,LEN(E299)-SEARCH("(",E299,1))*1,VLOOKUP(MID(E299,SEARCH("(",E299,1)+1,IF(ISERROR(FIND("NBMX",E299,1)),3,4)),$A$2:$C$38,3,0))</f>
        <v>1</v>
      </c>
      <c r="K299" s="40" t="str">
        <f aca="false">IF(ISBLANK(F299),"",IF(ISNUMBER(F299),F299,VLOOKUP(IF(ISERROR(SEARCH(")",F299,1)),LEFT(F299,LEN(F299)),LEFT(F299,LEN(F299)-1)),$A$2:$C$38,3,0)))</f>
        <v/>
      </c>
      <c r="L299" s="40" t="str">
        <f aca="false">IF(ISBLANK(G299),"",IF(ISNUMBER(G299),G299,IF(ISNUMBER(1*LEFT(G299,LEN(G299)-1)),1*LEFT(G299,LEN(G299)-1),VLOOKUP(IF(ISERROR(SEARCH(")",G299,1)),LEFT(G299,LEN(G299)),LEFT(G299,LEN(G299)-1)),$A$2:$C$38,3,0))))</f>
        <v/>
      </c>
      <c r="M299" s="41" t="str">
        <f aca="false">IF(ISBLANK(H299),"",IF(ISNUMBER(H299),H299,IF(ISNUMBER(1*LEFT(H299,LEN(H299)-1)),1*LEFT(H299,LEN(H299)-1),VLOOKUP(IF(ISERROR(SEARCH(")",H299,1)),LEFT(H299,LEN(H299)),LEFT(H299,LEN(H299)-1)),$A$2:$C$38,3,0))))</f>
        <v/>
      </c>
      <c r="N299" s="40" t="str">
        <f aca="false">I299&amp;"("&amp;J299&amp;IF(ISNUMBER(K299),IF(ISNUMBER(L299),IF(ISNUMBER(M299),","&amp;K299&amp;","&amp;L299&amp;","&amp;M299,","&amp;K299&amp;","&amp;L299),","&amp;K299),"")&amp;")"</f>
        <v>IRRS(1)</v>
      </c>
      <c r="O299" s="0" t="str">
        <f aca="false">IF(ISERROR(VLOOKUP(N299,'INTEGER modparm'!$B$2:$B$155,1,0)),IF(ISERROR(VLOOKUP(N299,'REAL modparm'!$B$2:$B$801,1,0)),IF(ISERROR(VLOOKUP(N299,'CHAR modparm'!$B$2:$B$10,1,0)),"*******","CHARACTER"),"REAL"),"INTEGER")</f>
        <v>INTEGER</v>
      </c>
      <c r="P299" s="0" t="n">
        <v>298</v>
      </c>
      <c r="Q299" s="50" t="s">
        <v>2974</v>
      </c>
      <c r="R299" s="42" t="str">
        <f aca="false">INDEX($N$2:$N$951,MATCH(S299,$P$2:$P$951,0),1)</f>
        <v>DPRN(31,1)</v>
      </c>
      <c r="S299" s="30" t="n">
        <v>136</v>
      </c>
      <c r="T299" s="43" t="str">
        <f aca="false">Q299&amp;"::"&amp;R299</f>
        <v>REAL::DPRN(31,1)</v>
      </c>
      <c r="U299" s="44" t="str">
        <f aca="false">"p%"&amp;LEFT(R299,SEARCH("(",R299,1)-1)&amp;"="&amp;LEFT(R299,SEARCH("(",R299,1)-1)</f>
        <v>p%DPRN=DPRN</v>
      </c>
      <c r="V299" s="44" t="str">
        <f aca="false">LEFT(R299,SEARCH("(",R299,1)-1)&amp;"="&amp;"p%"&amp;LEFT(R299,SEARCH("(",R299,1)-1)</f>
        <v>DPRN=p%DPRN</v>
      </c>
    </row>
    <row r="300" customFormat="false" ht="12.8" hidden="false" customHeight="false" outlineLevel="0" collapsed="false">
      <c r="E300" s="0" t="s">
        <v>671</v>
      </c>
      <c r="I300" s="39" t="s">
        <v>2306</v>
      </c>
      <c r="J300" s="40" t="n">
        <f aca="false">IF(ISNUMBER(RIGHT(E300,LEN(E300)-SEARCH("(",E300,1))*1),RIGHT(E300,LEN(E300)-SEARCH("(",E300,1))*1,VLOOKUP(MID(E300,SEARCH("(",E300,1)+1,IF(ISERROR(FIND("NBMX",E300,1)),3,4)),$A$2:$C$38,3,0))</f>
        <v>1</v>
      </c>
      <c r="K300" s="40" t="str">
        <f aca="false">IF(ISBLANK(F300),"",IF(ISNUMBER(F300),F300,VLOOKUP(IF(ISERROR(SEARCH(")",F300,1)),LEFT(F300,LEN(F300)),LEFT(F300,LEN(F300)-1)),$A$2:$C$38,3,0)))</f>
        <v/>
      </c>
      <c r="L300" s="40" t="str">
        <f aca="false">IF(ISBLANK(G300),"",IF(ISNUMBER(G300),G300,IF(ISNUMBER(1*LEFT(G300,LEN(G300)-1)),1*LEFT(G300,LEN(G300)-1),VLOOKUP(IF(ISERROR(SEARCH(")",G300,1)),LEFT(G300,LEN(G300)),LEFT(G300,LEN(G300)-1)),$A$2:$C$38,3,0))))</f>
        <v/>
      </c>
      <c r="M300" s="41" t="str">
        <f aca="false">IF(ISBLANK(H300),"",IF(ISNUMBER(H300),H300,IF(ISNUMBER(1*LEFT(H300,LEN(H300)-1)),1*LEFT(H300,LEN(H300)-1),VLOOKUP(IF(ISERROR(SEARCH(")",H300,1)),LEFT(H300,LEN(H300)),LEFT(H300,LEN(H300)-1)),$A$2:$C$38,3,0))))</f>
        <v/>
      </c>
      <c r="N300" s="40" t="str">
        <f aca="false">I300&amp;"("&amp;J300&amp;IF(ISNUMBER(K300),IF(ISNUMBER(L300),IF(ISNUMBER(M300),","&amp;K300&amp;","&amp;L300&amp;","&amp;M300,","&amp;K300&amp;","&amp;L300),","&amp;K300),"")&amp;")"</f>
        <v>ISAL(1)</v>
      </c>
      <c r="O300" s="0" t="str">
        <f aca="false">IF(ISERROR(VLOOKUP(N300,'INTEGER modparm'!$B$2:$B$155,1,0)),IF(ISERROR(VLOOKUP(N300,'REAL modparm'!$B$2:$B$801,1,0)),IF(ISERROR(VLOOKUP(N300,'CHAR modparm'!$B$2:$B$10,1,0)),"*******","CHARACTER"),"REAL"),"INTEGER")</f>
        <v>INTEGER</v>
      </c>
      <c r="P300" s="0" t="n">
        <v>299</v>
      </c>
      <c r="Q300" s="42" t="s">
        <v>2974</v>
      </c>
      <c r="R300" s="42" t="str">
        <f aca="false">INDEX($N$2:$N$951,MATCH(S300,$P$2:$P$951,0),1)</f>
        <v>DPRO(31,1)</v>
      </c>
      <c r="S300" s="30" t="n">
        <v>137</v>
      </c>
      <c r="T300" s="43" t="str">
        <f aca="false">Q300&amp;"::"&amp;R300</f>
        <v>REAL::DPRO(31,1)</v>
      </c>
      <c r="U300" s="44" t="str">
        <f aca="false">"p%"&amp;LEFT(R300,SEARCH("(",R300,1)-1)&amp;"="&amp;LEFT(R300,SEARCH("(",R300,1)-1)</f>
        <v>p%DPRO=DPRO</v>
      </c>
      <c r="V300" s="44" t="str">
        <f aca="false">LEFT(R300,SEARCH("(",R300,1)-1)&amp;"="&amp;"p%"&amp;LEFT(R300,SEARCH("(",R300,1)-1)</f>
        <v>DPRO=p%DPRO</v>
      </c>
    </row>
    <row r="301" customFormat="false" ht="12.8" hidden="false" customHeight="false" outlineLevel="0" collapsed="false">
      <c r="E301" s="0" t="s">
        <v>714</v>
      </c>
      <c r="I301" s="39" t="s">
        <v>2307</v>
      </c>
      <c r="J301" s="40" t="n">
        <f aca="false">IF(ISNUMBER(RIGHT(E301,LEN(E301)-SEARCH("(",E301,1))*1),RIGHT(E301,LEN(E301)-SEARCH("(",E301,1))*1,VLOOKUP(MID(E301,SEARCH("(",E301,1)+1,IF(ISERROR(FIND("NBMX",E301,1)),3,4)),$A$2:$C$38,3,0))</f>
        <v>1</v>
      </c>
      <c r="K301" s="40" t="str">
        <f aca="false">IF(ISBLANK(F301),"",IF(ISNUMBER(F301),F301,VLOOKUP(IF(ISERROR(SEARCH(")",F301,1)),LEFT(F301,LEN(F301)),LEFT(F301,LEN(F301)-1)),$A$2:$C$38,3,0)))</f>
        <v/>
      </c>
      <c r="L301" s="40" t="str">
        <f aca="false">IF(ISBLANK(G301),"",IF(ISNUMBER(G301),G301,IF(ISNUMBER(1*LEFT(G301,LEN(G301)-1)),1*LEFT(G301,LEN(G301)-1),VLOOKUP(IF(ISERROR(SEARCH(")",G301,1)),LEFT(G301,LEN(G301)),LEFT(G301,LEN(G301)-1)),$A$2:$C$38,3,0))))</f>
        <v/>
      </c>
      <c r="M301" s="41" t="str">
        <f aca="false">IF(ISBLANK(H301),"",IF(ISNUMBER(H301),H301,IF(ISNUMBER(1*LEFT(H301,LEN(H301)-1)),1*LEFT(H301,LEN(H301)-1),VLOOKUP(IF(ISERROR(SEARCH(")",H301,1)),LEFT(H301,LEN(H301)),LEFT(H301,LEN(H301)-1)),$A$2:$C$38,3,0))))</f>
        <v/>
      </c>
      <c r="N301" s="40" t="str">
        <f aca="false">I301&amp;"("&amp;J301&amp;IF(ISNUMBER(K301),IF(ISNUMBER(L301),IF(ISNUMBER(M301),","&amp;K301&amp;","&amp;L301&amp;","&amp;M301,","&amp;K301&amp;","&amp;L301),","&amp;K301),"")&amp;")"</f>
        <v>ISAO(1)</v>
      </c>
      <c r="O301" s="0" t="str">
        <f aca="false">IF(ISERROR(VLOOKUP(N301,'INTEGER modparm'!$B$2:$B$155,1,0)),IF(ISERROR(VLOOKUP(N301,'REAL modparm'!$B$2:$B$801,1,0)),IF(ISERROR(VLOOKUP(N301,'CHAR modparm'!$B$2:$B$10,1,0)),"*******","CHARACTER"),"REAL"),"INTEGER")</f>
        <v>INTEGER</v>
      </c>
      <c r="P301" s="0" t="n">
        <v>300</v>
      </c>
      <c r="Q301" s="42" t="s">
        <v>2974</v>
      </c>
      <c r="R301" s="42" t="str">
        <f aca="false">INDEX($N$2:$N$951,MATCH(S301,$P$2:$P$951,0),1)</f>
        <v>DRAV(4)</v>
      </c>
      <c r="S301" s="30" t="n">
        <v>138</v>
      </c>
      <c r="T301" s="43" t="str">
        <f aca="false">Q301&amp;"::"&amp;R301</f>
        <v>REAL::DRAV(4)</v>
      </c>
      <c r="U301" s="44" t="str">
        <f aca="false">"p%"&amp;LEFT(R301,SEARCH("(",R301,1)-1)&amp;"="&amp;LEFT(R301,SEARCH("(",R301,1)-1)</f>
        <v>p%DRAV=DRAV</v>
      </c>
      <c r="V301" s="44" t="str">
        <f aca="false">LEFT(R301,SEARCH("(",R301,1)-1)&amp;"="&amp;"p%"&amp;LEFT(R301,SEARCH("(",R301,1)-1)</f>
        <v>DRAV=p%DRAV</v>
      </c>
    </row>
    <row r="302" customFormat="false" ht="12.8" hidden="false" customHeight="false" outlineLevel="0" collapsed="false">
      <c r="E302" s="0" t="s">
        <v>672</v>
      </c>
      <c r="I302" s="39" t="s">
        <v>2308</v>
      </c>
      <c r="J302" s="40" t="n">
        <f aca="false">IF(ISNUMBER(RIGHT(E302,LEN(E302)-SEARCH("(",E302,1))*1),RIGHT(E302,LEN(E302)-SEARCH("(",E302,1))*1,VLOOKUP(MID(E302,SEARCH("(",E302,1)+1,IF(ISERROR(FIND("NBMX",E302,1)),3,4)),$A$2:$C$38,3,0))</f>
        <v>1</v>
      </c>
      <c r="K302" s="40" t="str">
        <f aca="false">IF(ISBLANK(F302),"",IF(ISNUMBER(F302),F302,VLOOKUP(IF(ISERROR(SEARCH(")",F302,1)),LEFT(F302,LEN(F302)),LEFT(F302,LEN(F302)-1)),$A$2:$C$38,3,0)))</f>
        <v/>
      </c>
      <c r="L302" s="40" t="str">
        <f aca="false">IF(ISBLANK(G302),"",IF(ISNUMBER(G302),G302,IF(ISNUMBER(1*LEFT(G302,LEN(G302)-1)),1*LEFT(G302,LEN(G302)-1),VLOOKUP(IF(ISERROR(SEARCH(")",G302,1)),LEFT(G302,LEN(G302)),LEFT(G302,LEN(G302)-1)),$A$2:$C$38,3,0))))</f>
        <v/>
      </c>
      <c r="M302" s="41" t="str">
        <f aca="false">IF(ISBLANK(H302),"",IF(ISNUMBER(H302),H302,IF(ISNUMBER(1*LEFT(H302,LEN(H302)-1)),1*LEFT(H302,LEN(H302)-1),VLOOKUP(IF(ISERROR(SEARCH(")",H302,1)),LEFT(H302,LEN(H302)),LEFT(H302,LEN(H302)-1)),$A$2:$C$38,3,0))))</f>
        <v/>
      </c>
      <c r="N302" s="40" t="str">
        <f aca="false">I302&amp;"("&amp;J302&amp;IF(ISNUMBER(K302),IF(ISNUMBER(L302),IF(ISNUMBER(M302),","&amp;K302&amp;","&amp;L302&amp;","&amp;M302,","&amp;K302&amp;","&amp;L302),","&amp;K302),"")&amp;")"</f>
        <v>ISAS(1)</v>
      </c>
      <c r="O302" s="0" t="str">
        <f aca="false">IF(ISERROR(VLOOKUP(N302,'INTEGER modparm'!$B$2:$B$155,1,0)),IF(ISERROR(VLOOKUP(N302,'REAL modparm'!$B$2:$B$801,1,0)),IF(ISERROR(VLOOKUP(N302,'CHAR modparm'!$B$2:$B$10,1,0)),"*******","CHARACTER"),"REAL"),"INTEGER")</f>
        <v>INTEGER</v>
      </c>
      <c r="P302" s="0" t="n">
        <v>301</v>
      </c>
      <c r="Q302" s="42" t="s">
        <v>2974</v>
      </c>
      <c r="R302" s="42" t="str">
        <f aca="false">INDEX($N$2:$N$951,MATCH(S302,$P$2:$P$951,0),1)</f>
        <v>DRT(1)</v>
      </c>
      <c r="S302" s="30" t="n">
        <v>139</v>
      </c>
      <c r="T302" s="43" t="str">
        <f aca="false">Q302&amp;"::"&amp;R302</f>
        <v>REAL::DRT(1)</v>
      </c>
      <c r="U302" s="44" t="str">
        <f aca="false">"p%"&amp;LEFT(R302,SEARCH("(",R302,1)-1)&amp;"="&amp;LEFT(R302,SEARCH("(",R302,1)-1)</f>
        <v>p%DRT=DRT</v>
      </c>
      <c r="V302" s="44" t="str">
        <f aca="false">LEFT(R302,SEARCH("(",R302,1)-1)&amp;"="&amp;"p%"&amp;LEFT(R302,SEARCH("(",R302,1)-1)</f>
        <v>DRT=p%DRT</v>
      </c>
    </row>
    <row r="303" customFormat="false" ht="12.8" hidden="false" customHeight="false" outlineLevel="0" collapsed="false">
      <c r="E303" s="0" t="s">
        <v>715</v>
      </c>
      <c r="I303" s="39" t="s">
        <v>2309</v>
      </c>
      <c r="J303" s="40" t="n">
        <f aca="false">IF(ISNUMBER(RIGHT(E303,LEN(E303)-SEARCH("(",E303,1))*1),RIGHT(E303,LEN(E303)-SEARCH("(",E303,1))*1,VLOOKUP(MID(E303,SEARCH("(",E303,1)+1,IF(ISERROR(FIND("NBMX",E303,1)),3,4)),$A$2:$C$38,3,0))</f>
        <v>1</v>
      </c>
      <c r="K303" s="40" t="str">
        <f aca="false">IF(ISBLANK(F303),"",IF(ISNUMBER(F303),F303,VLOOKUP(IF(ISERROR(SEARCH(")",F303,1)),LEFT(F303,LEN(F303)),LEFT(F303,LEN(F303)-1)),$A$2:$C$38,3,0)))</f>
        <v/>
      </c>
      <c r="L303" s="40" t="str">
        <f aca="false">IF(ISBLANK(G303),"",IF(ISNUMBER(G303),G303,IF(ISNUMBER(1*LEFT(G303,LEN(G303)-1)),1*LEFT(G303,LEN(G303)-1),VLOOKUP(IF(ISERROR(SEARCH(")",G303,1)),LEFT(G303,LEN(G303)),LEFT(G303,LEN(G303)-1)),$A$2:$C$38,3,0))))</f>
        <v/>
      </c>
      <c r="M303" s="41" t="str">
        <f aca="false">IF(ISBLANK(H303),"",IF(ISNUMBER(H303),H303,IF(ISNUMBER(1*LEFT(H303,LEN(H303)-1)),1*LEFT(H303,LEN(H303)-1),VLOOKUP(IF(ISERROR(SEARCH(")",H303,1)),LEFT(H303,LEN(H303)),LEFT(H303,LEN(H303)-1)),$A$2:$C$38,3,0))))</f>
        <v/>
      </c>
      <c r="N303" s="40" t="str">
        <f aca="false">I303&amp;"("&amp;J303&amp;IF(ISNUMBER(K303),IF(ISNUMBER(L303),IF(ISNUMBER(M303),","&amp;K303&amp;","&amp;L303&amp;","&amp;M303,","&amp;K303&amp;","&amp;L303),","&amp;K303),"")&amp;")"</f>
        <v>ISCP(1)</v>
      </c>
      <c r="O303" s="0" t="str">
        <f aca="false">IF(ISERROR(VLOOKUP(N303,'INTEGER modparm'!$B$2:$B$155,1,0)),IF(ISERROR(VLOOKUP(N303,'REAL modparm'!$B$2:$B$801,1,0)),IF(ISERROR(VLOOKUP(N303,'CHAR modparm'!$B$2:$B$10,1,0)),"*******","CHARACTER"),"REAL"),"INTEGER")</f>
        <v>INTEGER</v>
      </c>
      <c r="P303" s="0" t="n">
        <v>302</v>
      </c>
      <c r="Q303" s="42" t="s">
        <v>2974</v>
      </c>
      <c r="R303" s="42" t="str">
        <f aca="false">INDEX($N$2:$N$951,MATCH(S303,$P$2:$P$951,0),1)</f>
        <v>DRWX(31,1)</v>
      </c>
      <c r="S303" s="30" t="n">
        <v>140</v>
      </c>
      <c r="T303" s="43" t="str">
        <f aca="false">Q303&amp;"::"&amp;R303</f>
        <v>REAL::DRWX(31,1)</v>
      </c>
      <c r="U303" s="44" t="str">
        <f aca="false">"p%"&amp;LEFT(R303,SEARCH("(",R303,1)-1)&amp;"="&amp;LEFT(R303,SEARCH("(",R303,1)-1)</f>
        <v>p%DRWX=DRWX</v>
      </c>
      <c r="V303" s="44" t="str">
        <f aca="false">LEFT(R303,SEARCH("(",R303,1)-1)&amp;"="&amp;"p%"&amp;LEFT(R303,SEARCH("(",R303,1)-1)</f>
        <v>DRWX=p%DRWX</v>
      </c>
    </row>
    <row r="304" customFormat="false" ht="12.8" hidden="false" customHeight="false" outlineLevel="0" collapsed="false">
      <c r="E304" s="0" t="s">
        <v>716</v>
      </c>
      <c r="I304" s="39" t="s">
        <v>2310</v>
      </c>
      <c r="J304" s="40" t="n">
        <f aca="false">IF(ISNUMBER(RIGHT(E304,LEN(E304)-SEARCH("(",E304,1))*1),RIGHT(E304,LEN(E304)-SEARCH("(",E304,1))*1,VLOOKUP(MID(E304,SEARCH("(",E304,1)+1,IF(ISERROR(FIND("NBMX",E304,1)),3,4)),$A$2:$C$38,3,0))</f>
        <v>1</v>
      </c>
      <c r="K304" s="40" t="str">
        <f aca="false">IF(ISBLANK(F304),"",IF(ISNUMBER(F304),F304,VLOOKUP(IF(ISERROR(SEARCH(")",F304,1)),LEFT(F304,LEN(F304)),LEFT(F304,LEN(F304)-1)),$A$2:$C$38,3,0)))</f>
        <v/>
      </c>
      <c r="L304" s="40" t="str">
        <f aca="false">IF(ISBLANK(G304),"",IF(ISNUMBER(G304),G304,IF(ISNUMBER(1*LEFT(G304,LEN(G304)-1)),1*LEFT(G304,LEN(G304)-1),VLOOKUP(IF(ISERROR(SEARCH(")",G304,1)),LEFT(G304,LEN(G304)),LEFT(G304,LEN(G304)-1)),$A$2:$C$38,3,0))))</f>
        <v/>
      </c>
      <c r="M304" s="41" t="str">
        <f aca="false">IF(ISBLANK(H304),"",IF(ISNUMBER(H304),H304,IF(ISNUMBER(1*LEFT(H304,LEN(H304)-1)),1*LEFT(H304,LEN(H304)-1),VLOOKUP(IF(ISERROR(SEARCH(")",H304,1)),LEFT(H304,LEN(H304)),LEFT(H304,LEN(H304)-1)),$A$2:$C$38,3,0))))</f>
        <v/>
      </c>
      <c r="N304" s="40" t="str">
        <f aca="false">I304&amp;"("&amp;J304&amp;IF(ISNUMBER(K304),IF(ISNUMBER(L304),IF(ISNUMBER(M304),","&amp;K304&amp;","&amp;L304&amp;","&amp;M304,","&amp;K304&amp;","&amp;L304),","&amp;K304),"")&amp;")"</f>
        <v>ISG(1)</v>
      </c>
      <c r="O304" s="0" t="str">
        <f aca="false">IF(ISERROR(VLOOKUP(N304,'INTEGER modparm'!$B$2:$B$155,1,0)),IF(ISERROR(VLOOKUP(N304,'REAL modparm'!$B$2:$B$801,1,0)),IF(ISERROR(VLOOKUP(N304,'CHAR modparm'!$B$2:$B$10,1,0)),"*******","CHARACTER"),"REAL"),"INTEGER")</f>
        <v>INTEGER</v>
      </c>
      <c r="P304" s="0" t="n">
        <v>303</v>
      </c>
      <c r="Q304" s="42" t="s">
        <v>2974</v>
      </c>
      <c r="R304" s="42" t="str">
        <f aca="false">INDEX($N$2:$N$951,MATCH(S304,$P$2:$P$951,0),1)</f>
        <v>DST0(1)</v>
      </c>
      <c r="S304" s="30" t="n">
        <v>141</v>
      </c>
      <c r="T304" s="43" t="str">
        <f aca="false">Q304&amp;"::"&amp;R304</f>
        <v>REAL::DST0(1)</v>
      </c>
      <c r="U304" s="44" t="str">
        <f aca="false">"p%"&amp;LEFT(R304,SEARCH("(",R304,1)-1)&amp;"="&amp;LEFT(R304,SEARCH("(",R304,1)-1)</f>
        <v>p%DST0=DST0</v>
      </c>
      <c r="V304" s="44" t="str">
        <f aca="false">LEFT(R304,SEARCH("(",R304,1)-1)&amp;"="&amp;"p%"&amp;LEFT(R304,SEARCH("(",R304,1)-1)</f>
        <v>DST0=p%DST0</v>
      </c>
    </row>
    <row r="305" customFormat="false" ht="12.8" hidden="false" customHeight="false" outlineLevel="0" collapsed="false">
      <c r="E305" s="0" t="s">
        <v>717</v>
      </c>
      <c r="I305" s="39" t="s">
        <v>2311</v>
      </c>
      <c r="J305" s="40" t="n">
        <f aca="false">IF(ISNUMBER(RIGHT(E305,LEN(E305)-SEARCH("(",E305,1))*1),RIGHT(E305,LEN(E305)-SEARCH("(",E305,1))*1,VLOOKUP(MID(E305,SEARCH("(",E305,1)+1,IF(ISERROR(FIND("NBMX",E305,1)),3,4)),$A$2:$C$38,3,0))</f>
        <v>1</v>
      </c>
      <c r="K305" s="40" t="str">
        <f aca="false">IF(ISBLANK(F305),"",IF(ISNUMBER(F305),F305,VLOOKUP(IF(ISERROR(SEARCH(")",F305,1)),LEFT(F305,LEN(F305)),LEFT(F305,LEN(F305)-1)),$A$2:$C$38,3,0)))</f>
        <v/>
      </c>
      <c r="L305" s="40" t="str">
        <f aca="false">IF(ISBLANK(G305),"",IF(ISNUMBER(G305),G305,IF(ISNUMBER(1*LEFT(G305,LEN(G305)-1)),1*LEFT(G305,LEN(G305)-1),VLOOKUP(IF(ISERROR(SEARCH(")",G305,1)),LEFT(G305,LEN(G305)),LEFT(G305,LEN(G305)-1)),$A$2:$C$38,3,0))))</f>
        <v/>
      </c>
      <c r="M305" s="41" t="str">
        <f aca="false">IF(ISBLANK(H305),"",IF(ISNUMBER(H305),H305,IF(ISNUMBER(1*LEFT(H305,LEN(H305)-1)),1*LEFT(H305,LEN(H305)-1),VLOOKUP(IF(ISERROR(SEARCH(")",H305,1)),LEFT(H305,LEN(H305)),LEFT(H305,LEN(H305)-1)),$A$2:$C$38,3,0))))</f>
        <v/>
      </c>
      <c r="N305" s="40" t="str">
        <f aca="false">I305&amp;"("&amp;J305&amp;IF(ISNUMBER(K305),IF(ISNUMBER(L305),IF(ISNUMBER(M305),","&amp;K305&amp;","&amp;L305&amp;","&amp;M305,","&amp;K305&amp;","&amp;L305),","&amp;K305),"")&amp;")"</f>
        <v>ISPF(1)</v>
      </c>
      <c r="O305" s="0" t="str">
        <f aca="false">IF(ISERROR(VLOOKUP(N305,'INTEGER modparm'!$B$2:$B$155,1,0)),IF(ISERROR(VLOOKUP(N305,'REAL modparm'!$B$2:$B$801,1,0)),IF(ISERROR(VLOOKUP(N305,'CHAR modparm'!$B$2:$B$10,1,0)),"*******","CHARACTER"),"REAL"),"INTEGER")</f>
        <v>INTEGER</v>
      </c>
      <c r="P305" s="0" t="n">
        <v>304</v>
      </c>
      <c r="Q305" s="42" t="s">
        <v>2974</v>
      </c>
      <c r="R305" s="42" t="str">
        <f aca="false">INDEX($N$2:$N$951,MATCH(S305,$P$2:$P$951,0),1)</f>
        <v>DUMP(10,1)</v>
      </c>
      <c r="S305" s="30" t="n">
        <v>142</v>
      </c>
      <c r="T305" s="43" t="str">
        <f aca="false">Q305&amp;"::"&amp;R305</f>
        <v>REAL::DUMP(10,1)</v>
      </c>
      <c r="U305" s="44" t="str">
        <f aca="false">"p%"&amp;LEFT(R305,SEARCH("(",R305,1)-1)&amp;"="&amp;LEFT(R305,SEARCH("(",R305,1)-1)</f>
        <v>p%DUMP=DUMP</v>
      </c>
      <c r="V305" s="44" t="str">
        <f aca="false">LEFT(R305,SEARCH("(",R305,1)-1)&amp;"="&amp;"p%"&amp;LEFT(R305,SEARCH("(",R305,1)-1)</f>
        <v>DUMP=p%DUMP</v>
      </c>
    </row>
    <row r="306" customFormat="false" ht="12.8" hidden="false" customHeight="false" outlineLevel="0" collapsed="false">
      <c r="E306" s="0" t="s">
        <v>1752</v>
      </c>
      <c r="F306" s="0" t="s">
        <v>224</v>
      </c>
      <c r="G306" s="0" t="s">
        <v>1599</v>
      </c>
      <c r="I306" s="39" t="s">
        <v>2312</v>
      </c>
      <c r="J306" s="40" t="n">
        <f aca="false">IF(ISNUMBER(RIGHT(E306,LEN(E306)-SEARCH("(",E306,1))*1),RIGHT(E306,LEN(E306)-SEARCH("(",E306,1))*1,VLOOKUP(MID(E306,SEARCH("(",E306,1)+1,IF(ISERROR(FIND("NBMX",E306,1)),3,4)),$A$2:$C$38,3,0))</f>
        <v>45</v>
      </c>
      <c r="K306" s="40" t="n">
        <f aca="false">IF(ISBLANK(F306),"",IF(ISNUMBER(F306),F306,VLOOKUP(IF(ISERROR(SEARCH(")",F306,1)),LEFT(F306,LEN(F306)),LEFT(F306,LEN(F306)-1)),$A$2:$C$38,3,0)))</f>
        <v>300</v>
      </c>
      <c r="L306" s="40" t="n">
        <f aca="false">IF(ISBLANK(G306),"",IF(ISNUMBER(G306),G306,IF(ISNUMBER(1*LEFT(G306,LEN(G306)-1)),1*LEFT(G306,LEN(G306)-1),VLOOKUP(IF(ISERROR(SEARCH(")",G306,1)),LEFT(G306,LEN(G306)),LEFT(G306,LEN(G306)-1)),$A$2:$C$38,3,0))))</f>
        <v>1</v>
      </c>
      <c r="M306" s="41" t="str">
        <f aca="false">IF(ISBLANK(H306),"",IF(ISNUMBER(H306),H306,IF(ISNUMBER(1*LEFT(H306,LEN(H306)-1)),1*LEFT(H306,LEN(H306)-1),VLOOKUP(IF(ISERROR(SEARCH(")",H306,1)),LEFT(H306,LEN(H306)),LEFT(H306,LEN(H306)-1)),$A$2:$C$38,3,0))))</f>
        <v/>
      </c>
      <c r="N306" s="40" t="str">
        <f aca="false">I306&amp;"("&amp;J306&amp;IF(ISNUMBER(K306),IF(ISNUMBER(L306),IF(ISNUMBER(M306),","&amp;K306&amp;","&amp;L306&amp;","&amp;M306,","&amp;K306&amp;","&amp;L306),","&amp;K306),"")&amp;")"</f>
        <v>ITL(45,300,1)</v>
      </c>
      <c r="O306" s="0" t="str">
        <f aca="false">IF(ISERROR(VLOOKUP(N306,'INTEGER modparm'!$B$2:$B$155,1,0)),IF(ISERROR(VLOOKUP(N306,'REAL modparm'!$B$2:$B$801,1,0)),IF(ISERROR(VLOOKUP(N306,'CHAR modparm'!$B$2:$B$10,1,0)),"*******","CHARACTER"),"REAL"),"INTEGER")</f>
        <v>INTEGER</v>
      </c>
      <c r="P306" s="0" t="n">
        <v>305</v>
      </c>
      <c r="Q306" s="42" t="s">
        <v>2974</v>
      </c>
      <c r="R306" s="42" t="str">
        <f aca="false">INDEX($N$2:$N$951,MATCH(S306,$P$2:$P$951,0),1)</f>
        <v>DWOC(1)</v>
      </c>
      <c r="S306" s="30" t="n">
        <v>143</v>
      </c>
      <c r="T306" s="43" t="str">
        <f aca="false">Q306&amp;"::"&amp;R306</f>
        <v>REAL::DWOC(1)</v>
      </c>
      <c r="U306" s="44" t="str">
        <f aca="false">"p%"&amp;LEFT(R306,SEARCH("(",R306,1)-1)&amp;"="&amp;LEFT(R306,SEARCH("(",R306,1)-1)</f>
        <v>p%DWOC=DWOC</v>
      </c>
      <c r="V306" s="44" t="str">
        <f aca="false">LEFT(R306,SEARCH("(",R306,1)-1)&amp;"="&amp;"p%"&amp;LEFT(R306,SEARCH("(",R306,1)-1)</f>
        <v>DWOC=p%DWOC</v>
      </c>
    </row>
    <row r="307" customFormat="false" ht="12.8" hidden="false" customHeight="false" outlineLevel="0" collapsed="false">
      <c r="E307" s="0" t="s">
        <v>718</v>
      </c>
      <c r="I307" s="39" t="s">
        <v>2313</v>
      </c>
      <c r="J307" s="40" t="n">
        <f aca="false">IF(ISNUMBER(RIGHT(E307,LEN(E307)-SEARCH("(",E307,1))*1),RIGHT(E307,LEN(E307)-SEARCH("(",E307,1))*1,VLOOKUP(MID(E307,SEARCH("(",E307,1)+1,IF(ISERROR(FIND("NBMX",E307,1)),3,4)),$A$2:$C$38,3,0))</f>
        <v>1</v>
      </c>
      <c r="K307" s="40" t="str">
        <f aca="false">IF(ISBLANK(F307),"",IF(ISNUMBER(F307),F307,VLOOKUP(IF(ISERROR(SEARCH(")",F307,1)),LEFT(F307,LEN(F307)),LEFT(F307,LEN(F307)-1)),$A$2:$C$38,3,0)))</f>
        <v/>
      </c>
      <c r="L307" s="40" t="str">
        <f aca="false">IF(ISBLANK(G307),"",IF(ISNUMBER(G307),G307,IF(ISNUMBER(1*LEFT(G307,LEN(G307)-1)),1*LEFT(G307,LEN(G307)-1),VLOOKUP(IF(ISERROR(SEARCH(")",G307,1)),LEFT(G307,LEN(G307)),LEFT(G307,LEN(G307)-1)),$A$2:$C$38,3,0))))</f>
        <v/>
      </c>
      <c r="M307" s="41" t="str">
        <f aca="false">IF(ISBLANK(H307),"",IF(ISNUMBER(H307),H307,IF(ISNUMBER(1*LEFT(H307,LEN(H307)-1)),1*LEFT(H307,LEN(H307)-1),VLOOKUP(IF(ISERROR(SEARCH(")",H307,1)),LEFT(H307,LEN(H307)),LEFT(H307,LEN(H307)-1)),$A$2:$C$38,3,0))))</f>
        <v/>
      </c>
      <c r="N307" s="40" t="str">
        <f aca="false">I307&amp;"("&amp;J307&amp;IF(ISNUMBER(K307),IF(ISNUMBER(L307),IF(ISNUMBER(M307),","&amp;K307&amp;","&amp;L307&amp;","&amp;M307,","&amp;K307&amp;","&amp;L307),","&amp;K307),"")&amp;")"</f>
        <v>IWTH(1)</v>
      </c>
      <c r="O307" s="0" t="str">
        <f aca="false">IF(ISERROR(VLOOKUP(N307,'INTEGER modparm'!$B$2:$B$155,1,0)),IF(ISERROR(VLOOKUP(N307,'REAL modparm'!$B$2:$B$801,1,0)),IF(ISERROR(VLOOKUP(N307,'CHAR modparm'!$B$2:$B$10,1,0)),"*******","CHARACTER"),"REAL"),"INTEGER")</f>
        <v>INTEGER</v>
      </c>
      <c r="P307" s="0" t="n">
        <v>306</v>
      </c>
      <c r="Q307" s="42" t="s">
        <v>2974</v>
      </c>
      <c r="R307" s="42" t="str">
        <f aca="false">INDEX($N$2:$N$951,MATCH(S307,$P$2:$P$951,0),1)</f>
        <v>EAR(31,1)</v>
      </c>
      <c r="S307" s="30" t="n">
        <v>144</v>
      </c>
      <c r="T307" s="43" t="str">
        <f aca="false">Q307&amp;"::"&amp;R307</f>
        <v>REAL::EAR(31,1)</v>
      </c>
      <c r="U307" s="44" t="str">
        <f aca="false">"p%"&amp;LEFT(R307,SEARCH("(",R307,1)-1)&amp;"="&amp;LEFT(R307,SEARCH("(",R307,1)-1)</f>
        <v>p%EAR=EAR</v>
      </c>
      <c r="V307" s="44" t="str">
        <f aca="false">LEFT(R307,SEARCH("(",R307,1)-1)&amp;"="&amp;"p%"&amp;LEFT(R307,SEARCH("(",R307,1)-1)</f>
        <v>EAR=p%EAR</v>
      </c>
    </row>
    <row r="308" customFormat="false" ht="12.8" hidden="false" customHeight="false" outlineLevel="0" collapsed="false">
      <c r="E308" s="0" t="s">
        <v>1753</v>
      </c>
      <c r="F308" s="0" t="s">
        <v>1599</v>
      </c>
      <c r="I308" s="39" t="s">
        <v>2314</v>
      </c>
      <c r="J308" s="40" t="n">
        <f aca="false">IF(ISNUMBER(RIGHT(E308,LEN(E308)-SEARCH("(",E308,1))*1),RIGHT(E308,LEN(E308)-SEARCH("(",E308,1))*1,VLOOKUP(MID(E308,SEARCH("(",E308,1)+1,IF(ISERROR(FIND("NBMX",E308,1)),3,4)),$A$2:$C$38,3,0))</f>
        <v>200</v>
      </c>
      <c r="K308" s="40" t="n">
        <f aca="false">IF(ISBLANK(F308),"",IF(ISNUMBER(F308),F308,VLOOKUP(IF(ISERROR(SEARCH(")",F308,1)),LEFT(F308,LEN(F308)),LEFT(F308,LEN(F308)-1)),$A$2:$C$38,3,0)))</f>
        <v>1</v>
      </c>
      <c r="L308" s="40" t="str">
        <f aca="false">IF(ISBLANK(G308),"",IF(ISNUMBER(G308),G308,IF(ISNUMBER(1*LEFT(G308,LEN(G308)-1)),1*LEFT(G308,LEN(G308)-1),VLOOKUP(IF(ISERROR(SEARCH(")",G308,1)),LEFT(G308,LEN(G308)),LEFT(G308,LEN(G308)-1)),$A$2:$C$38,3,0))))</f>
        <v/>
      </c>
      <c r="M308" s="41" t="str">
        <f aca="false">IF(ISBLANK(H308),"",IF(ISNUMBER(H308),H308,IF(ISNUMBER(1*LEFT(H308,LEN(H308)-1)),1*LEFT(H308,LEN(H308)-1),VLOOKUP(IF(ISERROR(SEARCH(")",H308,1)),LEFT(H308,LEN(H308)),LEFT(H308,LEN(H308)-1)),$A$2:$C$38,3,0))))</f>
        <v/>
      </c>
      <c r="N308" s="40" t="str">
        <f aca="false">I308&amp;"("&amp;J308&amp;IF(ISNUMBER(K308),IF(ISNUMBER(L308),IF(ISNUMBER(M308),","&amp;K308&amp;","&amp;L308&amp;","&amp;M308,","&amp;K308&amp;","&amp;L308),","&amp;K308),"")&amp;")"</f>
        <v>IYH(200,1)</v>
      </c>
      <c r="O308" s="0" t="str">
        <f aca="false">IF(ISERROR(VLOOKUP(N308,'INTEGER modparm'!$B$2:$B$155,1,0)),IF(ISERROR(VLOOKUP(N308,'REAL modparm'!$B$2:$B$801,1,0)),IF(ISERROR(VLOOKUP(N308,'CHAR modparm'!$B$2:$B$10,1,0)),"*******","CHARACTER"),"REAL"),"INTEGER")</f>
        <v>INTEGER</v>
      </c>
      <c r="P308" s="0" t="n">
        <v>307</v>
      </c>
      <c r="Q308" s="42" t="s">
        <v>2974</v>
      </c>
      <c r="R308" s="42" t="str">
        <f aca="false">INDEX($N$2:$N$951,MATCH(S308,$P$2:$P$951,0),1)</f>
        <v>ECND(12,1)</v>
      </c>
      <c r="S308" s="30" t="n">
        <v>145</v>
      </c>
      <c r="T308" s="43" t="str">
        <f aca="false">Q308&amp;"::"&amp;R308</f>
        <v>REAL::ECND(12,1)</v>
      </c>
      <c r="U308" s="44" t="str">
        <f aca="false">"p%"&amp;LEFT(R308,SEARCH("(",R308,1)-1)&amp;"="&amp;LEFT(R308,SEARCH("(",R308,1)-1)</f>
        <v>p%ECND=ECND</v>
      </c>
      <c r="V308" s="44" t="str">
        <f aca="false">LEFT(R308,SEARCH("(",R308,1)-1)&amp;"="&amp;"p%"&amp;LEFT(R308,SEARCH("(",R308,1)-1)</f>
        <v>ECND=p%ECND</v>
      </c>
    </row>
    <row r="309" customFormat="false" ht="12.8" hidden="false" customHeight="false" outlineLevel="0" collapsed="false">
      <c r="E309" s="0" t="s">
        <v>1754</v>
      </c>
      <c r="F309" s="0" t="s">
        <v>1702</v>
      </c>
      <c r="I309" s="39" t="s">
        <v>2315</v>
      </c>
      <c r="J309" s="40" t="n">
        <f aca="false">IF(ISNUMBER(RIGHT(E309,LEN(E309)-SEARCH("(",E309,1))*1),RIGHT(E309,LEN(E309)-SEARCH("(",E309,1))*1,VLOOKUP(MID(E309,SEARCH("(",E309,1)+1,IF(ISERROR(FIND("NBMX",E309,1)),3,4)),$A$2:$C$38,3,0))</f>
        <v>10</v>
      </c>
      <c r="K309" s="40" t="n">
        <f aca="false">IF(ISBLANK(F309),"",IF(ISNUMBER(F309),F309,VLOOKUP(IF(ISERROR(SEARCH(")",F309,1)),LEFT(F309,LEN(F309)),LEFT(F309,LEN(F309)-1)),$A$2:$C$38,3,0)))</f>
        <v>1</v>
      </c>
      <c r="L309" s="40" t="str">
        <f aca="false">IF(ISBLANK(G309),"",IF(ISNUMBER(G309),G309,IF(ISNUMBER(1*LEFT(G309,LEN(G309)-1)),1*LEFT(G309,LEN(G309)-1),VLOOKUP(IF(ISERROR(SEARCH(")",G309,1)),LEFT(G309,LEN(G309)),LEFT(G309,LEN(G309)-1)),$A$2:$C$38,3,0))))</f>
        <v/>
      </c>
      <c r="M309" s="41" t="str">
        <f aca="false">IF(ISBLANK(H309),"",IF(ISNUMBER(H309),H309,IF(ISNUMBER(1*LEFT(H309,LEN(H309)-1)),1*LEFT(H309,LEN(H309)-1),VLOOKUP(IF(ISERROR(SEARCH(")",H309,1)),LEFT(H309,LEN(H309)),LEFT(H309,LEN(H309)-1)),$A$2:$C$38,3,0))))</f>
        <v/>
      </c>
      <c r="N309" s="40" t="str">
        <f aca="false">I309&amp;"("&amp;J309&amp;IF(ISNUMBER(K309),IF(ISNUMBER(L309),IF(ISNUMBER(M309),","&amp;K309&amp;","&amp;L309&amp;","&amp;M309,","&amp;K309&amp;","&amp;L309),","&amp;K309),"")&amp;")"</f>
        <v>IYHO(10,1)</v>
      </c>
      <c r="O309" s="0" t="str">
        <f aca="false">IF(ISERROR(VLOOKUP(N309,'INTEGER modparm'!$B$2:$B$155,1,0)),IF(ISERROR(VLOOKUP(N309,'REAL modparm'!$B$2:$B$801,1,0)),IF(ISERROR(VLOOKUP(N309,'CHAR modparm'!$B$2:$B$10,1,0)),"*******","CHARACTER"),"REAL"),"INTEGER")</f>
        <v>INTEGER</v>
      </c>
      <c r="P309" s="0" t="n">
        <v>308</v>
      </c>
      <c r="Q309" s="42" t="s">
        <v>2974</v>
      </c>
      <c r="R309" s="42" t="str">
        <f aca="false">INDEX($N$2:$N$951,MATCH(S309,$P$2:$P$951,0),1)</f>
        <v>EFI(1)</v>
      </c>
      <c r="S309" s="30" t="n">
        <v>146</v>
      </c>
      <c r="T309" s="43" t="str">
        <f aca="false">Q309&amp;"::"&amp;R309</f>
        <v>REAL::EFI(1)</v>
      </c>
      <c r="U309" s="44" t="str">
        <f aca="false">"p%"&amp;LEFT(R309,SEARCH("(",R309,1)-1)&amp;"="&amp;LEFT(R309,SEARCH("(",R309,1)-1)</f>
        <v>p%EFI=EFI</v>
      </c>
      <c r="V309" s="44" t="str">
        <f aca="false">LEFT(R309,SEARCH("(",R309,1)-1)&amp;"="&amp;"p%"&amp;LEFT(R309,SEARCH("(",R309,1)-1)</f>
        <v>EFI=p%EFI</v>
      </c>
    </row>
    <row r="310" customFormat="false" ht="12.8" hidden="false" customHeight="false" outlineLevel="0" collapsed="false">
      <c r="E310" s="0" t="s">
        <v>719</v>
      </c>
      <c r="I310" s="39" t="s">
        <v>2316</v>
      </c>
      <c r="J310" s="40" t="n">
        <f aca="false">IF(ISNUMBER(RIGHT(E310,LEN(E310)-SEARCH("(",E310,1))*1),RIGHT(E310,LEN(E310)-SEARCH("(",E310,1))*1,VLOOKUP(MID(E310,SEARCH("(",E310,1)+1,IF(ISERROR(FIND("NBMX",E310,1)),3,4)),$A$2:$C$38,3,0))</f>
        <v>1</v>
      </c>
      <c r="K310" s="40" t="str">
        <f aca="false">IF(ISBLANK(F310),"",IF(ISNUMBER(F310),F310,VLOOKUP(IF(ISERROR(SEARCH(")",F310,1)),LEFT(F310,LEN(F310)),LEFT(F310,LEN(F310)-1)),$A$2:$C$38,3,0)))</f>
        <v/>
      </c>
      <c r="L310" s="40" t="str">
        <f aca="false">IF(ISBLANK(G310),"",IF(ISNUMBER(G310),G310,IF(ISNUMBER(1*LEFT(G310,LEN(G310)-1)),1*LEFT(G310,LEN(G310)-1),VLOOKUP(IF(ISERROR(SEARCH(")",G310,1)),LEFT(G310,LEN(G310)),LEFT(G310,LEN(G310)-1)),$A$2:$C$38,3,0))))</f>
        <v/>
      </c>
      <c r="M310" s="41" t="str">
        <f aca="false">IF(ISBLANK(H310),"",IF(ISNUMBER(H310),H310,IF(ISNUMBER(1*LEFT(H310,LEN(H310)-1)),1*LEFT(H310,LEN(H310)-1),VLOOKUP(IF(ISERROR(SEARCH(")",H310,1)),LEFT(H310,LEN(H310)),LEFT(H310,LEN(H310)-1)),$A$2:$C$38,3,0))))</f>
        <v/>
      </c>
      <c r="N310" s="40" t="str">
        <f aca="false">I310&amp;"("&amp;J310&amp;IF(ISNUMBER(K310),IF(ISNUMBER(L310),IF(ISNUMBER(M310),","&amp;K310&amp;","&amp;L310&amp;","&amp;M310,","&amp;K310&amp;","&amp;L310),","&amp;K310),"")&amp;")"</f>
        <v>JBG(1)</v>
      </c>
      <c r="O310" s="0" t="str">
        <f aca="false">IF(ISERROR(VLOOKUP(N310,'INTEGER modparm'!$B$2:$B$155,1,0)),IF(ISERROR(VLOOKUP(N310,'REAL modparm'!$B$2:$B$801,1,0)),IF(ISERROR(VLOOKUP(N310,'CHAR modparm'!$B$2:$B$10,1,0)),"*******","CHARACTER"),"REAL"),"INTEGER")</f>
        <v>INTEGER</v>
      </c>
      <c r="P310" s="0" t="n">
        <v>309</v>
      </c>
      <c r="Q310" s="42" t="s">
        <v>2974</v>
      </c>
      <c r="R310" s="42" t="str">
        <f aca="false">INDEX($N$2:$N$951,MATCH(S310,$P$2:$P$951,0),1)</f>
        <v>EFM(300)</v>
      </c>
      <c r="S310" s="30" t="n">
        <v>147</v>
      </c>
      <c r="T310" s="43" t="str">
        <f aca="false">Q310&amp;"::"&amp;R310</f>
        <v>REAL::EFM(300)</v>
      </c>
      <c r="U310" s="44" t="str">
        <f aca="false">"p%"&amp;LEFT(R310,SEARCH("(",R310,1)-1)&amp;"="&amp;LEFT(R310,SEARCH("(",R310,1)-1)</f>
        <v>p%EFM=EFM</v>
      </c>
      <c r="V310" s="44" t="str">
        <f aca="false">LEFT(R310,SEARCH("(",R310,1)-1)&amp;"="&amp;"p%"&amp;LEFT(R310,SEARCH("(",R310,1)-1)</f>
        <v>EFM=p%EFM</v>
      </c>
    </row>
    <row r="311" customFormat="false" ht="12.8" hidden="false" customHeight="false" outlineLevel="0" collapsed="false">
      <c r="E311" s="0" t="s">
        <v>720</v>
      </c>
      <c r="I311" s="39" t="s">
        <v>2317</v>
      </c>
      <c r="J311" s="40" t="n">
        <f aca="false">IF(ISNUMBER(RIGHT(E311,LEN(E311)-SEARCH("(",E311,1))*1),RIGHT(E311,LEN(E311)-SEARCH("(",E311,1))*1,VLOOKUP(MID(E311,SEARCH("(",E311,1)+1,IF(ISERROR(FIND("NBMX",E311,1)),3,4)),$A$2:$C$38,3,0))</f>
        <v>1</v>
      </c>
      <c r="K311" s="40" t="str">
        <f aca="false">IF(ISBLANK(F311),"",IF(ISNUMBER(F311),F311,VLOOKUP(IF(ISERROR(SEARCH(")",F311,1)),LEFT(F311,LEN(F311)),LEFT(F311,LEN(F311)-1)),$A$2:$C$38,3,0)))</f>
        <v/>
      </c>
      <c r="L311" s="40" t="str">
        <f aca="false">IF(ISBLANK(G311),"",IF(ISNUMBER(G311),G311,IF(ISNUMBER(1*LEFT(G311,LEN(G311)-1)),1*LEFT(G311,LEN(G311)-1),VLOOKUP(IF(ISERROR(SEARCH(")",G311,1)),LEFT(G311,LEN(G311)),LEFT(G311,LEN(G311)-1)),$A$2:$C$38,3,0))))</f>
        <v/>
      </c>
      <c r="M311" s="41" t="str">
        <f aca="false">IF(ISBLANK(H311),"",IF(ISNUMBER(H311),H311,IF(ISNUMBER(1*LEFT(H311,LEN(H311)-1)),1*LEFT(H311,LEN(H311)-1),VLOOKUP(IF(ISERROR(SEARCH(")",H311,1)),LEFT(H311,LEN(H311)),LEFT(H311,LEN(H311)-1)),$A$2:$C$38,3,0))))</f>
        <v/>
      </c>
      <c r="N311" s="40" t="str">
        <f aca="false">I311&amp;"("&amp;J311&amp;IF(ISNUMBER(K311),IF(ISNUMBER(L311),IF(ISNUMBER(M311),","&amp;K311&amp;","&amp;L311&amp;","&amp;M311,","&amp;K311&amp;","&amp;L311),","&amp;K311),"")&amp;")"</f>
        <v>JCN(1)</v>
      </c>
      <c r="O311" s="0" t="str">
        <f aca="false">IF(ISERROR(VLOOKUP(N311,'INTEGER modparm'!$B$2:$B$155,1,0)),IF(ISERROR(VLOOKUP(N311,'REAL modparm'!$B$2:$B$801,1,0)),IF(ISERROR(VLOOKUP(N311,'CHAR modparm'!$B$2:$B$10,1,0)),"*******","CHARACTER"),"REAL"),"INTEGER")</f>
        <v>INTEGER</v>
      </c>
      <c r="P311" s="0" t="n">
        <v>310</v>
      </c>
      <c r="Q311" s="42" t="s">
        <v>2974</v>
      </c>
      <c r="R311" s="42" t="str">
        <f aca="false">INDEX($N$2:$N$951,MATCH(S311,$P$2:$P$951,0),1)</f>
        <v>EK(1)</v>
      </c>
      <c r="S311" s="30" t="n">
        <v>148</v>
      </c>
      <c r="T311" s="43" t="str">
        <f aca="false">Q311&amp;"::"&amp;R311</f>
        <v>REAL::EK(1)</v>
      </c>
      <c r="U311" s="44" t="str">
        <f aca="false">"p%"&amp;LEFT(R311,SEARCH("(",R311,1)-1)&amp;"="&amp;LEFT(R311,SEARCH("(",R311,1)-1)</f>
        <v>p%EK=EK</v>
      </c>
      <c r="V311" s="44" t="str">
        <f aca="false">LEFT(R311,SEARCH("(",R311,1)-1)&amp;"="&amp;"p%"&amp;LEFT(R311,SEARCH("(",R311,1)-1)</f>
        <v>EK=p%EK</v>
      </c>
    </row>
    <row r="312" customFormat="false" ht="12.8" hidden="false" customHeight="false" outlineLevel="0" collapsed="false">
      <c r="E312" s="0" t="s">
        <v>721</v>
      </c>
      <c r="I312" s="39" t="s">
        <v>2318</v>
      </c>
      <c r="J312" s="40" t="n">
        <f aca="false">IF(ISNUMBER(RIGHT(E312,LEN(E312)-SEARCH("(",E312,1))*1),RIGHT(E312,LEN(E312)-SEARCH("(",E312,1))*1,VLOOKUP(MID(E312,SEARCH("(",E312,1)+1,IF(ISERROR(FIND("NBMX",E312,1)),3,4)),$A$2:$C$38,3,0))</f>
        <v>1</v>
      </c>
      <c r="K312" s="40" t="str">
        <f aca="false">IF(ISBLANK(F312),"",IF(ISNUMBER(F312),F312,VLOOKUP(IF(ISERROR(SEARCH(")",F312,1)),LEFT(F312,LEN(F312)),LEFT(F312,LEN(F312)-1)),$A$2:$C$38,3,0)))</f>
        <v/>
      </c>
      <c r="L312" s="40" t="str">
        <f aca="false">IF(ISBLANK(G312),"",IF(ISNUMBER(G312),G312,IF(ISNUMBER(1*LEFT(G312,LEN(G312)-1)),1*LEFT(G312,LEN(G312)-1),VLOOKUP(IF(ISERROR(SEARCH(")",G312,1)),LEFT(G312,LEN(G312)),LEFT(G312,LEN(G312)-1)),$A$2:$C$38,3,0))))</f>
        <v/>
      </c>
      <c r="M312" s="41" t="str">
        <f aca="false">IF(ISBLANK(H312),"",IF(ISNUMBER(H312),H312,IF(ISNUMBER(1*LEFT(H312,LEN(H312)-1)),1*LEFT(H312,LEN(H312)-1),VLOOKUP(IF(ISERROR(SEARCH(")",H312,1)),LEFT(H312,LEN(H312)),LEFT(H312,LEN(H312)-1)),$A$2:$C$38,3,0))))</f>
        <v/>
      </c>
      <c r="N312" s="40" t="str">
        <f aca="false">I312&amp;"("&amp;J312&amp;IF(ISNUMBER(K312),IF(ISNUMBER(L312),IF(ISNUMBER(M312),","&amp;K312&amp;","&amp;L312&amp;","&amp;M312,","&amp;K312&amp;","&amp;L312),","&amp;K312),"")&amp;")"</f>
        <v>JCN0(1)</v>
      </c>
      <c r="O312" s="0" t="str">
        <f aca="false">IF(ISERROR(VLOOKUP(N312,'INTEGER modparm'!$B$2:$B$155,1,0)),IF(ISERROR(VLOOKUP(N312,'REAL modparm'!$B$2:$B$801,1,0)),IF(ISERROR(VLOOKUP(N312,'CHAR modparm'!$B$2:$B$10,1,0)),"*******","CHARACTER"),"REAL"),"INTEGER")</f>
        <v>INTEGER</v>
      </c>
      <c r="P312" s="0" t="n">
        <v>311</v>
      </c>
      <c r="Q312" s="42" t="s">
        <v>2974</v>
      </c>
      <c r="R312" s="42" t="str">
        <f aca="false">INDEX($N$2:$N$951,MATCH(S312,$P$2:$P$951,0),1)</f>
        <v>EM10(1)</v>
      </c>
      <c r="S312" s="30" t="n">
        <v>149</v>
      </c>
      <c r="T312" s="43" t="str">
        <f aca="false">Q312&amp;"::"&amp;R312</f>
        <v>REAL::EM10(1)</v>
      </c>
      <c r="U312" s="44" t="str">
        <f aca="false">"p%"&amp;LEFT(R312,SEARCH("(",R312,1)-1)&amp;"="&amp;LEFT(R312,SEARCH("(",R312,1)-1)</f>
        <v>p%EM10=EM10</v>
      </c>
      <c r="V312" s="44" t="str">
        <f aca="false">LEFT(R312,SEARCH("(",R312,1)-1)&amp;"="&amp;"p%"&amp;LEFT(R312,SEARCH("(",R312,1)-1)</f>
        <v>EM10=p%EM10</v>
      </c>
    </row>
    <row r="313" customFormat="false" ht="12.8" hidden="false" customHeight="false" outlineLevel="0" collapsed="false">
      <c r="E313" s="0" t="s">
        <v>722</v>
      </c>
      <c r="I313" s="39" t="s">
        <v>2319</v>
      </c>
      <c r="J313" s="40" t="n">
        <f aca="false">IF(ISNUMBER(RIGHT(E313,LEN(E313)-SEARCH("(",E313,1))*1),RIGHT(E313,LEN(E313)-SEARCH("(",E313,1))*1,VLOOKUP(MID(E313,SEARCH("(",E313,1)+1,IF(ISERROR(FIND("NBMX",E313,1)),3,4)),$A$2:$C$38,3,0))</f>
        <v>1</v>
      </c>
      <c r="K313" s="40" t="str">
        <f aca="false">IF(ISBLANK(F313),"",IF(ISNUMBER(F313),F313,VLOOKUP(IF(ISERROR(SEARCH(")",F313,1)),LEFT(F313,LEN(F313)),LEFT(F313,LEN(F313)-1)),$A$2:$C$38,3,0)))</f>
        <v/>
      </c>
      <c r="L313" s="40" t="str">
        <f aca="false">IF(ISBLANK(G313),"",IF(ISNUMBER(G313),G313,IF(ISNUMBER(1*LEFT(G313,LEN(G313)-1)),1*LEFT(G313,LEN(G313)-1),VLOOKUP(IF(ISERROR(SEARCH(")",G313,1)),LEFT(G313,LEN(G313)),LEFT(G313,LEN(G313)-1)),$A$2:$C$38,3,0))))</f>
        <v/>
      </c>
      <c r="M313" s="41" t="str">
        <f aca="false">IF(ISBLANK(H313),"",IF(ISNUMBER(H313),H313,IF(ISNUMBER(1*LEFT(H313,LEN(H313)-1)),1*LEFT(H313,LEN(H313)-1),VLOOKUP(IF(ISERROR(SEARCH(")",H313,1)),LEFT(H313,LEN(H313)),LEFT(H313,LEN(H313)-1)),$A$2:$C$38,3,0))))</f>
        <v/>
      </c>
      <c r="N313" s="40" t="str">
        <f aca="false">I313&amp;"("&amp;J313&amp;IF(ISNUMBER(K313),IF(ISNUMBER(L313),IF(ISNUMBER(M313),","&amp;K313&amp;","&amp;L313&amp;","&amp;M313,","&amp;K313&amp;","&amp;L313),","&amp;K313),"")&amp;")"</f>
        <v>JCN1(1)</v>
      </c>
      <c r="O313" s="0" t="str">
        <f aca="false">IF(ISERROR(VLOOKUP(N313,'INTEGER modparm'!$B$2:$B$155,1,0)),IF(ISERROR(VLOOKUP(N313,'REAL modparm'!$B$2:$B$801,1,0)),IF(ISERROR(VLOOKUP(N313,'CHAR modparm'!$B$2:$B$10,1,0)),"*******","CHARACTER"),"REAL"),"INTEGER")</f>
        <v>INTEGER</v>
      </c>
      <c r="P313" s="0" t="n">
        <v>312</v>
      </c>
      <c r="Q313" s="42" t="s">
        <v>2974</v>
      </c>
      <c r="R313" s="42" t="str">
        <f aca="false">INDEX($N$2:$N$951,MATCH(S313,$P$2:$P$951,0),1)</f>
        <v>EMX(300)</v>
      </c>
      <c r="S313" s="30" t="n">
        <v>150</v>
      </c>
      <c r="T313" s="43" t="str">
        <f aca="false">Q313&amp;"::"&amp;R313</f>
        <v>REAL::EMX(300)</v>
      </c>
      <c r="U313" s="44" t="str">
        <f aca="false">"p%"&amp;LEFT(R313,SEARCH("(",R313,1)-1)&amp;"="&amp;LEFT(R313,SEARCH("(",R313,1)-1)</f>
        <v>p%EMX=EMX</v>
      </c>
      <c r="V313" s="44" t="str">
        <f aca="false">LEFT(R313,SEARCH("(",R313,1)-1)&amp;"="&amp;"p%"&amp;LEFT(R313,SEARCH("(",R313,1)-1)</f>
        <v>EMX=p%EMX</v>
      </c>
    </row>
    <row r="314" customFormat="false" ht="12.8" hidden="false" customHeight="false" outlineLevel="0" collapsed="false">
      <c r="E314" s="0" t="s">
        <v>723</v>
      </c>
      <c r="I314" s="39" t="s">
        <v>2320</v>
      </c>
      <c r="J314" s="40" t="n">
        <f aca="false">IF(ISNUMBER(RIGHT(E314,LEN(E314)-SEARCH("(",E314,1))*1),RIGHT(E314,LEN(E314)-SEARCH("(",E314,1))*1,VLOOKUP(MID(E314,SEARCH("(",E314,1)+1,IF(ISERROR(FIND("NBMX",E314,1)),3,4)),$A$2:$C$38,3,0))</f>
        <v>1</v>
      </c>
      <c r="K314" s="40" t="str">
        <f aca="false">IF(ISBLANK(F314),"",IF(ISNUMBER(F314),F314,VLOOKUP(IF(ISERROR(SEARCH(")",F314,1)),LEFT(F314,LEN(F314)),LEFT(F314,LEN(F314)-1)),$A$2:$C$38,3,0)))</f>
        <v/>
      </c>
      <c r="L314" s="40" t="str">
        <f aca="false">IF(ISBLANK(G314),"",IF(ISNUMBER(G314),G314,IF(ISNUMBER(1*LEFT(G314,LEN(G314)-1)),1*LEFT(G314,LEN(G314)-1),VLOOKUP(IF(ISERROR(SEARCH(")",G314,1)),LEFT(G314,LEN(G314)),LEFT(G314,LEN(G314)-1)),$A$2:$C$38,3,0))))</f>
        <v/>
      </c>
      <c r="M314" s="41" t="str">
        <f aca="false">IF(ISBLANK(H314),"",IF(ISNUMBER(H314),H314,IF(ISNUMBER(1*LEFT(H314,LEN(H314)-1)),1*LEFT(H314,LEN(H314)-1),VLOOKUP(IF(ISERROR(SEARCH(")",H314,1)),LEFT(H314,LEN(H314)),LEFT(H314,LEN(H314)-1)),$A$2:$C$38,3,0))))</f>
        <v/>
      </c>
      <c r="N314" s="40" t="str">
        <f aca="false">I314&amp;"("&amp;J314&amp;IF(ISNUMBER(K314),IF(ISNUMBER(L314),IF(ISNUMBER(M314),","&amp;K314&amp;","&amp;L314&amp;","&amp;M314,","&amp;K314&amp;","&amp;L314),","&amp;K314),"")&amp;")"</f>
        <v>JD(1)</v>
      </c>
      <c r="O314" s="0" t="str">
        <f aca="false">IF(ISERROR(VLOOKUP(N314,'INTEGER modparm'!$B$2:$B$155,1,0)),IF(ISERROR(VLOOKUP(N314,'REAL modparm'!$B$2:$B$801,1,0)),IF(ISERROR(VLOOKUP(N314,'CHAR modparm'!$B$2:$B$10,1,0)),"*******","CHARACTER"),"REAL"),"INTEGER")</f>
        <v>INTEGER</v>
      </c>
      <c r="P314" s="0" t="n">
        <v>313</v>
      </c>
      <c r="Q314" s="51" t="s">
        <v>2974</v>
      </c>
      <c r="R314" s="42" t="str">
        <f aca="false">INDEX($N$2:$N$951,MATCH(S314,$P$2:$P$951,0),1)</f>
        <v>EO5(30,1)</v>
      </c>
      <c r="S314" s="30" t="n">
        <v>151</v>
      </c>
      <c r="T314" s="43" t="str">
        <f aca="false">Q314&amp;"::"&amp;R314</f>
        <v>REAL::EO5(30,1)</v>
      </c>
      <c r="U314" s="44" t="str">
        <f aca="false">"p%"&amp;LEFT(R314,SEARCH("(",R314,1)-1)&amp;"="&amp;LEFT(R314,SEARCH("(",R314,1)-1)</f>
        <v>p%EO5=EO5</v>
      </c>
      <c r="V314" s="44" t="str">
        <f aca="false">LEFT(R314,SEARCH("(",R314,1)-1)&amp;"="&amp;"p%"&amp;LEFT(R314,SEARCH("(",R314,1)-1)</f>
        <v>EO5=p%EO5</v>
      </c>
    </row>
    <row r="315" customFormat="false" ht="12.8" hidden="false" customHeight="false" outlineLevel="0" collapsed="false">
      <c r="E315" s="0" t="s">
        <v>1755</v>
      </c>
      <c r="F315" s="0" t="s">
        <v>1599</v>
      </c>
      <c r="I315" s="39" t="s">
        <v>2321</v>
      </c>
      <c r="J315" s="40" t="n">
        <f aca="false">IF(ISNUMBER(RIGHT(E315,LEN(E315)-SEARCH("(",E315,1))*1),RIGHT(E315,LEN(E315)-SEARCH("(",E315,1))*1,VLOOKUP(MID(E315,SEARCH("(",E315,1)+1,IF(ISERROR(FIND("NBMX",E315,1)),3,4)),$A$2:$C$38,3,0))</f>
        <v>200</v>
      </c>
      <c r="K315" s="40" t="n">
        <f aca="false">IF(ISBLANK(F315),"",IF(ISNUMBER(F315),F315,VLOOKUP(IF(ISERROR(SEARCH(")",F315,1)),LEFT(F315,LEN(F315)),LEFT(F315,LEN(F315)-1)),$A$2:$C$38,3,0)))</f>
        <v>1</v>
      </c>
      <c r="L315" s="40" t="str">
        <f aca="false">IF(ISBLANK(G315),"",IF(ISNUMBER(G315),G315,IF(ISNUMBER(1*LEFT(G315,LEN(G315)-1)),1*LEFT(G315,LEN(G315)-1),VLOOKUP(IF(ISERROR(SEARCH(")",G315,1)),LEFT(G315,LEN(G315)),LEFT(G315,LEN(G315)-1)),$A$2:$C$38,3,0))))</f>
        <v/>
      </c>
      <c r="M315" s="41" t="str">
        <f aca="false">IF(ISBLANK(H315),"",IF(ISNUMBER(H315),H315,IF(ISNUMBER(1*LEFT(H315,LEN(H315)-1)),1*LEFT(H315,LEN(H315)-1),VLOOKUP(IF(ISERROR(SEARCH(")",H315,1)),LEFT(H315,LEN(H315)),LEFT(H315,LEN(H315)-1)),$A$2:$C$38,3,0))))</f>
        <v/>
      </c>
      <c r="N315" s="40" t="str">
        <f aca="false">I315&amp;"("&amp;J315&amp;IF(ISNUMBER(K315),IF(ISNUMBER(L315),IF(ISNUMBER(M315),","&amp;K315&amp;","&amp;L315&amp;","&amp;M315,","&amp;K315&amp;","&amp;L315),","&amp;K315),"")&amp;")"</f>
        <v>JE(200,1)</v>
      </c>
      <c r="O315" s="0" t="str">
        <f aca="false">IF(ISERROR(VLOOKUP(N315,'INTEGER modparm'!$B$2:$B$155,1,0)),IF(ISERROR(VLOOKUP(N315,'REAL modparm'!$B$2:$B$801,1,0)),IF(ISERROR(VLOOKUP(N315,'CHAR modparm'!$B$2:$B$10,1,0)),"*******","CHARACTER"),"REAL"),"INTEGER")</f>
        <v>INTEGER</v>
      </c>
      <c r="P315" s="0" t="n">
        <v>314</v>
      </c>
      <c r="Q315" s="42" t="s">
        <v>2974</v>
      </c>
      <c r="R315" s="42" t="str">
        <f aca="false">INDEX($N$2:$N$951,MATCH(S315,$P$2:$P$951,0),1)</f>
        <v>EP(200)</v>
      </c>
      <c r="S315" s="30" t="n">
        <v>152</v>
      </c>
      <c r="T315" s="43" t="str">
        <f aca="false">Q315&amp;"::"&amp;R315</f>
        <v>REAL::EP(200)</v>
      </c>
      <c r="U315" s="44" t="str">
        <f aca="false">"p%"&amp;LEFT(R315,SEARCH("(",R315,1)-1)&amp;"="&amp;LEFT(R315,SEARCH("(",R315,1)-1)</f>
        <v>p%EP=EP</v>
      </c>
      <c r="V315" s="44" t="str">
        <f aca="false">LEFT(R315,SEARCH("(",R315,1)-1)&amp;"="&amp;"p%"&amp;LEFT(R315,SEARCH("(",R315,1)-1)</f>
        <v>EP=p%EP</v>
      </c>
    </row>
    <row r="316" customFormat="false" ht="12.8" hidden="false" customHeight="false" outlineLevel="0" collapsed="false">
      <c r="E316" s="0" t="s">
        <v>1756</v>
      </c>
      <c r="F316" s="0" t="s">
        <v>224</v>
      </c>
      <c r="G316" s="0" t="s">
        <v>1599</v>
      </c>
      <c r="I316" s="39" t="s">
        <v>2322</v>
      </c>
      <c r="J316" s="40" t="n">
        <f aca="false">IF(ISNUMBER(RIGHT(E316,LEN(E316)-SEARCH("(",E316,1))*1),RIGHT(E316,LEN(E316)-SEARCH("(",E316,1))*1,VLOOKUP(MID(E316,SEARCH("(",E316,1)+1,IF(ISERROR(FIND("NBMX",E316,1)),3,4)),$A$2:$C$38,3,0))</f>
        <v>45</v>
      </c>
      <c r="K316" s="40" t="n">
        <f aca="false">IF(ISBLANK(F316),"",IF(ISNUMBER(F316),F316,VLOOKUP(IF(ISERROR(SEARCH(")",F316,1)),LEFT(F316,LEN(F316)),LEFT(F316,LEN(F316)-1)),$A$2:$C$38,3,0)))</f>
        <v>300</v>
      </c>
      <c r="L316" s="40" t="n">
        <f aca="false">IF(ISBLANK(G316),"",IF(ISNUMBER(G316),G316,IF(ISNUMBER(1*LEFT(G316,LEN(G316)-1)),1*LEFT(G316,LEN(G316)-1),VLOOKUP(IF(ISERROR(SEARCH(")",G316,1)),LEFT(G316,LEN(G316)),LEFT(G316,LEN(G316)-1)),$A$2:$C$38,3,0))))</f>
        <v>1</v>
      </c>
      <c r="M316" s="41" t="str">
        <f aca="false">IF(ISBLANK(H316),"",IF(ISNUMBER(H316),H316,IF(ISNUMBER(1*LEFT(H316,LEN(H316)-1)),1*LEFT(H316,LEN(H316)-1),VLOOKUP(IF(ISERROR(SEARCH(")",H316,1)),LEFT(H316,LEN(H316)),LEFT(H316,LEN(H316)-1)),$A$2:$C$38,3,0))))</f>
        <v/>
      </c>
      <c r="N316" s="40" t="str">
        <f aca="false">I316&amp;"("&amp;J316&amp;IF(ISNUMBER(K316),IF(ISNUMBER(L316),IF(ISNUMBER(M316),","&amp;K316&amp;","&amp;L316&amp;","&amp;M316,","&amp;K316&amp;","&amp;L316),","&amp;K316),"")&amp;")"</f>
        <v>JH(45,300,1)</v>
      </c>
      <c r="O316" s="0" t="str">
        <f aca="false">IF(ISERROR(VLOOKUP(N316,'INTEGER modparm'!$B$2:$B$155,1,0)),IF(ISERROR(VLOOKUP(N316,'REAL modparm'!$B$2:$B$801,1,0)),IF(ISERROR(VLOOKUP(N316,'CHAR modparm'!$B$2:$B$10,1,0)),"*******","CHARACTER"),"REAL"),"INTEGER")</f>
        <v>INTEGER</v>
      </c>
      <c r="P316" s="0" t="n">
        <v>315</v>
      </c>
      <c r="Q316" s="42" t="s">
        <v>2974</v>
      </c>
      <c r="R316" s="42" t="str">
        <f aca="false">INDEX($N$2:$N$951,MATCH(S316,$P$2:$P$951,0),1)</f>
        <v>EQKE(12,1)</v>
      </c>
      <c r="S316" s="30" t="n">
        <v>153</v>
      </c>
      <c r="T316" s="43" t="str">
        <f aca="false">Q316&amp;"::"&amp;R316</f>
        <v>REAL::EQKE(12,1)</v>
      </c>
      <c r="U316" s="44" t="str">
        <f aca="false">"p%"&amp;LEFT(R316,SEARCH("(",R316,1)-1)&amp;"="&amp;LEFT(R316,SEARCH("(",R316,1)-1)</f>
        <v>p%EQKE=EQKE</v>
      </c>
      <c r="V316" s="44" t="str">
        <f aca="false">LEFT(R316,SEARCH("(",R316,1)-1)&amp;"="&amp;"p%"&amp;LEFT(R316,SEARCH("(",R316,1)-1)</f>
        <v>EQKE=p%EQKE</v>
      </c>
    </row>
    <row r="317" customFormat="false" ht="12.8" hidden="false" customHeight="false" outlineLevel="0" collapsed="false">
      <c r="E317" s="0" t="s">
        <v>1757</v>
      </c>
      <c r="F317" s="0" t="s">
        <v>1599</v>
      </c>
      <c r="I317" s="39" t="s">
        <v>2323</v>
      </c>
      <c r="J317" s="40" t="n">
        <f aca="false">IF(ISNUMBER(RIGHT(E317,LEN(E317)-SEARCH("(",E317,1))*1),RIGHT(E317,LEN(E317)-SEARCH("(",E317,1))*1,VLOOKUP(MID(E317,SEARCH("(",E317,1)+1,IF(ISERROR(FIND("NBMX",E317,1)),3,4)),$A$2:$C$38,3,0))</f>
        <v>200</v>
      </c>
      <c r="K317" s="40" t="n">
        <f aca="false">IF(ISBLANK(F317),"",IF(ISNUMBER(F317),F317,VLOOKUP(IF(ISERROR(SEARCH(")",F317,1)),LEFT(F317,LEN(F317)),LEFT(F317,LEN(F317)-1)),$A$2:$C$38,3,0)))</f>
        <v>1</v>
      </c>
      <c r="L317" s="40" t="str">
        <f aca="false">IF(ISBLANK(G317),"",IF(ISNUMBER(G317),G317,IF(ISNUMBER(1*LEFT(G317,LEN(G317)-1)),1*LEFT(G317,LEN(G317)-1),VLOOKUP(IF(ISERROR(SEARCH(")",G317,1)),LEFT(G317,LEN(G317)),LEFT(G317,LEN(G317)-1)),$A$2:$C$38,3,0))))</f>
        <v/>
      </c>
      <c r="M317" s="41" t="str">
        <f aca="false">IF(ISBLANK(H317),"",IF(ISNUMBER(H317),H317,IF(ISNUMBER(1*LEFT(H317,LEN(H317)-1)),1*LEFT(H317,LEN(H317)-1),VLOOKUP(IF(ISERROR(SEARCH(")",H317,1)),LEFT(H317,LEN(H317)),LEFT(H317,LEN(H317)-1)),$A$2:$C$38,3,0))))</f>
        <v/>
      </c>
      <c r="N317" s="40" t="str">
        <f aca="false">I317&amp;"("&amp;J317&amp;IF(ISNUMBER(K317),IF(ISNUMBER(L317),IF(ISNUMBER(M317),","&amp;K317&amp;","&amp;L317&amp;","&amp;M317,","&amp;K317&amp;","&amp;L317),","&amp;K317),"")&amp;")"</f>
        <v>JP(200,1)</v>
      </c>
      <c r="O317" s="0" t="str">
        <f aca="false">IF(ISERROR(VLOOKUP(N317,'INTEGER modparm'!$B$2:$B$155,1,0)),IF(ISERROR(VLOOKUP(N317,'REAL modparm'!$B$2:$B$801,1,0)),IF(ISERROR(VLOOKUP(N317,'CHAR modparm'!$B$2:$B$10,1,0)),"*******","CHARACTER"),"REAL"),"INTEGER")</f>
        <v>INTEGER</v>
      </c>
      <c r="P317" s="0" t="n">
        <v>316</v>
      </c>
      <c r="Q317" s="42" t="s">
        <v>2974</v>
      </c>
      <c r="R317" s="42" t="str">
        <f aca="false">INDEX($N$2:$N$951,MATCH(S317,$P$2:$P$951,0),1)</f>
        <v>EQKS(12,1)</v>
      </c>
      <c r="S317" s="30" t="n">
        <v>154</v>
      </c>
      <c r="T317" s="43" t="str">
        <f aca="false">Q317&amp;"::"&amp;R317</f>
        <v>REAL::EQKS(12,1)</v>
      </c>
      <c r="U317" s="44" t="str">
        <f aca="false">"p%"&amp;LEFT(R317,SEARCH("(",R317,1)-1)&amp;"="&amp;LEFT(R317,SEARCH("(",R317,1)-1)</f>
        <v>p%EQKS=EQKS</v>
      </c>
      <c r="V317" s="44" t="str">
        <f aca="false">LEFT(R317,SEARCH("(",R317,1)-1)&amp;"="&amp;"p%"&amp;LEFT(R317,SEARCH("(",R317,1)-1)</f>
        <v>EQKS=p%EQKS</v>
      </c>
    </row>
    <row r="318" customFormat="false" ht="12.8" hidden="false" customHeight="false" outlineLevel="0" collapsed="false">
      <c r="E318" s="0" t="s">
        <v>751</v>
      </c>
      <c r="I318" s="39" t="s">
        <v>2324</v>
      </c>
      <c r="J318" s="40" t="n">
        <f aca="false">IF(ISNUMBER(RIGHT(E318,LEN(E318)-SEARCH("(",E318,1))*1),RIGHT(E318,LEN(E318)-SEARCH("(",E318,1))*1,VLOOKUP(MID(E318,SEARCH("(",E318,1)+1,IF(ISERROR(FIND("NBMX",E318,1)),3,4)),$A$2:$C$38,3,0))</f>
        <v>60</v>
      </c>
      <c r="K318" s="40" t="str">
        <f aca="false">IF(ISBLANK(F318),"",IF(ISNUMBER(F318),F318,VLOOKUP(IF(ISERROR(SEARCH(")",F318,1)),LEFT(F318,LEN(F318)),LEFT(F318,LEN(F318)-1)),$A$2:$C$38,3,0)))</f>
        <v/>
      </c>
      <c r="L318" s="40" t="str">
        <f aca="false">IF(ISBLANK(G318),"",IF(ISNUMBER(G318),G318,IF(ISNUMBER(1*LEFT(G318,LEN(G318)-1)),1*LEFT(G318,LEN(G318)-1),VLOOKUP(IF(ISERROR(SEARCH(")",G318,1)),LEFT(G318,LEN(G318)),LEFT(G318,LEN(G318)-1)),$A$2:$C$38,3,0))))</f>
        <v/>
      </c>
      <c r="M318" s="41" t="str">
        <f aca="false">IF(ISBLANK(H318),"",IF(ISNUMBER(H318),H318,IF(ISNUMBER(1*LEFT(H318,LEN(H318)-1)),1*LEFT(H318,LEN(H318)-1),VLOOKUP(IF(ISERROR(SEARCH(")",H318,1)),LEFT(H318,LEN(H318)),LEFT(H318,LEN(H318)-1)),$A$2:$C$38,3,0))))</f>
        <v/>
      </c>
      <c r="N318" s="40" t="str">
        <f aca="false">I318&amp;"("&amp;J318&amp;IF(ISNUMBER(K318),IF(ISNUMBER(L318),IF(ISNUMBER(M318),","&amp;K318&amp;","&amp;L318&amp;","&amp;M318,","&amp;K318&amp;","&amp;L318),","&amp;K318),"")&amp;")"</f>
        <v>JPC(60)</v>
      </c>
      <c r="O318" s="0" t="str">
        <f aca="false">IF(ISERROR(VLOOKUP(N318,'INTEGER modparm'!$B$2:$B$155,1,0)),IF(ISERROR(VLOOKUP(N318,'REAL modparm'!$B$2:$B$801,1,0)),IF(ISERROR(VLOOKUP(N318,'CHAR modparm'!$B$2:$B$10,1,0)),"*******","CHARACTER"),"REAL"),"INTEGER")</f>
        <v>INTEGER</v>
      </c>
      <c r="P318" s="0" t="n">
        <v>317</v>
      </c>
      <c r="Q318" s="42" t="s">
        <v>2974</v>
      </c>
      <c r="R318" s="42" t="str">
        <f aca="false">INDEX($N$2:$N$951,MATCH(S318,$P$2:$P$951,0),1)</f>
        <v>ERAV(4)</v>
      </c>
      <c r="S318" s="30" t="n">
        <v>155</v>
      </c>
      <c r="T318" s="43" t="str">
        <f aca="false">Q318&amp;"::"&amp;R318</f>
        <v>REAL::ERAV(4)</v>
      </c>
      <c r="U318" s="44" t="str">
        <f aca="false">"p%"&amp;LEFT(R318,SEARCH("(",R318,1)-1)&amp;"="&amp;LEFT(R318,SEARCH("(",R318,1)-1)</f>
        <v>p%ERAV=ERAV</v>
      </c>
      <c r="V318" s="44" t="str">
        <f aca="false">LEFT(R318,SEARCH("(",R318,1)-1)&amp;"="&amp;"p%"&amp;LEFT(R318,SEARCH("(",R318,1)-1)</f>
        <v>ERAV=p%ERAV</v>
      </c>
    </row>
    <row r="319" customFormat="false" ht="12.8" hidden="false" customHeight="false" outlineLevel="0" collapsed="false">
      <c r="E319" s="0" t="s">
        <v>1758</v>
      </c>
      <c r="F319" s="0" t="s">
        <v>1599</v>
      </c>
      <c r="I319" s="39" t="s">
        <v>2325</v>
      </c>
      <c r="J319" s="40" t="n">
        <f aca="false">IF(ISNUMBER(RIGHT(E319,LEN(E319)-SEARCH("(",E319,1))*1),RIGHT(E319,LEN(E319)-SEARCH("(",E319,1))*1,VLOOKUP(MID(E319,SEARCH("(",E319,1)+1,IF(ISERROR(FIND("NBMX",E319,1)),3,4)),$A$2:$C$38,3,0))</f>
        <v>200</v>
      </c>
      <c r="K319" s="40" t="n">
        <f aca="false">IF(ISBLANK(F319),"",IF(ISNUMBER(F319),F319,VLOOKUP(IF(ISERROR(SEARCH(")",F319,1)),LEFT(F319,LEN(F319)),LEFT(F319,LEN(F319)-1)),$A$2:$C$38,3,0)))</f>
        <v>1</v>
      </c>
      <c r="L319" s="40" t="str">
        <f aca="false">IF(ISBLANK(G319),"",IF(ISNUMBER(G319),G319,IF(ISNUMBER(1*LEFT(G319,LEN(G319)-1)),1*LEFT(G319,LEN(G319)-1),VLOOKUP(IF(ISERROR(SEARCH(")",G319,1)),LEFT(G319,LEN(G319)),LEFT(G319,LEN(G319)-1)),$A$2:$C$38,3,0))))</f>
        <v/>
      </c>
      <c r="M319" s="41" t="str">
        <f aca="false">IF(ISBLANK(H319),"",IF(ISNUMBER(H319),H319,IF(ISNUMBER(1*LEFT(H319,LEN(H319)-1)),1*LEFT(H319,LEN(H319)-1),VLOOKUP(IF(ISERROR(SEARCH(")",H319,1)),LEFT(H319,LEN(H319)),LEFT(H319,LEN(H319)-1)),$A$2:$C$38,3,0))))</f>
        <v/>
      </c>
      <c r="N319" s="40" t="str">
        <f aca="false">I319&amp;"("&amp;J319&amp;IF(ISNUMBER(K319),IF(ISNUMBER(L319),IF(ISNUMBER(M319),","&amp;K319&amp;","&amp;L319&amp;","&amp;M319,","&amp;K319&amp;","&amp;L319),","&amp;K319),"")&amp;")"</f>
        <v>JPL(200,1)</v>
      </c>
      <c r="O319" s="0" t="str">
        <f aca="false">IF(ISERROR(VLOOKUP(N319,'INTEGER modparm'!$B$2:$B$155,1,0)),IF(ISERROR(VLOOKUP(N319,'REAL modparm'!$B$2:$B$801,1,0)),IF(ISERROR(VLOOKUP(N319,'CHAR modparm'!$B$2:$B$10,1,0)),"*******","CHARACTER"),"REAL"),"INTEGER")</f>
        <v>INTEGER</v>
      </c>
      <c r="P319" s="0" t="n">
        <v>318</v>
      </c>
      <c r="Q319" s="42" t="s">
        <v>2974</v>
      </c>
      <c r="R319" s="42" t="str">
        <f aca="false">INDEX($N$2:$N$951,MATCH(S319,$P$2:$P$951,0),1)</f>
        <v>ETG(200,1)</v>
      </c>
      <c r="S319" s="30" t="n">
        <v>156</v>
      </c>
      <c r="T319" s="43" t="str">
        <f aca="false">Q319&amp;"::"&amp;R319</f>
        <v>REAL::ETG(200,1)</v>
      </c>
      <c r="U319" s="44" t="str">
        <f aca="false">"p%"&amp;LEFT(R319,SEARCH("(",R319,1)-1)&amp;"="&amp;LEFT(R319,SEARCH("(",R319,1)-1)</f>
        <v>p%ETG=ETG</v>
      </c>
      <c r="V319" s="44" t="str">
        <f aca="false">LEFT(R319,SEARCH("(",R319,1)-1)&amp;"="&amp;"p%"&amp;LEFT(R319,SEARCH("(",R319,1)-1)</f>
        <v>ETG=p%ETG</v>
      </c>
    </row>
    <row r="320" customFormat="false" ht="12.8" hidden="false" customHeight="false" outlineLevel="0" collapsed="false">
      <c r="E320" s="0" t="s">
        <v>724</v>
      </c>
      <c r="I320" s="39" t="s">
        <v>2326</v>
      </c>
      <c r="J320" s="40" t="n">
        <f aca="false">IF(ISNUMBER(RIGHT(E320,LEN(E320)-SEARCH("(",E320,1))*1),RIGHT(E320,LEN(E320)-SEARCH("(",E320,1))*1,VLOOKUP(MID(E320,SEARCH("(",E320,1)+1,IF(ISERROR(FIND("NBMX",E320,1)),3,4)),$A$2:$C$38,3,0))</f>
        <v>1</v>
      </c>
      <c r="K320" s="40" t="str">
        <f aca="false">IF(ISBLANK(F320),"",IF(ISNUMBER(F320),F320,VLOOKUP(IF(ISERROR(SEARCH(")",F320,1)),LEFT(F320,LEN(F320)),LEFT(F320,LEN(F320)-1)),$A$2:$C$38,3,0)))</f>
        <v/>
      </c>
      <c r="L320" s="40" t="str">
        <f aca="false">IF(ISBLANK(G320),"",IF(ISNUMBER(G320),G320,IF(ISNUMBER(1*LEFT(G320,LEN(G320)-1)),1*LEFT(G320,LEN(G320)-1),VLOOKUP(IF(ISERROR(SEARCH(")",G320,1)),LEFT(G320,LEN(G320)),LEFT(G320,LEN(G320)-1)),$A$2:$C$38,3,0))))</f>
        <v/>
      </c>
      <c r="M320" s="41" t="str">
        <f aca="false">IF(ISBLANK(H320),"",IF(ISNUMBER(H320),H320,IF(ISNUMBER(1*LEFT(H320,LEN(H320)-1)),1*LEFT(H320,LEN(H320)-1),VLOOKUP(IF(ISERROR(SEARCH(")",H320,1)),LEFT(H320,LEN(H320)),LEFT(H320,LEN(H320)-1)),$A$2:$C$38,3,0))))</f>
        <v/>
      </c>
      <c r="N320" s="40" t="str">
        <f aca="false">I320&amp;"("&amp;J320&amp;IF(ISNUMBER(K320),IF(ISNUMBER(L320),IF(ISNUMBER(M320),","&amp;K320&amp;","&amp;L320&amp;","&amp;M320,","&amp;K320&amp;","&amp;L320),","&amp;K320),"")&amp;")"</f>
        <v>KC(1)</v>
      </c>
      <c r="O320" s="0" t="str">
        <f aca="false">IF(ISERROR(VLOOKUP(N320,'INTEGER modparm'!$B$2:$B$155,1,0)),IF(ISERROR(VLOOKUP(N320,'REAL modparm'!$B$2:$B$801,1,0)),IF(ISERROR(VLOOKUP(N320,'CHAR modparm'!$B$2:$B$10,1,0)),"*******","CHARACTER"),"REAL"),"INTEGER")</f>
        <v>INTEGER</v>
      </c>
      <c r="P320" s="0" t="n">
        <v>319</v>
      </c>
      <c r="Q320" s="42" t="s">
        <v>2974</v>
      </c>
      <c r="R320" s="42" t="str">
        <f aca="false">INDEX($N$2:$N$951,MATCH(S320,$P$2:$P$951,0),1)</f>
        <v>EVRS(1)</v>
      </c>
      <c r="S320" s="30" t="n">
        <v>157</v>
      </c>
      <c r="T320" s="43" t="str">
        <f aca="false">Q320&amp;"::"&amp;R320</f>
        <v>REAL::EVRS(1)</v>
      </c>
      <c r="U320" s="44" t="str">
        <f aca="false">"p%"&amp;LEFT(R320,SEARCH("(",R320,1)-1)&amp;"="&amp;LEFT(R320,SEARCH("(",R320,1)-1)</f>
        <v>p%EVRS=EVRS</v>
      </c>
      <c r="V320" s="44" t="str">
        <f aca="false">LEFT(R320,SEARCH("(",R320,1)-1)&amp;"="&amp;"p%"&amp;LEFT(R320,SEARCH("(",R320,1)-1)</f>
        <v>EVRS=p%EVRS</v>
      </c>
    </row>
    <row r="321" customFormat="false" ht="12.8" hidden="false" customHeight="false" outlineLevel="0" collapsed="false">
      <c r="E321" s="0" t="s">
        <v>667</v>
      </c>
      <c r="I321" s="39" t="s">
        <v>2327</v>
      </c>
      <c r="J321" s="40" t="n">
        <f aca="false">IF(ISNUMBER(RIGHT(E321,LEN(E321)-SEARCH("(",E321,1))*1),RIGHT(E321,LEN(E321)-SEARCH("(",E321,1))*1,VLOOKUP(MID(E321,SEARCH("(",E321,1)+1,IF(ISERROR(FIND("NBMX",E321,1)),3,4)),$A$2:$C$38,3,0))</f>
        <v>200</v>
      </c>
      <c r="K321" s="40" t="str">
        <f aca="false">IF(ISBLANK(F321),"",IF(ISNUMBER(F321),F321,VLOOKUP(IF(ISERROR(SEARCH(")",F321,1)),LEFT(F321,LEN(F321)),LEFT(F321,LEN(F321)-1)),$A$2:$C$38,3,0)))</f>
        <v/>
      </c>
      <c r="L321" s="40" t="str">
        <f aca="false">IF(ISBLANK(G321),"",IF(ISNUMBER(G321),G321,IF(ISNUMBER(1*LEFT(G321,LEN(G321)-1)),1*LEFT(G321,LEN(G321)-1),VLOOKUP(IF(ISERROR(SEARCH(")",G321,1)),LEFT(G321,LEN(G321)),LEFT(G321,LEN(G321)-1)),$A$2:$C$38,3,0))))</f>
        <v/>
      </c>
      <c r="M321" s="41" t="str">
        <f aca="false">IF(ISBLANK(H321),"",IF(ISNUMBER(H321),H321,IF(ISNUMBER(1*LEFT(H321,LEN(H321)-1)),1*LEFT(H321,LEN(H321)-1),VLOOKUP(IF(ISERROR(SEARCH(")",H321,1)),LEFT(H321,LEN(H321)),LEFT(H321,LEN(H321)-1)),$A$2:$C$38,3,0))))</f>
        <v/>
      </c>
      <c r="N321" s="40" t="str">
        <f aca="false">I321&amp;"("&amp;J321&amp;IF(ISNUMBER(K321),IF(ISNUMBER(L321),IF(ISNUMBER(M321),","&amp;K321&amp;","&amp;L321&amp;","&amp;M321,","&amp;K321&amp;","&amp;L321),","&amp;K321),"")&amp;")"</f>
        <v>KDC(200)</v>
      </c>
      <c r="O321" s="0" t="str">
        <f aca="false">IF(ISERROR(VLOOKUP(N321,'INTEGER modparm'!$B$2:$B$155,1,0)),IF(ISERROR(VLOOKUP(N321,'REAL modparm'!$B$2:$B$801,1,0)),IF(ISERROR(VLOOKUP(N321,'CHAR modparm'!$B$2:$B$10,1,0)),"*******","CHARACTER"),"REAL"),"INTEGER")</f>
        <v>INTEGER</v>
      </c>
      <c r="P321" s="0" t="n">
        <v>320</v>
      </c>
      <c r="Q321" s="42" t="s">
        <v>2974</v>
      </c>
      <c r="R321" s="42" t="str">
        <f aca="false">INDEX($N$2:$N$951,MATCH(S321,$P$2:$P$951,0),1)</f>
        <v>EVRT(1)</v>
      </c>
      <c r="S321" s="30" t="n">
        <v>158</v>
      </c>
      <c r="T321" s="43" t="str">
        <f aca="false">Q321&amp;"::"&amp;R321</f>
        <v>REAL::EVRT(1)</v>
      </c>
      <c r="U321" s="44" t="str">
        <f aca="false">"p%"&amp;LEFT(R321,SEARCH("(",R321,1)-1)&amp;"="&amp;LEFT(R321,SEARCH("(",R321,1)-1)</f>
        <v>p%EVRT=EVRT</v>
      </c>
      <c r="V321" s="44" t="str">
        <f aca="false">LEFT(R321,SEARCH("(",R321,1)-1)&amp;"="&amp;"p%"&amp;LEFT(R321,SEARCH("(",R321,1)-1)</f>
        <v>EVRT=p%EVRT</v>
      </c>
    </row>
    <row r="322" customFormat="false" ht="12.8" hidden="false" customHeight="false" outlineLevel="0" collapsed="false">
      <c r="E322" s="0" t="s">
        <v>669</v>
      </c>
      <c r="I322" s="39" t="s">
        <v>2328</v>
      </c>
      <c r="J322" s="40" t="n">
        <f aca="false">IF(ISNUMBER(RIGHT(E322,LEN(E322)-SEARCH("(",E322,1))*1),RIGHT(E322,LEN(E322)-SEARCH("(",E322,1))*1,VLOOKUP(MID(E322,SEARCH("(",E322,1)+1,IF(ISERROR(FIND("NBMX",E322,1)),3,4)),$A$2:$C$38,3,0))</f>
        <v>60</v>
      </c>
      <c r="K322" s="40" t="str">
        <f aca="false">IF(ISBLANK(F322),"",IF(ISNUMBER(F322),F322,VLOOKUP(IF(ISERROR(SEARCH(")",F322,1)),LEFT(F322,LEN(F322)),LEFT(F322,LEN(F322)-1)),$A$2:$C$38,3,0)))</f>
        <v/>
      </c>
      <c r="L322" s="40" t="str">
        <f aca="false">IF(ISBLANK(G322),"",IF(ISNUMBER(G322),G322,IF(ISNUMBER(1*LEFT(G322,LEN(G322)-1)),1*LEFT(G322,LEN(G322)-1),VLOOKUP(IF(ISERROR(SEARCH(")",G322,1)),LEFT(G322,LEN(G322)),LEFT(G322,LEN(G322)-1)),$A$2:$C$38,3,0))))</f>
        <v/>
      </c>
      <c r="M322" s="41" t="str">
        <f aca="false">IF(ISBLANK(H322),"",IF(ISNUMBER(H322),H322,IF(ISNUMBER(1*LEFT(H322,LEN(H322)-1)),1*LEFT(H322,LEN(H322)-1),VLOOKUP(IF(ISERROR(SEARCH(")",H322,1)),LEFT(H322,LEN(H322)),LEFT(H322,LEN(H322)-1)),$A$2:$C$38,3,0))))</f>
        <v/>
      </c>
      <c r="N322" s="40" t="str">
        <f aca="false">I322&amp;"("&amp;J322&amp;IF(ISNUMBER(K322),IF(ISNUMBER(L322),IF(ISNUMBER(M322),","&amp;K322&amp;","&amp;L322&amp;","&amp;M322,","&amp;K322&amp;","&amp;L322),","&amp;K322),"")&amp;")"</f>
        <v>KDF(60)</v>
      </c>
      <c r="O322" s="0" t="str">
        <f aca="false">IF(ISERROR(VLOOKUP(N322,'INTEGER modparm'!$B$2:$B$155,1,0)),IF(ISERROR(VLOOKUP(N322,'REAL modparm'!$B$2:$B$801,1,0)),IF(ISERROR(VLOOKUP(N322,'CHAR modparm'!$B$2:$B$10,1,0)),"*******","CHARACTER"),"REAL"),"INTEGER")</f>
        <v>INTEGER</v>
      </c>
      <c r="P322" s="0" t="n">
        <v>321</v>
      </c>
      <c r="Q322" s="42" t="s">
        <v>2974</v>
      </c>
      <c r="R322" s="42" t="str">
        <f aca="false">INDEX($N$2:$N$951,MATCH(S322,$P$2:$P$951,0),1)</f>
        <v>EXCK(12,1)</v>
      </c>
      <c r="S322" s="30" t="n">
        <v>159</v>
      </c>
      <c r="T322" s="43" t="str">
        <f aca="false">Q322&amp;"::"&amp;R322</f>
        <v>REAL::EXCK(12,1)</v>
      </c>
      <c r="U322" s="44" t="str">
        <f aca="false">"p%"&amp;LEFT(R322,SEARCH("(",R322,1)-1)&amp;"="&amp;LEFT(R322,SEARCH("(",R322,1)-1)</f>
        <v>p%EXCK=EXCK</v>
      </c>
      <c r="V322" s="44" t="str">
        <f aca="false">LEFT(R322,SEARCH("(",R322,1)-1)&amp;"="&amp;"p%"&amp;LEFT(R322,SEARCH("(",R322,1)-1)</f>
        <v>EXCK=p%EXCK</v>
      </c>
    </row>
    <row r="323" customFormat="false" ht="12.8" hidden="false" customHeight="false" outlineLevel="0" collapsed="false">
      <c r="E323" s="0" t="s">
        <v>1759</v>
      </c>
      <c r="F323" s="0" t="s">
        <v>226</v>
      </c>
      <c r="G323" s="0" t="s">
        <v>1599</v>
      </c>
      <c r="I323" s="39" t="s">
        <v>2329</v>
      </c>
      <c r="J323" s="40" t="n">
        <f aca="false">IF(ISNUMBER(RIGHT(E323,LEN(E323)-SEARCH("(",E323,1))*1),RIGHT(E323,LEN(E323)-SEARCH("(",E323,1))*1,VLOOKUP(MID(E323,SEARCH("(",E323,1)+1,IF(ISERROR(FIND("NBMX",E323,1)),3,4)),$A$2:$C$38,3,0))</f>
        <v>12</v>
      </c>
      <c r="K323" s="40" t="n">
        <f aca="false">IF(ISBLANK(F323),"",IF(ISNUMBER(F323),F323,VLOOKUP(IF(ISERROR(SEARCH(")",F323,1)),LEFT(F323,LEN(F323)),LEFT(F323,LEN(F323)-1)),$A$2:$C$38,3,0)))</f>
        <v>200</v>
      </c>
      <c r="L323" s="40" t="n">
        <f aca="false">IF(ISBLANK(G323),"",IF(ISNUMBER(G323),G323,IF(ISNUMBER(1*LEFT(G323,LEN(G323)-1)),1*LEFT(G323,LEN(G323)-1),VLOOKUP(IF(ISERROR(SEARCH(")",G323,1)),LEFT(G323,LEN(G323)),LEFT(G323,LEN(G323)-1)),$A$2:$C$38,3,0))))</f>
        <v>1</v>
      </c>
      <c r="M323" s="41" t="str">
        <f aca="false">IF(ISBLANK(H323),"",IF(ISNUMBER(H323),H323,IF(ISNUMBER(1*LEFT(H323,LEN(H323)-1)),1*LEFT(H323,LEN(H323)-1),VLOOKUP(IF(ISERROR(SEARCH(")",H323,1)),LEFT(H323,LEN(H323)),LEFT(H323,LEN(H323)-1)),$A$2:$C$38,3,0))))</f>
        <v/>
      </c>
      <c r="N323" s="40" t="str">
        <f aca="false">I323&amp;"("&amp;J323&amp;IF(ISNUMBER(K323),IF(ISNUMBER(L323),IF(ISNUMBER(M323),","&amp;K323&amp;","&amp;L323&amp;","&amp;M323,","&amp;K323&amp;","&amp;L323),","&amp;K323),"")&amp;")"</f>
        <v>KDT(12,200,1)</v>
      </c>
      <c r="O323" s="0" t="str">
        <f aca="false">IF(ISERROR(VLOOKUP(N323,'INTEGER modparm'!$B$2:$B$155,1,0)),IF(ISERROR(VLOOKUP(N323,'REAL modparm'!$B$2:$B$801,1,0)),IF(ISERROR(VLOOKUP(N323,'CHAR modparm'!$B$2:$B$10,1,0)),"*******","CHARACTER"),"REAL"),"INTEGER")</f>
        <v>INTEGER</v>
      </c>
      <c r="P323" s="0" t="n">
        <v>322</v>
      </c>
      <c r="Q323" s="42" t="s">
        <v>2974</v>
      </c>
      <c r="R323" s="42" t="str">
        <f aca="false">INDEX($N$2:$N$951,MATCH(S323,$P$2:$P$951,0),1)</f>
        <v>EXTC(200)</v>
      </c>
      <c r="S323" s="30" t="n">
        <v>160</v>
      </c>
      <c r="T323" s="43" t="str">
        <f aca="false">Q323&amp;"::"&amp;R323</f>
        <v>REAL::EXTC(200)</v>
      </c>
      <c r="U323" s="44" t="str">
        <f aca="false">"p%"&amp;LEFT(R323,SEARCH("(",R323,1)-1)&amp;"="&amp;LEFT(R323,SEARCH("(",R323,1)-1)</f>
        <v>p%EXTC=EXTC</v>
      </c>
      <c r="V323" s="44" t="str">
        <f aca="false">LEFT(R323,SEARCH("(",R323,1)-1)&amp;"="&amp;"p%"&amp;LEFT(R323,SEARCH("(",R323,1)-1)</f>
        <v>EXTC=p%EXTC</v>
      </c>
    </row>
    <row r="324" customFormat="false" ht="12.8" hidden="false" customHeight="false" outlineLevel="0" collapsed="false">
      <c r="E324" s="52" t="s">
        <v>670</v>
      </c>
      <c r="I324" s="39" t="s">
        <v>2330</v>
      </c>
      <c r="J324" s="52" t="n">
        <f aca="false">C15+1</f>
        <v>50</v>
      </c>
      <c r="K324" s="40" t="str">
        <f aca="false">IF(ISBLANK(F324),"",IF(ISNUMBER(F324),F324,VLOOKUP(IF(ISERROR(SEARCH(")",F324,1)),LEFT(F324,LEN(F324)),LEFT(F324,LEN(F324)-1)),$A$2:$C$38,3,0)))</f>
        <v/>
      </c>
      <c r="L324" s="40" t="str">
        <f aca="false">IF(ISBLANK(G324),"",IF(ISNUMBER(G324),G324,IF(ISNUMBER(1*LEFT(G324,LEN(G324)-1)),1*LEFT(G324,LEN(G324)-1),VLOOKUP(IF(ISERROR(SEARCH(")",G324,1)),LEFT(G324,LEN(G324)),LEFT(G324,LEN(G324)-1)),$A$2:$C$38,3,0))))</f>
        <v/>
      </c>
      <c r="M324" s="41" t="str">
        <f aca="false">IF(ISBLANK(H324),"",IF(ISNUMBER(H324),H324,IF(ISNUMBER(1*LEFT(H324,LEN(H324)-1)),1*LEFT(H324,LEN(H324)-1),VLOOKUP(IF(ISERROR(SEARCH(")",H324,1)),LEFT(H324,LEN(H324)),LEFT(H324,LEN(H324)-1)),$A$2:$C$38,3,0))))</f>
        <v/>
      </c>
      <c r="N324" s="40" t="str">
        <f aca="false">I324&amp;"("&amp;J324&amp;IF(ISNUMBER(K324),IF(ISNUMBER(L324),IF(ISNUMBER(M324),","&amp;K324&amp;","&amp;L324&amp;","&amp;M324,","&amp;K324&amp;","&amp;L324),","&amp;K324),"")&amp;")"</f>
        <v>KFL(50)</v>
      </c>
      <c r="O324" s="0" t="str">
        <f aca="false">IF(ISERROR(VLOOKUP(N324,'INTEGER modparm'!$B$2:$B$155,1,0)),IF(ISERROR(VLOOKUP(N324,'REAL modparm'!$B$2:$B$801,1,0)),IF(ISERROR(VLOOKUP(N324,'CHAR modparm'!$B$2:$B$10,1,0)),"*******","CHARACTER"),"REAL"),"INTEGER")</f>
        <v>INTEGER</v>
      </c>
      <c r="P324" s="0" t="n">
        <v>323</v>
      </c>
      <c r="Q324" s="42" t="s">
        <v>2974</v>
      </c>
      <c r="R324" s="42" t="str">
        <f aca="false">INDEX($N$2:$N$951,MATCH(S324,$P$2:$P$951,0),1)</f>
        <v>FBM(1)</v>
      </c>
      <c r="S324" s="30" t="n">
        <v>161</v>
      </c>
      <c r="T324" s="43" t="str">
        <f aca="false">Q324&amp;"::"&amp;R324</f>
        <v>REAL::FBM(1)</v>
      </c>
      <c r="U324" s="44" t="str">
        <f aca="false">"p%"&amp;LEFT(R324,SEARCH("(",R324,1)-1)&amp;"="&amp;LEFT(R324,SEARCH("(",R324,1)-1)</f>
        <v>p%FBM=FBM</v>
      </c>
      <c r="V324" s="44" t="str">
        <f aca="false">LEFT(R324,SEARCH("(",R324,1)-1)&amp;"="&amp;"p%"&amp;LEFT(R324,SEARCH("(",R324,1)-1)</f>
        <v>FBM=p%FBM</v>
      </c>
    </row>
    <row r="325" customFormat="false" ht="12.8" hidden="false" customHeight="false" outlineLevel="0" collapsed="false">
      <c r="E325" s="0" t="s">
        <v>1760</v>
      </c>
      <c r="F325" s="0" t="s">
        <v>1599</v>
      </c>
      <c r="I325" s="39" t="s">
        <v>2331</v>
      </c>
      <c r="J325" s="40" t="n">
        <f aca="false">IF(ISNUMBER(RIGHT(E325,LEN(E325)-SEARCH("(",E325,1))*1),RIGHT(E325,LEN(E325)-SEARCH("(",E325,1))*1,VLOOKUP(MID(E325,SEARCH("(",E325,1)+1,IF(ISERROR(FIND("NBMX",E325,1)),3,4)),$A$2:$C$38,3,0))</f>
        <v>200</v>
      </c>
      <c r="K325" s="40" t="n">
        <f aca="false">IF(ISBLANK(F325),"",IF(ISNUMBER(F325),F325,VLOOKUP(IF(ISERROR(SEARCH(")",F325,1)),LEFT(F325,LEN(F325)),LEFT(F325,LEN(F325)-1)),$A$2:$C$38,3,0)))</f>
        <v>1</v>
      </c>
      <c r="L325" s="40" t="str">
        <f aca="false">IF(ISBLANK(G325),"",IF(ISNUMBER(G325),G325,IF(ISNUMBER(1*LEFT(G325,LEN(G325)-1)),1*LEFT(G325,LEN(G325)-1),VLOOKUP(IF(ISERROR(SEARCH(")",G325,1)),LEFT(G325,LEN(G325)),LEFT(G325,LEN(G325)-1)),$A$2:$C$38,3,0))))</f>
        <v/>
      </c>
      <c r="M325" s="41" t="str">
        <f aca="false">IF(ISBLANK(H325),"",IF(ISNUMBER(H325),H325,IF(ISNUMBER(1*LEFT(H325,LEN(H325)-1)),1*LEFT(H325,LEN(H325)-1),VLOOKUP(IF(ISERROR(SEARCH(")",H325,1)),LEFT(H325,LEN(H325)),LEFT(H325,LEN(H325)-1)),$A$2:$C$38,3,0))))</f>
        <v/>
      </c>
      <c r="N325" s="40" t="str">
        <f aca="false">I325&amp;"("&amp;J325&amp;IF(ISNUMBER(K325),IF(ISNUMBER(L325),IF(ISNUMBER(M325),","&amp;K325&amp;","&amp;L325&amp;","&amp;M325,","&amp;K325&amp;","&amp;L325),","&amp;K325),"")&amp;")"</f>
        <v>KGO(200,1)</v>
      </c>
      <c r="O325" s="0" t="str">
        <f aca="false">IF(ISERROR(VLOOKUP(N325,'INTEGER modparm'!$B$2:$B$155,1,0)),IF(ISERROR(VLOOKUP(N325,'REAL modparm'!$B$2:$B$801,1,0)),IF(ISERROR(VLOOKUP(N325,'CHAR modparm'!$B$2:$B$10,1,0)),"*******","CHARACTER"),"REAL"),"INTEGER")</f>
        <v>INTEGER</v>
      </c>
      <c r="P325" s="0" t="n">
        <v>324</v>
      </c>
      <c r="Q325" s="42" t="s">
        <v>2974</v>
      </c>
      <c r="R325" s="42" t="str">
        <f aca="false">INDEX($N$2:$N$951,MATCH(S325,$P$2:$P$951,0),1)</f>
        <v>FC(31,1)</v>
      </c>
      <c r="S325" s="30" t="n">
        <v>162</v>
      </c>
      <c r="T325" s="43" t="str">
        <f aca="false">Q325&amp;"::"&amp;R325</f>
        <v>REAL::FC(31,1)</v>
      </c>
      <c r="U325" s="44" t="str">
        <f aca="false">"p%"&amp;LEFT(R325,SEARCH("(",R325,1)-1)&amp;"="&amp;LEFT(R325,SEARCH("(",R325,1)-1)</f>
        <v>p%FC=FC</v>
      </c>
      <c r="V325" s="44" t="str">
        <f aca="false">LEFT(R325,SEARCH("(",R325,1)-1)&amp;"="&amp;"p%"&amp;LEFT(R325,SEARCH("(",R325,1)-1)</f>
        <v>FC=p%FC</v>
      </c>
    </row>
    <row r="326" customFormat="false" ht="12.8" hidden="false" customHeight="false" outlineLevel="0" collapsed="false">
      <c r="E326" s="0" t="s">
        <v>679</v>
      </c>
      <c r="I326" s="39" t="s">
        <v>2332</v>
      </c>
      <c r="J326" s="40" t="n">
        <f aca="false">IF(ISNUMBER(RIGHT(E326,LEN(E326)-SEARCH("(",E326,1))*1),RIGHT(E326,LEN(E326)-SEARCH("(",E326,1))*1,VLOOKUP(MID(E326,SEARCH("(",E326,1)+1,IF(ISERROR(FIND("NBMX",E326,1)),3,4)),$A$2:$C$38,3,0))</f>
        <v>45</v>
      </c>
      <c r="K326" s="40" t="str">
        <f aca="false">IF(ISBLANK(F326),"",IF(ISNUMBER(F326),F326,VLOOKUP(IF(ISERROR(SEARCH(")",F326,1)),LEFT(F326,LEN(F326)),LEFT(F326,LEN(F326)-1)),$A$2:$C$38,3,0)))</f>
        <v/>
      </c>
      <c r="L326" s="40" t="str">
        <f aca="false">IF(ISBLANK(G326),"",IF(ISNUMBER(G326),G326,IF(ISNUMBER(1*LEFT(G326,LEN(G326)-1)),1*LEFT(G326,LEN(G326)-1),VLOOKUP(IF(ISERROR(SEARCH(")",G326,1)),LEFT(G326,LEN(G326)),LEFT(G326,LEN(G326)-1)),$A$2:$C$38,3,0))))</f>
        <v/>
      </c>
      <c r="M326" s="41" t="str">
        <f aca="false">IF(ISBLANK(H326),"",IF(ISNUMBER(H326),H326,IF(ISNUMBER(1*LEFT(H326,LEN(H326)-1)),1*LEFT(H326,LEN(H326)-1),VLOOKUP(IF(ISERROR(SEARCH(")",H326,1)),LEFT(H326,LEN(H326)),LEFT(H326,LEN(H326)-1)),$A$2:$C$38,3,0))))</f>
        <v/>
      </c>
      <c r="N326" s="40" t="str">
        <f aca="false">I326&amp;"("&amp;J326&amp;IF(ISNUMBER(K326),IF(ISNUMBER(L326),IF(ISNUMBER(M326),","&amp;K326&amp;","&amp;L326&amp;","&amp;M326,","&amp;K326&amp;","&amp;L326),","&amp;K326),"")&amp;")"</f>
        <v>KIR(45)</v>
      </c>
      <c r="O326" s="0" t="str">
        <f aca="false">IF(ISERROR(VLOOKUP(N326,'INTEGER modparm'!$B$2:$B$155,1,0)),IF(ISERROR(VLOOKUP(N326,'REAL modparm'!$B$2:$B$801,1,0)),IF(ISERROR(VLOOKUP(N326,'CHAR modparm'!$B$2:$B$10,1,0)),"*******","CHARACTER"),"REAL"),"INTEGER")</f>
        <v>INTEGER</v>
      </c>
      <c r="P326" s="0" t="n">
        <v>325</v>
      </c>
      <c r="Q326" s="42" t="s">
        <v>2974</v>
      </c>
      <c r="R326" s="42" t="str">
        <f aca="false">INDEX($N$2:$N$951,MATCH(S326,$P$2:$P$951,0),1)</f>
        <v>FCMN(1)</v>
      </c>
      <c r="S326" s="30" t="n">
        <v>163</v>
      </c>
      <c r="T326" s="43" t="str">
        <f aca="false">Q326&amp;"::"&amp;R326</f>
        <v>REAL::FCMN(1)</v>
      </c>
      <c r="U326" s="44" t="str">
        <f aca="false">"p%"&amp;LEFT(R326,SEARCH("(",R326,1)-1)&amp;"="&amp;LEFT(R326,SEARCH("(",R326,1)-1)</f>
        <v>p%FCMN=FCMN</v>
      </c>
      <c r="V326" s="44" t="str">
        <f aca="false">LEFT(R326,SEARCH("(",R326,1)-1)&amp;"="&amp;"p%"&amp;LEFT(R326,SEARCH("(",R326,1)-1)</f>
        <v>FCMN=p%FCMN</v>
      </c>
    </row>
    <row r="327" customFormat="false" ht="12.8" hidden="false" customHeight="false" outlineLevel="0" collapsed="false">
      <c r="E327" s="0" t="s">
        <v>1761</v>
      </c>
      <c r="F327" s="0" t="s">
        <v>1599</v>
      </c>
      <c r="I327" s="39" t="s">
        <v>2333</v>
      </c>
      <c r="J327" s="40" t="n">
        <f aca="false">IF(ISNUMBER(RIGHT(E327,LEN(E327)-SEARCH("(",E327,1))*1),RIGHT(E327,LEN(E327)-SEARCH("(",E327,1))*1,VLOOKUP(MID(E327,SEARCH("(",E327,1)+1,IF(ISERROR(FIND("NBMX",E327,1)),3,4)),$A$2:$C$38,3,0))</f>
        <v>300</v>
      </c>
      <c r="K327" s="40" t="n">
        <f aca="false">IF(ISBLANK(F327),"",IF(ISNUMBER(F327),F327,VLOOKUP(IF(ISERROR(SEARCH(")",F327,1)),LEFT(F327,LEN(F327)),LEFT(F327,LEN(F327)-1)),$A$2:$C$38,3,0)))</f>
        <v>1</v>
      </c>
      <c r="L327" s="40" t="str">
        <f aca="false">IF(ISBLANK(G327),"",IF(ISNUMBER(G327),G327,IF(ISNUMBER(1*LEFT(G327,LEN(G327)-1)),1*LEFT(G327,LEN(G327)-1),VLOOKUP(IF(ISERROR(SEARCH(")",G327,1)),LEFT(G327,LEN(G327)),LEFT(G327,LEN(G327)-1)),$A$2:$C$38,3,0))))</f>
        <v/>
      </c>
      <c r="M327" s="41" t="str">
        <f aca="false">IF(ISBLANK(H327),"",IF(ISNUMBER(H327),H327,IF(ISNUMBER(1*LEFT(H327,LEN(H327)-1)),1*LEFT(H327,LEN(H327)-1),VLOOKUP(IF(ISERROR(SEARCH(")",H327,1)),LEFT(H327,LEN(H327)),LEFT(H327,LEN(H327)-1)),$A$2:$C$38,3,0))))</f>
        <v/>
      </c>
      <c r="N327" s="40" t="str">
        <f aca="false">I327&amp;"("&amp;J327&amp;IF(ISNUMBER(K327),IF(ISNUMBER(L327),IF(ISNUMBER(M327),","&amp;K327&amp;","&amp;L327&amp;","&amp;M327,","&amp;K327&amp;","&amp;L327),","&amp;K327),"")&amp;")"</f>
        <v>KOMP(300,1)</v>
      </c>
      <c r="O327" s="0" t="str">
        <f aca="false">IF(ISERROR(VLOOKUP(N327,'INTEGER modparm'!$B$2:$B$155,1,0)),IF(ISERROR(VLOOKUP(N327,'REAL modparm'!$B$2:$B$801,1,0)),IF(ISERROR(VLOOKUP(N327,'CHAR modparm'!$B$2:$B$10,1,0)),"*******","CHARACTER"),"REAL"),"INTEGER")</f>
        <v>INTEGER</v>
      </c>
      <c r="P327" s="0" t="n">
        <v>326</v>
      </c>
      <c r="Q327" s="42" t="s">
        <v>2974</v>
      </c>
      <c r="R327" s="42" t="str">
        <f aca="false">INDEX($N$2:$N$951,MATCH(S327,$P$2:$P$951,0),1)</f>
        <v>FCMP(1)</v>
      </c>
      <c r="S327" s="30" t="n">
        <v>164</v>
      </c>
      <c r="T327" s="43" t="str">
        <f aca="false">Q327&amp;"::"&amp;R327</f>
        <v>REAL::FCMP(1)</v>
      </c>
      <c r="U327" s="44" t="str">
        <f aca="false">"p%"&amp;LEFT(R327,SEARCH("(",R327,1)-1)&amp;"="&amp;LEFT(R327,SEARCH("(",R327,1)-1)</f>
        <v>p%FCMP=FCMP</v>
      </c>
      <c r="V327" s="44" t="str">
        <f aca="false">LEFT(R327,SEARCH("(",R327,1)-1)&amp;"="&amp;"p%"&amp;LEFT(R327,SEARCH("(",R327,1)-1)</f>
        <v>FCMP=p%FCMP</v>
      </c>
    </row>
    <row r="328" customFormat="false" ht="12.8" hidden="false" customHeight="false" outlineLevel="0" collapsed="false">
      <c r="E328" s="0" t="s">
        <v>725</v>
      </c>
      <c r="I328" s="39" t="s">
        <v>2334</v>
      </c>
      <c r="J328" s="40" t="n">
        <f aca="false">IF(ISNUMBER(RIGHT(E328,LEN(E328)-SEARCH("(",E328,1))*1),RIGHT(E328,LEN(E328)-SEARCH("(",E328,1))*1,VLOOKUP(MID(E328,SEARCH("(",E328,1)+1,IF(ISERROR(FIND("NBMX",E328,1)),3,4)),$A$2:$C$38,3,0))</f>
        <v>1</v>
      </c>
      <c r="K328" s="40" t="str">
        <f aca="false">IF(ISBLANK(F328),"",IF(ISNUMBER(F328),F328,VLOOKUP(IF(ISERROR(SEARCH(")",F328,1)),LEFT(F328,LEN(F328)),LEFT(F328,LEN(F328)-1)),$A$2:$C$38,3,0)))</f>
        <v/>
      </c>
      <c r="L328" s="40" t="str">
        <f aca="false">IF(ISBLANK(G328),"",IF(ISNUMBER(G328),G328,IF(ISNUMBER(1*LEFT(G328,LEN(G328)-1)),1*LEFT(G328,LEN(G328)-1),VLOOKUP(IF(ISERROR(SEARCH(")",G328,1)),LEFT(G328,LEN(G328)),LEFT(G328,LEN(G328)-1)),$A$2:$C$38,3,0))))</f>
        <v/>
      </c>
      <c r="M328" s="41" t="str">
        <f aca="false">IF(ISBLANK(H328),"",IF(ISNUMBER(H328),H328,IF(ISNUMBER(1*LEFT(H328,LEN(H328)-1)),1*LEFT(H328,LEN(H328)-1),VLOOKUP(IF(ISERROR(SEARCH(")",H328,1)),LEFT(H328,LEN(H328)),LEFT(H328,LEN(H328)-1)),$A$2:$C$38,3,0))))</f>
        <v/>
      </c>
      <c r="N328" s="40" t="str">
        <f aca="false">I328&amp;"("&amp;J328&amp;IF(ISNUMBER(K328),IF(ISNUMBER(L328),IF(ISNUMBER(M328),","&amp;K328&amp;","&amp;L328&amp;","&amp;M328,","&amp;K328&amp;","&amp;L328),","&amp;K328),"")&amp;")"</f>
        <v>KP1(1)</v>
      </c>
      <c r="O328" s="0" t="str">
        <f aca="false">IF(ISERROR(VLOOKUP(N328,'INTEGER modparm'!$B$2:$B$155,1,0)),IF(ISERROR(VLOOKUP(N328,'REAL modparm'!$B$2:$B$801,1,0)),IF(ISERROR(VLOOKUP(N328,'CHAR modparm'!$B$2:$B$10,1,0)),"*******","CHARACTER"),"REAL"),"INTEGER")</f>
        <v>INTEGER</v>
      </c>
      <c r="P328" s="0" t="n">
        <v>327</v>
      </c>
      <c r="Q328" s="42" t="s">
        <v>2974</v>
      </c>
      <c r="R328" s="42" t="str">
        <f aca="false">INDEX($N$2:$N$951,MATCH(S328,$P$2:$P$951,0),1)</f>
        <v>FCST(60)</v>
      </c>
      <c r="S328" s="30" t="n">
        <v>165</v>
      </c>
      <c r="T328" s="43" t="str">
        <f aca="false">Q328&amp;"::"&amp;R328</f>
        <v>REAL::FCST(60)</v>
      </c>
      <c r="U328" s="44" t="str">
        <f aca="false">"p%"&amp;LEFT(R328,SEARCH("(",R328,1)-1)&amp;"="&amp;LEFT(R328,SEARCH("(",R328,1)-1)</f>
        <v>p%FCST=FCST</v>
      </c>
      <c r="V328" s="44" t="str">
        <f aca="false">LEFT(R328,SEARCH("(",R328,1)-1)&amp;"="&amp;"p%"&amp;LEFT(R328,SEARCH("(",R328,1)-1)</f>
        <v>FCST=p%FCST</v>
      </c>
    </row>
    <row r="329" customFormat="false" ht="12.8" hidden="false" customHeight="false" outlineLevel="0" collapsed="false">
      <c r="E329" s="0" t="s">
        <v>752</v>
      </c>
      <c r="I329" s="39" t="s">
        <v>2335</v>
      </c>
      <c r="J329" s="40" t="n">
        <f aca="false">IF(ISNUMBER(RIGHT(E329,LEN(E329)-SEARCH("(",E329,1))*1),RIGHT(E329,LEN(E329)-SEARCH("(",E329,1))*1,VLOOKUP(MID(E329,SEARCH("(",E329,1)+1,IF(ISERROR(FIND("NBMX",E329,1)),3,4)),$A$2:$C$38,3,0))</f>
        <v>60</v>
      </c>
      <c r="K329" s="40" t="str">
        <f aca="false">IF(ISBLANK(F329),"",IF(ISNUMBER(F329),F329,VLOOKUP(IF(ISERROR(SEARCH(")",F329,1)),LEFT(F329,LEN(F329)),LEFT(F329,LEN(F329)-1)),$A$2:$C$38,3,0)))</f>
        <v/>
      </c>
      <c r="L329" s="40" t="str">
        <f aca="false">IF(ISBLANK(G329),"",IF(ISNUMBER(G329),G329,IF(ISNUMBER(1*LEFT(G329,LEN(G329)-1)),1*LEFT(G329,LEN(G329)-1),VLOOKUP(IF(ISERROR(SEARCH(")",G329,1)),LEFT(G329,LEN(G329)),LEFT(G329,LEN(G329)-1)),$A$2:$C$38,3,0))))</f>
        <v/>
      </c>
      <c r="M329" s="41" t="str">
        <f aca="false">IF(ISBLANK(H329),"",IF(ISNUMBER(H329),H329,IF(ISNUMBER(1*LEFT(H329,LEN(H329)-1)),1*LEFT(H329,LEN(H329)-1),VLOOKUP(IF(ISERROR(SEARCH(")",H329,1)),LEFT(H329,LEN(H329)),LEFT(H329,LEN(H329)-1)),$A$2:$C$38,3,0))))</f>
        <v/>
      </c>
      <c r="N329" s="40" t="str">
        <f aca="false">I329&amp;"("&amp;J329&amp;IF(ISNUMBER(K329),IF(ISNUMBER(L329),IF(ISNUMBER(M329),","&amp;K329&amp;","&amp;L329&amp;","&amp;M329,","&amp;K329&amp;","&amp;L329),","&amp;K329),"")&amp;")"</f>
        <v>KPC(60)</v>
      </c>
      <c r="O329" s="0" t="str">
        <f aca="false">IF(ISERROR(VLOOKUP(N329,'INTEGER modparm'!$B$2:$B$155,1,0)),IF(ISERROR(VLOOKUP(N329,'REAL modparm'!$B$2:$B$801,1,0)),IF(ISERROR(VLOOKUP(N329,'CHAR modparm'!$B$2:$B$10,1,0)),"*******","CHARACTER"),"REAL"),"INTEGER")</f>
        <v>INTEGER</v>
      </c>
      <c r="P329" s="0" t="n">
        <v>328</v>
      </c>
      <c r="Q329" s="45" t="s">
        <v>2974</v>
      </c>
      <c r="R329" s="42" t="str">
        <f aca="false">INDEX($N$2:$N$951,MATCH(S329,$P$2:$P$951,0),1)</f>
        <v>FDSF(1)</v>
      </c>
      <c r="S329" s="30" t="n">
        <v>166</v>
      </c>
      <c r="T329" s="43" t="str">
        <f aca="false">Q329&amp;"::"&amp;R329</f>
        <v>REAL::FDSF(1)</v>
      </c>
      <c r="U329" s="44" t="str">
        <f aca="false">"p%"&amp;LEFT(R329,SEARCH("(",R329,1)-1)&amp;"="&amp;LEFT(R329,SEARCH("(",R329,1)-1)</f>
        <v>p%FDSF=FDSF</v>
      </c>
      <c r="V329" s="44" t="str">
        <f aca="false">LEFT(R329,SEARCH("(",R329,1)-1)&amp;"="&amp;"p%"&amp;LEFT(R329,SEARCH("(",R329,1)-1)</f>
        <v>FDSF=p%FDSF</v>
      </c>
    </row>
    <row r="330" customFormat="false" ht="12.8" hidden="false" customHeight="false" outlineLevel="0" collapsed="false">
      <c r="E330" s="0" t="s">
        <v>750</v>
      </c>
      <c r="I330" s="39" t="s">
        <v>2336</v>
      </c>
      <c r="J330" s="40" t="n">
        <f aca="false">IF(ISNUMBER(RIGHT(E330,LEN(E330)-SEARCH("(",E330,1))*1),RIGHT(E330,LEN(E330)-SEARCH("(",E330,1))*1,VLOOKUP(MID(E330,SEARCH("(",E330,1)+1,IF(ISERROR(FIND("NBMX",E330,1)),3,4)),$A$2:$C$38,3,0))</f>
        <v>5</v>
      </c>
      <c r="K330" s="40" t="str">
        <f aca="false">IF(ISBLANK(F330),"",IF(ISNUMBER(F330),F330,VLOOKUP(IF(ISERROR(SEARCH(")",F330,1)),LEFT(F330,LEN(F330)),LEFT(F330,LEN(F330)-1)),$A$2:$C$38,3,0)))</f>
        <v/>
      </c>
      <c r="L330" s="40" t="str">
        <f aca="false">IF(ISBLANK(G330),"",IF(ISNUMBER(G330),G330,IF(ISNUMBER(1*LEFT(G330,LEN(G330)-1)),1*LEFT(G330,LEN(G330)-1),VLOOKUP(IF(ISERROR(SEARCH(")",G330,1)),LEFT(G330,LEN(G330)),LEFT(G330,LEN(G330)-1)),$A$2:$C$38,3,0))))</f>
        <v/>
      </c>
      <c r="M330" s="41" t="str">
        <f aca="false">IF(ISBLANK(H330),"",IF(ISNUMBER(H330),H330,IF(ISNUMBER(1*LEFT(H330,LEN(H330)-1)),1*LEFT(H330,LEN(H330)-1),VLOOKUP(IF(ISERROR(SEARCH(")",H330,1)),LEFT(H330,LEN(H330)),LEFT(H330,LEN(H330)-1)),$A$2:$C$38,3,0))))</f>
        <v/>
      </c>
      <c r="N330" s="40" t="str">
        <f aca="false">I330&amp;"("&amp;J330&amp;IF(ISNUMBER(K330),IF(ISNUMBER(L330),IF(ISNUMBER(M330),","&amp;K330&amp;","&amp;L330&amp;","&amp;M330,","&amp;K330&amp;","&amp;L330),","&amp;K330),"")&amp;")"</f>
        <v>KPSN(5)</v>
      </c>
      <c r="O330" s="0" t="str">
        <f aca="false">IF(ISERROR(VLOOKUP(N330,'INTEGER modparm'!$B$2:$B$155,1,0)),IF(ISERROR(VLOOKUP(N330,'REAL modparm'!$B$2:$B$801,1,0)),IF(ISERROR(VLOOKUP(N330,'CHAR modparm'!$B$2:$B$10,1,0)),"*******","CHARACTER"),"REAL"),"INTEGER")</f>
        <v>INTEGER</v>
      </c>
      <c r="P330" s="0" t="n">
        <v>329</v>
      </c>
      <c r="Q330" s="45" t="s">
        <v>2974</v>
      </c>
      <c r="R330" s="42" t="str">
        <f aca="false">INDEX($N$2:$N$951,MATCH(S330,$P$2:$P$951,0),1)</f>
        <v>FE26(12,1)</v>
      </c>
      <c r="S330" s="30" t="n">
        <v>167</v>
      </c>
      <c r="T330" s="43" t="str">
        <f aca="false">Q330&amp;"::"&amp;R330</f>
        <v>REAL::FE26(12,1)</v>
      </c>
      <c r="U330" s="44" t="str">
        <f aca="false">"p%"&amp;LEFT(R330,SEARCH("(",R330,1)-1)&amp;"="&amp;LEFT(R330,SEARCH("(",R330,1)-1)</f>
        <v>p%FE26=FE26</v>
      </c>
      <c r="V330" s="44" t="str">
        <f aca="false">LEFT(R330,SEARCH("(",R330,1)-1)&amp;"="&amp;"p%"&amp;LEFT(R330,SEARCH("(",R330,1)-1)</f>
        <v>FE26=p%FE26</v>
      </c>
    </row>
    <row r="331" customFormat="false" ht="12.8" hidden="false" customHeight="false" outlineLevel="0" collapsed="false">
      <c r="E331" s="0" t="s">
        <v>726</v>
      </c>
      <c r="I331" s="39" t="s">
        <v>2337</v>
      </c>
      <c r="J331" s="40" t="n">
        <f aca="false">IF(ISNUMBER(RIGHT(E331,LEN(E331)-SEARCH("(",E331,1))*1),RIGHT(E331,LEN(E331)-SEARCH("(",E331,1))*1,VLOOKUP(MID(E331,SEARCH("(",E331,1)+1,IF(ISERROR(FIND("NBMX",E331,1)),3,4)),$A$2:$C$38,3,0))</f>
        <v>1</v>
      </c>
      <c r="K331" s="40" t="str">
        <f aca="false">IF(ISBLANK(F331),"",IF(ISNUMBER(F331),F331,VLOOKUP(IF(ISERROR(SEARCH(")",F331,1)),LEFT(F331,LEN(F331)),LEFT(F331,LEN(F331)-1)),$A$2:$C$38,3,0)))</f>
        <v/>
      </c>
      <c r="L331" s="40" t="str">
        <f aca="false">IF(ISBLANK(G331),"",IF(ISNUMBER(G331),G331,IF(ISNUMBER(1*LEFT(G331,LEN(G331)-1)),1*LEFT(G331,LEN(G331)-1),VLOOKUP(IF(ISERROR(SEARCH(")",G331,1)),LEFT(G331,LEN(G331)),LEFT(G331,LEN(G331)-1)),$A$2:$C$38,3,0))))</f>
        <v/>
      </c>
      <c r="M331" s="41" t="str">
        <f aca="false">IF(ISBLANK(H331),"",IF(ISNUMBER(H331),H331,IF(ISNUMBER(1*LEFT(H331,LEN(H331)-1)),1*LEFT(H331,LEN(H331)-1),VLOOKUP(IF(ISERROR(SEARCH(")",H331,1)),LEFT(H331,LEN(H331)),LEFT(H331,LEN(H331)-1)),$A$2:$C$38,3,0))))</f>
        <v/>
      </c>
      <c r="N331" s="40" t="str">
        <f aca="false">I331&amp;"("&amp;J331&amp;IF(ISNUMBER(K331),IF(ISNUMBER(L331),IF(ISNUMBER(M331),","&amp;K331&amp;","&amp;L331&amp;","&amp;M331,","&amp;K331&amp;","&amp;L331),","&amp;K331),"")&amp;")"</f>
        <v>KT(1)</v>
      </c>
      <c r="O331" s="0" t="str">
        <f aca="false">IF(ISERROR(VLOOKUP(N331,'INTEGER modparm'!$B$2:$B$155,1,0)),IF(ISERROR(VLOOKUP(N331,'REAL modparm'!$B$2:$B$801,1,0)),IF(ISERROR(VLOOKUP(N331,'CHAR modparm'!$B$2:$B$10,1,0)),"*******","CHARACTER"),"REAL"),"INTEGER")</f>
        <v>INTEGER</v>
      </c>
      <c r="P331" s="0" t="n">
        <v>330</v>
      </c>
      <c r="Q331" s="42" t="s">
        <v>2974</v>
      </c>
      <c r="R331" s="42" t="str">
        <f aca="false">INDEX($N$2:$N$951,MATCH(S331,$P$2:$P$951,0),1)</f>
        <v>FFC(1)</v>
      </c>
      <c r="S331" s="30" t="n">
        <v>168</v>
      </c>
      <c r="T331" s="43" t="str">
        <f aca="false">Q331&amp;"::"&amp;R331</f>
        <v>REAL::FFC(1)</v>
      </c>
      <c r="U331" s="44" t="str">
        <f aca="false">"p%"&amp;LEFT(R331,SEARCH("(",R331,1)-1)&amp;"="&amp;LEFT(R331,SEARCH("(",R331,1)-1)</f>
        <v>p%FFC=FFC</v>
      </c>
      <c r="V331" s="44" t="str">
        <f aca="false">LEFT(R331,SEARCH("(",R331,1)-1)&amp;"="&amp;"p%"&amp;LEFT(R331,SEARCH("(",R331,1)-1)</f>
        <v>FFC=p%FFC</v>
      </c>
    </row>
    <row r="332" customFormat="false" ht="12.8" hidden="false" customHeight="false" outlineLevel="0" collapsed="false">
      <c r="E332" s="0" t="s">
        <v>727</v>
      </c>
      <c r="I332" s="39" t="s">
        <v>2338</v>
      </c>
      <c r="J332" s="40" t="n">
        <f aca="false">IF(ISNUMBER(RIGHT(E332,LEN(E332)-SEARCH("(",E332,1))*1),RIGHT(E332,LEN(E332)-SEARCH("(",E332,1))*1,VLOOKUP(MID(E332,SEARCH("(",E332,1)+1,IF(ISERROR(FIND("NBMX",E332,1)),3,4)),$A$2:$C$38,3,0))</f>
        <v>1</v>
      </c>
      <c r="K332" s="40" t="str">
        <f aca="false">IF(ISBLANK(F332),"",IF(ISNUMBER(F332),F332,VLOOKUP(IF(ISERROR(SEARCH(")",F332,1)),LEFT(F332,LEN(F332)),LEFT(F332,LEN(F332)-1)),$A$2:$C$38,3,0)))</f>
        <v/>
      </c>
      <c r="L332" s="40" t="str">
        <f aca="false">IF(ISBLANK(G332),"",IF(ISNUMBER(G332),G332,IF(ISNUMBER(1*LEFT(G332,LEN(G332)-1)),1*LEFT(G332,LEN(G332)-1),VLOOKUP(IF(ISERROR(SEARCH(")",G332,1)),LEFT(G332,LEN(G332)),LEFT(G332,LEN(G332)-1)),$A$2:$C$38,3,0))))</f>
        <v/>
      </c>
      <c r="M332" s="41" t="str">
        <f aca="false">IF(ISBLANK(H332),"",IF(ISNUMBER(H332),H332,IF(ISNUMBER(1*LEFT(H332,LEN(H332)-1)),1*LEFT(H332,LEN(H332)-1),VLOOKUP(IF(ISERROR(SEARCH(")",H332,1)),LEFT(H332,LEN(H332)),LEFT(H332,LEN(H332)-1)),$A$2:$C$38,3,0))))</f>
        <v/>
      </c>
      <c r="N332" s="40" t="str">
        <f aca="false">I332&amp;"("&amp;J332&amp;IF(ISNUMBER(K332),IF(ISNUMBER(L332),IF(ISNUMBER(M332),","&amp;K332&amp;","&amp;L332&amp;","&amp;M332,","&amp;K332&amp;","&amp;L332),","&amp;K332),"")&amp;")"</f>
        <v>KTF(1)</v>
      </c>
      <c r="O332" s="0" t="str">
        <f aca="false">IF(ISERROR(VLOOKUP(N332,'INTEGER modparm'!$B$2:$B$155,1,0)),IF(ISERROR(VLOOKUP(N332,'REAL modparm'!$B$2:$B$801,1,0)),IF(ISERROR(VLOOKUP(N332,'CHAR modparm'!$B$2:$B$10,1,0)),"*******","CHARACTER"),"REAL"),"INTEGER")</f>
        <v>INTEGER</v>
      </c>
      <c r="P332" s="0" t="n">
        <v>331</v>
      </c>
      <c r="Q332" s="42" t="s">
        <v>2974</v>
      </c>
      <c r="R332" s="42" t="str">
        <f aca="false">INDEX($N$2:$N$951,MATCH(S332,$P$2:$P$951,0),1)</f>
        <v>FFED(10,1)</v>
      </c>
      <c r="S332" s="30" t="n">
        <v>169</v>
      </c>
      <c r="T332" s="43" t="str">
        <f aca="false">Q332&amp;"::"&amp;R332</f>
        <v>REAL::FFED(10,1)</v>
      </c>
      <c r="U332" s="44" t="str">
        <f aca="false">"p%"&amp;LEFT(R332,SEARCH("(",R332,1)-1)&amp;"="&amp;LEFT(R332,SEARCH("(",R332,1)-1)</f>
        <v>p%FFED=FFED</v>
      </c>
      <c r="V332" s="44" t="str">
        <f aca="false">LEFT(R332,SEARCH("(",R332,1)-1)&amp;"="&amp;"p%"&amp;LEFT(R332,SEARCH("(",R332,1)-1)</f>
        <v>FFED=p%FFED</v>
      </c>
    </row>
    <row r="333" customFormat="false" ht="12.8" hidden="false" customHeight="false" outlineLevel="0" collapsed="false">
      <c r="E333" s="0" t="s">
        <v>728</v>
      </c>
      <c r="I333" s="39" t="s">
        <v>2339</v>
      </c>
      <c r="J333" s="40" t="n">
        <f aca="false">IF(ISNUMBER(RIGHT(E333,LEN(E333)-SEARCH("(",E333,1))*1),RIGHT(E333,LEN(E333)-SEARCH("(",E333,1))*1,VLOOKUP(MID(E333,SEARCH("(",E333,1)+1,IF(ISERROR(FIND("NBMX",E333,1)),3,4)),$A$2:$C$38,3,0))</f>
        <v>1</v>
      </c>
      <c r="K333" s="40" t="str">
        <f aca="false">IF(ISBLANK(F333),"",IF(ISNUMBER(F333),F333,VLOOKUP(IF(ISERROR(SEARCH(")",F333,1)),LEFT(F333,LEN(F333)),LEFT(F333,LEN(F333)-1)),$A$2:$C$38,3,0)))</f>
        <v/>
      </c>
      <c r="L333" s="40" t="str">
        <f aca="false">IF(ISBLANK(G333),"",IF(ISNUMBER(G333),G333,IF(ISNUMBER(1*LEFT(G333,LEN(G333)-1)),1*LEFT(G333,LEN(G333)-1),VLOOKUP(IF(ISERROR(SEARCH(")",G333,1)),LEFT(G333,LEN(G333)),LEFT(G333,LEN(G333)-1)),$A$2:$C$38,3,0))))</f>
        <v/>
      </c>
      <c r="M333" s="41" t="str">
        <f aca="false">IF(ISBLANK(H333),"",IF(ISNUMBER(H333),H333,IF(ISNUMBER(1*LEFT(H333,LEN(H333)-1)),1*LEFT(H333,LEN(H333)-1),VLOOKUP(IF(ISERROR(SEARCH(")",H333,1)),LEFT(H333,LEN(H333)),LEFT(H333,LEN(H333)-1)),$A$2:$C$38,3,0))))</f>
        <v/>
      </c>
      <c r="N333" s="40" t="str">
        <f aca="false">I333&amp;"("&amp;J333&amp;IF(ISNUMBER(K333),IF(ISNUMBER(L333),IF(ISNUMBER(M333),","&amp;K333&amp;","&amp;L333&amp;","&amp;M333,","&amp;K333&amp;","&amp;L333),","&amp;K333),"")&amp;")"</f>
        <v>KTMX(1)</v>
      </c>
      <c r="O333" s="0" t="str">
        <f aca="false">IF(ISERROR(VLOOKUP(N333,'INTEGER modparm'!$B$2:$B$155,1,0)),IF(ISERROR(VLOOKUP(N333,'REAL modparm'!$B$2:$B$801,1,0)),IF(ISERROR(VLOOKUP(N333,'CHAR modparm'!$B$2:$B$10,1,0)),"*******","CHARACTER"),"REAL"),"INTEGER")</f>
        <v>INTEGER</v>
      </c>
      <c r="P333" s="0" t="n">
        <v>332</v>
      </c>
      <c r="Q333" s="42" t="s">
        <v>2974</v>
      </c>
      <c r="R333" s="42" t="str">
        <f aca="false">INDEX($N$2:$N$951,MATCH(S333,$P$2:$P$951,0),1)</f>
        <v>FFPQ(1)</v>
      </c>
      <c r="S333" s="30" t="n">
        <v>170</v>
      </c>
      <c r="T333" s="43" t="str">
        <f aca="false">Q333&amp;"::"&amp;R333</f>
        <v>REAL::FFPQ(1)</v>
      </c>
      <c r="U333" s="44" t="str">
        <f aca="false">"p%"&amp;LEFT(R333,SEARCH("(",R333,1)-1)&amp;"="&amp;LEFT(R333,SEARCH("(",R333,1)-1)</f>
        <v>p%FFPQ=FFPQ</v>
      </c>
      <c r="V333" s="44" t="str">
        <f aca="false">LEFT(R333,SEARCH("(",R333,1)-1)&amp;"="&amp;"p%"&amp;LEFT(R333,SEARCH("(",R333,1)-1)</f>
        <v>FFPQ=p%FFPQ</v>
      </c>
    </row>
    <row r="334" customFormat="false" ht="12.8" hidden="false" customHeight="false" outlineLevel="0" collapsed="false">
      <c r="E334" s="0" t="s">
        <v>729</v>
      </c>
      <c r="I334" s="39" t="s">
        <v>2340</v>
      </c>
      <c r="J334" s="40" t="n">
        <f aca="false">IF(ISNUMBER(RIGHT(E334,LEN(E334)-SEARCH("(",E334,1))*1),RIGHT(E334,LEN(E334)-SEARCH("(",E334,1))*1,VLOOKUP(MID(E334,SEARCH("(",E334,1)+1,IF(ISERROR(FIND("NBMX",E334,1)),3,4)),$A$2:$C$38,3,0))</f>
        <v>1</v>
      </c>
      <c r="K334" s="40" t="str">
        <f aca="false">IF(ISBLANK(F334),"",IF(ISNUMBER(F334),F334,VLOOKUP(IF(ISERROR(SEARCH(")",F334,1)),LEFT(F334,LEN(F334)),LEFT(F334,LEN(F334)-1)),$A$2:$C$38,3,0)))</f>
        <v/>
      </c>
      <c r="L334" s="40" t="str">
        <f aca="false">IF(ISBLANK(G334),"",IF(ISNUMBER(G334),G334,IF(ISNUMBER(1*LEFT(G334,LEN(G334)-1)),1*LEFT(G334,LEN(G334)-1),VLOOKUP(IF(ISERROR(SEARCH(")",G334,1)),LEFT(G334,LEN(G334)),LEFT(G334,LEN(G334)-1)),$A$2:$C$38,3,0))))</f>
        <v/>
      </c>
      <c r="M334" s="41" t="str">
        <f aca="false">IF(ISBLANK(H334),"",IF(ISNUMBER(H334),H334,IF(ISNUMBER(1*LEFT(H334,LEN(H334)-1)),1*LEFT(H334,LEN(H334)-1),VLOOKUP(IF(ISERROR(SEARCH(")",H334,1)),LEFT(H334,LEN(H334)),LEFT(H334,LEN(H334)-1)),$A$2:$C$38,3,0))))</f>
        <v/>
      </c>
      <c r="N334" s="40" t="str">
        <f aca="false">I334&amp;"("&amp;J334&amp;IF(ISNUMBER(K334),IF(ISNUMBER(L334),IF(ISNUMBER(M334),","&amp;K334&amp;","&amp;L334&amp;","&amp;M334,","&amp;K334&amp;","&amp;L334),","&amp;K334),"")&amp;")"</f>
        <v>KTT(1)</v>
      </c>
      <c r="O334" s="0" t="str">
        <f aca="false">IF(ISERROR(VLOOKUP(N334,'INTEGER modparm'!$B$2:$B$155,1,0)),IF(ISERROR(VLOOKUP(N334,'REAL modparm'!$B$2:$B$801,1,0)),IF(ISERROR(VLOOKUP(N334,'CHAR modparm'!$B$2:$B$10,1,0)),"*******","CHARACTER"),"REAL"),"INTEGER")</f>
        <v>INTEGER</v>
      </c>
      <c r="P334" s="0" t="n">
        <v>333</v>
      </c>
      <c r="Q334" s="42" t="s">
        <v>2974</v>
      </c>
      <c r="R334" s="42" t="str">
        <f aca="false">INDEX($N$2:$N$951,MATCH(S334,$P$2:$P$951,0),1)</f>
        <v>FGC(1)</v>
      </c>
      <c r="S334" s="30" t="n">
        <v>171</v>
      </c>
      <c r="T334" s="43" t="str">
        <f aca="false">Q334&amp;"::"&amp;R334</f>
        <v>REAL::FGC(1)</v>
      </c>
      <c r="U334" s="44" t="str">
        <f aca="false">"p%"&amp;LEFT(R334,SEARCH("(",R334,1)-1)&amp;"="&amp;LEFT(R334,SEARCH("(",R334,1)-1)</f>
        <v>p%FGC=FGC</v>
      </c>
      <c r="V334" s="44" t="str">
        <f aca="false">LEFT(R334,SEARCH("(",R334,1)-1)&amp;"="&amp;"p%"&amp;LEFT(R334,SEARCH("(",R334,1)-1)</f>
        <v>FGC=p%FGC</v>
      </c>
    </row>
    <row r="335" customFormat="false" ht="12.8" hidden="false" customHeight="false" outlineLevel="0" collapsed="false">
      <c r="E335" s="52" t="s">
        <v>651</v>
      </c>
      <c r="I335" s="39" t="s">
        <v>2341</v>
      </c>
      <c r="J335" s="52" t="n">
        <f aca="false">2*C12+C15</f>
        <v>51</v>
      </c>
      <c r="K335" s="40" t="str">
        <f aca="false">IF(ISBLANK(F335),"",IF(ISNUMBER(F335),F335,VLOOKUP(IF(ISERROR(SEARCH(")",F335,1)),LEFT(F335,LEN(F335)),LEFT(F335,LEN(F335)-1)),$A$2:$C$38,3,0)))</f>
        <v/>
      </c>
      <c r="L335" s="40" t="str">
        <f aca="false">IF(ISBLANK(G335),"",IF(ISNUMBER(G335),G335,IF(ISNUMBER(1*LEFT(G335,LEN(G335)-1)),1*LEFT(G335,LEN(G335)-1),VLOOKUP(IF(ISERROR(SEARCH(")",G335,1)),LEFT(G335,LEN(G335)),LEFT(G335,LEN(G335)-1)),$A$2:$C$38,3,0))))</f>
        <v/>
      </c>
      <c r="M335" s="41" t="str">
        <f aca="false">IF(ISBLANK(H335),"",IF(ISNUMBER(H335),H335,IF(ISNUMBER(1*LEFT(H335,LEN(H335)-1)),1*LEFT(H335,LEN(H335)-1),VLOOKUP(IF(ISERROR(SEARCH(")",H335,1)),LEFT(H335,LEN(H335)),LEFT(H335,LEN(H335)-1)),$A$2:$C$38,3,0))))</f>
        <v/>
      </c>
      <c r="N335" s="40" t="str">
        <f aca="false">I335&amp;"("&amp;J335&amp;IF(ISNUMBER(K335),IF(ISNUMBER(L335),IF(ISNUMBER(M335),","&amp;K335&amp;","&amp;L335&amp;","&amp;M335,","&amp;K335&amp;","&amp;L335),","&amp;K335),"")&amp;")"</f>
        <v>KW(51)</v>
      </c>
      <c r="O335" s="0" t="str">
        <f aca="false">IF(ISERROR(VLOOKUP(N335,'INTEGER modparm'!$B$2:$B$155,1,0)),IF(ISERROR(VLOOKUP(N335,'REAL modparm'!$B$2:$B$801,1,0)),IF(ISERROR(VLOOKUP(N335,'CHAR modparm'!$B$2:$B$10,1,0)),"*******","CHARACTER"),"REAL"),"INTEGER")</f>
        <v>INTEGER</v>
      </c>
      <c r="P335" s="0" t="n">
        <v>334</v>
      </c>
      <c r="Q335" s="42" t="s">
        <v>2974</v>
      </c>
      <c r="R335" s="42" t="str">
        <f aca="false">INDEX($N$2:$N$951,MATCH(S335,$P$2:$P$951,0),1)</f>
        <v>FGSL(1)</v>
      </c>
      <c r="S335" s="30" t="n">
        <v>172</v>
      </c>
      <c r="T335" s="43" t="str">
        <f aca="false">Q335&amp;"::"&amp;R335</f>
        <v>REAL::FGSL(1)</v>
      </c>
      <c r="U335" s="44" t="str">
        <f aca="false">"p%"&amp;LEFT(R335,SEARCH("(",R335,1)-1)&amp;"="&amp;LEFT(R335,SEARCH("(",R335,1)-1)</f>
        <v>p%FGSL=FGSL</v>
      </c>
      <c r="V335" s="44" t="str">
        <f aca="false">LEFT(R335,SEARCH("(",R335,1)-1)&amp;"="&amp;"p%"&amp;LEFT(R335,SEARCH("(",R335,1)-1)</f>
        <v>FGSL=p%FGSL</v>
      </c>
    </row>
    <row r="336" customFormat="false" ht="12.8" hidden="false" customHeight="false" outlineLevel="0" collapsed="false">
      <c r="E336" s="0" t="s">
        <v>1762</v>
      </c>
      <c r="F336" s="0" t="s">
        <v>224</v>
      </c>
      <c r="G336" s="0" t="s">
        <v>1599</v>
      </c>
      <c r="I336" s="39" t="s">
        <v>2342</v>
      </c>
      <c r="J336" s="40" t="n">
        <f aca="false">IF(ISNUMBER(RIGHT(E336,LEN(E336)-SEARCH("(",E336,1))*1),RIGHT(E336,LEN(E336)-SEARCH("(",E336,1))*1,VLOOKUP(MID(E336,SEARCH("(",E336,1)+1,IF(ISERROR(FIND("NBMX",E336,1)),3,4)),$A$2:$C$38,3,0))</f>
        <v>45</v>
      </c>
      <c r="K336" s="40" t="n">
        <f aca="false">IF(ISBLANK(F336),"",IF(ISNUMBER(F336),F336,VLOOKUP(IF(ISERROR(SEARCH(")",F336,1)),LEFT(F336,LEN(F336)),LEFT(F336,LEN(F336)-1)),$A$2:$C$38,3,0)))</f>
        <v>300</v>
      </c>
      <c r="L336" s="40" t="n">
        <f aca="false">IF(ISBLANK(G336),"",IF(ISNUMBER(G336),G336,IF(ISNUMBER(1*LEFT(G336,LEN(G336)-1)),1*LEFT(G336,LEN(G336)-1),VLOOKUP(IF(ISERROR(SEARCH(")",G336,1)),LEFT(G336,LEN(G336)),LEFT(G336,LEN(G336)-1)),$A$2:$C$38,3,0))))</f>
        <v>1</v>
      </c>
      <c r="M336" s="41" t="str">
        <f aca="false">IF(ISBLANK(H336),"",IF(ISNUMBER(H336),H336,IF(ISNUMBER(1*LEFT(H336,LEN(H336)-1)),1*LEFT(H336,LEN(H336)-1),VLOOKUP(IF(ISERROR(SEARCH(")",H336,1)),LEFT(H336,LEN(H336)),LEFT(H336,LEN(H336)-1)),$A$2:$C$38,3,0))))</f>
        <v/>
      </c>
      <c r="N336" s="40" t="str">
        <f aca="false">I336&amp;"("&amp;J336&amp;IF(ISNUMBER(K336),IF(ISNUMBER(L336),IF(ISNUMBER(M336),","&amp;K336&amp;","&amp;L336&amp;","&amp;M336,","&amp;K336&amp;","&amp;L336),","&amp;K336),"")&amp;")"</f>
        <v>LFT(45,300,1)</v>
      </c>
      <c r="O336" s="0" t="str">
        <f aca="false">IF(ISERROR(VLOOKUP(N336,'INTEGER modparm'!$B$2:$B$155,1,0)),IF(ISERROR(VLOOKUP(N336,'REAL modparm'!$B$2:$B$801,1,0)),IF(ISERROR(VLOOKUP(N336,'CHAR modparm'!$B$2:$B$10,1,0)),"*******","CHARACTER"),"REAL"),"INTEGER")</f>
        <v>INTEGER</v>
      </c>
      <c r="P336" s="0" t="n">
        <v>335</v>
      </c>
      <c r="Q336" s="42" t="s">
        <v>2974</v>
      </c>
      <c r="R336" s="42" t="str">
        <f aca="false">INDEX($N$2:$N$951,MATCH(S336,$P$2:$P$951,0),1)</f>
        <v>FHP(1)</v>
      </c>
      <c r="S336" s="30" t="n">
        <v>173</v>
      </c>
      <c r="T336" s="43" t="str">
        <f aca="false">Q336&amp;"::"&amp;R336</f>
        <v>REAL::FHP(1)</v>
      </c>
      <c r="U336" s="44" t="str">
        <f aca="false">"p%"&amp;LEFT(R336,SEARCH("(",R336,1)-1)&amp;"="&amp;LEFT(R336,SEARCH("(",R336,1)-1)</f>
        <v>p%FHP=FHP</v>
      </c>
      <c r="V336" s="44" t="str">
        <f aca="false">LEFT(R336,SEARCH("(",R336,1)-1)&amp;"="&amp;"p%"&amp;LEFT(R336,SEARCH("(",R336,1)-1)</f>
        <v>FHP=p%FHP</v>
      </c>
    </row>
    <row r="337" customFormat="false" ht="12.8" hidden="false" customHeight="false" outlineLevel="0" collapsed="false">
      <c r="E337" s="0" t="s">
        <v>1763</v>
      </c>
      <c r="F337" s="0" t="s">
        <v>1702</v>
      </c>
      <c r="I337" s="39" t="s">
        <v>2343</v>
      </c>
      <c r="J337" s="40" t="n">
        <f aca="false">IF(ISNUMBER(RIGHT(E337,LEN(E337)-SEARCH("(",E337,1))*1),RIGHT(E337,LEN(E337)-SEARCH("(",E337,1))*1,VLOOKUP(MID(E337,SEARCH("(",E337,1)+1,IF(ISERROR(FIND("NBMX",E337,1)),3,4)),$A$2:$C$38,3,0))</f>
        <v>10</v>
      </c>
      <c r="K337" s="40" t="n">
        <f aca="false">IF(ISBLANK(F337),"",IF(ISNUMBER(F337),F337,VLOOKUP(IF(ISERROR(SEARCH(")",F337,1)),LEFT(F337,LEN(F337)),LEFT(F337,LEN(F337)-1)),$A$2:$C$38,3,0)))</f>
        <v>1</v>
      </c>
      <c r="L337" s="40" t="str">
        <f aca="false">IF(ISBLANK(G337),"",IF(ISNUMBER(G337),G337,IF(ISNUMBER(1*LEFT(G337,LEN(G337)-1)),1*LEFT(G337,LEN(G337)-1),VLOOKUP(IF(ISERROR(SEARCH(")",G337,1)),LEFT(G337,LEN(G337)),LEFT(G337,LEN(G337)-1)),$A$2:$C$38,3,0))))</f>
        <v/>
      </c>
      <c r="M337" s="41" t="str">
        <f aca="false">IF(ISBLANK(H337),"",IF(ISNUMBER(H337),H337,IF(ISNUMBER(1*LEFT(H337,LEN(H337)-1)),1*LEFT(H337,LEN(H337)-1),VLOOKUP(IF(ISERROR(SEARCH(")",H337,1)),LEFT(H337,LEN(H337)),LEFT(H337,LEN(H337)-1)),$A$2:$C$38,3,0))))</f>
        <v/>
      </c>
      <c r="N337" s="40" t="str">
        <f aca="false">I337&amp;"("&amp;J337&amp;IF(ISNUMBER(K337),IF(ISNUMBER(L337),IF(ISNUMBER(M337),","&amp;K337&amp;","&amp;L337&amp;","&amp;M337,","&amp;K337&amp;","&amp;L337),","&amp;K337),"")&amp;")"</f>
        <v>LGIR(10,1)</v>
      </c>
      <c r="O337" s="0" t="str">
        <f aca="false">IF(ISERROR(VLOOKUP(N337,'INTEGER modparm'!$B$2:$B$155,1,0)),IF(ISERROR(VLOOKUP(N337,'REAL modparm'!$B$2:$B$801,1,0)),IF(ISERROR(VLOOKUP(N337,'CHAR modparm'!$B$2:$B$10,1,0)),"*******","CHARACTER"),"REAL"),"INTEGER")</f>
        <v>INTEGER</v>
      </c>
      <c r="P337" s="0" t="n">
        <v>336</v>
      </c>
      <c r="Q337" s="42" t="s">
        <v>2974</v>
      </c>
      <c r="R337" s="42" t="str">
        <f aca="false">INDEX($N$2:$N$951,MATCH(S337,$P$2:$P$951,0),1)</f>
        <v>FIRG(1)</v>
      </c>
      <c r="S337" s="30" t="n">
        <v>174</v>
      </c>
      <c r="T337" s="43" t="str">
        <f aca="false">Q337&amp;"::"&amp;R337</f>
        <v>REAL::FIRG(1)</v>
      </c>
      <c r="U337" s="44" t="str">
        <f aca="false">"p%"&amp;LEFT(R337,SEARCH("(",R337,1)-1)&amp;"="&amp;LEFT(R337,SEARCH("(",R337,1)-1)</f>
        <v>p%FIRG=FIRG</v>
      </c>
      <c r="V337" s="44" t="str">
        <f aca="false">LEFT(R337,SEARCH("(",R337,1)-1)&amp;"="&amp;"p%"&amp;LEFT(R337,SEARCH("(",R337,1)-1)</f>
        <v>FIRG=p%FIRG</v>
      </c>
    </row>
    <row r="338" customFormat="false" ht="12.8" hidden="false" customHeight="false" outlineLevel="0" collapsed="false">
      <c r="E338" s="0" t="s">
        <v>1764</v>
      </c>
      <c r="F338" s="0" t="s">
        <v>1599</v>
      </c>
      <c r="I338" s="39" t="s">
        <v>2344</v>
      </c>
      <c r="J338" s="40" t="n">
        <f aca="false">IF(ISNUMBER(RIGHT(E338,LEN(E338)-SEARCH("(",E338,1))*1),RIGHT(E338,LEN(E338)-SEARCH("(",E338,1))*1,VLOOKUP(MID(E338,SEARCH("(",E338,1)+1,IF(ISERROR(FIND("NBMX",E338,1)),3,4)),$A$2:$C$38,3,0))</f>
        <v>13</v>
      </c>
      <c r="K338" s="40" t="n">
        <f aca="false">IF(ISBLANK(F338),"",IF(ISNUMBER(F338),F338,VLOOKUP(IF(ISERROR(SEARCH(")",F338,1)),LEFT(F338,LEN(F338)),LEFT(F338,LEN(F338)-1)),$A$2:$C$38,3,0)))</f>
        <v>1</v>
      </c>
      <c r="L338" s="40" t="str">
        <f aca="false">IF(ISBLANK(G338),"",IF(ISNUMBER(G338),G338,IF(ISNUMBER(1*LEFT(G338,LEN(G338)-1)),1*LEFT(G338,LEN(G338)-1),VLOOKUP(IF(ISERROR(SEARCH(")",G338,1)),LEFT(G338,LEN(G338)),LEFT(G338,LEN(G338)-1)),$A$2:$C$38,3,0))))</f>
        <v/>
      </c>
      <c r="M338" s="41" t="str">
        <f aca="false">IF(ISBLANK(H338),"",IF(ISNUMBER(H338),H338,IF(ISNUMBER(1*LEFT(H338,LEN(H338)-1)),1*LEFT(H338,LEN(H338)-1),VLOOKUP(IF(ISERROR(SEARCH(")",H338,1)),LEFT(H338,LEN(H338)),LEFT(H338,LEN(H338)-1)),$A$2:$C$38,3,0))))</f>
        <v/>
      </c>
      <c r="N338" s="40" t="str">
        <f aca="false">I338&amp;"("&amp;J338&amp;IF(ISNUMBER(K338),IF(ISNUMBER(L338),IF(ISNUMBER(M338),","&amp;K338&amp;","&amp;L338&amp;","&amp;M338,","&amp;K338&amp;","&amp;L338),","&amp;K338),"")&amp;")"</f>
        <v>LID(13,1)</v>
      </c>
      <c r="O338" s="0" t="str">
        <f aca="false">IF(ISERROR(VLOOKUP(N338,'INTEGER modparm'!$B$2:$B$155,1,0)),IF(ISERROR(VLOOKUP(N338,'REAL modparm'!$B$2:$B$801,1,0)),IF(ISERROR(VLOOKUP(N338,'CHAR modparm'!$B$2:$B$10,1,0)),"*******","CHARACTER"),"REAL"),"INTEGER")</f>
        <v>INTEGER</v>
      </c>
      <c r="P338" s="0" t="n">
        <v>337</v>
      </c>
      <c r="Q338" s="42" t="s">
        <v>2974</v>
      </c>
      <c r="R338" s="42" t="str">
        <f aca="false">INDEX($N$2:$N$951,MATCH(S338,$P$2:$P$951,0),1)</f>
        <v>FIRX(45,300,1)</v>
      </c>
      <c r="S338" s="30" t="n">
        <v>175</v>
      </c>
      <c r="T338" s="43" t="str">
        <f aca="false">Q338&amp;"::"&amp;R338</f>
        <v>REAL::FIRX(45,300,1)</v>
      </c>
      <c r="U338" s="44" t="str">
        <f aca="false">"p%"&amp;LEFT(R338,SEARCH("(",R338,1)-1)&amp;"="&amp;LEFT(R338,SEARCH("(",R338,1)-1)</f>
        <v>p%FIRX=FIRX</v>
      </c>
      <c r="V338" s="44" t="str">
        <f aca="false">LEFT(R338,SEARCH("(",R338,1)-1)&amp;"="&amp;"p%"&amp;LEFT(R338,SEARCH("(",R338,1)-1)</f>
        <v>FIRX=p%FIRX</v>
      </c>
    </row>
    <row r="339" customFormat="false" ht="12.8" hidden="false" customHeight="false" outlineLevel="0" collapsed="false">
      <c r="E339" s="0" t="s">
        <v>730</v>
      </c>
      <c r="I339" s="39" t="s">
        <v>2345</v>
      </c>
      <c r="J339" s="40" t="n">
        <f aca="false">IF(ISNUMBER(RIGHT(E339,LEN(E339)-SEARCH("(",E339,1))*1),RIGHT(E339,LEN(E339)-SEARCH("(",E339,1))*1,VLOOKUP(MID(E339,SEARCH("(",E339,1)+1,IF(ISERROR(FIND("NBMX",E339,1)),3,4)),$A$2:$C$38,3,0))</f>
        <v>1</v>
      </c>
      <c r="K339" s="40" t="str">
        <f aca="false">IF(ISBLANK(F339),"",IF(ISNUMBER(F339),F339,VLOOKUP(IF(ISERROR(SEARCH(")",F339,1)),LEFT(F339,LEN(F339)),LEFT(F339,LEN(F339)-1)),$A$2:$C$38,3,0)))</f>
        <v/>
      </c>
      <c r="L339" s="40" t="str">
        <f aca="false">IF(ISBLANK(G339),"",IF(ISNUMBER(G339),G339,IF(ISNUMBER(1*LEFT(G339,LEN(G339)-1)),1*LEFT(G339,LEN(G339)-1),VLOOKUP(IF(ISERROR(SEARCH(")",G339,1)),LEFT(G339,LEN(G339)),LEFT(G339,LEN(G339)-1)),$A$2:$C$38,3,0))))</f>
        <v/>
      </c>
      <c r="M339" s="41" t="str">
        <f aca="false">IF(ISBLANK(H339),"",IF(ISNUMBER(H339),H339,IF(ISNUMBER(1*LEFT(H339,LEN(H339)-1)),1*LEFT(H339,LEN(H339)-1),VLOOKUP(IF(ISERROR(SEARCH(")",H339,1)),LEFT(H339,LEN(H339)),LEFT(H339,LEN(H339)-1)),$A$2:$C$38,3,0))))</f>
        <v/>
      </c>
      <c r="N339" s="40" t="str">
        <f aca="false">I339&amp;"("&amp;J339&amp;IF(ISNUMBER(K339),IF(ISNUMBER(L339),IF(ISNUMBER(M339),","&amp;K339&amp;","&amp;L339&amp;","&amp;M339,","&amp;K339&amp;","&amp;L339),","&amp;K339),"")&amp;")"</f>
        <v>LM(1)</v>
      </c>
      <c r="O339" s="0" t="str">
        <f aca="false">IF(ISERROR(VLOOKUP(N339,'INTEGER modparm'!$B$2:$B$155,1,0)),IF(ISERROR(VLOOKUP(N339,'REAL modparm'!$B$2:$B$801,1,0)),IF(ISERROR(VLOOKUP(N339,'CHAR modparm'!$B$2:$B$10,1,0)),"*******","CHARACTER"),"REAL"),"INTEGER")</f>
        <v>INTEGER</v>
      </c>
      <c r="P339" s="0" t="n">
        <v>338</v>
      </c>
      <c r="Q339" s="42" t="s">
        <v>2974</v>
      </c>
      <c r="R339" s="42" t="str">
        <f aca="false">INDEX($N$2:$N$951,MATCH(S339,$P$2:$P$951,0),1)</f>
        <v>FIXK(12,1)</v>
      </c>
      <c r="S339" s="30" t="n">
        <v>176</v>
      </c>
      <c r="T339" s="43" t="str">
        <f aca="false">Q339&amp;"::"&amp;R339</f>
        <v>REAL::FIXK(12,1)</v>
      </c>
      <c r="U339" s="44" t="str">
        <f aca="false">"p%"&amp;LEFT(R339,SEARCH("(",R339,1)-1)&amp;"="&amp;LEFT(R339,SEARCH("(",R339,1)-1)</f>
        <v>p%FIXK=FIXK</v>
      </c>
      <c r="V339" s="44" t="str">
        <f aca="false">LEFT(R339,SEARCH("(",R339,1)-1)&amp;"="&amp;"p%"&amp;LEFT(R339,SEARCH("(",R339,1)-1)</f>
        <v>FIXK=p%FIXK</v>
      </c>
    </row>
    <row r="340" customFormat="false" ht="12.8" hidden="false" customHeight="false" outlineLevel="0" collapsed="false">
      <c r="E340" s="0" t="s">
        <v>1765</v>
      </c>
      <c r="F340" s="0" t="s">
        <v>1599</v>
      </c>
      <c r="I340" s="39" t="s">
        <v>2346</v>
      </c>
      <c r="J340" s="40" t="n">
        <f aca="false">IF(ISNUMBER(RIGHT(E340,LEN(E340)-SEARCH("(",E340,1))*1),RIGHT(E340,LEN(E340)-SEARCH("(",E340,1))*1,VLOOKUP(MID(E340,SEARCH("(",E340,1)+1,IF(ISERROR(FIND("NBMX",E340,1)),3,4)),$A$2:$C$38,3,0))</f>
        <v>12</v>
      </c>
      <c r="K340" s="40" t="n">
        <f aca="false">IF(ISBLANK(F340),"",IF(ISNUMBER(F340),F340,VLOOKUP(IF(ISERROR(SEARCH(")",F340,1)),LEFT(F340,LEN(F340)),LEFT(F340,LEN(F340)-1)),$A$2:$C$38,3,0)))</f>
        <v>1</v>
      </c>
      <c r="L340" s="40" t="str">
        <f aca="false">IF(ISBLANK(G340),"",IF(ISNUMBER(G340),G340,IF(ISNUMBER(1*LEFT(G340,LEN(G340)-1)),1*LEFT(G340,LEN(G340)-1),VLOOKUP(IF(ISERROR(SEARCH(")",G340,1)),LEFT(G340,LEN(G340)),LEFT(G340,LEN(G340)-1)),$A$2:$C$38,3,0))))</f>
        <v/>
      </c>
      <c r="M340" s="41" t="str">
        <f aca="false">IF(ISBLANK(H340),"",IF(ISNUMBER(H340),H340,IF(ISNUMBER(1*LEFT(H340,LEN(H340)-1)),1*LEFT(H340,LEN(H340)-1),VLOOKUP(IF(ISERROR(SEARCH(")",H340,1)),LEFT(H340,LEN(H340)),LEFT(H340,LEN(H340)-1)),$A$2:$C$38,3,0))))</f>
        <v/>
      </c>
      <c r="N340" s="40" t="str">
        <f aca="false">I340&amp;"("&amp;J340&amp;IF(ISNUMBER(K340),IF(ISNUMBER(L340),IF(ISNUMBER(M340),","&amp;K340&amp;","&amp;L340&amp;","&amp;M340,","&amp;K340&amp;","&amp;L340),","&amp;K340),"")&amp;")"</f>
        <v>LORG(12,1)</v>
      </c>
      <c r="O340" s="0" t="str">
        <f aca="false">IF(ISERROR(VLOOKUP(N340,'INTEGER modparm'!$B$2:$B$155,1,0)),IF(ISERROR(VLOOKUP(N340,'REAL modparm'!$B$2:$B$801,1,0)),IF(ISERROR(VLOOKUP(N340,'CHAR modparm'!$B$2:$B$10,1,0)),"*******","CHARACTER"),"REAL"),"INTEGER")</f>
        <v>INTEGER</v>
      </c>
      <c r="P340" s="0" t="n">
        <v>339</v>
      </c>
      <c r="Q340" s="42" t="s">
        <v>2974</v>
      </c>
      <c r="R340" s="42" t="str">
        <f aca="false">INDEX($N$2:$N$951,MATCH(S340,$P$2:$P$951,0),1)</f>
        <v>FK(60)</v>
      </c>
      <c r="S340" s="30" t="n">
        <v>177</v>
      </c>
      <c r="T340" s="43" t="str">
        <f aca="false">Q340&amp;"::"&amp;R340</f>
        <v>REAL::FK(60)</v>
      </c>
      <c r="U340" s="44" t="str">
        <f aca="false">"p%"&amp;LEFT(R340,SEARCH("(",R340,1)-1)&amp;"="&amp;LEFT(R340,SEARCH("(",R340,1)-1)</f>
        <v>p%FK=FK</v>
      </c>
      <c r="V340" s="44" t="str">
        <f aca="false">LEFT(R340,SEARCH("(",R340,1)-1)&amp;"="&amp;"p%"&amp;LEFT(R340,SEARCH("(",R340,1)-1)</f>
        <v>FK=p%FK</v>
      </c>
    </row>
    <row r="341" customFormat="false" ht="12.8" hidden="false" customHeight="false" outlineLevel="0" collapsed="false">
      <c r="E341" s="0" t="s">
        <v>1766</v>
      </c>
      <c r="F341" s="0" t="s">
        <v>220</v>
      </c>
      <c r="G341" s="0" t="s">
        <v>1599</v>
      </c>
      <c r="I341" s="39" t="s">
        <v>2347</v>
      </c>
      <c r="J341" s="40" t="n">
        <f aca="false">IF(ISNUMBER(RIGHT(E341,LEN(E341)-SEARCH("(",E341,1))*1),RIGHT(E341,LEN(E341)-SEARCH("(",E341,1))*1,VLOOKUP(MID(E341,SEARCH("(",E341,1)+1,IF(ISERROR(FIND("NBMX",E341,1)),3,4)),$A$2:$C$38,3,0))</f>
        <v>45</v>
      </c>
      <c r="K341" s="40" t="n">
        <f aca="false">IF(ISBLANK(F341),"",IF(ISNUMBER(F341),F341,VLOOKUP(IF(ISERROR(SEARCH(")",F341,1)),LEFT(F341,LEN(F341)),LEFT(F341,LEN(F341)-1)),$A$2:$C$38,3,0)))</f>
        <v>60</v>
      </c>
      <c r="L341" s="40" t="n">
        <f aca="false">IF(ISBLANK(G341),"",IF(ISNUMBER(G341),G341,IF(ISNUMBER(1*LEFT(G341,LEN(G341)-1)),1*LEFT(G341,LEN(G341)-1),VLOOKUP(IF(ISERROR(SEARCH(")",G341,1)),LEFT(G341,LEN(G341)),LEFT(G341,LEN(G341)-1)),$A$2:$C$38,3,0))))</f>
        <v>1</v>
      </c>
      <c r="M341" s="41" t="str">
        <f aca="false">IF(ISBLANK(H341),"",IF(ISNUMBER(H341),H341,IF(ISNUMBER(1*LEFT(H341,LEN(H341)-1)),1*LEFT(H341,LEN(H341)-1),VLOOKUP(IF(ISERROR(SEARCH(")",H341,1)),LEFT(H341,LEN(H341)),LEFT(H341,LEN(H341)-1)),$A$2:$C$38,3,0))))</f>
        <v/>
      </c>
      <c r="N341" s="40" t="str">
        <f aca="false">I341&amp;"("&amp;J341&amp;IF(ISNUMBER(K341),IF(ISNUMBER(L341),IF(ISNUMBER(M341),","&amp;K341&amp;","&amp;L341&amp;","&amp;M341,","&amp;K341&amp;","&amp;L341),","&amp;K341),"")&amp;")"</f>
        <v>LPC(45,60,1)</v>
      </c>
      <c r="O341" s="0" t="str">
        <f aca="false">IF(ISERROR(VLOOKUP(N341,'INTEGER modparm'!$B$2:$B$155,1,0)),IF(ISERROR(VLOOKUP(N341,'REAL modparm'!$B$2:$B$801,1,0)),IF(ISERROR(VLOOKUP(N341,'CHAR modparm'!$B$2:$B$10,1,0)),"*******","CHARACTER"),"REAL"),"INTEGER")</f>
        <v>INTEGER</v>
      </c>
      <c r="P341" s="0" t="n">
        <v>340</v>
      </c>
      <c r="Q341" s="42" t="s">
        <v>2974</v>
      </c>
      <c r="R341" s="42" t="str">
        <f aca="false">INDEX($N$2:$N$951,MATCH(S341,$P$2:$P$951,0),1)</f>
        <v>FLT(200)</v>
      </c>
      <c r="S341" s="30" t="n">
        <v>178</v>
      </c>
      <c r="T341" s="43" t="str">
        <f aca="false">Q341&amp;"::"&amp;R341</f>
        <v>REAL::FLT(200)</v>
      </c>
      <c r="U341" s="44" t="str">
        <f aca="false">"p%"&amp;LEFT(R341,SEARCH("(",R341,1)-1)&amp;"="&amp;LEFT(R341,SEARCH("(",R341,1)-1)</f>
        <v>p%FLT=FLT</v>
      </c>
      <c r="V341" s="44" t="str">
        <f aca="false">LEFT(R341,SEARCH("(",R341,1)-1)&amp;"="&amp;"p%"&amp;LEFT(R341,SEARCH("(",R341,1)-1)</f>
        <v>FLT=p%FLT</v>
      </c>
    </row>
    <row r="342" customFormat="false" ht="12.8" hidden="false" customHeight="false" outlineLevel="0" collapsed="false">
      <c r="E342" s="0" t="s">
        <v>731</v>
      </c>
      <c r="I342" s="39" t="s">
        <v>2348</v>
      </c>
      <c r="J342" s="40" t="n">
        <f aca="false">IF(ISNUMBER(RIGHT(E342,LEN(E342)-SEARCH("(",E342,1))*1),RIGHT(E342,LEN(E342)-SEARCH("(",E342,1))*1,VLOOKUP(MID(E342,SEARCH("(",E342,1)+1,IF(ISERROR(FIND("NBMX",E342,1)),3,4)),$A$2:$C$38,3,0))</f>
        <v>1</v>
      </c>
      <c r="K342" s="40" t="str">
        <f aca="false">IF(ISBLANK(F342),"",IF(ISNUMBER(F342),F342,VLOOKUP(IF(ISERROR(SEARCH(")",F342,1)),LEFT(F342,LEN(F342)),LEFT(F342,LEN(F342)-1)),$A$2:$C$38,3,0)))</f>
        <v/>
      </c>
      <c r="L342" s="40" t="str">
        <f aca="false">IF(ISBLANK(G342),"",IF(ISNUMBER(G342),G342,IF(ISNUMBER(1*LEFT(G342,LEN(G342)-1)),1*LEFT(G342,LEN(G342)-1),VLOOKUP(IF(ISERROR(SEARCH(")",G342,1)),LEFT(G342,LEN(G342)),LEFT(G342,LEN(G342)-1)),$A$2:$C$38,3,0))))</f>
        <v/>
      </c>
      <c r="M342" s="41" t="str">
        <f aca="false">IF(ISBLANK(H342),"",IF(ISNUMBER(H342),H342,IF(ISNUMBER(1*LEFT(H342,LEN(H342)-1)),1*LEFT(H342,LEN(H342)-1),VLOOKUP(IF(ISERROR(SEARCH(")",H342,1)),LEFT(H342,LEN(H342)),LEFT(H342,LEN(H342)-1)),$A$2:$C$38,3,0))))</f>
        <v/>
      </c>
      <c r="N342" s="40" t="str">
        <f aca="false">I342&amp;"("&amp;J342&amp;IF(ISNUMBER(K342),IF(ISNUMBER(L342),IF(ISNUMBER(M342),","&amp;K342&amp;","&amp;L342&amp;","&amp;M342,","&amp;K342&amp;","&amp;L342),","&amp;K342),"")&amp;")"</f>
        <v>LRD(1)</v>
      </c>
      <c r="O342" s="0" t="str">
        <f aca="false">IF(ISERROR(VLOOKUP(N342,'INTEGER modparm'!$B$2:$B$155,1,0)),IF(ISERROR(VLOOKUP(N342,'REAL modparm'!$B$2:$B$801,1,0)),IF(ISERROR(VLOOKUP(N342,'CHAR modparm'!$B$2:$B$10,1,0)),"*******","CHARACTER"),"REAL"),"INTEGER")</f>
        <v>INTEGER</v>
      </c>
      <c r="P342" s="0" t="n">
        <v>341</v>
      </c>
      <c r="Q342" s="42" t="s">
        <v>2974</v>
      </c>
      <c r="R342" s="42" t="str">
        <f aca="false">INDEX($N$2:$N$951,MATCH(S342,$P$2:$P$951,0),1)</f>
        <v>FN(60)</v>
      </c>
      <c r="S342" s="30" t="n">
        <v>179</v>
      </c>
      <c r="T342" s="43" t="str">
        <f aca="false">Q342&amp;"::"&amp;R342</f>
        <v>REAL::FN(60)</v>
      </c>
      <c r="U342" s="44" t="str">
        <f aca="false">"p%"&amp;LEFT(R342,SEARCH("(",R342,1)-1)&amp;"="&amp;LEFT(R342,SEARCH("(",R342,1)-1)</f>
        <v>p%FN=FN</v>
      </c>
      <c r="V342" s="44" t="str">
        <f aca="false">LEFT(R342,SEARCH("(",R342,1)-1)&amp;"="&amp;"p%"&amp;LEFT(R342,SEARCH("(",R342,1)-1)</f>
        <v>FN=p%FN</v>
      </c>
    </row>
    <row r="343" customFormat="false" ht="12.8" hidden="false" customHeight="false" outlineLevel="0" collapsed="false">
      <c r="E343" s="0" t="s">
        <v>1767</v>
      </c>
      <c r="F343" s="0" t="s">
        <v>224</v>
      </c>
      <c r="G343" s="0" t="s">
        <v>1599</v>
      </c>
      <c r="I343" s="39" t="s">
        <v>2349</v>
      </c>
      <c r="J343" s="40" t="n">
        <f aca="false">IF(ISNUMBER(RIGHT(E343,LEN(E343)-SEARCH("(",E343,1))*1),RIGHT(E343,LEN(E343)-SEARCH("(",E343,1))*1,VLOOKUP(MID(E343,SEARCH("(",E343,1)+1,IF(ISERROR(FIND("NBMX",E343,1)),3,4)),$A$2:$C$38,3,0))</f>
        <v>45</v>
      </c>
      <c r="K343" s="40" t="n">
        <f aca="false">IF(ISBLANK(F343),"",IF(ISNUMBER(F343),F343,VLOOKUP(IF(ISERROR(SEARCH(")",F343,1)),LEFT(F343,LEN(F343)),LEFT(F343,LEN(F343)-1)),$A$2:$C$38,3,0)))</f>
        <v>300</v>
      </c>
      <c r="L343" s="40" t="n">
        <f aca="false">IF(ISBLANK(G343),"",IF(ISNUMBER(G343),G343,IF(ISNUMBER(1*LEFT(G343,LEN(G343)-1)),1*LEFT(G343,LEN(G343)-1),VLOOKUP(IF(ISERROR(SEARCH(")",G343,1)),LEFT(G343,LEN(G343)),LEFT(G343,LEN(G343)-1)),$A$2:$C$38,3,0))))</f>
        <v>1</v>
      </c>
      <c r="M343" s="41" t="str">
        <f aca="false">IF(ISBLANK(H343),"",IF(ISNUMBER(H343),H343,IF(ISNUMBER(1*LEFT(H343,LEN(H343)-1)),1*LEFT(H343,LEN(H343)-1),VLOOKUP(IF(ISERROR(SEARCH(")",H343,1)),LEFT(H343,LEN(H343)),LEFT(H343,LEN(H343)-1)),$A$2:$C$38,3,0))))</f>
        <v/>
      </c>
      <c r="N343" s="40" t="str">
        <f aca="false">I343&amp;"("&amp;J343&amp;IF(ISNUMBER(K343),IF(ISNUMBER(L343),IF(ISNUMBER(M343),","&amp;K343&amp;","&amp;L343&amp;","&amp;M343,","&amp;K343&amp;","&amp;L343),","&amp;K343),"")&amp;")"</f>
        <v>LT(45,300,1)</v>
      </c>
      <c r="O343" s="0" t="str">
        <f aca="false">IF(ISERROR(VLOOKUP(N343,'INTEGER modparm'!$B$2:$B$155,1,0)),IF(ISERROR(VLOOKUP(N343,'REAL modparm'!$B$2:$B$801,1,0)),IF(ISERROR(VLOOKUP(N343,'CHAR modparm'!$B$2:$B$10,1,0)),"*******","CHARACTER"),"REAL"),"INTEGER")</f>
        <v>INTEGER</v>
      </c>
      <c r="P343" s="0" t="n">
        <v>342</v>
      </c>
      <c r="Q343" s="42" t="s">
        <v>2974</v>
      </c>
      <c r="R343" s="42" t="str">
        <f aca="false">INDEX($N$2:$N$951,MATCH(S343,$P$2:$P$951,0),1)</f>
        <v>FNMA(60)</v>
      </c>
      <c r="S343" s="30" t="n">
        <v>180</v>
      </c>
      <c r="T343" s="43" t="str">
        <f aca="false">Q343&amp;"::"&amp;R343</f>
        <v>REAL::FNMA(60)</v>
      </c>
      <c r="U343" s="44" t="str">
        <f aca="false">"p%"&amp;LEFT(R343,SEARCH("(",R343,1)-1)&amp;"="&amp;LEFT(R343,SEARCH("(",R343,1)-1)</f>
        <v>p%FNMA=FNMA</v>
      </c>
      <c r="V343" s="44" t="str">
        <f aca="false">LEFT(R343,SEARCH("(",R343,1)-1)&amp;"="&amp;"p%"&amp;LEFT(R343,SEARCH("(",R343,1)-1)</f>
        <v>FNMA=p%FNMA</v>
      </c>
    </row>
    <row r="344" customFormat="false" ht="12.8" hidden="false" customHeight="false" outlineLevel="0" collapsed="false">
      <c r="E344" s="0" t="s">
        <v>732</v>
      </c>
      <c r="I344" s="39" t="s">
        <v>2350</v>
      </c>
      <c r="J344" s="40" t="n">
        <f aca="false">IF(ISNUMBER(RIGHT(E344,LEN(E344)-SEARCH("(",E344,1))*1),RIGHT(E344,LEN(E344)-SEARCH("(",E344,1))*1,VLOOKUP(MID(E344,SEARCH("(",E344,1)+1,IF(ISERROR(FIND("NBMX",E344,1)),3,4)),$A$2:$C$38,3,0))</f>
        <v>1</v>
      </c>
      <c r="K344" s="40" t="str">
        <f aca="false">IF(ISBLANK(F344),"",IF(ISNUMBER(F344),F344,VLOOKUP(IF(ISERROR(SEARCH(")",F344,1)),LEFT(F344,LEN(F344)),LEFT(F344,LEN(F344)-1)),$A$2:$C$38,3,0)))</f>
        <v/>
      </c>
      <c r="L344" s="40" t="str">
        <f aca="false">IF(ISBLANK(G344),"",IF(ISNUMBER(G344),G344,IF(ISNUMBER(1*LEFT(G344,LEN(G344)-1)),1*LEFT(G344,LEN(G344)-1),VLOOKUP(IF(ISERROR(SEARCH(")",G344,1)),LEFT(G344,LEN(G344)),LEFT(G344,LEN(G344)-1)),$A$2:$C$38,3,0))))</f>
        <v/>
      </c>
      <c r="M344" s="41" t="str">
        <f aca="false">IF(ISBLANK(H344),"",IF(ISNUMBER(H344),H344,IF(ISNUMBER(1*LEFT(H344,LEN(H344)-1)),1*LEFT(H344,LEN(H344)-1),VLOOKUP(IF(ISERROR(SEARCH(")",H344,1)),LEFT(H344,LEN(H344)),LEFT(H344,LEN(H344)-1)),$A$2:$C$38,3,0))))</f>
        <v/>
      </c>
      <c r="N344" s="40" t="str">
        <f aca="false">I344&amp;"("&amp;J344&amp;IF(ISNUMBER(K344),IF(ISNUMBER(L344),IF(ISNUMBER(M344),","&amp;K344&amp;","&amp;L344&amp;","&amp;M344,","&amp;K344&amp;","&amp;L344),","&amp;K344),"")&amp;")"</f>
        <v>LUN(1)</v>
      </c>
      <c r="O344" s="0" t="str">
        <f aca="false">IF(ISERROR(VLOOKUP(N344,'INTEGER modparm'!$B$2:$B$155,1,0)),IF(ISERROR(VLOOKUP(N344,'REAL modparm'!$B$2:$B$801,1,0)),IF(ISERROR(VLOOKUP(N344,'CHAR modparm'!$B$2:$B$10,1,0)),"*******","CHARACTER"),"REAL"),"INTEGER")</f>
        <v>INTEGER</v>
      </c>
      <c r="P344" s="0" t="n">
        <v>343</v>
      </c>
      <c r="Q344" s="42" t="s">
        <v>2974</v>
      </c>
      <c r="R344" s="42" t="str">
        <f aca="false">INDEX($N$2:$N$951,MATCH(S344,$P$2:$P$951,0),1)</f>
        <v>FNMN(60)</v>
      </c>
      <c r="S344" s="30" t="n">
        <v>181</v>
      </c>
      <c r="T344" s="43" t="str">
        <f aca="false">Q344&amp;"::"&amp;R344</f>
        <v>REAL::FNMN(60)</v>
      </c>
      <c r="U344" s="44" t="str">
        <f aca="false">"p%"&amp;LEFT(R344,SEARCH("(",R344,1)-1)&amp;"="&amp;LEFT(R344,SEARCH("(",R344,1)-1)</f>
        <v>p%FNMN=FNMN</v>
      </c>
      <c r="V344" s="44" t="str">
        <f aca="false">LEFT(R344,SEARCH("(",R344,1)-1)&amp;"="&amp;"p%"&amp;LEFT(R344,SEARCH("(",R344,1)-1)</f>
        <v>FNMN=p%FNMN</v>
      </c>
    </row>
    <row r="345" customFormat="false" ht="12.8" hidden="false" customHeight="false" outlineLevel="0" collapsed="false">
      <c r="E345" s="0" t="s">
        <v>733</v>
      </c>
      <c r="I345" s="39" t="s">
        <v>2351</v>
      </c>
      <c r="J345" s="40" t="n">
        <f aca="false">IF(ISNUMBER(RIGHT(E345,LEN(E345)-SEARCH("(",E345,1))*1),RIGHT(E345,LEN(E345)-SEARCH("(",E345,1))*1,VLOOKUP(MID(E345,SEARCH("(",E345,1)+1,IF(ISERROR(FIND("NBMX",E345,1)),3,4)),$A$2:$C$38,3,0))</f>
        <v>1</v>
      </c>
      <c r="K345" s="40" t="str">
        <f aca="false">IF(ISBLANK(F345),"",IF(ISNUMBER(F345),F345,VLOOKUP(IF(ISERROR(SEARCH(")",F345,1)),LEFT(F345,LEN(F345)),LEFT(F345,LEN(F345)-1)),$A$2:$C$38,3,0)))</f>
        <v/>
      </c>
      <c r="L345" s="40" t="str">
        <f aca="false">IF(ISBLANK(G345),"",IF(ISNUMBER(G345),G345,IF(ISNUMBER(1*LEFT(G345,LEN(G345)-1)),1*LEFT(G345,LEN(G345)-1),VLOOKUP(IF(ISERROR(SEARCH(")",G345,1)),LEFT(G345,LEN(G345)),LEFT(G345,LEN(G345)-1)),$A$2:$C$38,3,0))))</f>
        <v/>
      </c>
      <c r="M345" s="41" t="str">
        <f aca="false">IF(ISBLANK(H345),"",IF(ISNUMBER(H345),H345,IF(ISNUMBER(1*LEFT(H345,LEN(H345)-1)),1*LEFT(H345,LEN(H345)-1),VLOOKUP(IF(ISERROR(SEARCH(")",H345,1)),LEFT(H345,LEN(H345)),LEFT(H345,LEN(H345)-1)),$A$2:$C$38,3,0))))</f>
        <v/>
      </c>
      <c r="N345" s="40" t="str">
        <f aca="false">I345&amp;"("&amp;J345&amp;IF(ISNUMBER(K345),IF(ISNUMBER(L345),IF(ISNUMBER(M345),","&amp;K345&amp;","&amp;L345&amp;","&amp;M345,","&amp;K345&amp;","&amp;L345),","&amp;K345),"")&amp;")"</f>
        <v>LUNS(1)</v>
      </c>
      <c r="O345" s="0" t="str">
        <f aca="false">IF(ISERROR(VLOOKUP(N345,'INTEGER modparm'!$B$2:$B$155,1,0)),IF(ISERROR(VLOOKUP(N345,'REAL modparm'!$B$2:$B$801,1,0)),IF(ISERROR(VLOOKUP(N345,'CHAR modparm'!$B$2:$B$10,1,0)),"*******","CHARACTER"),"REAL"),"INTEGER")</f>
        <v>INTEGER</v>
      </c>
      <c r="P345" s="0" t="n">
        <v>344</v>
      </c>
      <c r="Q345" s="42" t="s">
        <v>2974</v>
      </c>
      <c r="R345" s="42" t="str">
        <f aca="false">INDEX($N$2:$N$951,MATCH(S345,$P$2:$P$951,0),1)</f>
        <v>FNMX(45,1)</v>
      </c>
      <c r="S345" s="30" t="n">
        <v>182</v>
      </c>
      <c r="T345" s="43" t="str">
        <f aca="false">Q345&amp;"::"&amp;R345</f>
        <v>REAL::FNMX(45,1)</v>
      </c>
      <c r="U345" s="44" t="str">
        <f aca="false">"p%"&amp;LEFT(R345,SEARCH("(",R345,1)-1)&amp;"="&amp;LEFT(R345,SEARCH("(",R345,1)-1)</f>
        <v>p%FNMX=FNMX</v>
      </c>
      <c r="V345" s="44" t="str">
        <f aca="false">LEFT(R345,SEARCH("(",R345,1)-1)&amp;"="&amp;"p%"&amp;LEFT(R345,SEARCH("(",R345,1)-1)</f>
        <v>FNMX=p%FNMX</v>
      </c>
    </row>
    <row r="346" customFormat="false" ht="12.8" hidden="false" customHeight="false" outlineLevel="0" collapsed="false">
      <c r="E346" s="0" t="s">
        <v>1768</v>
      </c>
      <c r="F346" s="0" t="s">
        <v>226</v>
      </c>
      <c r="G346" s="0" t="s">
        <v>1599</v>
      </c>
      <c r="I346" s="39" t="s">
        <v>2352</v>
      </c>
      <c r="J346" s="40" t="n">
        <f aca="false">IF(ISNUMBER(RIGHT(E346,LEN(E346)-SEARCH("(",E346,1))*1),RIGHT(E346,LEN(E346)-SEARCH("(",E346,1))*1,VLOOKUP(MID(E346,SEARCH("(",E346,1)+1,IF(ISERROR(FIND("NBMX",E346,1)),3,4)),$A$2:$C$38,3,0))</f>
        <v>45</v>
      </c>
      <c r="K346" s="40" t="n">
        <f aca="false">IF(ISBLANK(F346),"",IF(ISNUMBER(F346),F346,VLOOKUP(IF(ISERROR(SEARCH(")",F346,1)),LEFT(F346,LEN(F346)),LEFT(F346,LEN(F346)-1)),$A$2:$C$38,3,0)))</f>
        <v>200</v>
      </c>
      <c r="L346" s="40" t="n">
        <f aca="false">IF(ISBLANK(G346),"",IF(ISNUMBER(G346),G346,IF(ISNUMBER(1*LEFT(G346,LEN(G346)-1)),1*LEFT(G346,LEN(G346)-1),VLOOKUP(IF(ISERROR(SEARCH(")",G346,1)),LEFT(G346,LEN(G346)),LEFT(G346,LEN(G346)-1)),$A$2:$C$38,3,0))))</f>
        <v>1</v>
      </c>
      <c r="M346" s="41" t="str">
        <f aca="false">IF(ISBLANK(H346),"",IF(ISNUMBER(H346),H346,IF(ISNUMBER(1*LEFT(H346,LEN(H346)-1)),1*LEFT(H346,LEN(H346)-1),VLOOKUP(IF(ISERROR(SEARCH(")",H346,1)),LEFT(H346,LEN(H346)),LEFT(H346,LEN(H346)-1)),$A$2:$C$38,3,0))))</f>
        <v/>
      </c>
      <c r="N346" s="40" t="str">
        <f aca="false">I346&amp;"("&amp;J346&amp;IF(ISNUMBER(K346),IF(ISNUMBER(L346),IF(ISNUMBER(M346),","&amp;K346&amp;","&amp;L346&amp;","&amp;M346,","&amp;K346&amp;","&amp;L346),","&amp;K346),"")&amp;")"</f>
        <v>LY(45,200,1)</v>
      </c>
      <c r="O346" s="0" t="str">
        <f aca="false">IF(ISERROR(VLOOKUP(N346,'INTEGER modparm'!$B$2:$B$155,1,0)),IF(ISERROR(VLOOKUP(N346,'REAL modparm'!$B$2:$B$801,1,0)),IF(ISERROR(VLOOKUP(N346,'CHAR modparm'!$B$2:$B$10,1,0)),"*******","CHARACTER"),"REAL"),"INTEGER")</f>
        <v>INTEGER</v>
      </c>
      <c r="P346" s="0" t="n">
        <v>345</v>
      </c>
      <c r="Q346" s="42" t="s">
        <v>2974</v>
      </c>
      <c r="R346" s="42" t="str">
        <f aca="false">INDEX($N$2:$N$951,MATCH(S346,$P$2:$P$951,0),1)</f>
        <v>FNO(60)</v>
      </c>
      <c r="S346" s="30" t="n">
        <v>183</v>
      </c>
      <c r="T346" s="43" t="str">
        <f aca="false">Q346&amp;"::"&amp;R346</f>
        <v>REAL::FNO(60)</v>
      </c>
      <c r="U346" s="44" t="str">
        <f aca="false">"p%"&amp;LEFT(R346,SEARCH("(",R346,1)-1)&amp;"="&amp;LEFT(R346,SEARCH("(",R346,1)-1)</f>
        <v>p%FNO=FNO</v>
      </c>
      <c r="V346" s="44" t="str">
        <f aca="false">LEFT(R346,SEARCH("(",R346,1)-1)&amp;"="&amp;"p%"&amp;LEFT(R346,SEARCH("(",R346,1)-1)</f>
        <v>FNO=p%FNO</v>
      </c>
    </row>
    <row r="347" customFormat="false" ht="12.8" hidden="false" customHeight="false" outlineLevel="0" collapsed="false">
      <c r="E347" s="0" t="s">
        <v>1769</v>
      </c>
      <c r="F347" s="0" t="s">
        <v>224</v>
      </c>
      <c r="G347" s="0" t="s">
        <v>1599</v>
      </c>
      <c r="I347" s="39" t="s">
        <v>2353</v>
      </c>
      <c r="J347" s="40" t="n">
        <f aca="false">IF(ISNUMBER(RIGHT(E347,LEN(E347)-SEARCH("(",E347,1))*1),RIGHT(E347,LEN(E347)-SEARCH("(",E347,1))*1,VLOOKUP(MID(E347,SEARCH("(",E347,1)+1,IF(ISERROR(FIND("NBMX",E347,1)),3,4)),$A$2:$C$38,3,0))</f>
        <v>45</v>
      </c>
      <c r="K347" s="40" t="n">
        <f aca="false">IF(ISBLANK(F347),"",IF(ISNUMBER(F347),F347,VLOOKUP(IF(ISERROR(SEARCH(")",F347,1)),LEFT(F347,LEN(F347)),LEFT(F347,LEN(F347)-1)),$A$2:$C$38,3,0)))</f>
        <v>300</v>
      </c>
      <c r="L347" s="40" t="n">
        <f aca="false">IF(ISBLANK(G347),"",IF(ISNUMBER(G347),G347,IF(ISNUMBER(1*LEFT(G347,LEN(G347)-1)),1*LEFT(G347,LEN(G347)-1),VLOOKUP(IF(ISERROR(SEARCH(")",G347,1)),LEFT(G347,LEN(G347)),LEFT(G347,LEN(G347)-1)),$A$2:$C$38,3,0))))</f>
        <v>1</v>
      </c>
      <c r="M347" s="41" t="str">
        <f aca="false">IF(ISBLANK(H347),"",IF(ISNUMBER(H347),H347,IF(ISNUMBER(1*LEFT(H347,LEN(H347)-1)),1*LEFT(H347,LEN(H347)-1),VLOOKUP(IF(ISERROR(SEARCH(")",H347,1)),LEFT(H347,LEN(H347)),LEFT(H347,LEN(H347)-1)),$A$2:$C$38,3,0))))</f>
        <v/>
      </c>
      <c r="N347" s="40" t="str">
        <f aca="false">I347&amp;"("&amp;J347&amp;IF(ISNUMBER(K347),IF(ISNUMBER(L347),IF(ISNUMBER(M347),","&amp;K347&amp;","&amp;L347&amp;","&amp;M347,","&amp;K347&amp;","&amp;L347),","&amp;K347),"")&amp;")"</f>
        <v>LYR(45,300,1)</v>
      </c>
      <c r="O347" s="0" t="str">
        <f aca="false">IF(ISERROR(VLOOKUP(N347,'INTEGER modparm'!$B$2:$B$155,1,0)),IF(ISERROR(VLOOKUP(N347,'REAL modparm'!$B$2:$B$801,1,0)),IF(ISERROR(VLOOKUP(N347,'CHAR modparm'!$B$2:$B$10,1,0)),"*******","CHARACTER"),"REAL"),"INTEGER")</f>
        <v>INTEGER</v>
      </c>
      <c r="P347" s="0" t="n">
        <v>346</v>
      </c>
      <c r="Q347" s="42" t="s">
        <v>2974</v>
      </c>
      <c r="R347" s="42" t="str">
        <f aca="false">INDEX($N$2:$N$951,MATCH(S347,$P$2:$P$951,0),1)</f>
        <v>FNP(5,1)</v>
      </c>
      <c r="S347" s="30" t="n">
        <v>184</v>
      </c>
      <c r="T347" s="43" t="str">
        <f aca="false">Q347&amp;"::"&amp;R347</f>
        <v>REAL::FNP(5,1)</v>
      </c>
      <c r="U347" s="44" t="str">
        <f aca="false">"p%"&amp;LEFT(R347,SEARCH("(",R347,1)-1)&amp;"="&amp;LEFT(R347,SEARCH("(",R347,1)-1)</f>
        <v>p%FNP=FNP</v>
      </c>
      <c r="V347" s="44" t="str">
        <f aca="false">LEFT(R347,SEARCH("(",R347,1)-1)&amp;"="&amp;"p%"&amp;LEFT(R347,SEARCH("(",R347,1)-1)</f>
        <v>FNP=p%FNP</v>
      </c>
    </row>
    <row r="348" customFormat="false" ht="12.8" hidden="false" customHeight="false" outlineLevel="0" collapsed="false">
      <c r="E348" s="0" t="s">
        <v>734</v>
      </c>
      <c r="I348" s="39" t="s">
        <v>2354</v>
      </c>
      <c r="J348" s="40" t="n">
        <f aca="false">IF(ISNUMBER(RIGHT(E348,LEN(E348)-SEARCH("(",E348,1))*1),RIGHT(E348,LEN(E348)-SEARCH("(",E348,1))*1,VLOOKUP(MID(E348,SEARCH("(",E348,1)+1,IF(ISERROR(FIND("NBMX",E348,1)),3,4)),$A$2:$C$38,3,0))</f>
        <v>1</v>
      </c>
      <c r="K348" s="40" t="str">
        <f aca="false">IF(ISBLANK(F348),"",IF(ISNUMBER(F348),F348,VLOOKUP(IF(ISERROR(SEARCH(")",F348,1)),LEFT(F348,LEN(F348)),LEFT(F348,LEN(F348)-1)),$A$2:$C$38,3,0)))</f>
        <v/>
      </c>
      <c r="L348" s="40" t="str">
        <f aca="false">IF(ISBLANK(G348),"",IF(ISNUMBER(G348),G348,IF(ISNUMBER(1*LEFT(G348,LEN(G348)-1)),1*LEFT(G348,LEN(G348)-1),VLOOKUP(IF(ISERROR(SEARCH(")",G348,1)),LEFT(G348,LEN(G348)),LEFT(G348,LEN(G348)-1)),$A$2:$C$38,3,0))))</f>
        <v/>
      </c>
      <c r="M348" s="41" t="str">
        <f aca="false">IF(ISBLANK(H348),"",IF(ISNUMBER(H348),H348,IF(ISNUMBER(1*LEFT(H348,LEN(H348)-1)),1*LEFT(H348,LEN(H348)-1),VLOOKUP(IF(ISERROR(SEARCH(")",H348,1)),LEFT(H348,LEN(H348)),LEFT(H348,LEN(H348)-1)),$A$2:$C$38,3,0))))</f>
        <v/>
      </c>
      <c r="N348" s="40" t="str">
        <f aca="false">I348&amp;"("&amp;J348&amp;IF(ISNUMBER(K348),IF(ISNUMBER(L348),IF(ISNUMBER(M348),","&amp;K348&amp;","&amp;L348&amp;","&amp;M348,","&amp;K348&amp;","&amp;L348),","&amp;K348),"")&amp;")"</f>
        <v>MXSR(1)</v>
      </c>
      <c r="O348" s="0" t="str">
        <f aca="false">IF(ISERROR(VLOOKUP(N348,'INTEGER modparm'!$B$2:$B$155,1,0)),IF(ISERROR(VLOOKUP(N348,'REAL modparm'!$B$2:$B$801,1,0)),IF(ISERROR(VLOOKUP(N348,'CHAR modparm'!$B$2:$B$10,1,0)),"*******","CHARACTER"),"REAL"),"INTEGER")</f>
        <v>INTEGER</v>
      </c>
      <c r="P348" s="0" t="n">
        <v>347</v>
      </c>
      <c r="Q348" s="42" t="s">
        <v>2974</v>
      </c>
      <c r="R348" s="42" t="str">
        <f aca="false">INDEX($N$2:$N$951,MATCH(S348,$P$2:$P$951,0),1)</f>
        <v>FOC(60)</v>
      </c>
      <c r="S348" s="30" t="n">
        <v>185</v>
      </c>
      <c r="T348" s="43" t="str">
        <f aca="false">Q348&amp;"::"&amp;R348</f>
        <v>REAL::FOC(60)</v>
      </c>
      <c r="U348" s="44" t="str">
        <f aca="false">"p%"&amp;LEFT(R348,SEARCH("(",R348,1)-1)&amp;"="&amp;LEFT(R348,SEARCH("(",R348,1)-1)</f>
        <v>p%FOC=FOC</v>
      </c>
      <c r="V348" s="44" t="str">
        <f aca="false">LEFT(R348,SEARCH("(",R348,1)-1)&amp;"="&amp;"p%"&amp;LEFT(R348,SEARCH("(",R348,1)-1)</f>
        <v>FOC=p%FOC</v>
      </c>
    </row>
    <row r="349" customFormat="false" ht="12.8" hidden="false" customHeight="false" outlineLevel="0" collapsed="false">
      <c r="E349" s="0" t="s">
        <v>735</v>
      </c>
      <c r="I349" s="39" t="s">
        <v>2355</v>
      </c>
      <c r="J349" s="40" t="n">
        <f aca="false">IF(ISNUMBER(RIGHT(E349,LEN(E349)-SEARCH("(",E349,1))*1),RIGHT(E349,LEN(E349)-SEARCH("(",E349,1))*1,VLOOKUP(MID(E349,SEARCH("(",E349,1)+1,IF(ISERROR(FIND("NBMX",E349,1)),3,4)),$A$2:$C$38,3,0))</f>
        <v>1</v>
      </c>
      <c r="K349" s="40" t="str">
        <f aca="false">IF(ISBLANK(F349),"",IF(ISNUMBER(F349),F349,VLOOKUP(IF(ISERROR(SEARCH(")",F349,1)),LEFT(F349,LEN(F349)),LEFT(F349,LEN(F349)-1)),$A$2:$C$38,3,0)))</f>
        <v/>
      </c>
      <c r="L349" s="40" t="str">
        <f aca="false">IF(ISBLANK(G349),"",IF(ISNUMBER(G349),G349,IF(ISNUMBER(1*LEFT(G349,LEN(G349)-1)),1*LEFT(G349,LEN(G349)-1),VLOOKUP(IF(ISERROR(SEARCH(")",G349,1)),LEFT(G349,LEN(G349)),LEFT(G349,LEN(G349)-1)),$A$2:$C$38,3,0))))</f>
        <v/>
      </c>
      <c r="M349" s="41" t="str">
        <f aca="false">IF(ISBLANK(H349),"",IF(ISNUMBER(H349),H349,IF(ISNUMBER(1*LEFT(H349,LEN(H349)-1)),1*LEFT(H349,LEN(H349)-1),VLOOKUP(IF(ISERROR(SEARCH(")",H349,1)),LEFT(H349,LEN(H349)),LEFT(H349,LEN(H349)-1)),$A$2:$C$38,3,0))))</f>
        <v/>
      </c>
      <c r="N349" s="40" t="str">
        <f aca="false">I349&amp;"("&amp;J349&amp;IF(ISNUMBER(K349),IF(ISNUMBER(L349),IF(ISNUMBER(M349),","&amp;K349&amp;","&amp;L349&amp;","&amp;M349,","&amp;K349&amp;","&amp;L349),","&amp;K349),"")&amp;")"</f>
        <v>NBCF(1)</v>
      </c>
      <c r="O349" s="0" t="str">
        <f aca="false">IF(ISERROR(VLOOKUP(N349,'INTEGER modparm'!$B$2:$B$155,1,0)),IF(ISERROR(VLOOKUP(N349,'REAL modparm'!$B$2:$B$801,1,0)),IF(ISERROR(VLOOKUP(N349,'CHAR modparm'!$B$2:$B$10,1,0)),"*******","CHARACTER"),"REAL"),"INTEGER")</f>
        <v>INTEGER</v>
      </c>
      <c r="P349" s="0" t="n">
        <v>348</v>
      </c>
      <c r="Q349" s="42" t="s">
        <v>2974</v>
      </c>
      <c r="R349" s="42" t="str">
        <f aca="false">INDEX($N$2:$N$951,MATCH(S349,$P$2:$P$951,0),1)</f>
        <v>FOP(12,1)</v>
      </c>
      <c r="S349" s="30" t="n">
        <v>186</v>
      </c>
      <c r="T349" s="43" t="str">
        <f aca="false">Q349&amp;"::"&amp;R349</f>
        <v>REAL::FOP(12,1)</v>
      </c>
      <c r="U349" s="44" t="str">
        <f aca="false">"p%"&amp;LEFT(R349,SEARCH("(",R349,1)-1)&amp;"="&amp;LEFT(R349,SEARCH("(",R349,1)-1)</f>
        <v>p%FOP=FOP</v>
      </c>
      <c r="V349" s="44" t="str">
        <f aca="false">LEFT(R349,SEARCH("(",R349,1)-1)&amp;"="&amp;"p%"&amp;LEFT(R349,SEARCH("(",R349,1)-1)</f>
        <v>FOP=p%FOP</v>
      </c>
    </row>
    <row r="350" customFormat="false" ht="12.8" hidden="false" customHeight="false" outlineLevel="0" collapsed="false">
      <c r="E350" s="0" t="s">
        <v>736</v>
      </c>
      <c r="I350" s="39" t="s">
        <v>2356</v>
      </c>
      <c r="J350" s="40" t="n">
        <f aca="false">IF(ISNUMBER(RIGHT(E350,LEN(E350)-SEARCH("(",E350,1))*1),RIGHT(E350,LEN(E350)-SEARCH("(",E350,1))*1,VLOOKUP(MID(E350,SEARCH("(",E350,1)+1,IF(ISERROR(FIND("NBMX",E350,1)),3,4)),$A$2:$C$38,3,0))</f>
        <v>1</v>
      </c>
      <c r="K350" s="40" t="str">
        <f aca="false">IF(ISBLANK(F350),"",IF(ISNUMBER(F350),F350,VLOOKUP(IF(ISERROR(SEARCH(")",F350,1)),LEFT(F350,LEN(F350)),LEFT(F350,LEN(F350)-1)),$A$2:$C$38,3,0)))</f>
        <v/>
      </c>
      <c r="L350" s="40" t="str">
        <f aca="false">IF(ISBLANK(G350),"",IF(ISNUMBER(G350),G350,IF(ISNUMBER(1*LEFT(G350,LEN(G350)-1)),1*LEFT(G350,LEN(G350)-1),VLOOKUP(IF(ISERROR(SEARCH(")",G350,1)),LEFT(G350,LEN(G350)),LEFT(G350,LEN(G350)-1)),$A$2:$C$38,3,0))))</f>
        <v/>
      </c>
      <c r="M350" s="41" t="str">
        <f aca="false">IF(ISBLANK(H350),"",IF(ISNUMBER(H350),H350,IF(ISNUMBER(1*LEFT(H350,LEN(H350)-1)),1*LEFT(H350,LEN(H350)-1),VLOOKUP(IF(ISERROR(SEARCH(")",H350,1)),LEFT(H350,LEN(H350)),LEFT(H350,LEN(H350)-1)),$A$2:$C$38,3,0))))</f>
        <v/>
      </c>
      <c r="N350" s="40" t="str">
        <f aca="false">I350&amp;"("&amp;J350&amp;IF(ISNUMBER(K350),IF(ISNUMBER(L350),IF(ISNUMBER(M350),","&amp;K350&amp;","&amp;L350&amp;","&amp;M350,","&amp;K350&amp;","&amp;L350),","&amp;K350),"")&amp;")"</f>
        <v>NBCT(1)</v>
      </c>
      <c r="O350" s="0" t="str">
        <f aca="false">IF(ISERROR(VLOOKUP(N350,'INTEGER modparm'!$B$2:$B$155,1,0)),IF(ISERROR(VLOOKUP(N350,'REAL modparm'!$B$2:$B$801,1,0)),IF(ISERROR(VLOOKUP(N350,'CHAR modparm'!$B$2:$B$10,1,0)),"*******","CHARACTER"),"REAL"),"INTEGER")</f>
        <v>INTEGER</v>
      </c>
      <c r="P350" s="0" t="n">
        <v>349</v>
      </c>
      <c r="Q350" s="42" t="s">
        <v>2974</v>
      </c>
      <c r="R350" s="42" t="str">
        <f aca="false">INDEX($N$2:$N$951,MATCH(S350,$P$2:$P$951,0),1)</f>
        <v>FP(60)</v>
      </c>
      <c r="S350" s="30" t="n">
        <v>187</v>
      </c>
      <c r="T350" s="43" t="str">
        <f aca="false">Q350&amp;"::"&amp;R350</f>
        <v>REAL::FP(60)</v>
      </c>
      <c r="U350" s="44" t="str">
        <f aca="false">"p%"&amp;LEFT(R350,SEARCH("(",R350,1)-1)&amp;"="&amp;LEFT(R350,SEARCH("(",R350,1)-1)</f>
        <v>p%FP=FP</v>
      </c>
      <c r="V350" s="44" t="str">
        <f aca="false">LEFT(R350,SEARCH("(",R350,1)-1)&amp;"="&amp;"p%"&amp;LEFT(R350,SEARCH("(",R350,1)-1)</f>
        <v>FP=p%FP</v>
      </c>
    </row>
    <row r="351" customFormat="false" ht="12.8" hidden="false" customHeight="false" outlineLevel="0" collapsed="false">
      <c r="E351" s="0" t="s">
        <v>664</v>
      </c>
      <c r="I351" s="39" t="s">
        <v>2357</v>
      </c>
      <c r="J351" s="40" t="n">
        <f aca="false">IF(ISNUMBER(RIGHT(E351,LEN(E351)-SEARCH("(",E351,1))*1),RIGHT(E351,LEN(E351)-SEARCH("(",E351,1))*1,VLOOKUP(MID(E351,SEARCH("(",E351,1)+1,IF(ISERROR(FIND("NBMX",E351,1)),3,4)),$A$2:$C$38,3,0))</f>
        <v>300</v>
      </c>
      <c r="K351" s="40" t="str">
        <f aca="false">IF(ISBLANK(F351),"",IF(ISNUMBER(F351),F351,VLOOKUP(IF(ISERROR(SEARCH(")",F351,1)),LEFT(F351,LEN(F351)),LEFT(F351,LEN(F351)-1)),$A$2:$C$38,3,0)))</f>
        <v/>
      </c>
      <c r="L351" s="40" t="str">
        <f aca="false">IF(ISBLANK(G351),"",IF(ISNUMBER(G351),G351,IF(ISNUMBER(1*LEFT(G351,LEN(G351)-1)),1*LEFT(G351,LEN(G351)-1),VLOOKUP(IF(ISERROR(SEARCH(")",G351,1)),LEFT(G351,LEN(G351)),LEFT(G351,LEN(G351)-1)),$A$2:$C$38,3,0))))</f>
        <v/>
      </c>
      <c r="M351" s="41" t="str">
        <f aca="false">IF(ISBLANK(H351),"",IF(ISNUMBER(H351),H351,IF(ISNUMBER(1*LEFT(H351,LEN(H351)-1)),1*LEFT(H351,LEN(H351)-1),VLOOKUP(IF(ISERROR(SEARCH(")",H351,1)),LEFT(H351,LEN(H351)),LEFT(H351,LEN(H351)-1)),$A$2:$C$38,3,0))))</f>
        <v/>
      </c>
      <c r="N351" s="40" t="str">
        <f aca="false">I351&amp;"("&amp;J351&amp;IF(ISNUMBER(K351),IF(ISNUMBER(L351),IF(ISNUMBER(M351),","&amp;K351&amp;","&amp;L351&amp;","&amp;M351,","&amp;K351&amp;","&amp;L351),","&amp;K351),"")&amp;")"</f>
        <v>NBE(300)</v>
      </c>
      <c r="O351" s="0" t="str">
        <f aca="false">IF(ISERROR(VLOOKUP(N351,'INTEGER modparm'!$B$2:$B$155,1,0)),IF(ISERROR(VLOOKUP(N351,'REAL modparm'!$B$2:$B$801,1,0)),IF(ISERROR(VLOOKUP(N351,'CHAR modparm'!$B$2:$B$10,1,0)),"*******","CHARACTER"),"REAL"),"INTEGER")</f>
        <v>INTEGER</v>
      </c>
      <c r="P351" s="0" t="n">
        <v>350</v>
      </c>
      <c r="Q351" s="42" t="s">
        <v>2974</v>
      </c>
      <c r="R351" s="42" t="str">
        <f aca="false">INDEX($N$2:$N$951,MATCH(S351,$P$2:$P$951,0),1)</f>
        <v>FPF(1)</v>
      </c>
      <c r="S351" s="30" t="n">
        <v>188</v>
      </c>
      <c r="T351" s="43" t="str">
        <f aca="false">Q351&amp;"::"&amp;R351</f>
        <v>REAL::FPF(1)</v>
      </c>
      <c r="U351" s="44" t="str">
        <f aca="false">"p%"&amp;LEFT(R351,SEARCH("(",R351,1)-1)&amp;"="&amp;LEFT(R351,SEARCH("(",R351,1)-1)</f>
        <v>p%FPF=FPF</v>
      </c>
      <c r="V351" s="44" t="str">
        <f aca="false">LEFT(R351,SEARCH("(",R351,1)-1)&amp;"="&amp;"p%"&amp;LEFT(R351,SEARCH("(",R351,1)-1)</f>
        <v>FPF=p%FPF</v>
      </c>
    </row>
    <row r="352" customFormat="false" ht="12.8" hidden="false" customHeight="false" outlineLevel="0" collapsed="false">
      <c r="E352" s="0" t="s">
        <v>737</v>
      </c>
      <c r="I352" s="39" t="s">
        <v>2358</v>
      </c>
      <c r="J352" s="40" t="n">
        <f aca="false">IF(ISNUMBER(RIGHT(E352,LEN(E352)-SEARCH("(",E352,1))*1),RIGHT(E352,LEN(E352)-SEARCH("(",E352,1))*1,VLOOKUP(MID(E352,SEARCH("(",E352,1)+1,IF(ISERROR(FIND("NBMX",E352,1)),3,4)),$A$2:$C$38,3,0))</f>
        <v>1</v>
      </c>
      <c r="K352" s="40" t="str">
        <f aca="false">IF(ISBLANK(F352),"",IF(ISNUMBER(F352),F352,VLOOKUP(IF(ISERROR(SEARCH(")",F352,1)),LEFT(F352,LEN(F352)),LEFT(F352,LEN(F352)-1)),$A$2:$C$38,3,0)))</f>
        <v/>
      </c>
      <c r="L352" s="40" t="str">
        <f aca="false">IF(ISBLANK(G352),"",IF(ISNUMBER(G352),G352,IF(ISNUMBER(1*LEFT(G352,LEN(G352)-1)),1*LEFT(G352,LEN(G352)-1),VLOOKUP(IF(ISERROR(SEARCH(")",G352,1)),LEFT(G352,LEN(G352)),LEFT(G352,LEN(G352)-1)),$A$2:$C$38,3,0))))</f>
        <v/>
      </c>
      <c r="M352" s="41" t="str">
        <f aca="false">IF(ISBLANK(H352),"",IF(ISNUMBER(H352),H352,IF(ISNUMBER(1*LEFT(H352,LEN(H352)-1)),1*LEFT(H352,LEN(H352)-1),VLOOKUP(IF(ISERROR(SEARCH(")",H352,1)),LEFT(H352,LEN(H352)),LEFT(H352,LEN(H352)-1)),$A$2:$C$38,3,0))))</f>
        <v/>
      </c>
      <c r="N352" s="40" t="str">
        <f aca="false">I352&amp;"("&amp;J352&amp;IF(ISNUMBER(K352),IF(ISNUMBER(L352),IF(ISNUMBER(M352),","&amp;K352&amp;","&amp;L352&amp;","&amp;M352,","&amp;K352&amp;","&amp;L352),","&amp;K352),"")&amp;")"</f>
        <v>NBFF(1)</v>
      </c>
      <c r="O352" s="0" t="str">
        <f aca="false">IF(ISERROR(VLOOKUP(N352,'INTEGER modparm'!$B$2:$B$155,1,0)),IF(ISERROR(VLOOKUP(N352,'REAL modparm'!$B$2:$B$801,1,0)),IF(ISERROR(VLOOKUP(N352,'CHAR modparm'!$B$2:$B$10,1,0)),"*******","CHARACTER"),"REAL"),"INTEGER")</f>
        <v>INTEGER</v>
      </c>
      <c r="P352" s="0" t="n">
        <v>351</v>
      </c>
      <c r="Q352" s="42" t="s">
        <v>2974</v>
      </c>
      <c r="R352" s="42" t="str">
        <f aca="false">INDEX($N$2:$N$951,MATCH(S352,$P$2:$P$951,0),1)</f>
        <v>FPO(60)</v>
      </c>
      <c r="S352" s="30" t="n">
        <v>189</v>
      </c>
      <c r="T352" s="43" t="str">
        <f aca="false">Q352&amp;"::"&amp;R352</f>
        <v>REAL::FPO(60)</v>
      </c>
      <c r="U352" s="44" t="str">
        <f aca="false">"p%"&amp;LEFT(R352,SEARCH("(",R352,1)-1)&amp;"="&amp;LEFT(R352,SEARCH("(",R352,1)-1)</f>
        <v>p%FPO=FPO</v>
      </c>
      <c r="V352" s="44" t="str">
        <f aca="false">LEFT(R352,SEARCH("(",R352,1)-1)&amp;"="&amp;"p%"&amp;LEFT(R352,SEARCH("(",R352,1)-1)</f>
        <v>FPO=p%FPO</v>
      </c>
    </row>
    <row r="353" customFormat="false" ht="12.8" hidden="false" customHeight="false" outlineLevel="0" collapsed="false">
      <c r="E353" s="0" t="s">
        <v>738</v>
      </c>
      <c r="I353" s="39" t="s">
        <v>2359</v>
      </c>
      <c r="J353" s="40" t="n">
        <f aca="false">IF(ISNUMBER(RIGHT(E353,LEN(E353)-SEARCH("(",E353,1))*1),RIGHT(E353,LEN(E353)-SEARCH("(",E353,1))*1,VLOOKUP(MID(E353,SEARCH("(",E353,1)+1,IF(ISERROR(FIND("NBMX",E353,1)),3,4)),$A$2:$C$38,3,0))</f>
        <v>1</v>
      </c>
      <c r="K353" s="40" t="str">
        <f aca="false">IF(ISBLANK(F353),"",IF(ISNUMBER(F353),F353,VLOOKUP(IF(ISERROR(SEARCH(")",F353,1)),LEFT(F353,LEN(F353)),LEFT(F353,LEN(F353)-1)),$A$2:$C$38,3,0)))</f>
        <v/>
      </c>
      <c r="L353" s="40" t="str">
        <f aca="false">IF(ISBLANK(G353),"",IF(ISNUMBER(G353),G353,IF(ISNUMBER(1*LEFT(G353,LEN(G353)-1)),1*LEFT(G353,LEN(G353)-1),VLOOKUP(IF(ISERROR(SEARCH(")",G353,1)),LEFT(G353,LEN(G353)),LEFT(G353,LEN(G353)-1)),$A$2:$C$38,3,0))))</f>
        <v/>
      </c>
      <c r="M353" s="41" t="str">
        <f aca="false">IF(ISBLANK(H353),"",IF(ISNUMBER(H353),H353,IF(ISNUMBER(1*LEFT(H353,LEN(H353)-1)),1*LEFT(H353,LEN(H353)-1),VLOOKUP(IF(ISERROR(SEARCH(")",H353,1)),LEFT(H353,LEN(H353)),LEFT(H353,LEN(H353)-1)),$A$2:$C$38,3,0))))</f>
        <v/>
      </c>
      <c r="N353" s="40" t="str">
        <f aca="false">I353&amp;"("&amp;J353&amp;IF(ISNUMBER(K353),IF(ISNUMBER(L353),IF(ISNUMBER(M353),","&amp;K353&amp;","&amp;L353&amp;","&amp;M353,","&amp;K353&amp;","&amp;L353),","&amp;K353),"")&amp;")"</f>
        <v>NBFT(1)</v>
      </c>
      <c r="O353" s="0" t="str">
        <f aca="false">IF(ISERROR(VLOOKUP(N353,'INTEGER modparm'!$B$2:$B$155,1,0)),IF(ISERROR(VLOOKUP(N353,'REAL modparm'!$B$2:$B$801,1,0)),IF(ISERROR(VLOOKUP(N353,'CHAR modparm'!$B$2:$B$10,1,0)),"*******","CHARACTER"),"REAL"),"INTEGER")</f>
        <v>INTEGER</v>
      </c>
      <c r="P353" s="0" t="n">
        <v>352</v>
      </c>
      <c r="Q353" s="42" t="s">
        <v>2974</v>
      </c>
      <c r="R353" s="42" t="str">
        <f aca="false">INDEX($N$2:$N$951,MATCH(S353,$P$2:$P$951,0),1)</f>
        <v>FPOP(300)</v>
      </c>
      <c r="S353" s="30" t="n">
        <v>190</v>
      </c>
      <c r="T353" s="43" t="str">
        <f aca="false">Q353&amp;"::"&amp;R353</f>
        <v>REAL::FPOP(300)</v>
      </c>
      <c r="U353" s="44" t="str">
        <f aca="false">"p%"&amp;LEFT(R353,SEARCH("(",R353,1)-1)&amp;"="&amp;LEFT(R353,SEARCH("(",R353,1)-1)</f>
        <v>p%FPOP=FPOP</v>
      </c>
      <c r="V353" s="44" t="str">
        <f aca="false">LEFT(R353,SEARCH("(",R353,1)-1)&amp;"="&amp;"p%"&amp;LEFT(R353,SEARCH("(",R353,1)-1)</f>
        <v>FPOP=p%FPOP</v>
      </c>
    </row>
    <row r="354" customFormat="false" ht="12.8" hidden="false" customHeight="false" outlineLevel="0" collapsed="false">
      <c r="E354" s="0" t="s">
        <v>1770</v>
      </c>
      <c r="F354" s="0" t="s">
        <v>1702</v>
      </c>
      <c r="I354" s="39" t="s">
        <v>2360</v>
      </c>
      <c r="J354" s="40" t="n">
        <f aca="false">IF(ISNUMBER(RIGHT(E354,LEN(E354)-SEARCH("(",E354,1))*1),RIGHT(E354,LEN(E354)-SEARCH("(",E354,1))*1,VLOOKUP(MID(E354,SEARCH("(",E354,1)+1,IF(ISERROR(FIND("NBMX",E354,1)),3,4)),$A$2:$C$38,3,0))</f>
        <v>10</v>
      </c>
      <c r="K354" s="40" t="n">
        <f aca="false">IF(ISBLANK(F354),"",IF(ISNUMBER(F354),F354,VLOOKUP(IF(ISERROR(SEARCH(")",F354,1)),LEFT(F354,LEN(F354)),LEFT(F354,LEN(F354)-1)),$A$2:$C$38,3,0)))</f>
        <v>1</v>
      </c>
      <c r="L354" s="40" t="str">
        <f aca="false">IF(ISBLANK(G354),"",IF(ISNUMBER(G354),G354,IF(ISNUMBER(1*LEFT(G354,LEN(G354)-1)),1*LEFT(G354,LEN(G354)-1),VLOOKUP(IF(ISERROR(SEARCH(")",G354,1)),LEFT(G354,LEN(G354)),LEFT(G354,LEN(G354)-1)),$A$2:$C$38,3,0))))</f>
        <v/>
      </c>
      <c r="M354" s="41" t="str">
        <f aca="false">IF(ISBLANK(H354),"",IF(ISNUMBER(H354),H354,IF(ISNUMBER(1*LEFT(H354,LEN(H354)-1)),1*LEFT(H354,LEN(H354)-1),VLOOKUP(IF(ISERROR(SEARCH(")",H354,1)),LEFT(H354,LEN(H354)),LEFT(H354,LEN(H354)-1)),$A$2:$C$38,3,0))))</f>
        <v/>
      </c>
      <c r="N354" s="40" t="str">
        <f aca="false">I354&amp;"("&amp;J354&amp;IF(ISNUMBER(K354),IF(ISNUMBER(L354),IF(ISNUMBER(M354),","&amp;K354&amp;","&amp;L354&amp;","&amp;M354,","&amp;K354&amp;","&amp;L354),","&amp;K354),"")&amp;")"</f>
        <v>NBHS(10,1)</v>
      </c>
      <c r="O354" s="0" t="str">
        <f aca="false">IF(ISERROR(VLOOKUP(N354,'INTEGER modparm'!$B$2:$B$155,1,0)),IF(ISERROR(VLOOKUP(N354,'REAL modparm'!$B$2:$B$801,1,0)),IF(ISERROR(VLOOKUP(N354,'CHAR modparm'!$B$2:$B$10,1,0)),"*******","CHARACTER"),"REAL"),"INTEGER")</f>
        <v>INTEGER</v>
      </c>
      <c r="P354" s="0" t="n">
        <v>353</v>
      </c>
      <c r="Q354" s="42" t="s">
        <v>2974</v>
      </c>
      <c r="R354" s="42" t="str">
        <f aca="false">INDEX($N$2:$N$951,MATCH(S354,$P$2:$P$951,0),1)</f>
        <v>FPSC(1)</v>
      </c>
      <c r="S354" s="30" t="n">
        <v>191</v>
      </c>
      <c r="T354" s="43" t="str">
        <f aca="false">Q354&amp;"::"&amp;R354</f>
        <v>REAL::FPSC(1)</v>
      </c>
      <c r="U354" s="44" t="str">
        <f aca="false">"p%"&amp;LEFT(R354,SEARCH("(",R354,1)-1)&amp;"="&amp;LEFT(R354,SEARCH("(",R354,1)-1)</f>
        <v>p%FPSC=FPSC</v>
      </c>
      <c r="V354" s="44" t="str">
        <f aca="false">LEFT(R354,SEARCH("(",R354,1)-1)&amp;"="&amp;"p%"&amp;LEFT(R354,SEARCH("(",R354,1)-1)</f>
        <v>FPSC=p%FPSC</v>
      </c>
    </row>
    <row r="355" customFormat="false" ht="12.8" hidden="false" customHeight="false" outlineLevel="0" collapsed="false">
      <c r="E355" s="0" t="s">
        <v>739</v>
      </c>
      <c r="I355" s="39" t="s">
        <v>2361</v>
      </c>
      <c r="J355" s="40" t="n">
        <f aca="false">IF(ISNUMBER(RIGHT(E355,LEN(E355)-SEARCH("(",E355,1))*1),RIGHT(E355,LEN(E355)-SEARCH("(",E355,1))*1,VLOOKUP(MID(E355,SEARCH("(",E355,1)+1,IF(ISERROR(FIND("NBMX",E355,1)),3,4)),$A$2:$C$38,3,0))</f>
        <v>1</v>
      </c>
      <c r="K355" s="40" t="str">
        <f aca="false">IF(ISBLANK(F355),"",IF(ISNUMBER(F355),F355,VLOOKUP(IF(ISERROR(SEARCH(")",F355,1)),LEFT(F355,LEN(F355)),LEFT(F355,LEN(F355)-1)),$A$2:$C$38,3,0)))</f>
        <v/>
      </c>
      <c r="L355" s="40" t="str">
        <f aca="false">IF(ISBLANK(G355),"",IF(ISNUMBER(G355),G355,IF(ISNUMBER(1*LEFT(G355,LEN(G355)-1)),1*LEFT(G355,LEN(G355)-1),VLOOKUP(IF(ISERROR(SEARCH(")",G355,1)),LEFT(G355,LEN(G355)),LEFT(G355,LEN(G355)-1)),$A$2:$C$38,3,0))))</f>
        <v/>
      </c>
      <c r="M355" s="41" t="str">
        <f aca="false">IF(ISBLANK(H355),"",IF(ISNUMBER(H355),H355,IF(ISNUMBER(1*LEFT(H355,LEN(H355)-1)),1*LEFT(H355,LEN(H355)-1),VLOOKUP(IF(ISERROR(SEARCH(")",H355,1)),LEFT(H355,LEN(H355)),LEFT(H355,LEN(H355)-1)),$A$2:$C$38,3,0))))</f>
        <v/>
      </c>
      <c r="N355" s="40" t="str">
        <f aca="false">I355&amp;"("&amp;J355&amp;IF(ISNUMBER(K355),IF(ISNUMBER(L355),IF(ISNUMBER(M355),","&amp;K355&amp;","&amp;L355&amp;","&amp;M355,","&amp;K355&amp;","&amp;L355),","&amp;K355),"")&amp;")"</f>
        <v>NBSA(1)</v>
      </c>
      <c r="O355" s="0" t="str">
        <f aca="false">IF(ISERROR(VLOOKUP(N355,'INTEGER modparm'!$B$2:$B$155,1,0)),IF(ISERROR(VLOOKUP(N355,'REAL modparm'!$B$2:$B$801,1,0)),IF(ISERROR(VLOOKUP(N355,'CHAR modparm'!$B$2:$B$10,1,0)),"*******","CHARACTER"),"REAL"),"INTEGER")</f>
        <v>INTEGER</v>
      </c>
      <c r="P355" s="0" t="n">
        <v>354</v>
      </c>
      <c r="Q355" s="42" t="s">
        <v>2974</v>
      </c>
      <c r="R355" s="42" t="str">
        <f aca="false">INDEX($N$2:$N$951,MATCH(S355,$P$2:$P$951,0),1)</f>
        <v>FRCP(300)</v>
      </c>
      <c r="S355" s="30" t="n">
        <v>193</v>
      </c>
      <c r="T355" s="43" t="str">
        <f aca="false">Q355&amp;"::"&amp;R355</f>
        <v>REAL::FRCP(300)</v>
      </c>
      <c r="U355" s="44" t="str">
        <f aca="false">"p%"&amp;LEFT(R355,SEARCH("(",R355,1)-1)&amp;"="&amp;LEFT(R355,SEARCH("(",R355,1)-1)</f>
        <v>p%FRCP=FRCP</v>
      </c>
      <c r="V355" s="44" t="str">
        <f aca="false">LEFT(R355,SEARCH("(",R355,1)-1)&amp;"="&amp;"p%"&amp;LEFT(R355,SEARCH("(",R355,1)-1)</f>
        <v>FRCP=p%FRCP</v>
      </c>
    </row>
    <row r="356" customFormat="false" ht="12.8" hidden="false" customHeight="false" outlineLevel="0" collapsed="false">
      <c r="E356" s="0" t="s">
        <v>740</v>
      </c>
      <c r="I356" s="39" t="s">
        <v>2362</v>
      </c>
      <c r="J356" s="40" t="n">
        <f aca="false">IF(ISNUMBER(RIGHT(E356,LEN(E356)-SEARCH("(",E356,1))*1),RIGHT(E356,LEN(E356)-SEARCH("(",E356,1))*1,VLOOKUP(MID(E356,SEARCH("(",E356,1)+1,IF(ISERROR(FIND("NBMX",E356,1)),3,4)),$A$2:$C$38,3,0))</f>
        <v>1</v>
      </c>
      <c r="K356" s="40" t="str">
        <f aca="false">IF(ISBLANK(F356),"",IF(ISNUMBER(F356),F356,VLOOKUP(IF(ISERROR(SEARCH(")",F356,1)),LEFT(F356,LEN(F356)),LEFT(F356,LEN(F356)-1)),$A$2:$C$38,3,0)))</f>
        <v/>
      </c>
      <c r="L356" s="40" t="str">
        <f aca="false">IF(ISBLANK(G356),"",IF(ISNUMBER(G356),G356,IF(ISNUMBER(1*LEFT(G356,LEN(G356)-1)),1*LEFT(G356,LEN(G356)-1),VLOOKUP(IF(ISERROR(SEARCH(")",G356,1)),LEFT(G356,LEN(G356)),LEFT(G356,LEN(G356)-1)),$A$2:$C$38,3,0))))</f>
        <v/>
      </c>
      <c r="M356" s="41" t="str">
        <f aca="false">IF(ISBLANK(H356),"",IF(ISNUMBER(H356),H356,IF(ISNUMBER(1*LEFT(H356,LEN(H356)-1)),1*LEFT(H356,LEN(H356)-1),VLOOKUP(IF(ISERROR(SEARCH(")",H356,1)),LEFT(H356,LEN(H356)),LEFT(H356,LEN(H356)-1)),$A$2:$C$38,3,0))))</f>
        <v/>
      </c>
      <c r="N356" s="40" t="str">
        <f aca="false">I356&amp;"("&amp;J356&amp;IF(ISNUMBER(K356),IF(ISNUMBER(L356),IF(ISNUMBER(M356),","&amp;K356&amp;","&amp;L356&amp;","&amp;M356,","&amp;K356&amp;","&amp;L356),","&amp;K356),"")&amp;")"</f>
        <v>NBSL(1)</v>
      </c>
      <c r="O356" s="0" t="str">
        <f aca="false">IF(ISERROR(VLOOKUP(N356,'INTEGER modparm'!$B$2:$B$155,1,0)),IF(ISERROR(VLOOKUP(N356,'REAL modparm'!$B$2:$B$801,1,0)),IF(ISERROR(VLOOKUP(N356,'CHAR modparm'!$B$2:$B$10,1,0)),"*******","CHARACTER"),"REAL"),"INTEGER")</f>
        <v>INTEGER</v>
      </c>
      <c r="P356" s="0" t="n">
        <v>355</v>
      </c>
      <c r="Q356" s="42" t="s">
        <v>2974</v>
      </c>
      <c r="R356" s="42" t="str">
        <f aca="false">INDEX($N$2:$N$951,MATCH(S356,$P$2:$P$951,0),1)</f>
        <v>FRST(2,200)</v>
      </c>
      <c r="S356" s="30" t="n">
        <v>194</v>
      </c>
      <c r="T356" s="43" t="str">
        <f aca="false">Q356&amp;"::"&amp;R356</f>
        <v>REAL::FRST(2,200)</v>
      </c>
      <c r="U356" s="44" t="str">
        <f aca="false">"p%"&amp;LEFT(R356,SEARCH("(",R356,1)-1)&amp;"="&amp;LEFT(R356,SEARCH("(",R356,1)-1)</f>
        <v>p%FRST=FRST</v>
      </c>
      <c r="V356" s="44" t="str">
        <f aca="false">LEFT(R356,SEARCH("(",R356,1)-1)&amp;"="&amp;"p%"&amp;LEFT(R356,SEARCH("(",R356,1)-1)</f>
        <v>FRST=p%FRST</v>
      </c>
    </row>
    <row r="357" customFormat="false" ht="12.8" hidden="false" customHeight="false" outlineLevel="0" collapsed="false">
      <c r="E357" s="0" t="s">
        <v>1771</v>
      </c>
      <c r="F357" s="0" t="s">
        <v>228</v>
      </c>
      <c r="G357" s="0" t="s">
        <v>1702</v>
      </c>
      <c r="I357" s="39" t="s">
        <v>2363</v>
      </c>
      <c r="J357" s="40" t="n">
        <f aca="false">IF(ISNUMBER(RIGHT(E357,LEN(E357)-SEARCH("(",E357,1))*1),RIGHT(E357,LEN(E357)-SEARCH("(",E357,1))*1,VLOOKUP(MID(E357,SEARCH("(",E357,1)+1,IF(ISERROR(FIND("NBMX",E357,1)),3,4)),$A$2:$C$38,3,0))</f>
        <v>4</v>
      </c>
      <c r="K357" s="40" t="n">
        <f aca="false">IF(ISBLANK(F357),"",IF(ISNUMBER(F357),F357,VLOOKUP(IF(ISERROR(SEARCH(")",F357,1)),LEFT(F357,LEN(F357)),LEFT(F357,LEN(F357)-1)),$A$2:$C$38,3,0)))</f>
        <v>10</v>
      </c>
      <c r="L357" s="40" t="n">
        <f aca="false">IF(ISBLANK(G357),"",IF(ISNUMBER(G357),G357,IF(ISNUMBER(1*LEFT(G357,LEN(G357)-1)),1*LEFT(G357,LEN(G357)-1),VLOOKUP(IF(ISERROR(SEARCH(")",G357,1)),LEFT(G357,LEN(G357)),LEFT(G357,LEN(G357)-1)),$A$2:$C$38,3,0))))</f>
        <v>1</v>
      </c>
      <c r="M357" s="41" t="str">
        <f aca="false">IF(ISBLANK(H357),"",IF(ISNUMBER(H357),H357,IF(ISNUMBER(1*LEFT(H357,LEN(H357)-1)),1*LEFT(H357,LEN(H357)-1),VLOOKUP(IF(ISERROR(SEARCH(")",H357,1)),LEFT(H357,LEN(H357)),LEFT(H357,LEN(H357)-1)),$A$2:$C$38,3,0))))</f>
        <v/>
      </c>
      <c r="N357" s="40" t="str">
        <f aca="false">I357&amp;"("&amp;J357&amp;IF(ISNUMBER(K357),IF(ISNUMBER(L357),IF(ISNUMBER(M357),","&amp;K357&amp;","&amp;L357&amp;","&amp;M357,","&amp;K357&amp;","&amp;L357),","&amp;K357),"")&amp;")"</f>
        <v>NBSX(4,10,1)</v>
      </c>
      <c r="O357" s="0" t="str">
        <f aca="false">IF(ISERROR(VLOOKUP(N357,'INTEGER modparm'!$B$2:$B$155,1,0)),IF(ISERROR(VLOOKUP(N357,'REAL modparm'!$B$2:$B$801,1,0)),IF(ISERROR(VLOOKUP(N357,'CHAR modparm'!$B$2:$B$10,1,0)),"*******","CHARACTER"),"REAL"),"INTEGER")</f>
        <v>INTEGER</v>
      </c>
      <c r="P357" s="0" t="n">
        <v>356</v>
      </c>
      <c r="Q357" s="42" t="s">
        <v>2974</v>
      </c>
      <c r="R357" s="42" t="str">
        <f aca="false">INDEX($N$2:$N$951,MATCH(S357,$P$2:$P$951,0),1)</f>
        <v>FRTK(200,1)</v>
      </c>
      <c r="S357" s="30" t="n">
        <v>195</v>
      </c>
      <c r="T357" s="43" t="str">
        <f aca="false">Q357&amp;"::"&amp;R357</f>
        <v>REAL::FRTK(200,1)</v>
      </c>
      <c r="U357" s="44" t="str">
        <f aca="false">"p%"&amp;LEFT(R357,SEARCH("(",R357,1)-1)&amp;"="&amp;LEFT(R357,SEARCH("(",R357,1)-1)</f>
        <v>p%FRTK=FRTK</v>
      </c>
      <c r="V357" s="44" t="str">
        <f aca="false">LEFT(R357,SEARCH("(",R357,1)-1)&amp;"="&amp;"p%"&amp;LEFT(R357,SEARCH("(",R357,1)-1)</f>
        <v>FRTK=p%FRTK</v>
      </c>
    </row>
    <row r="358" customFormat="false" ht="12.8" hidden="false" customHeight="false" outlineLevel="0" collapsed="false">
      <c r="E358" s="0" t="s">
        <v>665</v>
      </c>
      <c r="I358" s="39" t="s">
        <v>2364</v>
      </c>
      <c r="J358" s="40" t="n">
        <f aca="false">IF(ISNUMBER(RIGHT(E358,LEN(E358)-SEARCH("(",E358,1))*1),RIGHT(E358,LEN(E358)-SEARCH("(",E358,1))*1,VLOOKUP(MID(E358,SEARCH("(",E358,1)+1,IF(ISERROR(FIND("NBMX",E358,1)),3,4)),$A$2:$C$38,3,0))</f>
        <v>300</v>
      </c>
      <c r="K358" s="40" t="str">
        <f aca="false">IF(ISBLANK(F358),"",IF(ISNUMBER(F358),F358,VLOOKUP(IF(ISERROR(SEARCH(")",F358,1)),LEFT(F358,LEN(F358)),LEFT(F358,LEN(F358)-1)),$A$2:$C$38,3,0)))</f>
        <v/>
      </c>
      <c r="L358" s="40" t="str">
        <f aca="false">IF(ISBLANK(G358),"",IF(ISNUMBER(G358),G358,IF(ISNUMBER(1*LEFT(G358,LEN(G358)-1)),1*LEFT(G358,LEN(G358)-1),VLOOKUP(IF(ISERROR(SEARCH(")",G358,1)),LEFT(G358,LEN(G358)),LEFT(G358,LEN(G358)-1)),$A$2:$C$38,3,0))))</f>
        <v/>
      </c>
      <c r="M358" s="41" t="str">
        <f aca="false">IF(ISBLANK(H358),"",IF(ISNUMBER(H358),H358,IF(ISNUMBER(1*LEFT(H358,LEN(H358)-1)),1*LEFT(H358,LEN(H358)-1),VLOOKUP(IF(ISERROR(SEARCH(")",H358,1)),LEFT(H358,LEN(H358)),LEFT(H358,LEN(H358)-1)),$A$2:$C$38,3,0))))</f>
        <v/>
      </c>
      <c r="N358" s="40" t="str">
        <f aca="false">I358&amp;"("&amp;J358&amp;IF(ISNUMBER(K358),IF(ISNUMBER(L358),IF(ISNUMBER(M358),","&amp;K358&amp;","&amp;L358&amp;","&amp;M358,","&amp;K358&amp;","&amp;L358),","&amp;K358),"")&amp;")"</f>
        <v>NBT(300)</v>
      </c>
      <c r="O358" s="0" t="str">
        <f aca="false">IF(ISERROR(VLOOKUP(N358,'INTEGER modparm'!$B$2:$B$155,1,0)),IF(ISERROR(VLOOKUP(N358,'REAL modparm'!$B$2:$B$801,1,0)),IF(ISERROR(VLOOKUP(N358,'CHAR modparm'!$B$2:$B$10,1,0)),"*******","CHARACTER"),"REAL"),"INTEGER")</f>
        <v>INTEGER</v>
      </c>
      <c r="P358" s="0" t="n">
        <v>357</v>
      </c>
      <c r="Q358" s="42" t="s">
        <v>2974</v>
      </c>
      <c r="R358" s="42" t="str">
        <f aca="false">INDEX($N$2:$N$951,MATCH(S358,$P$2:$P$951,0),1)</f>
        <v>FRTN(200,1)</v>
      </c>
      <c r="S358" s="30" t="n">
        <v>196</v>
      </c>
      <c r="T358" s="43" t="str">
        <f aca="false">Q358&amp;"::"&amp;R358</f>
        <v>REAL::FRTN(200,1)</v>
      </c>
      <c r="U358" s="44" t="str">
        <f aca="false">"p%"&amp;LEFT(R358,SEARCH("(",R358,1)-1)&amp;"="&amp;LEFT(R358,SEARCH("(",R358,1)-1)</f>
        <v>p%FRTN=FRTN</v>
      </c>
      <c r="V358" s="44" t="str">
        <f aca="false">LEFT(R358,SEARCH("(",R358,1)-1)&amp;"="&amp;"p%"&amp;LEFT(R358,SEARCH("(",R358,1)-1)</f>
        <v>FRTN=p%FRTN</v>
      </c>
    </row>
    <row r="359" customFormat="false" ht="12.8" hidden="false" customHeight="false" outlineLevel="0" collapsed="false">
      <c r="E359" s="0" t="s">
        <v>741</v>
      </c>
      <c r="I359" s="39" t="s">
        <v>2365</v>
      </c>
      <c r="J359" s="40" t="n">
        <f aca="false">IF(ISNUMBER(RIGHT(E359,LEN(E359)-SEARCH("(",E359,1))*1),RIGHT(E359,LEN(E359)-SEARCH("(",E359,1))*1,VLOOKUP(MID(E359,SEARCH("(",E359,1)+1,IF(ISERROR(FIND("NBMX",E359,1)),3,4)),$A$2:$C$38,3,0))</f>
        <v>1</v>
      </c>
      <c r="K359" s="40" t="str">
        <f aca="false">IF(ISBLANK(F359),"",IF(ISNUMBER(F359),F359,VLOOKUP(IF(ISERROR(SEARCH(")",F359,1)),LEFT(F359,LEN(F359)),LEFT(F359,LEN(F359)-1)),$A$2:$C$38,3,0)))</f>
        <v/>
      </c>
      <c r="L359" s="40" t="str">
        <f aca="false">IF(ISBLANK(G359),"",IF(ISNUMBER(G359),G359,IF(ISNUMBER(1*LEFT(G359,LEN(G359)-1)),1*LEFT(G359,LEN(G359)-1),VLOOKUP(IF(ISERROR(SEARCH(")",G359,1)),LEFT(G359,LEN(G359)),LEFT(G359,LEN(G359)-1)),$A$2:$C$38,3,0))))</f>
        <v/>
      </c>
      <c r="M359" s="41" t="str">
        <f aca="false">IF(ISBLANK(H359),"",IF(ISNUMBER(H359),H359,IF(ISNUMBER(1*LEFT(H359,LEN(H359)-1)),1*LEFT(H359,LEN(H359)-1),VLOOKUP(IF(ISERROR(SEARCH(")",H359,1)),LEFT(H359,LEN(H359)),LEFT(H359,LEN(H359)-1)),$A$2:$C$38,3,0))))</f>
        <v/>
      </c>
      <c r="N359" s="40" t="str">
        <f aca="false">I359&amp;"("&amp;J359&amp;IF(ISNUMBER(K359),IF(ISNUMBER(L359),IF(ISNUMBER(M359),","&amp;K359&amp;","&amp;L359&amp;","&amp;M359,","&amp;K359&amp;","&amp;L359),","&amp;K359),"")&amp;")"</f>
        <v>NBW(1)</v>
      </c>
      <c r="O359" s="0" t="str">
        <f aca="false">IF(ISERROR(VLOOKUP(N359,'INTEGER modparm'!$B$2:$B$155,1,0)),IF(ISERROR(VLOOKUP(N359,'REAL modparm'!$B$2:$B$801,1,0)),IF(ISERROR(VLOOKUP(N359,'CHAR modparm'!$B$2:$B$10,1,0)),"*******","CHARACTER"),"REAL"),"INTEGER")</f>
        <v>INTEGER</v>
      </c>
      <c r="P359" s="0" t="n">
        <v>358</v>
      </c>
      <c r="Q359" s="42" t="s">
        <v>2974</v>
      </c>
      <c r="R359" s="42" t="str">
        <f aca="false">INDEX($N$2:$N$951,MATCH(S359,$P$2:$P$951,0),1)</f>
        <v>FRTP(200,1)</v>
      </c>
      <c r="S359" s="30" t="n">
        <v>197</v>
      </c>
      <c r="T359" s="43" t="str">
        <f aca="false">Q359&amp;"::"&amp;R359</f>
        <v>REAL::FRTP(200,1)</v>
      </c>
      <c r="U359" s="44" t="str">
        <f aca="false">"p%"&amp;LEFT(R359,SEARCH("(",R359,1)-1)&amp;"="&amp;LEFT(R359,SEARCH("(",R359,1)-1)</f>
        <v>p%FRTP=FRTP</v>
      </c>
      <c r="V359" s="44" t="str">
        <f aca="false">LEFT(R359,SEARCH("(",R359,1)-1)&amp;"="&amp;"p%"&amp;LEFT(R359,SEARCH("(",R359,1)-1)</f>
        <v>FRTP=p%FRTP</v>
      </c>
    </row>
    <row r="360" customFormat="false" ht="12.8" hidden="false" customHeight="false" outlineLevel="0" collapsed="false">
      <c r="E360" s="0" t="s">
        <v>1772</v>
      </c>
      <c r="F360" s="0" t="s">
        <v>1702</v>
      </c>
      <c r="I360" s="39" t="s">
        <v>2366</v>
      </c>
      <c r="J360" s="40" t="n">
        <f aca="false">IF(ISNUMBER(RIGHT(E360,LEN(E360)-SEARCH("(",E360,1))*1),RIGHT(E360,LEN(E360)-SEARCH("(",E360,1))*1,VLOOKUP(MID(E360,SEARCH("(",E360,1)+1,IF(ISERROR(FIND("NBMX",E360,1)),3,4)),$A$2:$C$38,3,0))</f>
        <v>10</v>
      </c>
      <c r="K360" s="40" t="n">
        <f aca="false">IF(ISBLANK(F360),"",IF(ISNUMBER(F360),F360,VLOOKUP(IF(ISERROR(SEARCH(")",F360,1)),LEFT(F360,LEN(F360)),LEFT(F360,LEN(F360)-1)),$A$2:$C$38,3,0)))</f>
        <v>1</v>
      </c>
      <c r="L360" s="40" t="str">
        <f aca="false">IF(ISBLANK(G360),"",IF(ISNUMBER(G360),G360,IF(ISNUMBER(1*LEFT(G360,LEN(G360)-1)),1*LEFT(G360,LEN(G360)-1),VLOOKUP(IF(ISERROR(SEARCH(")",G360,1)),LEFT(G360,LEN(G360)),LEFT(G360,LEN(G360)-1)),$A$2:$C$38,3,0))))</f>
        <v/>
      </c>
      <c r="M360" s="41" t="str">
        <f aca="false">IF(ISBLANK(H360),"",IF(ISNUMBER(H360),H360,IF(ISNUMBER(1*LEFT(H360,LEN(H360)-1)),1*LEFT(H360,LEN(H360)-1),VLOOKUP(IF(ISERROR(SEARCH(")",H360,1)),LEFT(H360,LEN(H360)),LEFT(H360,LEN(H360)-1)),$A$2:$C$38,3,0))))</f>
        <v/>
      </c>
      <c r="N360" s="40" t="str">
        <f aca="false">I360&amp;"("&amp;J360&amp;IF(ISNUMBER(K360),IF(ISNUMBER(L360),IF(ISNUMBER(M360),","&amp;K360&amp;","&amp;L360&amp;","&amp;M360,","&amp;K360&amp;","&amp;L360),","&amp;K360),"")&amp;")"</f>
        <v>NCOW(10,1)</v>
      </c>
      <c r="O360" s="0" t="str">
        <f aca="false">IF(ISERROR(VLOOKUP(N360,'INTEGER modparm'!$B$2:$B$155,1,0)),IF(ISERROR(VLOOKUP(N360,'REAL modparm'!$B$2:$B$801,1,0)),IF(ISERROR(VLOOKUP(N360,'CHAR modparm'!$B$2:$B$10,1,0)),"*******","CHARACTER"),"REAL"),"INTEGER")</f>
        <v>INTEGER</v>
      </c>
      <c r="P360" s="0" t="n">
        <v>359</v>
      </c>
      <c r="Q360" s="42" t="s">
        <v>2974</v>
      </c>
      <c r="R360" s="42" t="str">
        <f aca="false">INDEX($N$2:$N$951,MATCH(S360,$P$2:$P$951,0),1)</f>
        <v>FSFN(1)</v>
      </c>
      <c r="S360" s="30" t="n">
        <v>198</v>
      </c>
      <c r="T360" s="43" t="str">
        <f aca="false">Q360&amp;"::"&amp;R360</f>
        <v>REAL::FSFN(1)</v>
      </c>
      <c r="U360" s="44" t="str">
        <f aca="false">"p%"&amp;LEFT(R360,SEARCH("(",R360,1)-1)&amp;"="&amp;LEFT(R360,SEARCH("(",R360,1)-1)</f>
        <v>p%FSFN=FSFN</v>
      </c>
      <c r="V360" s="44" t="str">
        <f aca="false">LEFT(R360,SEARCH("(",R360,1)-1)&amp;"="&amp;"p%"&amp;LEFT(R360,SEARCH("(",R360,1)-1)</f>
        <v>FSFN=p%FSFN</v>
      </c>
    </row>
    <row r="361" customFormat="false" ht="12.8" hidden="false" customHeight="false" outlineLevel="0" collapsed="false">
      <c r="E361" s="0" t="s">
        <v>1773</v>
      </c>
      <c r="F361" s="0" t="s">
        <v>1599</v>
      </c>
      <c r="I361" s="39" t="s">
        <v>2367</v>
      </c>
      <c r="J361" s="40" t="n">
        <f aca="false">IF(ISNUMBER(RIGHT(E361,LEN(E361)-SEARCH("(",E361,1))*1),RIGHT(E361,LEN(E361)-SEARCH("(",E361,1))*1,VLOOKUP(MID(E361,SEARCH("(",E361,1)+1,IF(ISERROR(FIND("NBMX",E361,1)),3,4)),$A$2:$C$38,3,0))</f>
        <v>45</v>
      </c>
      <c r="K361" s="40" t="n">
        <f aca="false">IF(ISBLANK(F361),"",IF(ISNUMBER(F361),F361,VLOOKUP(IF(ISERROR(SEARCH(")",F361,1)),LEFT(F361,LEN(F361)),LEFT(F361,LEN(F361)-1)),$A$2:$C$38,3,0)))</f>
        <v>1</v>
      </c>
      <c r="L361" s="40" t="str">
        <f aca="false">IF(ISBLANK(G361),"",IF(ISNUMBER(G361),G361,IF(ISNUMBER(1*LEFT(G361,LEN(G361)-1)),1*LEFT(G361,LEN(G361)-1),VLOOKUP(IF(ISERROR(SEARCH(")",G361,1)),LEFT(G361,LEN(G361)),LEFT(G361,LEN(G361)-1)),$A$2:$C$38,3,0))))</f>
        <v/>
      </c>
      <c r="M361" s="41" t="str">
        <f aca="false">IF(ISBLANK(H361),"",IF(ISNUMBER(H361),H361,IF(ISNUMBER(1*LEFT(H361,LEN(H361)-1)),1*LEFT(H361,LEN(H361)-1),VLOOKUP(IF(ISERROR(SEARCH(")",H361,1)),LEFT(H361,LEN(H361)),LEFT(H361,LEN(H361)-1)),$A$2:$C$38,3,0))))</f>
        <v/>
      </c>
      <c r="N361" s="40" t="str">
        <f aca="false">I361&amp;"("&amp;J361&amp;IF(ISNUMBER(K361),IF(ISNUMBER(L361),IF(ISNUMBER(M361),","&amp;K361&amp;","&amp;L361&amp;","&amp;M361,","&amp;K361&amp;","&amp;L361),","&amp;K361),"")&amp;")"</f>
        <v>NCP(45,1)</v>
      </c>
      <c r="O361" s="0" t="str">
        <f aca="false">IF(ISERROR(VLOOKUP(N361,'INTEGER modparm'!$B$2:$B$155,1,0)),IF(ISERROR(VLOOKUP(N361,'REAL modparm'!$B$2:$B$801,1,0)),IF(ISERROR(VLOOKUP(N361,'CHAR modparm'!$B$2:$B$10,1,0)),"*******","CHARACTER"),"REAL"),"INTEGER")</f>
        <v>INTEGER</v>
      </c>
      <c r="P361" s="0" t="n">
        <v>360</v>
      </c>
      <c r="Q361" s="42" t="s">
        <v>2974</v>
      </c>
      <c r="R361" s="42" t="str">
        <f aca="false">INDEX($N$2:$N$951,MATCH(S361,$P$2:$P$951,0),1)</f>
        <v>FSFP(1)</v>
      </c>
      <c r="S361" s="30" t="n">
        <v>199</v>
      </c>
      <c r="T361" s="43" t="str">
        <f aca="false">Q361&amp;"::"&amp;R361</f>
        <v>REAL::FSFP(1)</v>
      </c>
      <c r="U361" s="44" t="str">
        <f aca="false">"p%"&amp;LEFT(R361,SEARCH("(",R361,1)-1)&amp;"="&amp;LEFT(R361,SEARCH("(",R361,1)-1)</f>
        <v>p%FSFP=FSFP</v>
      </c>
      <c r="V361" s="44" t="str">
        <f aca="false">LEFT(R361,SEARCH("(",R361,1)-1)&amp;"="&amp;"p%"&amp;LEFT(R361,SEARCH("(",R361,1)-1)</f>
        <v>FSFP=p%FSFP</v>
      </c>
    </row>
    <row r="362" customFormat="false" ht="12.8" hidden="false" customHeight="false" outlineLevel="0" collapsed="false">
      <c r="E362" s="0" t="s">
        <v>1774</v>
      </c>
      <c r="F362" s="0" t="s">
        <v>1599</v>
      </c>
      <c r="I362" s="39" t="s">
        <v>2368</v>
      </c>
      <c r="J362" s="40" t="n">
        <f aca="false">IF(ISNUMBER(RIGHT(E362,LEN(E362)-SEARCH("(",E362,1))*1),RIGHT(E362,LEN(E362)-SEARCH("(",E362,1))*1,VLOOKUP(MID(E362,SEARCH("(",E362,1)+1,IF(ISERROR(FIND("NBMX",E362,1)),3,4)),$A$2:$C$38,3,0))</f>
        <v>200</v>
      </c>
      <c r="K362" s="40" t="n">
        <f aca="false">IF(ISBLANK(F362),"",IF(ISNUMBER(F362),F362,VLOOKUP(IF(ISERROR(SEARCH(")",F362,1)),LEFT(F362,LEN(F362)),LEFT(F362,LEN(F362)-1)),$A$2:$C$38,3,0)))</f>
        <v>1</v>
      </c>
      <c r="L362" s="40" t="str">
        <f aca="false">IF(ISBLANK(G362),"",IF(ISNUMBER(G362),G362,IF(ISNUMBER(1*LEFT(G362,LEN(G362)-1)),1*LEFT(G362,LEN(G362)-1),VLOOKUP(IF(ISERROR(SEARCH(")",G362,1)),LEFT(G362,LEN(G362)),LEFT(G362,LEN(G362)-1)),$A$2:$C$38,3,0))))</f>
        <v/>
      </c>
      <c r="M362" s="41" t="str">
        <f aca="false">IF(ISBLANK(H362),"",IF(ISNUMBER(H362),H362,IF(ISNUMBER(1*LEFT(H362,LEN(H362)-1)),1*LEFT(H362,LEN(H362)-1),VLOOKUP(IF(ISERROR(SEARCH(")",H362,1)),LEFT(H362,LEN(H362)),LEFT(H362,LEN(H362)-1)),$A$2:$C$38,3,0))))</f>
        <v/>
      </c>
      <c r="N362" s="40" t="str">
        <f aca="false">I362&amp;"("&amp;J362&amp;IF(ISNUMBER(K362),IF(ISNUMBER(L362),IF(ISNUMBER(M362),","&amp;K362&amp;","&amp;L362&amp;","&amp;M362,","&amp;K362&amp;","&amp;L362),","&amp;K362),"")&amp;")"</f>
        <v>NCR(200,1)</v>
      </c>
      <c r="O362" s="0" t="str">
        <f aca="false">IF(ISERROR(VLOOKUP(N362,'INTEGER modparm'!$B$2:$B$155,1,0)),IF(ISERROR(VLOOKUP(N362,'REAL modparm'!$B$2:$B$801,1,0)),IF(ISERROR(VLOOKUP(N362,'CHAR modparm'!$B$2:$B$10,1,0)),"*******","CHARACTER"),"REAL"),"INTEGER")</f>
        <v>INTEGER</v>
      </c>
      <c r="P362" s="0" t="n">
        <v>361</v>
      </c>
      <c r="Q362" s="42" t="s">
        <v>2974</v>
      </c>
      <c r="R362" s="42" t="str">
        <f aca="false">INDEX($N$2:$N$951,MATCH(S362,$P$2:$P$951,0),1)</f>
        <v>FSLT(60)</v>
      </c>
      <c r="S362" s="30" t="n">
        <v>200</v>
      </c>
      <c r="T362" s="43" t="str">
        <f aca="false">Q362&amp;"::"&amp;R362</f>
        <v>REAL::FSLT(60)</v>
      </c>
      <c r="U362" s="44" t="str">
        <f aca="false">"p%"&amp;LEFT(R362,SEARCH("(",R362,1)-1)&amp;"="&amp;LEFT(R362,SEARCH("(",R362,1)-1)</f>
        <v>p%FSLT=FSLT</v>
      </c>
      <c r="V362" s="44" t="str">
        <f aca="false">LEFT(R362,SEARCH("(",R362,1)-1)&amp;"="&amp;"p%"&amp;LEFT(R362,SEARCH("(",R362,1)-1)</f>
        <v>FSLT=p%FSLT</v>
      </c>
    </row>
    <row r="363" customFormat="false" ht="12.8" hidden="false" customHeight="false" outlineLevel="0" collapsed="false">
      <c r="E363" s="0" t="s">
        <v>742</v>
      </c>
      <c r="I363" s="39" t="s">
        <v>2369</v>
      </c>
      <c r="J363" s="40" t="n">
        <f aca="false">IF(ISNUMBER(RIGHT(E363,LEN(E363)-SEARCH("(",E363,1))*1),RIGHT(E363,LEN(E363)-SEARCH("(",E363,1))*1,VLOOKUP(MID(E363,SEARCH("(",E363,1)+1,IF(ISERROR(FIND("NBMX",E363,1)),3,4)),$A$2:$C$38,3,0))</f>
        <v>1</v>
      </c>
      <c r="K363" s="40" t="str">
        <f aca="false">IF(ISBLANK(F363),"",IF(ISNUMBER(F363),F363,VLOOKUP(IF(ISERROR(SEARCH(")",F363,1)),LEFT(F363,LEN(F363)),LEFT(F363,LEN(F363)-1)),$A$2:$C$38,3,0)))</f>
        <v/>
      </c>
      <c r="L363" s="40" t="str">
        <f aca="false">IF(ISBLANK(G363),"",IF(ISNUMBER(G363),G363,IF(ISNUMBER(1*LEFT(G363,LEN(G363)-1)),1*LEFT(G363,LEN(G363)-1),VLOOKUP(IF(ISERROR(SEARCH(")",G363,1)),LEFT(G363,LEN(G363)),LEFT(G363,LEN(G363)-1)),$A$2:$C$38,3,0))))</f>
        <v/>
      </c>
      <c r="M363" s="41" t="str">
        <f aca="false">IF(ISBLANK(H363),"",IF(ISNUMBER(H363),H363,IF(ISNUMBER(1*LEFT(H363,LEN(H363)-1)),1*LEFT(H363,LEN(H363)-1),VLOOKUP(IF(ISERROR(SEARCH(")",H363,1)),LEFT(H363,LEN(H363)),LEFT(H363,LEN(H363)-1)),$A$2:$C$38,3,0))))</f>
        <v/>
      </c>
      <c r="N363" s="40" t="str">
        <f aca="false">I363&amp;"("&amp;J363&amp;IF(ISNUMBER(K363),IF(ISNUMBER(L363),IF(ISNUMBER(M363),","&amp;K363&amp;","&amp;L363&amp;","&amp;M363,","&amp;K363&amp;","&amp;L363),","&amp;K363),"")&amp;")"</f>
        <v>NDFA(1)</v>
      </c>
      <c r="O363" s="0" t="str">
        <f aca="false">IF(ISERROR(VLOOKUP(N363,'INTEGER modparm'!$B$2:$B$155,1,0)),IF(ISERROR(VLOOKUP(N363,'REAL modparm'!$B$2:$B$801,1,0)),IF(ISERROR(VLOOKUP(N363,'CHAR modparm'!$B$2:$B$10,1,0)),"*******","CHARACTER"),"REAL"),"INTEGER")</f>
        <v>INTEGER</v>
      </c>
      <c r="P363" s="0" t="n">
        <v>362</v>
      </c>
      <c r="Q363" s="42" t="s">
        <v>2974</v>
      </c>
      <c r="R363" s="42" t="str">
        <f aca="false">INDEX($N$2:$N$951,MATCH(S363,$P$2:$P$951,0),1)</f>
        <v>FTO(200)</v>
      </c>
      <c r="S363" s="30" t="n">
        <v>202</v>
      </c>
      <c r="T363" s="43" t="str">
        <f aca="false">Q363&amp;"::"&amp;R363</f>
        <v>REAL::FTO(200)</v>
      </c>
      <c r="U363" s="44" t="str">
        <f aca="false">"p%"&amp;LEFT(R363,SEARCH("(",R363,1)-1)&amp;"="&amp;LEFT(R363,SEARCH("(",R363,1)-1)</f>
        <v>p%FTO=FTO</v>
      </c>
      <c r="V363" s="44" t="str">
        <f aca="false">LEFT(R363,SEARCH("(",R363,1)-1)&amp;"="&amp;"p%"&amp;LEFT(R363,SEARCH("(",R363,1)-1)</f>
        <v>FTO=p%FTO</v>
      </c>
    </row>
    <row r="364" customFormat="false" ht="12.8" hidden="false" customHeight="false" outlineLevel="0" collapsed="false">
      <c r="E364" s="0" t="s">
        <v>673</v>
      </c>
      <c r="I364" s="39" t="s">
        <v>2370</v>
      </c>
      <c r="J364" s="40" t="n">
        <f aca="false">IF(ISNUMBER(RIGHT(E364,LEN(E364)-SEARCH("(",E364,1))*1),RIGHT(E364,LEN(E364)-SEARCH("(",E364,1))*1,VLOOKUP(MID(E364,SEARCH("(",E364,1)+1,IF(ISERROR(FIND("NBMX",E364,1)),3,4)),$A$2:$C$38,3,0))</f>
        <v>1</v>
      </c>
      <c r="K364" s="40" t="str">
        <f aca="false">IF(ISBLANK(F364),"",IF(ISNUMBER(F364),F364,VLOOKUP(IF(ISERROR(SEARCH(")",F364,1)),LEFT(F364,LEN(F364)),LEFT(F364,LEN(F364)-1)),$A$2:$C$38,3,0)))</f>
        <v/>
      </c>
      <c r="L364" s="40" t="str">
        <f aca="false">IF(ISBLANK(G364),"",IF(ISNUMBER(G364),G364,IF(ISNUMBER(1*LEFT(G364,LEN(G364)-1)),1*LEFT(G364,LEN(G364)-1),VLOOKUP(IF(ISERROR(SEARCH(")",G364,1)),LEFT(G364,LEN(G364)),LEFT(G364,LEN(G364)-1)),$A$2:$C$38,3,0))))</f>
        <v/>
      </c>
      <c r="M364" s="41" t="str">
        <f aca="false">IF(ISBLANK(H364),"",IF(ISNUMBER(H364),H364,IF(ISNUMBER(1*LEFT(H364,LEN(H364)-1)),1*LEFT(H364,LEN(H364)-1),VLOOKUP(IF(ISERROR(SEARCH(")",H364,1)),LEFT(H364,LEN(H364)),LEFT(H364,LEN(H364)-1)),$A$2:$C$38,3,0))))</f>
        <v/>
      </c>
      <c r="N364" s="40" t="str">
        <f aca="false">I364&amp;"("&amp;J364&amp;IF(ISNUMBER(K364),IF(ISNUMBER(L364),IF(ISNUMBER(M364),","&amp;K364&amp;","&amp;L364&amp;","&amp;M364,","&amp;K364&amp;","&amp;L364),","&amp;K364),"")&amp;")"</f>
        <v>NFED(1)</v>
      </c>
      <c r="O364" s="0" t="str">
        <f aca="false">IF(ISERROR(VLOOKUP(N364,'INTEGER modparm'!$B$2:$B$155,1,0)),IF(ISERROR(VLOOKUP(N364,'REAL modparm'!$B$2:$B$801,1,0)),IF(ISERROR(VLOOKUP(N364,'CHAR modparm'!$B$2:$B$10,1,0)),"*******","CHARACTER"),"REAL"),"INTEGER")</f>
        <v>INTEGER</v>
      </c>
      <c r="P364" s="0" t="n">
        <v>363</v>
      </c>
      <c r="Q364" s="45" t="s">
        <v>2974</v>
      </c>
      <c r="R364" s="42" t="str">
        <f aca="false">INDEX($N$2:$N$951,MATCH(S364,$P$2:$P$951,0),1)</f>
        <v>FULU(300)</v>
      </c>
      <c r="S364" s="30" t="n">
        <v>203</v>
      </c>
      <c r="T364" s="43" t="str">
        <f aca="false">Q364&amp;"::"&amp;R364</f>
        <v>REAL::FULU(300)</v>
      </c>
      <c r="U364" s="44" t="str">
        <f aca="false">"p%"&amp;LEFT(R364,SEARCH("(",R364,1)-1)&amp;"="&amp;LEFT(R364,SEARCH("(",R364,1)-1)</f>
        <v>p%FULU=FULU</v>
      </c>
      <c r="V364" s="44" t="str">
        <f aca="false">LEFT(R364,SEARCH("(",R364,1)-1)&amp;"="&amp;"p%"&amp;LEFT(R364,SEARCH("(",R364,1)-1)</f>
        <v>FULU=p%FULU</v>
      </c>
    </row>
    <row r="365" customFormat="false" ht="12.8" hidden="false" customHeight="false" outlineLevel="0" collapsed="false">
      <c r="E365" s="0" t="s">
        <v>1775</v>
      </c>
      <c r="F365" s="0" t="s">
        <v>1599</v>
      </c>
      <c r="I365" s="39" t="s">
        <v>2371</v>
      </c>
      <c r="J365" s="40" t="n">
        <f aca="false">IF(ISNUMBER(RIGHT(E365,LEN(E365)-SEARCH("(",E365,1))*1),RIGHT(E365,LEN(E365)-SEARCH("(",E365,1))*1,VLOOKUP(MID(E365,SEARCH("(",E365,1)+1,IF(ISERROR(FIND("NBMX",E365,1)),3,4)),$A$2:$C$38,3,0))</f>
        <v>45</v>
      </c>
      <c r="K365" s="40" t="n">
        <f aca="false">IF(ISBLANK(F365),"",IF(ISNUMBER(F365),F365,VLOOKUP(IF(ISERROR(SEARCH(")",F365,1)),LEFT(F365,LEN(F365)),LEFT(F365,LEN(F365)-1)),$A$2:$C$38,3,0)))</f>
        <v>1</v>
      </c>
      <c r="L365" s="40" t="str">
        <f aca="false">IF(ISBLANK(G365),"",IF(ISNUMBER(G365),G365,IF(ISNUMBER(1*LEFT(G365,LEN(G365)-1)),1*LEFT(G365,LEN(G365)-1),VLOOKUP(IF(ISERROR(SEARCH(")",G365,1)),LEFT(G365,LEN(G365)),LEFT(G365,LEN(G365)-1)),$A$2:$C$38,3,0))))</f>
        <v/>
      </c>
      <c r="M365" s="41" t="str">
        <f aca="false">IF(ISBLANK(H365),"",IF(ISNUMBER(H365),H365,IF(ISNUMBER(1*LEFT(H365,LEN(H365)-1)),1*LEFT(H365,LEN(H365)-1),VLOOKUP(IF(ISERROR(SEARCH(")",H365,1)),LEFT(H365,LEN(H365)),LEFT(H365,LEN(H365)-1)),$A$2:$C$38,3,0))))</f>
        <v/>
      </c>
      <c r="N365" s="40" t="str">
        <f aca="false">I365&amp;"("&amp;J365&amp;IF(ISNUMBER(K365),IF(ISNUMBER(L365),IF(ISNUMBER(M365),","&amp;K365&amp;","&amp;L365&amp;","&amp;M365,","&amp;K365&amp;","&amp;L365),","&amp;K365),"")&amp;")"</f>
        <v>NFRT(45,1)</v>
      </c>
      <c r="O365" s="0" t="str">
        <f aca="false">IF(ISERROR(VLOOKUP(N365,'INTEGER modparm'!$B$2:$B$155,1,0)),IF(ISERROR(VLOOKUP(N365,'REAL modparm'!$B$2:$B$801,1,0)),IF(ISERROR(VLOOKUP(N365,'CHAR modparm'!$B$2:$B$10,1,0)),"*******","CHARACTER"),"REAL"),"INTEGER")</f>
        <v>INTEGER</v>
      </c>
      <c r="P365" s="0" t="n">
        <v>364</v>
      </c>
      <c r="Q365" s="45" t="s">
        <v>2974</v>
      </c>
      <c r="R365" s="42" t="str">
        <f aca="false">INDEX($N$2:$N$951,MATCH(S365,$P$2:$P$951,0),1)</f>
        <v>GCOW(10,1)</v>
      </c>
      <c r="S365" s="30" t="n">
        <v>204</v>
      </c>
      <c r="T365" s="43" t="str">
        <f aca="false">Q365&amp;"::"&amp;R365</f>
        <v>REAL::GCOW(10,1)</v>
      </c>
      <c r="U365" s="44" t="str">
        <f aca="false">"p%"&amp;LEFT(R365,SEARCH("(",R365,1)-1)&amp;"="&amp;LEFT(R365,SEARCH("(",R365,1)-1)</f>
        <v>p%GCOW=GCOW</v>
      </c>
      <c r="V365" s="44" t="str">
        <f aca="false">LEFT(R365,SEARCH("(",R365,1)-1)&amp;"="&amp;"p%"&amp;LEFT(R365,SEARCH("(",R365,1)-1)</f>
        <v>GCOW=p%GCOW</v>
      </c>
    </row>
    <row r="366" customFormat="false" ht="12.8" hidden="false" customHeight="false" outlineLevel="0" collapsed="false">
      <c r="E366" s="0" t="s">
        <v>1776</v>
      </c>
      <c r="F366" s="0" t="s">
        <v>228</v>
      </c>
      <c r="G366" s="0" t="s">
        <v>1702</v>
      </c>
      <c r="I366" s="39" t="s">
        <v>2372</v>
      </c>
      <c r="J366" s="40" t="n">
        <f aca="false">IF(ISNUMBER(RIGHT(E366,LEN(E366)-SEARCH("(",E366,1))*1),RIGHT(E366,LEN(E366)-SEARCH("(",E366,1))*1,VLOOKUP(MID(E366,SEARCH("(",E366,1)+1,IF(ISERROR(FIND("NBMX",E366,1)),3,4)),$A$2:$C$38,3,0))</f>
        <v>1</v>
      </c>
      <c r="K366" s="40" t="n">
        <f aca="false">IF(ISBLANK(F366),"",IF(ISNUMBER(F366),F366,VLOOKUP(IF(ISERROR(SEARCH(")",F366,1)),LEFT(F366,LEN(F366)),LEFT(F366,LEN(F366)-1)),$A$2:$C$38,3,0)))</f>
        <v>10</v>
      </c>
      <c r="L366" s="40" t="n">
        <f aca="false">IF(ISBLANK(G366),"",IF(ISNUMBER(G366),G366,IF(ISNUMBER(1*LEFT(G366,LEN(G366)-1)),1*LEFT(G366,LEN(G366)-1),VLOOKUP(IF(ISERROR(SEARCH(")",G366,1)),LEFT(G366,LEN(G366)),LEFT(G366,LEN(G366)-1)),$A$2:$C$38,3,0))))</f>
        <v>1</v>
      </c>
      <c r="M366" s="41" t="str">
        <f aca="false">IF(ISBLANK(H366),"",IF(ISNUMBER(H366),H366,IF(ISNUMBER(1*LEFT(H366,LEN(H366)-1)),1*LEFT(H366,LEN(H366)-1),VLOOKUP(IF(ISERROR(SEARCH(")",H366,1)),LEFT(H366,LEN(H366)),LEFT(H366,LEN(H366)-1)),$A$2:$C$38,3,0))))</f>
        <v/>
      </c>
      <c r="N366" s="40" t="str">
        <f aca="false">I366&amp;"("&amp;J366&amp;IF(ISNUMBER(K366),IF(ISNUMBER(L366),IF(ISNUMBER(M366),","&amp;K366&amp;","&amp;L366&amp;","&amp;M366,","&amp;K366&amp;","&amp;L366),","&amp;K366),"")&amp;")"</f>
        <v>NGIX(1,10,1)</v>
      </c>
      <c r="O366" s="0" t="str">
        <f aca="false">IF(ISERROR(VLOOKUP(N366,'INTEGER modparm'!$B$2:$B$155,1,0)),IF(ISERROR(VLOOKUP(N366,'REAL modparm'!$B$2:$B$801,1,0)),IF(ISERROR(VLOOKUP(N366,'CHAR modparm'!$B$2:$B$10,1,0)),"*******","CHARACTER"),"REAL"),"INTEGER")</f>
        <v>INTEGER</v>
      </c>
      <c r="P366" s="0" t="n">
        <v>365</v>
      </c>
      <c r="Q366" s="45" t="s">
        <v>2974</v>
      </c>
      <c r="R366" s="42" t="str">
        <f aca="false">INDEX($N$2:$N$951,MATCH(S366,$P$2:$P$951,0),1)</f>
        <v>GMA(1)</v>
      </c>
      <c r="S366" s="30" t="n">
        <v>205</v>
      </c>
      <c r="T366" s="43" t="str">
        <f aca="false">Q366&amp;"::"&amp;R366</f>
        <v>REAL::GMA(1)</v>
      </c>
      <c r="U366" s="44" t="str">
        <f aca="false">"p%"&amp;LEFT(R366,SEARCH("(",R366,1)-1)&amp;"="&amp;LEFT(R366,SEARCH("(",R366,1)-1)</f>
        <v>p%GMA=GMA</v>
      </c>
      <c r="V366" s="44" t="str">
        <f aca="false">LEFT(R366,SEARCH("(",R366,1)-1)&amp;"="&amp;"p%"&amp;LEFT(R366,SEARCH("(",R366,1)-1)</f>
        <v>GMA=p%GMA</v>
      </c>
    </row>
    <row r="367" customFormat="false" ht="12.8" hidden="false" customHeight="false" outlineLevel="0" collapsed="false">
      <c r="E367" s="0" t="s">
        <v>1777</v>
      </c>
      <c r="F367" s="0" t="s">
        <v>1599</v>
      </c>
      <c r="I367" s="39" t="s">
        <v>2373</v>
      </c>
      <c r="J367" s="40" t="n">
        <f aca="false">IF(ISNUMBER(RIGHT(E367,LEN(E367)-SEARCH("(",E367,1))*1),RIGHT(E367,LEN(E367)-SEARCH("(",E367,1))*1,VLOOKUP(MID(E367,SEARCH("(",E367,1)+1,IF(ISERROR(FIND("NBMX",E367,1)),3,4)),$A$2:$C$38,3,0))</f>
        <v>10</v>
      </c>
      <c r="K367" s="40" t="n">
        <f aca="false">IF(ISBLANK(F367),"",IF(ISNUMBER(F367),F367,VLOOKUP(IF(ISERROR(SEARCH(")",F367,1)),LEFT(F367,LEN(F367)),LEFT(F367,LEN(F367)-1)),$A$2:$C$38,3,0)))</f>
        <v>1</v>
      </c>
      <c r="L367" s="40" t="str">
        <f aca="false">IF(ISBLANK(G367),"",IF(ISNUMBER(G367),G367,IF(ISNUMBER(1*LEFT(G367,LEN(G367)-1)),1*LEFT(G367,LEN(G367)-1),VLOOKUP(IF(ISERROR(SEARCH(")",G367,1)),LEFT(G367,LEN(G367)),LEFT(G367,LEN(G367)-1)),$A$2:$C$38,3,0))))</f>
        <v/>
      </c>
      <c r="M367" s="41" t="str">
        <f aca="false">IF(ISBLANK(H367),"",IF(ISNUMBER(H367),H367,IF(ISNUMBER(1*LEFT(H367,LEN(H367)-1)),1*LEFT(H367,LEN(H367)-1),VLOOKUP(IF(ISERROR(SEARCH(")",H367,1)),LEFT(H367,LEN(H367)),LEFT(H367,LEN(H367)-1)),$A$2:$C$38,3,0))))</f>
        <v/>
      </c>
      <c r="N367" s="40" t="str">
        <f aca="false">I367&amp;"("&amp;J367&amp;IF(ISNUMBER(K367),IF(ISNUMBER(L367),IF(ISNUMBER(M367),","&amp;K367&amp;","&amp;L367&amp;","&amp;M367,","&amp;K367&amp;","&amp;L367),","&amp;K367),"")&amp;")"</f>
        <v>NGZ(10,1)</v>
      </c>
      <c r="O367" s="0" t="str">
        <f aca="false">IF(ISERROR(VLOOKUP(N367,'INTEGER modparm'!$B$2:$B$155,1,0)),IF(ISERROR(VLOOKUP(N367,'REAL modparm'!$B$2:$B$801,1,0)),IF(ISERROR(VLOOKUP(N367,'CHAR modparm'!$B$2:$B$10,1,0)),"*******","CHARACTER"),"REAL"),"INTEGER")</f>
        <v>INTEGER</v>
      </c>
      <c r="P367" s="0" t="n">
        <v>366</v>
      </c>
      <c r="Q367" s="45" t="s">
        <v>2974</v>
      </c>
      <c r="R367" s="42" t="str">
        <f aca="false">INDEX($N$2:$N$951,MATCH(S367,$P$2:$P$951,0),1)</f>
        <v>GMHU(200)</v>
      </c>
      <c r="S367" s="30" t="n">
        <v>206</v>
      </c>
      <c r="T367" s="43" t="str">
        <f aca="false">Q367&amp;"::"&amp;R367</f>
        <v>REAL::GMHU(200)</v>
      </c>
      <c r="U367" s="44" t="str">
        <f aca="false">"p%"&amp;LEFT(R367,SEARCH("(",R367,1)-1)&amp;"="&amp;LEFT(R367,SEARCH("(",R367,1)-1)</f>
        <v>p%GMHU=GMHU</v>
      </c>
      <c r="V367" s="44" t="str">
        <f aca="false">LEFT(R367,SEARCH("(",R367,1)-1)&amp;"="&amp;"p%"&amp;LEFT(R367,SEARCH("(",R367,1)-1)</f>
        <v>GMHU=p%GMHU</v>
      </c>
    </row>
    <row r="368" customFormat="false" ht="12.8" hidden="false" customHeight="false" outlineLevel="0" collapsed="false">
      <c r="E368" s="0" t="s">
        <v>1778</v>
      </c>
      <c r="F368" s="0" t="s">
        <v>1702</v>
      </c>
      <c r="I368" s="39" t="s">
        <v>2374</v>
      </c>
      <c r="J368" s="40" t="n">
        <f aca="false">IF(ISNUMBER(RIGHT(E368,LEN(E368)-SEARCH("(",E368,1))*1),RIGHT(E368,LEN(E368)-SEARCH("(",E368,1))*1,VLOOKUP(MID(E368,SEARCH("(",E368,1)+1,IF(ISERROR(FIND("NBMX",E368,1)),3,4)),$A$2:$C$38,3,0))</f>
        <v>10</v>
      </c>
      <c r="K368" s="40" t="n">
        <f aca="false">IF(ISBLANK(F368),"",IF(ISNUMBER(F368),F368,VLOOKUP(IF(ISERROR(SEARCH(")",F368,1)),LEFT(F368,LEN(F368)),LEFT(F368,LEN(F368)-1)),$A$2:$C$38,3,0)))</f>
        <v>1</v>
      </c>
      <c r="L368" s="40" t="str">
        <f aca="false">IF(ISBLANK(G368),"",IF(ISNUMBER(G368),G368,IF(ISNUMBER(1*LEFT(G368,LEN(G368)-1)),1*LEFT(G368,LEN(G368)-1),VLOOKUP(IF(ISERROR(SEARCH(")",G368,1)),LEFT(G368,LEN(G368)),LEFT(G368,LEN(G368)-1)),$A$2:$C$38,3,0))))</f>
        <v/>
      </c>
      <c r="M368" s="41" t="str">
        <f aca="false">IF(ISBLANK(H368),"",IF(ISNUMBER(H368),H368,IF(ISNUMBER(1*LEFT(H368,LEN(H368)-1)),1*LEFT(H368,LEN(H368)-1),VLOOKUP(IF(ISERROR(SEARCH(")",H368,1)),LEFT(H368,LEN(H368)),LEFT(H368,LEN(H368)-1)),$A$2:$C$38,3,0))))</f>
        <v/>
      </c>
      <c r="N368" s="40" t="str">
        <f aca="false">I368&amp;"("&amp;J368&amp;IF(ISNUMBER(K368),IF(ISNUMBER(L368),IF(ISNUMBER(M368),","&amp;K368&amp;","&amp;L368&amp;","&amp;M368,","&amp;K368&amp;","&amp;L368),","&amp;K368),"")&amp;")"</f>
        <v>NGZA(10,1)</v>
      </c>
      <c r="O368" s="0" t="str">
        <f aca="false">IF(ISERROR(VLOOKUP(N368,'INTEGER modparm'!$B$2:$B$155,1,0)),IF(ISERROR(VLOOKUP(N368,'REAL modparm'!$B$2:$B$801,1,0)),IF(ISERROR(VLOOKUP(N368,'CHAR modparm'!$B$2:$B$10,1,0)),"*******","CHARACTER"),"REAL"),"INTEGER")</f>
        <v>INTEGER</v>
      </c>
      <c r="P368" s="0" t="n">
        <v>367</v>
      </c>
      <c r="Q368" s="45" t="s">
        <v>2974</v>
      </c>
      <c r="R368" s="42" t="str">
        <f aca="false">INDEX($N$2:$N$951,MATCH(S368,$P$2:$P$951,0),1)</f>
        <v>GRDD(200)</v>
      </c>
      <c r="S368" s="30" t="n">
        <v>207</v>
      </c>
      <c r="T368" s="43" t="str">
        <f aca="false">Q368&amp;"::"&amp;R368</f>
        <v>REAL::GRDD(200)</v>
      </c>
      <c r="U368" s="44" t="str">
        <f aca="false">"p%"&amp;LEFT(R368,SEARCH("(",R368,1)-1)&amp;"="&amp;LEFT(R368,SEARCH("(",R368,1)-1)</f>
        <v>p%GRDD=GRDD</v>
      </c>
      <c r="V368" s="44" t="str">
        <f aca="false">LEFT(R368,SEARCH("(",R368,1)-1)&amp;"="&amp;"p%"&amp;LEFT(R368,SEARCH("(",R368,1)-1)</f>
        <v>GRDD=p%GRDD</v>
      </c>
    </row>
    <row r="369" customFormat="false" ht="12.8" hidden="false" customHeight="false" outlineLevel="0" collapsed="false">
      <c r="E369" s="0" t="s">
        <v>1779</v>
      </c>
      <c r="F369" s="0" t="s">
        <v>1702</v>
      </c>
      <c r="I369" s="39" t="s">
        <v>2375</v>
      </c>
      <c r="J369" s="40" t="n">
        <f aca="false">IF(ISNUMBER(RIGHT(E369,LEN(E369)-SEARCH("(",E369,1))*1),RIGHT(E369,LEN(E369)-SEARCH("(",E369,1))*1,VLOOKUP(MID(E369,SEARCH("(",E369,1)+1,IF(ISERROR(FIND("NBMX",E369,1)),3,4)),$A$2:$C$38,3,0))</f>
        <v>10</v>
      </c>
      <c r="K369" s="40" t="n">
        <f aca="false">IF(ISBLANK(F369),"",IF(ISNUMBER(F369),F369,VLOOKUP(IF(ISERROR(SEARCH(")",F369,1)),LEFT(F369,LEN(F369)),LEFT(F369,LEN(F369)-1)),$A$2:$C$38,3,0)))</f>
        <v>1</v>
      </c>
      <c r="L369" s="40" t="str">
        <f aca="false">IF(ISBLANK(G369),"",IF(ISNUMBER(G369),G369,IF(ISNUMBER(1*LEFT(G369,LEN(G369)-1)),1*LEFT(G369,LEN(G369)-1),VLOOKUP(IF(ISERROR(SEARCH(")",G369,1)),LEFT(G369,LEN(G369)),LEFT(G369,LEN(G369)-1)),$A$2:$C$38,3,0))))</f>
        <v/>
      </c>
      <c r="M369" s="41" t="str">
        <f aca="false">IF(ISBLANK(H369),"",IF(ISNUMBER(H369),H369,IF(ISNUMBER(1*LEFT(H369,LEN(H369)-1)),1*LEFT(H369,LEN(H369)-1),VLOOKUP(IF(ISERROR(SEARCH(")",H369,1)),LEFT(H369,LEN(H369)),LEFT(H369,LEN(H369)-1)),$A$2:$C$38,3,0))))</f>
        <v/>
      </c>
      <c r="N369" s="40" t="str">
        <f aca="false">I369&amp;"("&amp;J369&amp;IF(ISNUMBER(K369),IF(ISNUMBER(L369),IF(ISNUMBER(M369),","&amp;K369&amp;","&amp;L369&amp;","&amp;M369,","&amp;K369&amp;","&amp;L369),","&amp;K369),"")&amp;")"</f>
        <v>NHBS(10,1)</v>
      </c>
      <c r="O369" s="0" t="str">
        <f aca="false">IF(ISERROR(VLOOKUP(N369,'INTEGER modparm'!$B$2:$B$155,1,0)),IF(ISERROR(VLOOKUP(N369,'REAL modparm'!$B$2:$B$801,1,0)),IF(ISERROR(VLOOKUP(N369,'CHAR modparm'!$B$2:$B$10,1,0)),"*******","CHARACTER"),"REAL"),"INTEGER")</f>
        <v>INTEGER</v>
      </c>
      <c r="P369" s="0" t="n">
        <v>368</v>
      </c>
      <c r="Q369" s="45" t="s">
        <v>2974</v>
      </c>
      <c r="R369" s="42" t="str">
        <f aca="false">INDEX($N$2:$N$951,MATCH(S369,$P$2:$P$951,0),1)</f>
        <v>GRDL(1)</v>
      </c>
      <c r="S369" s="30" t="n">
        <v>208</v>
      </c>
      <c r="T369" s="43" t="str">
        <f aca="false">Q369&amp;"::"&amp;R369</f>
        <v>REAL::GRDL(1)</v>
      </c>
      <c r="U369" s="44" t="str">
        <f aca="false">"p%"&amp;LEFT(R369,SEARCH("(",R369,1)-1)&amp;"="&amp;LEFT(R369,SEARCH("(",R369,1)-1)</f>
        <v>p%GRDL=GRDL</v>
      </c>
      <c r="V369" s="44" t="str">
        <f aca="false">LEFT(R369,SEARCH("(",R369,1)-1)&amp;"="&amp;"p%"&amp;LEFT(R369,SEARCH("(",R369,1)-1)</f>
        <v>GRDL=p%GRDL</v>
      </c>
    </row>
    <row r="370" customFormat="false" ht="12.8" hidden="false" customHeight="false" outlineLevel="0" collapsed="false">
      <c r="E370" s="0" t="s">
        <v>674</v>
      </c>
      <c r="I370" s="39" t="s">
        <v>2376</v>
      </c>
      <c r="J370" s="40" t="n">
        <f aca="false">IF(ISNUMBER(RIGHT(E370,LEN(E370)-SEARCH("(",E370,1))*1),RIGHT(E370,LEN(E370)-SEARCH("(",E370,1))*1,VLOOKUP(MID(E370,SEARCH("(",E370,1)+1,IF(ISERROR(FIND("NBMX",E370,1)),3,4)),$A$2:$C$38,3,0))</f>
        <v>1</v>
      </c>
      <c r="K370" s="40" t="str">
        <f aca="false">IF(ISBLANK(F370),"",IF(ISNUMBER(F370),F370,VLOOKUP(IF(ISERROR(SEARCH(")",F370,1)),LEFT(F370,LEN(F370)),LEFT(F370,LEN(F370)-1)),$A$2:$C$38,3,0)))</f>
        <v/>
      </c>
      <c r="L370" s="40" t="str">
        <f aca="false">IF(ISBLANK(G370),"",IF(ISNUMBER(G370),G370,IF(ISNUMBER(1*LEFT(G370,LEN(G370)-1)),1*LEFT(G370,LEN(G370)-1),VLOOKUP(IF(ISERROR(SEARCH(")",G370,1)),LEFT(G370,LEN(G370)),LEFT(G370,LEN(G370)-1)),$A$2:$C$38,3,0))))</f>
        <v/>
      </c>
      <c r="M370" s="41" t="str">
        <f aca="false">IF(ISBLANK(H370),"",IF(ISNUMBER(H370),H370,IF(ISNUMBER(1*LEFT(H370,LEN(H370)-1)),1*LEFT(H370,LEN(H370)-1),VLOOKUP(IF(ISERROR(SEARCH(")",H370,1)),LEFT(H370,LEN(H370)),LEFT(H370,LEN(H370)-1)),$A$2:$C$38,3,0))))</f>
        <v/>
      </c>
      <c r="N370" s="40" t="str">
        <f aca="false">I370&amp;"("&amp;J370&amp;IF(ISNUMBER(K370),IF(ISNUMBER(L370),IF(ISNUMBER(M370),","&amp;K370&amp;","&amp;L370&amp;","&amp;M370,","&amp;K370&amp;","&amp;L370),","&amp;K370),"")&amp;")"</f>
        <v>NHRD(1)</v>
      </c>
      <c r="O370" s="0" t="str">
        <f aca="false">IF(ISERROR(VLOOKUP(N370,'INTEGER modparm'!$B$2:$B$155,1,0)),IF(ISERROR(VLOOKUP(N370,'REAL modparm'!$B$2:$B$801,1,0)),IF(ISERROR(VLOOKUP(N370,'CHAR modparm'!$B$2:$B$10,1,0)),"*******","CHARACTER"),"REAL"),"INTEGER")</f>
        <v>INTEGER</v>
      </c>
      <c r="P370" s="0" t="n">
        <v>369</v>
      </c>
      <c r="Q370" s="45" t="s">
        <v>2974</v>
      </c>
      <c r="R370" s="42" t="str">
        <f aca="false">INDEX($N$2:$N$951,MATCH(S370,$P$2:$P$951,0),1)</f>
        <v>GRLV(200)</v>
      </c>
      <c r="S370" s="30" t="n">
        <v>209</v>
      </c>
      <c r="T370" s="43" t="str">
        <f aca="false">Q370&amp;"::"&amp;R370</f>
        <v>REAL::GRLV(200)</v>
      </c>
      <c r="U370" s="44" t="str">
        <f aca="false">"p%"&amp;LEFT(R370,SEARCH("(",R370,1)-1)&amp;"="&amp;LEFT(R370,SEARCH("(",R370,1)-1)</f>
        <v>p%GRLV=GRLV</v>
      </c>
      <c r="V370" s="44" t="str">
        <f aca="false">LEFT(R370,SEARCH("(",R370,1)-1)&amp;"="&amp;"p%"&amp;LEFT(R370,SEARCH("(",R370,1)-1)</f>
        <v>GRLV=p%GRLV</v>
      </c>
    </row>
    <row r="371" customFormat="false" ht="12.8" hidden="false" customHeight="false" outlineLevel="0" collapsed="false">
      <c r="E371" s="0" t="s">
        <v>1780</v>
      </c>
      <c r="F371" s="0" t="s">
        <v>1599</v>
      </c>
      <c r="I371" s="39" t="s">
        <v>2377</v>
      </c>
      <c r="J371" s="40" t="n">
        <f aca="false">IF(ISNUMBER(RIGHT(E371,LEN(E371)-SEARCH("(",E371,1))*1),RIGHT(E371,LEN(E371)-SEARCH("(",E371,1))*1,VLOOKUP(MID(E371,SEARCH("(",E371,1)+1,IF(ISERROR(FIND("NBMX",E371,1)),3,4)),$A$2:$C$38,3,0))</f>
        <v>200</v>
      </c>
      <c r="K371" s="40" t="n">
        <f aca="false">IF(ISBLANK(F371),"",IF(ISNUMBER(F371),F371,VLOOKUP(IF(ISERROR(SEARCH(")",F371,1)),LEFT(F371,LEN(F371)),LEFT(F371,LEN(F371)-1)),$A$2:$C$38,3,0)))</f>
        <v>1</v>
      </c>
      <c r="L371" s="40" t="str">
        <f aca="false">IF(ISBLANK(G371),"",IF(ISNUMBER(G371),G371,IF(ISNUMBER(1*LEFT(G371,LEN(G371)-1)),1*LEFT(G371,LEN(G371)-1),VLOOKUP(IF(ISERROR(SEARCH(")",G371,1)),LEFT(G371,LEN(G371)),LEFT(G371,LEN(G371)-1)),$A$2:$C$38,3,0))))</f>
        <v/>
      </c>
      <c r="M371" s="41" t="str">
        <f aca="false">IF(ISBLANK(H371),"",IF(ISNUMBER(H371),H371,IF(ISNUMBER(1*LEFT(H371,LEN(H371)-1)),1*LEFT(H371,LEN(H371)-1),VLOOKUP(IF(ISERROR(SEARCH(")",H371,1)),LEFT(H371,LEN(H371)),LEFT(H371,LEN(H371)-1)),$A$2:$C$38,3,0))))</f>
        <v/>
      </c>
      <c r="N371" s="40" t="str">
        <f aca="false">I371&amp;"("&amp;J371&amp;IF(ISNUMBER(K371),IF(ISNUMBER(L371),IF(ISNUMBER(M371),","&amp;K371&amp;","&amp;L371&amp;","&amp;M371,","&amp;K371&amp;","&amp;L371),","&amp;K371),"")&amp;")"</f>
        <v>NHU(200,1)</v>
      </c>
      <c r="O371" s="0" t="str">
        <f aca="false">IF(ISERROR(VLOOKUP(N371,'INTEGER modparm'!$B$2:$B$155,1,0)),IF(ISERROR(VLOOKUP(N371,'REAL modparm'!$B$2:$B$801,1,0)),IF(ISERROR(VLOOKUP(N371,'CHAR modparm'!$B$2:$B$10,1,0)),"*******","CHARACTER"),"REAL"),"INTEGER")</f>
        <v>INTEGER</v>
      </c>
      <c r="P371" s="0" t="n">
        <v>370</v>
      </c>
      <c r="Q371" s="45" t="s">
        <v>2974</v>
      </c>
      <c r="R371" s="42" t="str">
        <f aca="false">INDEX($N$2:$N$951,MATCH(S371,$P$2:$P$951,0),1)</f>
        <v>GSI(200)</v>
      </c>
      <c r="S371" s="30" t="n">
        <v>210</v>
      </c>
      <c r="T371" s="43" t="str">
        <f aca="false">Q371&amp;"::"&amp;R371</f>
        <v>REAL::GSI(200)</v>
      </c>
      <c r="U371" s="44" t="str">
        <f aca="false">"p%"&amp;LEFT(R371,SEARCH("(",R371,1)-1)&amp;"="&amp;LEFT(R371,SEARCH("(",R371,1)-1)</f>
        <v>p%GSI=GSI</v>
      </c>
      <c r="V371" s="44" t="str">
        <f aca="false">LEFT(R371,SEARCH("(",R371,1)-1)&amp;"="&amp;"p%"&amp;LEFT(R371,SEARCH("(",R371,1)-1)</f>
        <v>GSI=p%GSI</v>
      </c>
    </row>
    <row r="372" customFormat="false" ht="12.8" hidden="false" customHeight="false" outlineLevel="0" collapsed="false">
      <c r="E372" s="0" t="s">
        <v>658</v>
      </c>
      <c r="I372" s="39" t="s">
        <v>2378</v>
      </c>
      <c r="J372" s="40" t="n">
        <f aca="false">IF(ISNUMBER(RIGHT(E372,LEN(E372)-SEARCH("(",E372,1))*1),RIGHT(E372,LEN(E372)-SEARCH("(",E372,1))*1,VLOOKUP(MID(E372,SEARCH("(",E372,1)+1,IF(ISERROR(FIND("NBMX",E372,1)),3,4)),$A$2:$C$38,3,0))</f>
        <v>4</v>
      </c>
      <c r="K372" s="40" t="str">
        <f aca="false">IF(ISBLANK(F372),"",IF(ISNUMBER(F372),F372,VLOOKUP(IF(ISERROR(SEARCH(")",F372,1)),LEFT(F372,LEN(F372)),LEFT(F372,LEN(F372)-1)),$A$2:$C$38,3,0)))</f>
        <v/>
      </c>
      <c r="L372" s="40" t="str">
        <f aca="false">IF(ISBLANK(G372),"",IF(ISNUMBER(G372),G372,IF(ISNUMBER(1*LEFT(G372,LEN(G372)-1)),1*LEFT(G372,LEN(G372)-1),VLOOKUP(IF(ISERROR(SEARCH(")",G372,1)),LEFT(G372,LEN(G372)),LEFT(G372,LEN(G372)-1)),$A$2:$C$38,3,0))))</f>
        <v/>
      </c>
      <c r="M372" s="41" t="str">
        <f aca="false">IF(ISBLANK(H372),"",IF(ISNUMBER(H372),H372,IF(ISNUMBER(1*LEFT(H372,LEN(H372)-1)),1*LEFT(H372,LEN(H372)-1),VLOOKUP(IF(ISERROR(SEARCH(")",H372,1)),LEFT(H372,LEN(H372)),LEFT(H372,LEN(H372)-1)),$A$2:$C$38,3,0))))</f>
        <v/>
      </c>
      <c r="N372" s="40" t="str">
        <f aca="false">I372&amp;"("&amp;J372&amp;IF(ISNUMBER(K372),IF(ISNUMBER(L372),IF(ISNUMBER(M372),","&amp;K372&amp;","&amp;L372&amp;","&amp;M372,","&amp;K372&amp;","&amp;L372),","&amp;K372),"")&amp;")"</f>
        <v>NHY(4)</v>
      </c>
      <c r="O372" s="0" t="str">
        <f aca="false">IF(ISERROR(VLOOKUP(N372,'INTEGER modparm'!$B$2:$B$155,1,0)),IF(ISERROR(VLOOKUP(N372,'REAL modparm'!$B$2:$B$801,1,0)),IF(ISERROR(VLOOKUP(N372,'CHAR modparm'!$B$2:$B$10,1,0)),"*******","CHARACTER"),"REAL"),"INTEGER")</f>
        <v>INTEGER</v>
      </c>
      <c r="P372" s="0" t="n">
        <v>371</v>
      </c>
      <c r="Q372" s="45" t="s">
        <v>2974</v>
      </c>
      <c r="R372" s="42" t="str">
        <f aca="false">INDEX($N$2:$N$951,MATCH(S372,$P$2:$P$951,0),1)</f>
        <v>GWMX(1)</v>
      </c>
      <c r="S372" s="30" t="n">
        <v>211</v>
      </c>
      <c r="T372" s="43" t="str">
        <f aca="false">Q372&amp;"::"&amp;R372</f>
        <v>REAL::GWMX(1)</v>
      </c>
      <c r="U372" s="44" t="str">
        <f aca="false">"p%"&amp;LEFT(R372,SEARCH("(",R372,1)-1)&amp;"="&amp;LEFT(R372,SEARCH("(",R372,1)-1)</f>
        <v>p%GWMX=GWMX</v>
      </c>
      <c r="V372" s="44" t="str">
        <f aca="false">LEFT(R372,SEARCH("(",R372,1)-1)&amp;"="&amp;"p%"&amp;LEFT(R372,SEARCH("(",R372,1)-1)</f>
        <v>GWMX=p%GWMX</v>
      </c>
    </row>
    <row r="373" customFormat="false" ht="12.8" hidden="false" customHeight="false" outlineLevel="0" collapsed="false">
      <c r="E373" s="0" t="s">
        <v>743</v>
      </c>
      <c r="I373" s="39" t="s">
        <v>2379</v>
      </c>
      <c r="J373" s="40" t="n">
        <f aca="false">IF(ISNUMBER(RIGHT(E373,LEN(E373)-SEARCH("(",E373,1))*1),RIGHT(E373,LEN(E373)-SEARCH("(",E373,1))*1,VLOOKUP(MID(E373,SEARCH("(",E373,1)+1,IF(ISERROR(FIND("NBMX",E373,1)),3,4)),$A$2:$C$38,3,0))</f>
        <v>1</v>
      </c>
      <c r="K373" s="40" t="str">
        <f aca="false">IF(ISBLANK(F373),"",IF(ISNUMBER(F373),F373,VLOOKUP(IF(ISERROR(SEARCH(")",F373,1)),LEFT(F373,LEN(F373)),LEFT(F373,LEN(F373)-1)),$A$2:$C$38,3,0)))</f>
        <v/>
      </c>
      <c r="L373" s="40" t="str">
        <f aca="false">IF(ISBLANK(G373),"",IF(ISNUMBER(G373),G373,IF(ISNUMBER(1*LEFT(G373,LEN(G373)-1)),1*LEFT(G373,LEN(G373)-1),VLOOKUP(IF(ISERROR(SEARCH(")",G373,1)),LEFT(G373,LEN(G373)),LEFT(G373,LEN(G373)-1)),$A$2:$C$38,3,0))))</f>
        <v/>
      </c>
      <c r="M373" s="41" t="str">
        <f aca="false">IF(ISBLANK(H373),"",IF(ISNUMBER(H373),H373,IF(ISNUMBER(1*LEFT(H373,LEN(H373)-1)),1*LEFT(H373,LEN(H373)-1),VLOOKUP(IF(ISERROR(SEARCH(")",H373,1)),LEFT(H373,LEN(H373)),LEFT(H373,LEN(H373)-1)),$A$2:$C$38,3,0))))</f>
        <v/>
      </c>
      <c r="N373" s="40" t="str">
        <f aca="false">I373&amp;"("&amp;J373&amp;IF(ISNUMBER(K373),IF(ISNUMBER(L373),IF(ISNUMBER(M373),","&amp;K373&amp;","&amp;L373&amp;","&amp;M373,","&amp;K373&amp;","&amp;L373),","&amp;K373),"")&amp;")"</f>
        <v>NII(1)</v>
      </c>
      <c r="O373" s="0" t="str">
        <f aca="false">IF(ISERROR(VLOOKUP(N373,'INTEGER modparm'!$B$2:$B$155,1,0)),IF(ISERROR(VLOOKUP(N373,'REAL modparm'!$B$2:$B$801,1,0)),IF(ISERROR(VLOOKUP(N373,'CHAR modparm'!$B$2:$B$10,1,0)),"*******","CHARACTER"),"REAL"),"INTEGER")</f>
        <v>INTEGER</v>
      </c>
      <c r="P373" s="0" t="n">
        <v>372</v>
      </c>
      <c r="Q373" s="45" t="s">
        <v>2974</v>
      </c>
      <c r="R373" s="42" t="str">
        <f aca="false">INDEX($N$2:$N$951,MATCH(S373,$P$2:$P$951,0),1)</f>
        <v>GWPS(60,1)</v>
      </c>
      <c r="S373" s="30" t="n">
        <v>212</v>
      </c>
      <c r="T373" s="43" t="str">
        <f aca="false">Q373&amp;"::"&amp;R373</f>
        <v>REAL::GWPS(60,1)</v>
      </c>
      <c r="U373" s="44" t="str">
        <f aca="false">"p%"&amp;LEFT(R373,SEARCH("(",R373,1)-1)&amp;"="&amp;LEFT(R373,SEARCH("(",R373,1)-1)</f>
        <v>p%GWPS=GWPS</v>
      </c>
      <c r="V373" s="44" t="str">
        <f aca="false">LEFT(R373,SEARCH("(",R373,1)-1)&amp;"="&amp;"p%"&amp;LEFT(R373,SEARCH("(",R373,1)-1)</f>
        <v>GWPS=p%GWPS</v>
      </c>
    </row>
    <row r="374" customFormat="false" ht="12.8" hidden="false" customHeight="false" outlineLevel="0" collapsed="false">
      <c r="E374" s="0" t="s">
        <v>1781</v>
      </c>
      <c r="I374" s="39" t="s">
        <v>2380</v>
      </c>
      <c r="J374" s="40" t="n">
        <f aca="false">IF(ISNUMBER(RIGHT(E374,LEN(E374)-SEARCH("(",E374,1))*1),RIGHT(E374,LEN(E374)-SEARCH("(",E374,1))*1,VLOOKUP(MID(E374,SEARCH("(",E374,1)+1,IF(ISERROR(FIND("NBMX",E374,1)),3,4)),$A$2:$C$38,3,0))</f>
        <v>45</v>
      </c>
      <c r="K374" s="40" t="str">
        <f aca="false">IF(ISBLANK(F374),"",IF(ISNUMBER(F374),F374,VLOOKUP(IF(ISERROR(SEARCH(")",F374,1)),LEFT(F374,LEN(F374)),LEFT(F374,LEN(F374)-1)),$A$2:$C$38,3,0)))</f>
        <v/>
      </c>
      <c r="L374" s="40" t="str">
        <f aca="false">IF(ISBLANK(G374),"",IF(ISNUMBER(G374),G374,IF(ISNUMBER(1*LEFT(G374,LEN(G374)-1)),1*LEFT(G374,LEN(G374)-1),VLOOKUP(IF(ISERROR(SEARCH(")",G374,1)),LEFT(G374,LEN(G374)),LEFT(G374,LEN(G374)-1)),$A$2:$C$38,3,0))))</f>
        <v/>
      </c>
      <c r="M374" s="41" t="str">
        <f aca="false">IF(ISBLANK(H374),"",IF(ISNUMBER(H374),H374,IF(ISNUMBER(1*LEFT(H374,LEN(H374)-1)),1*LEFT(H374,LEN(H374)-1),VLOOKUP(IF(ISERROR(SEARCH(")",H374,1)),LEFT(H374,LEN(H374)),LEFT(H374,LEN(H374)-1)),$A$2:$C$38,3,0))))</f>
        <v/>
      </c>
      <c r="N374" s="40" t="str">
        <f aca="false">I374&amp;"("&amp;J374&amp;IF(ISNUMBER(K374),IF(ISNUMBER(L374),IF(ISNUMBER(M374),","&amp;K374&amp;","&amp;L374&amp;","&amp;M374,","&amp;K374&amp;","&amp;L374),","&amp;K374),"")&amp;")"</f>
        <v>NIR(45)</v>
      </c>
      <c r="O374" s="0" t="str">
        <f aca="false">IF(ISERROR(VLOOKUP(N374,'INTEGER modparm'!$B$2:$B$155,1,0)),IF(ISERROR(VLOOKUP(N374,'REAL modparm'!$B$2:$B$801,1,0)),IF(ISERROR(VLOOKUP(N374,'CHAR modparm'!$B$2:$B$10,1,0)),"*******","CHARACTER"),"REAL"),"INTEGER")</f>
        <v>INTEGER</v>
      </c>
      <c r="P374" s="0" t="n">
        <v>373</v>
      </c>
      <c r="Q374" s="45" t="s">
        <v>2974</v>
      </c>
      <c r="R374" s="42" t="str">
        <f aca="false">INDEX($N$2:$N$951,MATCH(S374,$P$2:$P$951,0),1)</f>
        <v>GWSN(1)</v>
      </c>
      <c r="S374" s="30" t="n">
        <v>213</v>
      </c>
      <c r="T374" s="43" t="str">
        <f aca="false">Q374&amp;"::"&amp;R374</f>
        <v>REAL::GWSN(1)</v>
      </c>
      <c r="U374" s="44" t="str">
        <f aca="false">"p%"&amp;LEFT(R374,SEARCH("(",R374,1)-1)&amp;"="&amp;LEFT(R374,SEARCH("(",R374,1)-1)</f>
        <v>p%GWSN=GWSN</v>
      </c>
      <c r="V374" s="44" t="str">
        <f aca="false">LEFT(R374,SEARCH("(",R374,1)-1)&amp;"="&amp;"p%"&amp;LEFT(R374,SEARCH("(",R374,1)-1)</f>
        <v>GWSN=p%GWSN</v>
      </c>
    </row>
    <row r="375" customFormat="false" ht="12.8" hidden="false" customHeight="false" outlineLevel="0" collapsed="false">
      <c r="E375" s="0" t="s">
        <v>661</v>
      </c>
      <c r="I375" s="39" t="s">
        <v>2381</v>
      </c>
      <c r="J375" s="40" t="n">
        <f aca="false">IF(ISNUMBER(RIGHT(E375,LEN(E375)-SEARCH("(",E375,1))*1),RIGHT(E375,LEN(E375)-SEARCH("(",E375,1))*1,VLOOKUP(MID(E375,SEARCH("(",E375,1)+1,IF(ISERROR(FIND("NBMX",E375,1)),3,4)),$A$2:$C$38,3,0))</f>
        <v>4</v>
      </c>
      <c r="K375" s="40" t="str">
        <f aca="false">IF(ISBLANK(F375),"",IF(ISNUMBER(F375),F375,VLOOKUP(IF(ISERROR(SEARCH(")",F375,1)),LEFT(F375,LEN(F375)),LEFT(F375,LEN(F375)-1)),$A$2:$C$38,3,0)))</f>
        <v/>
      </c>
      <c r="L375" s="40" t="str">
        <f aca="false">IF(ISBLANK(G375),"",IF(ISNUMBER(G375),G375,IF(ISNUMBER(1*LEFT(G375,LEN(G375)-1)),1*LEFT(G375,LEN(G375)-1),VLOOKUP(IF(ISERROR(SEARCH(")",G375,1)),LEFT(G375,LEN(G375)),LEFT(G375,LEN(G375)-1)),$A$2:$C$38,3,0))))</f>
        <v/>
      </c>
      <c r="M375" s="41" t="str">
        <f aca="false">IF(ISBLANK(H375),"",IF(ISNUMBER(H375),H375,IF(ISNUMBER(1*LEFT(H375,LEN(H375)-1)),1*LEFT(H375,LEN(H375)-1),VLOOKUP(IF(ISERROR(SEARCH(")",H375,1)),LEFT(H375,LEN(H375)),LEFT(H375,LEN(H375)-1)),$A$2:$C$38,3,0))))</f>
        <v/>
      </c>
      <c r="N375" s="40" t="str">
        <f aca="false">I375&amp;"("&amp;J375&amp;IF(ISNUMBER(K375),IF(ISNUMBER(L375),IF(ISNUMBER(M375),","&amp;K375&amp;","&amp;L375&amp;","&amp;M375,","&amp;K375&amp;","&amp;L375),","&amp;K375),"")&amp;")"</f>
        <v>NISA(4)</v>
      </c>
      <c r="O375" s="0" t="str">
        <f aca="false">IF(ISERROR(VLOOKUP(N375,'INTEGER modparm'!$B$2:$B$155,1,0)),IF(ISERROR(VLOOKUP(N375,'REAL modparm'!$B$2:$B$801,1,0)),IF(ISERROR(VLOOKUP(N375,'CHAR modparm'!$B$2:$B$10,1,0)),"*******","CHARACTER"),"REAL"),"INTEGER")</f>
        <v>INTEGER</v>
      </c>
      <c r="P375" s="0" t="n">
        <v>374</v>
      </c>
      <c r="Q375" s="45" t="s">
        <v>2974</v>
      </c>
      <c r="R375" s="42" t="str">
        <f aca="false">INDEX($N$2:$N$951,MATCH(S375,$P$2:$P$951,0),1)</f>
        <v>GWST(1)</v>
      </c>
      <c r="S375" s="30" t="n">
        <v>214</v>
      </c>
      <c r="T375" s="43" t="str">
        <f aca="false">Q375&amp;"::"&amp;R375</f>
        <v>REAL::GWST(1)</v>
      </c>
      <c r="U375" s="44" t="str">
        <f aca="false">"p%"&amp;LEFT(R375,SEARCH("(",R375,1)-1)&amp;"="&amp;LEFT(R375,SEARCH("(",R375,1)-1)</f>
        <v>p%GWST=GWST</v>
      </c>
      <c r="V375" s="44" t="str">
        <f aca="false">LEFT(R375,SEARCH("(",R375,1)-1)&amp;"="&amp;"p%"&amp;LEFT(R375,SEARCH("(",R375,1)-1)</f>
        <v>GWST=p%GWST</v>
      </c>
    </row>
    <row r="376" customFormat="false" ht="12.8" hidden="false" customHeight="false" outlineLevel="0" collapsed="false">
      <c r="E376" s="0" t="s">
        <v>744</v>
      </c>
      <c r="I376" s="39" t="s">
        <v>2382</v>
      </c>
      <c r="J376" s="40" t="n">
        <f aca="false">IF(ISNUMBER(RIGHT(E376,LEN(E376)-SEARCH("(",E376,1))*1),RIGHT(E376,LEN(E376)-SEARCH("(",E376,1))*1,VLOOKUP(MID(E376,SEARCH("(",E376,1)+1,IF(ISERROR(FIND("NBMX",E376,1)),3,4)),$A$2:$C$38,3,0))</f>
        <v>1</v>
      </c>
      <c r="K376" s="40" t="str">
        <f aca="false">IF(ISBLANK(F376),"",IF(ISNUMBER(F376),F376,VLOOKUP(IF(ISERROR(SEARCH(")",F376,1)),LEFT(F376,LEN(F376)),LEFT(F376,LEN(F376)-1)),$A$2:$C$38,3,0)))</f>
        <v/>
      </c>
      <c r="L376" s="40" t="str">
        <f aca="false">IF(ISBLANK(G376),"",IF(ISNUMBER(G376),G376,IF(ISNUMBER(1*LEFT(G376,LEN(G376)-1)),1*LEFT(G376,LEN(G376)-1),VLOOKUP(IF(ISERROR(SEARCH(")",G376,1)),LEFT(G376,LEN(G376)),LEFT(G376,LEN(G376)-1)),$A$2:$C$38,3,0))))</f>
        <v/>
      </c>
      <c r="M376" s="41" t="str">
        <f aca="false">IF(ISBLANK(H376),"",IF(ISNUMBER(H376),H376,IF(ISNUMBER(1*LEFT(H376,LEN(H376)-1)),1*LEFT(H376,LEN(H376)-1),VLOOKUP(IF(ISERROR(SEARCH(")",H376,1)),LEFT(H376,LEN(H376)),LEFT(H376,LEN(H376)-1)),$A$2:$C$38,3,0))))</f>
        <v/>
      </c>
      <c r="N376" s="40" t="str">
        <f aca="false">I376&amp;"("&amp;J376&amp;IF(ISNUMBER(K376),IF(ISNUMBER(L376),IF(ISNUMBER(M376),","&amp;K376&amp;","&amp;L376&amp;","&amp;M376,","&amp;K376&amp;","&amp;L376),","&amp;K376),"")&amp;")"</f>
        <v>NMW(1)</v>
      </c>
      <c r="O376" s="0" t="str">
        <f aca="false">IF(ISERROR(VLOOKUP(N376,'INTEGER modparm'!$B$2:$B$155,1,0)),IF(ISERROR(VLOOKUP(N376,'REAL modparm'!$B$2:$B$801,1,0)),IF(ISERROR(VLOOKUP(N376,'CHAR modparm'!$B$2:$B$10,1,0)),"*******","CHARACTER"),"REAL"),"INTEGER")</f>
        <v>INTEGER</v>
      </c>
      <c r="P376" s="0" t="n">
        <v>375</v>
      </c>
      <c r="Q376" s="45" t="s">
        <v>2974</v>
      </c>
      <c r="R376" s="42" t="str">
        <f aca="false">INDEX($N$2:$N$951,MATCH(S376,$P$2:$P$951,0),1)</f>
        <v>GZLM(10,1)</v>
      </c>
      <c r="S376" s="30" t="n">
        <v>215</v>
      </c>
      <c r="T376" s="43" t="str">
        <f aca="false">Q376&amp;"::"&amp;R376</f>
        <v>REAL::GZLM(10,1)</v>
      </c>
      <c r="U376" s="44" t="str">
        <f aca="false">"p%"&amp;LEFT(R376,SEARCH("(",R376,1)-1)&amp;"="&amp;LEFT(R376,SEARCH("(",R376,1)-1)</f>
        <v>p%GZLM=GZLM</v>
      </c>
      <c r="V376" s="44" t="str">
        <f aca="false">LEFT(R376,SEARCH("(",R376,1)-1)&amp;"="&amp;"p%"&amp;LEFT(R376,SEARCH("(",R376,1)-1)</f>
        <v>GZLM=p%GZLM</v>
      </c>
    </row>
    <row r="377" customFormat="false" ht="12.8" hidden="false" customHeight="false" outlineLevel="0" collapsed="false">
      <c r="E377" s="0" t="s">
        <v>753</v>
      </c>
      <c r="I377" s="39" t="s">
        <v>2383</v>
      </c>
      <c r="J377" s="40" t="n">
        <f aca="false">IF(ISNUMBER(RIGHT(E377,LEN(E377)-SEARCH("(",E377,1))*1),RIGHT(E377,LEN(E377)-SEARCH("(",E377,1))*1,VLOOKUP(MID(E377,SEARCH("(",E377,1)+1,IF(ISERROR(FIND("NBMX",E377,1)),3,4)),$A$2:$C$38,3,0))</f>
        <v>60</v>
      </c>
      <c r="K377" s="40" t="str">
        <f aca="false">IF(ISBLANK(F377),"",IF(ISNUMBER(F377),F377,VLOOKUP(IF(ISERROR(SEARCH(")",F377,1)),LEFT(F377,LEN(F377)),LEFT(F377,LEN(F377)-1)),$A$2:$C$38,3,0)))</f>
        <v/>
      </c>
      <c r="L377" s="40" t="str">
        <f aca="false">IF(ISBLANK(G377),"",IF(ISNUMBER(G377),G377,IF(ISNUMBER(1*LEFT(G377,LEN(G377)-1)),1*LEFT(G377,LEN(G377)-1),VLOOKUP(IF(ISERROR(SEARCH(")",G377,1)),LEFT(G377,LEN(G377)),LEFT(G377,LEN(G377)-1)),$A$2:$C$38,3,0))))</f>
        <v/>
      </c>
      <c r="M377" s="41" t="str">
        <f aca="false">IF(ISBLANK(H377),"",IF(ISNUMBER(H377),H377,IF(ISNUMBER(1*LEFT(H377,LEN(H377)-1)),1*LEFT(H377,LEN(H377)-1),VLOOKUP(IF(ISERROR(SEARCH(")",H377,1)),LEFT(H377,LEN(H377)),LEFT(H377,LEN(H377)-1)),$A$2:$C$38,3,0))))</f>
        <v/>
      </c>
      <c r="N377" s="40" t="str">
        <f aca="false">I377&amp;"("&amp;J377&amp;IF(ISNUMBER(K377),IF(ISNUMBER(L377),IF(ISNUMBER(M377),","&amp;K377&amp;","&amp;L377&amp;","&amp;M377,","&amp;K377&amp;","&amp;L377),","&amp;K377),"")&amp;")"</f>
        <v>NPC(60)</v>
      </c>
      <c r="O377" s="0" t="str">
        <f aca="false">IF(ISERROR(VLOOKUP(N377,'INTEGER modparm'!$B$2:$B$155,1,0)),IF(ISERROR(VLOOKUP(N377,'REAL modparm'!$B$2:$B$801,1,0)),IF(ISERROR(VLOOKUP(N377,'CHAR modparm'!$B$2:$B$10,1,0)),"*******","CHARACTER"),"REAL"),"INTEGER")</f>
        <v>INTEGER</v>
      </c>
      <c r="P377" s="0" t="n">
        <v>376</v>
      </c>
      <c r="Q377" s="45" t="s">
        <v>2974</v>
      </c>
      <c r="R377" s="42" t="str">
        <f aca="false">INDEX($N$2:$N$951,MATCH(S377,$P$2:$P$951,0),1)</f>
        <v>GZRT(10,1)</v>
      </c>
      <c r="S377" s="30" t="n">
        <v>216</v>
      </c>
      <c r="T377" s="43" t="str">
        <f aca="false">Q377&amp;"::"&amp;R377</f>
        <v>REAL::GZRT(10,1)</v>
      </c>
      <c r="U377" s="44" t="str">
        <f aca="false">"p%"&amp;LEFT(R377,SEARCH("(",R377,1)-1)&amp;"="&amp;LEFT(R377,SEARCH("(",R377,1)-1)</f>
        <v>p%GZRT=GZRT</v>
      </c>
      <c r="V377" s="44" t="str">
        <f aca="false">LEFT(R377,SEARCH("(",R377,1)-1)&amp;"="&amp;"p%"&amp;LEFT(R377,SEARCH("(",R377,1)-1)</f>
        <v>GZRT=p%GZRT</v>
      </c>
    </row>
    <row r="378" customFormat="false" ht="12.8" hidden="false" customHeight="false" outlineLevel="0" collapsed="false">
      <c r="E378" s="0" t="s">
        <v>745</v>
      </c>
      <c r="I378" s="39" t="s">
        <v>2384</v>
      </c>
      <c r="J378" s="40" t="n">
        <f aca="false">IF(ISNUMBER(RIGHT(E378,LEN(E378)-SEARCH("(",E378,1))*1),RIGHT(E378,LEN(E378)-SEARCH("(",E378,1))*1,VLOOKUP(MID(E378,SEARCH("(",E378,1)+1,IF(ISERROR(FIND("NBMX",E378,1)),3,4)),$A$2:$C$38,3,0))</f>
        <v>1</v>
      </c>
      <c r="K378" s="40" t="str">
        <f aca="false">IF(ISBLANK(F378),"",IF(ISNUMBER(F378),F378,VLOOKUP(IF(ISERROR(SEARCH(")",F378,1)),LEFT(F378,LEN(F378)),LEFT(F378,LEN(F378)-1)),$A$2:$C$38,3,0)))</f>
        <v/>
      </c>
      <c r="L378" s="40" t="str">
        <f aca="false">IF(ISBLANK(G378),"",IF(ISNUMBER(G378),G378,IF(ISNUMBER(1*LEFT(G378,LEN(G378)-1)),1*LEFT(G378,LEN(G378)-1),VLOOKUP(IF(ISERROR(SEARCH(")",G378,1)),LEFT(G378,LEN(G378)),LEFT(G378,LEN(G378)-1)),$A$2:$C$38,3,0))))</f>
        <v/>
      </c>
      <c r="M378" s="41" t="str">
        <f aca="false">IF(ISBLANK(H378),"",IF(ISNUMBER(H378),H378,IF(ISNUMBER(1*LEFT(H378,LEN(H378)-1)),1*LEFT(H378,LEN(H378)-1),VLOOKUP(IF(ISERROR(SEARCH(")",H378,1)),LEFT(H378,LEN(H378)),LEFT(H378,LEN(H378)-1)),$A$2:$C$38,3,0))))</f>
        <v/>
      </c>
      <c r="N378" s="40" t="str">
        <f aca="false">I378&amp;"("&amp;J378&amp;IF(ISNUMBER(K378),IF(ISNUMBER(L378),IF(ISNUMBER(M378),","&amp;K378&amp;","&amp;L378&amp;","&amp;M378,","&amp;K378&amp;","&amp;L378),","&amp;K378),"")&amp;")"</f>
        <v>NPSF(1)</v>
      </c>
      <c r="O378" s="0" t="str">
        <f aca="false">IF(ISERROR(VLOOKUP(N378,'INTEGER modparm'!$B$2:$B$155,1,0)),IF(ISERROR(VLOOKUP(N378,'REAL modparm'!$B$2:$B$801,1,0)),IF(ISERROR(VLOOKUP(N378,'CHAR modparm'!$B$2:$B$10,1,0)),"*******","CHARACTER"),"REAL"),"INTEGER")</f>
        <v>INTEGER</v>
      </c>
      <c r="P378" s="0" t="n">
        <v>377</v>
      </c>
      <c r="Q378" s="45" t="s">
        <v>2974</v>
      </c>
      <c r="R378" s="42" t="str">
        <f aca="false">INDEX($N$2:$N$951,MATCH(S378,$P$2:$P$951,0),1)</f>
        <v>HCL(12,1)</v>
      </c>
      <c r="S378" s="30" t="n">
        <v>217</v>
      </c>
      <c r="T378" s="43" t="str">
        <f aca="false">Q378&amp;"::"&amp;R378</f>
        <v>REAL::HCL(12,1)</v>
      </c>
      <c r="U378" s="44" t="str">
        <f aca="false">"p%"&amp;LEFT(R378,SEARCH("(",R378,1)-1)&amp;"="&amp;LEFT(R378,SEARCH("(",R378,1)-1)</f>
        <v>p%HCL=HCL</v>
      </c>
      <c r="V378" s="44" t="str">
        <f aca="false">LEFT(R378,SEARCH("(",R378,1)-1)&amp;"="&amp;"p%"&amp;LEFT(R378,SEARCH("(",R378,1)-1)</f>
        <v>HCL=p%HCL</v>
      </c>
    </row>
    <row r="379" customFormat="false" ht="12.8" hidden="false" customHeight="false" outlineLevel="0" collapsed="false">
      <c r="E379" s="0" t="s">
        <v>1782</v>
      </c>
      <c r="F379" s="0" t="s">
        <v>1599</v>
      </c>
      <c r="I379" s="39" t="s">
        <v>2385</v>
      </c>
      <c r="J379" s="40" t="n">
        <f aca="false">IF(ISNUMBER(RIGHT(E379,LEN(E379)-SEARCH("(",E379,1))*1),RIGHT(E379,LEN(E379)-SEARCH("(",E379,1))*1,VLOOKUP(MID(E379,SEARCH("(",E379,1)+1,IF(ISERROR(FIND("NBMX",E379,1)),3,4)),$A$2:$C$38,3,0))</f>
        <v>45</v>
      </c>
      <c r="K379" s="40" t="n">
        <f aca="false">IF(ISBLANK(F379),"",IF(ISNUMBER(F379),F379,VLOOKUP(IF(ISERROR(SEARCH(")",F379,1)),LEFT(F379,LEN(F379)),LEFT(F379,LEN(F379)-1)),$A$2:$C$38,3,0)))</f>
        <v>1</v>
      </c>
      <c r="L379" s="40" t="str">
        <f aca="false">IF(ISBLANK(G379),"",IF(ISNUMBER(G379),G379,IF(ISNUMBER(1*LEFT(G379,LEN(G379)-1)),1*LEFT(G379,LEN(G379)-1),VLOOKUP(IF(ISERROR(SEARCH(")",G379,1)),LEFT(G379,LEN(G379)),LEFT(G379,LEN(G379)-1)),$A$2:$C$38,3,0))))</f>
        <v/>
      </c>
      <c r="M379" s="41" t="str">
        <f aca="false">IF(ISBLANK(H379),"",IF(ISNUMBER(H379),H379,IF(ISNUMBER(1*LEFT(H379,LEN(H379)-1)),1*LEFT(H379,LEN(H379)-1),VLOOKUP(IF(ISERROR(SEARCH(")",H379,1)),LEFT(H379,LEN(H379)),LEFT(H379,LEN(H379)-1)),$A$2:$C$38,3,0))))</f>
        <v/>
      </c>
      <c r="N379" s="40" t="str">
        <f aca="false">I379&amp;"("&amp;J379&amp;IF(ISNUMBER(K379),IF(ISNUMBER(L379),IF(ISNUMBER(M379),","&amp;K379&amp;","&amp;L379&amp;","&amp;M379,","&amp;K379&amp;","&amp;L379),","&amp;K379),"")&amp;")"</f>
        <v>NPST(45,1)</v>
      </c>
      <c r="O379" s="0" t="str">
        <f aca="false">IF(ISERROR(VLOOKUP(N379,'INTEGER modparm'!$B$2:$B$155,1,0)),IF(ISERROR(VLOOKUP(N379,'REAL modparm'!$B$2:$B$801,1,0)),IF(ISERROR(VLOOKUP(N379,'CHAR modparm'!$B$2:$B$10,1,0)),"*******","CHARACTER"),"REAL"),"INTEGER")</f>
        <v>INTEGER</v>
      </c>
      <c r="P379" s="0" t="n">
        <v>378</v>
      </c>
      <c r="Q379" s="45" t="s">
        <v>2974</v>
      </c>
      <c r="R379" s="42" t="str">
        <f aca="false">INDEX($N$2:$N$951,MATCH(S379,$P$2:$P$951,0),1)</f>
        <v>HCLD(1)</v>
      </c>
      <c r="S379" s="30" t="n">
        <v>218</v>
      </c>
      <c r="T379" s="43" t="str">
        <f aca="false">Q379&amp;"::"&amp;R379</f>
        <v>REAL::HCLD(1)</v>
      </c>
      <c r="U379" s="44" t="str">
        <f aca="false">"p%"&amp;LEFT(R379,SEARCH("(",R379,1)-1)&amp;"="&amp;LEFT(R379,SEARCH("(",R379,1)-1)</f>
        <v>p%HCLD=HCLD</v>
      </c>
      <c r="V379" s="44" t="str">
        <f aca="false">LEFT(R379,SEARCH("(",R379,1)-1)&amp;"="&amp;"p%"&amp;LEFT(R379,SEARCH("(",R379,1)-1)</f>
        <v>HCLD=p%HCLD</v>
      </c>
    </row>
    <row r="380" customFormat="false" ht="12.8" hidden="false" customHeight="false" outlineLevel="0" collapsed="false">
      <c r="E380" s="0" t="s">
        <v>659</v>
      </c>
      <c r="I380" s="39" t="s">
        <v>2386</v>
      </c>
      <c r="J380" s="40" t="n">
        <f aca="false">IF(ISNUMBER(RIGHT(E380,LEN(E380)-SEARCH("(",E380,1))*1),RIGHT(E380,LEN(E380)-SEARCH("(",E380,1))*1,VLOOKUP(MID(E380,SEARCH("(",E380,1)+1,IF(ISERROR(FIND("NBMX",E380,1)),3,4)),$A$2:$C$38,3,0))</f>
        <v>4</v>
      </c>
      <c r="K380" s="40" t="str">
        <f aca="false">IF(ISBLANK(F380),"",IF(ISNUMBER(F380),F380,VLOOKUP(IF(ISERROR(SEARCH(")",F380,1)),LEFT(F380,LEN(F380)),LEFT(F380,LEN(F380)-1)),$A$2:$C$38,3,0)))</f>
        <v/>
      </c>
      <c r="L380" s="40" t="str">
        <f aca="false">IF(ISBLANK(G380),"",IF(ISNUMBER(G380),G380,IF(ISNUMBER(1*LEFT(G380,LEN(G380)-1)),1*LEFT(G380,LEN(G380)-1),VLOOKUP(IF(ISERROR(SEARCH(")",G380,1)),LEFT(G380,LEN(G380)),LEFT(G380,LEN(G380)-1)),$A$2:$C$38,3,0))))</f>
        <v/>
      </c>
      <c r="M380" s="41" t="str">
        <f aca="false">IF(ISBLANK(H380),"",IF(ISNUMBER(H380),H380,IF(ISNUMBER(1*LEFT(H380,LEN(H380)-1)),1*LEFT(H380,LEN(H380)-1),VLOOKUP(IF(ISERROR(SEARCH(")",H380,1)),LEFT(H380,LEN(H380)),LEFT(H380,LEN(H380)-1)),$A$2:$C$38,3,0))))</f>
        <v/>
      </c>
      <c r="N380" s="40" t="str">
        <f aca="false">I380&amp;"("&amp;J380&amp;IF(ISNUMBER(K380),IF(ISNUMBER(L380),IF(ISNUMBER(M380),","&amp;K380&amp;","&amp;L380&amp;","&amp;M380,","&amp;K380&amp;","&amp;L380),","&amp;K380),"")&amp;")"</f>
        <v>NQRB(4)</v>
      </c>
      <c r="O380" s="0" t="str">
        <f aca="false">IF(ISERROR(VLOOKUP(N380,'INTEGER modparm'!$B$2:$B$155,1,0)),IF(ISERROR(VLOOKUP(N380,'REAL modparm'!$B$2:$B$801,1,0)),IF(ISERROR(VLOOKUP(N380,'CHAR modparm'!$B$2:$B$10,1,0)),"*******","CHARACTER"),"REAL"),"INTEGER")</f>
        <v>INTEGER</v>
      </c>
      <c r="P380" s="0" t="n">
        <v>379</v>
      </c>
      <c r="Q380" s="45" t="s">
        <v>2974</v>
      </c>
      <c r="R380" s="42" t="str">
        <f aca="false">INDEX($N$2:$N$951,MATCH(S380,$P$2:$P$951,0),1)</f>
        <v>HCLN(1)</v>
      </c>
      <c r="S380" s="30" t="n">
        <v>219</v>
      </c>
      <c r="T380" s="43" t="str">
        <f aca="false">Q380&amp;"::"&amp;R380</f>
        <v>REAL::HCLN(1)</v>
      </c>
      <c r="U380" s="44" t="str">
        <f aca="false">"p%"&amp;LEFT(R380,SEARCH("(",R380,1)-1)&amp;"="&amp;LEFT(R380,SEARCH("(",R380,1)-1)</f>
        <v>p%HCLN=HCLN</v>
      </c>
      <c r="V380" s="44" t="str">
        <f aca="false">LEFT(R380,SEARCH("(",R380,1)-1)&amp;"="&amp;"p%"&amp;LEFT(R380,SEARCH("(",R380,1)-1)</f>
        <v>HCLN=p%HCLN</v>
      </c>
    </row>
    <row r="381" customFormat="false" ht="12.8" hidden="false" customHeight="false" outlineLevel="0" collapsed="false">
      <c r="E381" s="0" t="s">
        <v>746</v>
      </c>
      <c r="I381" s="39" t="s">
        <v>2387</v>
      </c>
      <c r="J381" s="40" t="n">
        <f aca="false">IF(ISNUMBER(RIGHT(E381,LEN(E381)-SEARCH("(",E381,1))*1),RIGHT(E381,LEN(E381)-SEARCH("(",E381,1))*1,VLOOKUP(MID(E381,SEARCH("(",E381,1)+1,IF(ISERROR(FIND("NBMX",E381,1)),3,4)),$A$2:$C$38,3,0))</f>
        <v>1</v>
      </c>
      <c r="K381" s="40" t="str">
        <f aca="false">IF(ISBLANK(F381),"",IF(ISNUMBER(F381),F381,VLOOKUP(IF(ISERROR(SEARCH(")",F381,1)),LEFT(F381,LEN(F381)),LEFT(F381,LEN(F381)-1)),$A$2:$C$38,3,0)))</f>
        <v/>
      </c>
      <c r="L381" s="40" t="str">
        <f aca="false">IF(ISBLANK(G381),"",IF(ISNUMBER(G381),G381,IF(ISNUMBER(1*LEFT(G381,LEN(G381)-1)),1*LEFT(G381,LEN(G381)-1),VLOOKUP(IF(ISERROR(SEARCH(")",G381,1)),LEFT(G381,LEN(G381)),LEFT(G381,LEN(G381)-1)),$A$2:$C$38,3,0))))</f>
        <v/>
      </c>
      <c r="M381" s="41" t="str">
        <f aca="false">IF(ISBLANK(H381),"",IF(ISNUMBER(H381),H381,IF(ISNUMBER(1*LEFT(H381,LEN(H381)-1)),1*LEFT(H381,LEN(H381)-1),VLOOKUP(IF(ISERROR(SEARCH(")",H381,1)),LEFT(H381,LEN(H381)),LEFT(H381,LEN(H381)-1)),$A$2:$C$38,3,0))))</f>
        <v/>
      </c>
      <c r="N381" s="40" t="str">
        <f aca="false">I381&amp;"("&amp;J381&amp;IF(ISNUMBER(K381),IF(ISNUMBER(L381),IF(ISNUMBER(M381),","&amp;K381&amp;","&amp;L381&amp;","&amp;M381,","&amp;K381&amp;","&amp;L381),","&amp;K381),"")&amp;")"</f>
        <v>NRO(1)</v>
      </c>
      <c r="O381" s="0" t="str">
        <f aca="false">IF(ISERROR(VLOOKUP(N381,'INTEGER modparm'!$B$2:$B$155,1,0)),IF(ISERROR(VLOOKUP(N381,'REAL modparm'!$B$2:$B$801,1,0)),IF(ISERROR(VLOOKUP(N381,'CHAR modparm'!$B$2:$B$10,1,0)),"*******","CHARACTER"),"REAL"),"INTEGER")</f>
        <v>INTEGER</v>
      </c>
      <c r="P381" s="0" t="n">
        <v>380</v>
      </c>
      <c r="Q381" s="45" t="s">
        <v>2974</v>
      </c>
      <c r="R381" s="42" t="str">
        <f aca="false">INDEX($N$2:$N$951,MATCH(S381,$P$2:$P$951,0),1)</f>
        <v>HE(300)</v>
      </c>
      <c r="S381" s="30" t="n">
        <v>220</v>
      </c>
      <c r="T381" s="43" t="str">
        <f aca="false">Q381&amp;"::"&amp;R381</f>
        <v>REAL::HE(300)</v>
      </c>
      <c r="U381" s="44" t="str">
        <f aca="false">"p%"&amp;LEFT(R381,SEARCH("(",R381,1)-1)&amp;"="&amp;LEFT(R381,SEARCH("(",R381,1)-1)</f>
        <v>p%HE=HE</v>
      </c>
      <c r="V381" s="44" t="str">
        <f aca="false">LEFT(R381,SEARCH("(",R381,1)-1)&amp;"="&amp;"p%"&amp;LEFT(R381,SEARCH("(",R381,1)-1)</f>
        <v>HE=p%HE</v>
      </c>
    </row>
    <row r="382" customFormat="false" ht="12.8" hidden="false" customHeight="false" outlineLevel="0" collapsed="false">
      <c r="E382" s="0" t="s">
        <v>675</v>
      </c>
      <c r="I382" s="39" t="s">
        <v>2388</v>
      </c>
      <c r="J382" s="40" t="n">
        <f aca="false">IF(ISNUMBER(RIGHT(E382,LEN(E382)-SEARCH("(",E382,1))*1),RIGHT(E382,LEN(E382)-SEARCH("(",E382,1))*1,VLOOKUP(MID(E382,SEARCH("(",E382,1)+1,IF(ISERROR(FIND("NBMX",E382,1)),3,4)),$A$2:$C$38,3,0))</f>
        <v>1</v>
      </c>
      <c r="K382" s="40" t="str">
        <f aca="false">IF(ISBLANK(F382),"",IF(ISNUMBER(F382),F382,VLOOKUP(IF(ISERROR(SEARCH(")",F382,1)),LEFT(F382,LEN(F382)),LEFT(F382,LEN(F382)-1)),$A$2:$C$38,3,0)))</f>
        <v/>
      </c>
      <c r="L382" s="40" t="str">
        <f aca="false">IF(ISBLANK(G382),"",IF(ISNUMBER(G382),G382,IF(ISNUMBER(1*LEFT(G382,LEN(G382)-1)),1*LEFT(G382,LEN(G382)-1),VLOOKUP(IF(ISERROR(SEARCH(")",G382,1)),LEFT(G382,LEN(G382)),LEFT(G382,LEN(G382)-1)),$A$2:$C$38,3,0))))</f>
        <v/>
      </c>
      <c r="M382" s="41" t="str">
        <f aca="false">IF(ISBLANK(H382),"",IF(ISNUMBER(H382),H382,IF(ISNUMBER(1*LEFT(H382,LEN(H382)-1)),1*LEFT(H382,LEN(H382)-1),VLOOKUP(IF(ISERROR(SEARCH(")",H382,1)),LEFT(H382,LEN(H382)),LEFT(H382,LEN(H382)-1)),$A$2:$C$38,3,0))))</f>
        <v/>
      </c>
      <c r="N382" s="40" t="str">
        <f aca="false">I382&amp;"("&amp;J382&amp;IF(ISNUMBER(K382),IF(ISNUMBER(L382),IF(ISNUMBER(M382),","&amp;K382&amp;","&amp;L382&amp;","&amp;M382,","&amp;K382&amp;","&amp;L382),","&amp;K382),"")&amp;")"</f>
        <v>NSAL(1)</v>
      </c>
      <c r="O382" s="0" t="str">
        <f aca="false">IF(ISERROR(VLOOKUP(N382,'INTEGER modparm'!$B$2:$B$155,1,0)),IF(ISERROR(VLOOKUP(N382,'REAL modparm'!$B$2:$B$801,1,0)),IF(ISERROR(VLOOKUP(N382,'CHAR modparm'!$B$2:$B$10,1,0)),"*******","CHARACTER"),"REAL"),"INTEGER")</f>
        <v>INTEGER</v>
      </c>
      <c r="P382" s="0" t="n">
        <v>381</v>
      </c>
      <c r="Q382" s="45" t="s">
        <v>2974</v>
      </c>
      <c r="R382" s="42" t="str">
        <f aca="false">INDEX($N$2:$N$951,MATCH(S382,$P$2:$P$951,0),1)</f>
        <v>HI(200)</v>
      </c>
      <c r="S382" s="30" t="n">
        <v>223</v>
      </c>
      <c r="T382" s="43" t="str">
        <f aca="false">Q382&amp;"::"&amp;R382</f>
        <v>REAL::HI(200)</v>
      </c>
      <c r="U382" s="44" t="str">
        <f aca="false">"p%"&amp;LEFT(R382,SEARCH("(",R382,1)-1)&amp;"="&amp;LEFT(R382,SEARCH("(",R382,1)-1)</f>
        <v>p%HI=HI</v>
      </c>
      <c r="V382" s="44" t="str">
        <f aca="false">LEFT(R382,SEARCH("(",R382,1)-1)&amp;"="&amp;"p%"&amp;LEFT(R382,SEARCH("(",R382,1)-1)</f>
        <v>HI=p%HI</v>
      </c>
    </row>
    <row r="383" customFormat="false" ht="12.8" hidden="false" customHeight="false" outlineLevel="0" collapsed="false">
      <c r="E383" s="0" t="s">
        <v>676</v>
      </c>
      <c r="I383" s="39" t="s">
        <v>2389</v>
      </c>
      <c r="J383" s="40" t="n">
        <f aca="false">IF(ISNUMBER(RIGHT(E383,LEN(E383)-SEARCH("(",E383,1))*1),RIGHT(E383,LEN(E383)-SEARCH("(",E383,1))*1,VLOOKUP(MID(E383,SEARCH("(",E383,1)+1,IF(ISERROR(FIND("NBMX",E383,1)),3,4)),$A$2:$C$38,3,0))</f>
        <v>1</v>
      </c>
      <c r="K383" s="40" t="str">
        <f aca="false">IF(ISBLANK(F383),"",IF(ISNUMBER(F383),F383,VLOOKUP(IF(ISERROR(SEARCH(")",F383,1)),LEFT(F383,LEN(F383)),LEFT(F383,LEN(F383)-1)),$A$2:$C$38,3,0)))</f>
        <v/>
      </c>
      <c r="L383" s="40" t="str">
        <f aca="false">IF(ISBLANK(G383),"",IF(ISNUMBER(G383),G383,IF(ISNUMBER(1*LEFT(G383,LEN(G383)-1)),1*LEFT(G383,LEN(G383)-1),VLOOKUP(IF(ISERROR(SEARCH(")",G383,1)),LEFT(G383,LEN(G383)),LEFT(G383,LEN(G383)-1)),$A$2:$C$38,3,0))))</f>
        <v/>
      </c>
      <c r="M383" s="41" t="str">
        <f aca="false">IF(ISBLANK(H383),"",IF(ISNUMBER(H383),H383,IF(ISNUMBER(1*LEFT(H383,LEN(H383)-1)),1*LEFT(H383,LEN(H383)-1),VLOOKUP(IF(ISERROR(SEARCH(")",H383,1)),LEFT(H383,LEN(H383)),LEFT(H383,LEN(H383)-1)),$A$2:$C$38,3,0))))</f>
        <v/>
      </c>
      <c r="N383" s="40" t="str">
        <f aca="false">I383&amp;"("&amp;J383&amp;IF(ISNUMBER(K383),IF(ISNUMBER(L383),IF(ISNUMBER(M383),","&amp;K383&amp;","&amp;L383&amp;","&amp;M383,","&amp;K383&amp;","&amp;L383),","&amp;K383),"")&amp;")"</f>
        <v>NSAO(1)</v>
      </c>
      <c r="O383" s="0" t="str">
        <f aca="false">IF(ISERROR(VLOOKUP(N383,'INTEGER modparm'!$B$2:$B$155,1,0)),IF(ISERROR(VLOOKUP(N383,'REAL modparm'!$B$2:$B$801,1,0)),IF(ISERROR(VLOOKUP(N383,'CHAR modparm'!$B$2:$B$10,1,0)),"*******","CHARACTER"),"REAL"),"INTEGER")</f>
        <v>INTEGER</v>
      </c>
      <c r="P383" s="0" t="n">
        <v>382</v>
      </c>
      <c r="Q383" s="45" t="s">
        <v>2974</v>
      </c>
      <c r="R383" s="42" t="str">
        <f aca="false">INDEX($N$2:$N$951,MATCH(S383,$P$2:$P$951,0),1)</f>
        <v>HKPC(31,1)</v>
      </c>
      <c r="S383" s="30" t="n">
        <v>224</v>
      </c>
      <c r="T383" s="43" t="str">
        <f aca="false">Q383&amp;"::"&amp;R383</f>
        <v>REAL::HKPC(31,1)</v>
      </c>
      <c r="U383" s="44" t="str">
        <f aca="false">"p%"&amp;LEFT(R383,SEARCH("(",R383,1)-1)&amp;"="&amp;LEFT(R383,SEARCH("(",R383,1)-1)</f>
        <v>p%HKPC=HKPC</v>
      </c>
      <c r="V383" s="44" t="str">
        <f aca="false">LEFT(R383,SEARCH("(",R383,1)-1)&amp;"="&amp;"p%"&amp;LEFT(R383,SEARCH("(",R383,1)-1)</f>
        <v>HKPC=p%HKPC</v>
      </c>
    </row>
    <row r="384" customFormat="false" ht="12.8" hidden="false" customHeight="false" outlineLevel="0" collapsed="false">
      <c r="E384" s="0" t="s">
        <v>677</v>
      </c>
      <c r="I384" s="39" t="s">
        <v>2390</v>
      </c>
      <c r="J384" s="40" t="n">
        <f aca="false">IF(ISNUMBER(RIGHT(E384,LEN(E384)-SEARCH("(",E384,1))*1),RIGHT(E384,LEN(E384)-SEARCH("(",E384,1))*1,VLOOKUP(MID(E384,SEARCH("(",E384,1)+1,IF(ISERROR(FIND("NBMX",E384,1)),3,4)),$A$2:$C$38,3,0))</f>
        <v>1</v>
      </c>
      <c r="K384" s="40" t="str">
        <f aca="false">IF(ISBLANK(F384),"",IF(ISNUMBER(F384),F384,VLOOKUP(IF(ISERROR(SEARCH(")",F384,1)),LEFT(F384,LEN(F384)),LEFT(F384,LEN(F384)-1)),$A$2:$C$38,3,0)))</f>
        <v/>
      </c>
      <c r="L384" s="40" t="str">
        <f aca="false">IF(ISBLANK(G384),"",IF(ISNUMBER(G384),G384,IF(ISNUMBER(1*LEFT(G384,LEN(G384)-1)),1*LEFT(G384,LEN(G384)-1),VLOOKUP(IF(ISERROR(SEARCH(")",G384,1)),LEFT(G384,LEN(G384)),LEFT(G384,LEN(G384)-1)),$A$2:$C$38,3,0))))</f>
        <v/>
      </c>
      <c r="M384" s="41" t="str">
        <f aca="false">IF(ISBLANK(H384),"",IF(ISNUMBER(H384),H384,IF(ISNUMBER(1*LEFT(H384,LEN(H384)-1)),1*LEFT(H384,LEN(H384)-1),VLOOKUP(IF(ISERROR(SEARCH(")",H384,1)),LEFT(H384,LEN(H384)),LEFT(H384,LEN(H384)-1)),$A$2:$C$38,3,0))))</f>
        <v/>
      </c>
      <c r="N384" s="40" t="str">
        <f aca="false">I384&amp;"("&amp;J384&amp;IF(ISNUMBER(K384),IF(ISNUMBER(L384),IF(ISNUMBER(M384),","&amp;K384&amp;","&amp;L384&amp;","&amp;M384,","&amp;K384&amp;","&amp;L384),","&amp;K384),"")&amp;")"</f>
        <v>NSAS(1)</v>
      </c>
      <c r="O384" s="0" t="str">
        <f aca="false">IF(ISERROR(VLOOKUP(N384,'INTEGER modparm'!$B$2:$B$155,1,0)),IF(ISERROR(VLOOKUP(N384,'REAL modparm'!$B$2:$B$801,1,0)),IF(ISERROR(VLOOKUP(N384,'CHAR modparm'!$B$2:$B$10,1,0)),"*******","CHARACTER"),"REAL"),"INTEGER")</f>
        <v>INTEGER</v>
      </c>
      <c r="P384" s="0" t="n">
        <v>383</v>
      </c>
      <c r="Q384" s="45" t="s">
        <v>2974</v>
      </c>
      <c r="R384" s="42" t="str">
        <f aca="false">INDEX($N$2:$N$951,MATCH(S384,$P$2:$P$951,0),1)</f>
        <v>HKPN(31,1)</v>
      </c>
      <c r="S384" s="30" t="n">
        <v>225</v>
      </c>
      <c r="T384" s="43" t="str">
        <f aca="false">Q384&amp;"::"&amp;R384</f>
        <v>REAL::HKPN(31,1)</v>
      </c>
      <c r="U384" s="44" t="str">
        <f aca="false">"p%"&amp;LEFT(R384,SEARCH("(",R384,1)-1)&amp;"="&amp;LEFT(R384,SEARCH("(",R384,1)-1)</f>
        <v>p%HKPN=HKPN</v>
      </c>
      <c r="V384" s="44" t="str">
        <f aca="false">LEFT(R384,SEARCH("(",R384,1)-1)&amp;"="&amp;"p%"&amp;LEFT(R384,SEARCH("(",R384,1)-1)</f>
        <v>HKPN=p%HKPN</v>
      </c>
    </row>
    <row r="385" customFormat="false" ht="12.8" hidden="false" customHeight="false" outlineLevel="0" collapsed="false">
      <c r="E385" s="0" t="s">
        <v>1783</v>
      </c>
      <c r="F385" s="0" t="s">
        <v>1599</v>
      </c>
      <c r="I385" s="39" t="s">
        <v>2391</v>
      </c>
      <c r="J385" s="40" t="n">
        <f aca="false">IF(ISNUMBER(RIGHT(E385,LEN(E385)-SEARCH("(",E385,1))*1),RIGHT(E385,LEN(E385)-SEARCH("(",E385,1))*1,VLOOKUP(MID(E385,SEARCH("(",E385,1)+1,IF(ISERROR(FIND("NBMX",E385,1)),3,4)),$A$2:$C$38,3,0))</f>
        <v>45</v>
      </c>
      <c r="K385" s="40" t="n">
        <f aca="false">IF(ISBLANK(F385),"",IF(ISNUMBER(F385),F385,VLOOKUP(IF(ISERROR(SEARCH(")",F385,1)),LEFT(F385,LEN(F385)),LEFT(F385,LEN(F385)-1)),$A$2:$C$38,3,0)))</f>
        <v>1</v>
      </c>
      <c r="L385" s="40" t="str">
        <f aca="false">IF(ISBLANK(G385),"",IF(ISNUMBER(G385),G385,IF(ISNUMBER(1*LEFT(G385,LEN(G385)-1)),1*LEFT(G385,LEN(G385)-1),VLOOKUP(IF(ISERROR(SEARCH(")",G385,1)),LEFT(G385,LEN(G385)),LEFT(G385,LEN(G385)-1)),$A$2:$C$38,3,0))))</f>
        <v/>
      </c>
      <c r="M385" s="41" t="str">
        <f aca="false">IF(ISBLANK(H385),"",IF(ISNUMBER(H385),H385,IF(ISNUMBER(1*LEFT(H385,LEN(H385)-1)),1*LEFT(H385,LEN(H385)-1),VLOOKUP(IF(ISERROR(SEARCH(")",H385,1)),LEFT(H385,LEN(H385)),LEFT(H385,LEN(H385)-1)),$A$2:$C$38,3,0))))</f>
        <v/>
      </c>
      <c r="N385" s="40" t="str">
        <f aca="false">I385&amp;"("&amp;J385&amp;IF(ISNUMBER(K385),IF(ISNUMBER(L385),IF(ISNUMBER(M385),","&amp;K385&amp;","&amp;L385&amp;","&amp;M385,","&amp;K385&amp;","&amp;L385),","&amp;K385),"")&amp;")"</f>
        <v>NTL(45,1)</v>
      </c>
      <c r="O385" s="0" t="str">
        <f aca="false">IF(ISERROR(VLOOKUP(N385,'INTEGER modparm'!$B$2:$B$155,1,0)),IF(ISERROR(VLOOKUP(N385,'REAL modparm'!$B$2:$B$801,1,0)),IF(ISERROR(VLOOKUP(N385,'CHAR modparm'!$B$2:$B$10,1,0)),"*******","CHARACTER"),"REAL"),"INTEGER")</f>
        <v>INTEGER</v>
      </c>
      <c r="P385" s="0" t="n">
        <v>384</v>
      </c>
      <c r="Q385" s="45" t="s">
        <v>2974</v>
      </c>
      <c r="R385" s="42" t="str">
        <f aca="false">INDEX($N$2:$N$951,MATCH(S385,$P$2:$P$951,0),1)</f>
        <v>HKPO(31,1)</v>
      </c>
      <c r="S385" s="30" t="n">
        <v>226</v>
      </c>
      <c r="T385" s="43" t="str">
        <f aca="false">Q385&amp;"::"&amp;R385</f>
        <v>REAL::HKPO(31,1)</v>
      </c>
      <c r="U385" s="44" t="str">
        <f aca="false">"p%"&amp;LEFT(R385,SEARCH("(",R385,1)-1)&amp;"="&amp;LEFT(R385,SEARCH("(",R385,1)-1)</f>
        <v>p%HKPO=HKPO</v>
      </c>
      <c r="V385" s="44" t="str">
        <f aca="false">LEFT(R385,SEARCH("(",R385,1)-1)&amp;"="&amp;"p%"&amp;LEFT(R385,SEARCH("(",R385,1)-1)</f>
        <v>HKPO=p%HKPO</v>
      </c>
    </row>
    <row r="386" customFormat="false" ht="12.8" hidden="false" customHeight="false" outlineLevel="0" collapsed="false">
      <c r="E386" s="0" t="s">
        <v>668</v>
      </c>
      <c r="I386" s="39" t="s">
        <v>2392</v>
      </c>
      <c r="J386" s="40" t="n">
        <f aca="false">IF(ISNUMBER(RIGHT(E386,LEN(E386)-SEARCH("(",E386,1))*1),RIGHT(E386,LEN(E386)-SEARCH("(",E386,1))*1,VLOOKUP(MID(E386,SEARCH("(",E386,1)+1,IF(ISERROR(FIND("NBMX",E386,1)),3,4)),$A$2:$C$38,3,0))</f>
        <v>200</v>
      </c>
      <c r="K386" s="40" t="str">
        <f aca="false">IF(ISBLANK(F386),"",IF(ISNUMBER(F386),F386,VLOOKUP(IF(ISERROR(SEARCH(")",F386,1)),LEFT(F386,LEN(F386)),LEFT(F386,LEN(F386)-1)),$A$2:$C$38,3,0)))</f>
        <v/>
      </c>
      <c r="L386" s="40" t="str">
        <f aca="false">IF(ISBLANK(G386),"",IF(ISNUMBER(G386),G386,IF(ISNUMBER(1*LEFT(G386,LEN(G386)-1)),1*LEFT(G386,LEN(G386)-1),VLOOKUP(IF(ISERROR(SEARCH(")",G386,1)),LEFT(G386,LEN(G386)),LEFT(G386,LEN(G386)-1)),$A$2:$C$38,3,0))))</f>
        <v/>
      </c>
      <c r="M386" s="41" t="str">
        <f aca="false">IF(ISBLANK(H386),"",IF(ISNUMBER(H386),H386,IF(ISNUMBER(1*LEFT(H386,LEN(H386)-1)),1*LEFT(H386,LEN(H386)-1),VLOOKUP(IF(ISERROR(SEARCH(")",H386,1)),LEFT(H386,LEN(H386)),LEFT(H386,LEN(H386)-1)),$A$2:$C$38,3,0))))</f>
        <v/>
      </c>
      <c r="N386" s="40" t="str">
        <f aca="false">I386&amp;"("&amp;J386&amp;IF(ISNUMBER(K386),IF(ISNUMBER(L386),IF(ISNUMBER(M386),","&amp;K386&amp;","&amp;L386&amp;","&amp;M386,","&amp;K386&amp;","&amp;L386),","&amp;K386),"")&amp;")"</f>
        <v>NTP(200)</v>
      </c>
      <c r="O386" s="0" t="str">
        <f aca="false">IF(ISERROR(VLOOKUP(N386,'INTEGER modparm'!$B$2:$B$155,1,0)),IF(ISERROR(VLOOKUP(N386,'REAL modparm'!$B$2:$B$801,1,0)),IF(ISERROR(VLOOKUP(N386,'CHAR modparm'!$B$2:$B$10,1,0)),"*******","CHARACTER"),"REAL"),"INTEGER")</f>
        <v>INTEGER</v>
      </c>
      <c r="P386" s="0" t="n">
        <v>385</v>
      </c>
      <c r="Q386" s="45" t="s">
        <v>2974</v>
      </c>
      <c r="R386" s="42" t="str">
        <f aca="false">INDEX($N$2:$N$951,MATCH(S386,$P$2:$P$951,0),1)</f>
        <v>HLMN(1)</v>
      </c>
      <c r="S386" s="30" t="n">
        <v>227</v>
      </c>
      <c r="T386" s="43" t="str">
        <f aca="false">Q386&amp;"::"&amp;R386</f>
        <v>REAL::HLMN(1)</v>
      </c>
      <c r="U386" s="44" t="str">
        <f aca="false">"p%"&amp;LEFT(R386,SEARCH("(",R386,1)-1)&amp;"="&amp;LEFT(R386,SEARCH("(",R386,1)-1)</f>
        <v>p%HLMN=HLMN</v>
      </c>
      <c r="V386" s="44" t="str">
        <f aca="false">LEFT(R386,SEARCH("(",R386,1)-1)&amp;"="&amp;"p%"&amp;LEFT(R386,SEARCH("(",R386,1)-1)</f>
        <v>HLMN=p%HLMN</v>
      </c>
    </row>
    <row r="387" customFormat="false" ht="12.8" hidden="false" customHeight="false" outlineLevel="0" collapsed="false">
      <c r="E387" s="0" t="s">
        <v>660</v>
      </c>
      <c r="I387" s="39" t="s">
        <v>2393</v>
      </c>
      <c r="J387" s="40" t="n">
        <f aca="false">IF(ISNUMBER(RIGHT(E387,LEN(E387)-SEARCH("(",E387,1))*1),RIGHT(E387,LEN(E387)-SEARCH("(",E387,1))*1,VLOOKUP(MID(E387,SEARCH("(",E387,1)+1,IF(ISERROR(FIND("NBMX",E387,1)),3,4)),$A$2:$C$38,3,0))</f>
        <v>4</v>
      </c>
      <c r="K387" s="40" t="str">
        <f aca="false">IF(ISBLANK(F387),"",IF(ISNUMBER(F387),F387,VLOOKUP(IF(ISERROR(SEARCH(")",F387,1)),LEFT(F387,LEN(F387)),LEFT(F387,LEN(F387)-1)),$A$2:$C$38,3,0)))</f>
        <v/>
      </c>
      <c r="L387" s="40" t="str">
        <f aca="false">IF(ISBLANK(G387),"",IF(ISNUMBER(G387),G387,IF(ISNUMBER(1*LEFT(G387,LEN(G387)-1)),1*LEFT(G387,LEN(G387)-1),VLOOKUP(IF(ISERROR(SEARCH(")",G387,1)),LEFT(G387,LEN(G387)),LEFT(G387,LEN(G387)-1)),$A$2:$C$38,3,0))))</f>
        <v/>
      </c>
      <c r="M387" s="41" t="str">
        <f aca="false">IF(ISBLANK(H387),"",IF(ISNUMBER(H387),H387,IF(ISNUMBER(1*LEFT(H387,LEN(H387)-1)),1*LEFT(H387,LEN(H387)-1),VLOOKUP(IF(ISERROR(SEARCH(")",H387,1)),LEFT(H387,LEN(H387)),LEFT(H387,LEN(H387)-1)),$A$2:$C$38,3,0))))</f>
        <v/>
      </c>
      <c r="N387" s="40" t="str">
        <f aca="false">I387&amp;"("&amp;J387&amp;IF(ISNUMBER(K387),IF(ISNUMBER(L387),IF(ISNUMBER(M387),","&amp;K387&amp;","&amp;L387&amp;","&amp;M387,","&amp;K387&amp;","&amp;L387),","&amp;K387),"")&amp;")"</f>
        <v>NTX(4)</v>
      </c>
      <c r="O387" s="0" t="str">
        <f aca="false">IF(ISERROR(VLOOKUP(N387,'INTEGER modparm'!$B$2:$B$155,1,0)),IF(ISERROR(VLOOKUP(N387,'REAL modparm'!$B$2:$B$801,1,0)),IF(ISERROR(VLOOKUP(N387,'CHAR modparm'!$B$2:$B$10,1,0)),"*******","CHARACTER"),"REAL"),"INTEGER")</f>
        <v>INTEGER</v>
      </c>
      <c r="P387" s="0" t="n">
        <v>386</v>
      </c>
      <c r="Q387" s="45" t="s">
        <v>2974</v>
      </c>
      <c r="R387" s="42" t="str">
        <f aca="false">INDEX($N$2:$N$951,MATCH(S387,$P$2:$P$951,0),1)</f>
        <v>HMO(300)</v>
      </c>
      <c r="S387" s="30" t="n">
        <v>228</v>
      </c>
      <c r="T387" s="43" t="str">
        <f aca="false">Q387&amp;"::"&amp;R387</f>
        <v>REAL::HMO(300)</v>
      </c>
      <c r="U387" s="44" t="str">
        <f aca="false">"p%"&amp;LEFT(R387,SEARCH("(",R387,1)-1)&amp;"="&amp;LEFT(R387,SEARCH("(",R387,1)-1)</f>
        <v>p%HMO=HMO</v>
      </c>
      <c r="V387" s="44" t="str">
        <f aca="false">LEFT(R387,SEARCH("(",R387,1)-1)&amp;"="&amp;"p%"&amp;LEFT(R387,SEARCH("(",R387,1)-1)</f>
        <v>HMO=p%HMO</v>
      </c>
    </row>
    <row r="388" customFormat="false" ht="12.8" hidden="false" customHeight="false" outlineLevel="0" collapsed="false">
      <c r="E388" s="0" t="s">
        <v>747</v>
      </c>
      <c r="I388" s="39" t="s">
        <v>2394</v>
      </c>
      <c r="J388" s="40" t="n">
        <f aca="false">IF(ISNUMBER(RIGHT(E388,LEN(E388)-SEARCH("(",E388,1))*1),RIGHT(E388,LEN(E388)-SEARCH("(",E388,1))*1,VLOOKUP(MID(E388,SEARCH("(",E388,1)+1,IF(ISERROR(FIND("NBMX",E388,1)),3,4)),$A$2:$C$38,3,0))</f>
        <v>1</v>
      </c>
      <c r="K388" s="40" t="str">
        <f aca="false">IF(ISBLANK(F388),"",IF(ISNUMBER(F388),F388,VLOOKUP(IF(ISERROR(SEARCH(")",F388,1)),LEFT(F388,LEN(F388)),LEFT(F388,LEN(F388)-1)),$A$2:$C$38,3,0)))</f>
        <v/>
      </c>
      <c r="L388" s="40" t="str">
        <f aca="false">IF(ISBLANK(G388),"",IF(ISNUMBER(G388),G388,IF(ISNUMBER(1*LEFT(G388,LEN(G388)-1)),1*LEFT(G388,LEN(G388)-1),VLOOKUP(IF(ISERROR(SEARCH(")",G388,1)),LEFT(G388,LEN(G388)),LEFT(G388,LEN(G388)-1)),$A$2:$C$38,3,0))))</f>
        <v/>
      </c>
      <c r="M388" s="41" t="str">
        <f aca="false">IF(ISBLANK(H388),"",IF(ISNUMBER(H388),H388,IF(ISNUMBER(1*LEFT(H388,LEN(H388)-1)),1*LEFT(H388,LEN(H388)-1),VLOOKUP(IF(ISERROR(SEARCH(")",H388,1)),LEFT(H388,LEN(H388)),LEFT(H388,LEN(H388)-1)),$A$2:$C$38,3,0))))</f>
        <v/>
      </c>
      <c r="N388" s="40" t="str">
        <f aca="false">I388&amp;"("&amp;J388&amp;IF(ISNUMBER(K388),IF(ISNUMBER(L388),IF(ISNUMBER(M388),","&amp;K388&amp;","&amp;L388&amp;","&amp;M388,","&amp;K388&amp;","&amp;L388),","&amp;K388),"")&amp;")"</f>
        <v>NVCN(1)</v>
      </c>
      <c r="O388" s="0" t="str">
        <f aca="false">IF(ISERROR(VLOOKUP(N388,'INTEGER modparm'!$B$2:$B$155,1,0)),IF(ISERROR(VLOOKUP(N388,'REAL modparm'!$B$2:$B$801,1,0)),IF(ISERROR(VLOOKUP(N388,'CHAR modparm'!$B$2:$B$10,1,0)),"*******","CHARACTER"),"REAL"),"INTEGER")</f>
        <v>INTEGER</v>
      </c>
      <c r="P388" s="0" t="n">
        <v>387</v>
      </c>
      <c r="Q388" s="45" t="s">
        <v>2974</v>
      </c>
      <c r="R388" s="42" t="str">
        <f aca="false">INDEX($N$2:$N$951,MATCH(S388,$P$2:$P$951,0),1)</f>
        <v>HMX(200)</v>
      </c>
      <c r="S388" s="30" t="n">
        <v>229</v>
      </c>
      <c r="T388" s="43" t="str">
        <f aca="false">Q388&amp;"::"&amp;R388</f>
        <v>REAL::HMX(200)</v>
      </c>
      <c r="U388" s="44" t="str">
        <f aca="false">"p%"&amp;LEFT(R388,SEARCH("(",R388,1)-1)&amp;"="&amp;LEFT(R388,SEARCH("(",R388,1)-1)</f>
        <v>p%HMX=HMX</v>
      </c>
      <c r="V388" s="44" t="str">
        <f aca="false">LEFT(R388,SEARCH("(",R388,1)-1)&amp;"="&amp;"p%"&amp;LEFT(R388,SEARCH("(",R388,1)-1)</f>
        <v>HMX=p%HMX</v>
      </c>
    </row>
    <row r="389" customFormat="false" ht="12.8" hidden="false" customHeight="false" outlineLevel="0" collapsed="false">
      <c r="E389" s="0" t="s">
        <v>748</v>
      </c>
      <c r="I389" s="39" t="s">
        <v>2395</v>
      </c>
      <c r="J389" s="40" t="n">
        <f aca="false">IF(ISNUMBER(RIGHT(E389,LEN(E389)-SEARCH("(",E389,1))*1),RIGHT(E389,LEN(E389)-SEARCH("(",E389,1))*1,VLOOKUP(MID(E389,SEARCH("(",E389,1)+1,IF(ISERROR(FIND("NBMX",E389,1)),3,4)),$A$2:$C$38,3,0))</f>
        <v>1</v>
      </c>
      <c r="K389" s="40" t="str">
        <f aca="false">IF(ISBLANK(F389),"",IF(ISNUMBER(F389),F389,VLOOKUP(IF(ISERROR(SEARCH(")",F389,1)),LEFT(F389,LEN(F389)),LEFT(F389,LEN(F389)-1)),$A$2:$C$38,3,0)))</f>
        <v/>
      </c>
      <c r="L389" s="40" t="str">
        <f aca="false">IF(ISBLANK(G389),"",IF(ISNUMBER(G389),G389,IF(ISNUMBER(1*LEFT(G389,LEN(G389)-1)),1*LEFT(G389,LEN(G389)-1),VLOOKUP(IF(ISERROR(SEARCH(")",G389,1)),LEFT(G389,LEN(G389)),LEFT(G389,LEN(G389)-1)),$A$2:$C$38,3,0))))</f>
        <v/>
      </c>
      <c r="M389" s="41" t="str">
        <f aca="false">IF(ISBLANK(H389),"",IF(ISNUMBER(H389),H389,IF(ISNUMBER(1*LEFT(H389,LEN(H389)-1)),1*LEFT(H389,LEN(H389)-1),VLOOKUP(IF(ISERROR(SEARCH(")",H389,1)),LEFT(H389,LEN(H389)),LEFT(H389,LEN(H389)-1)),$A$2:$C$38,3,0))))</f>
        <v/>
      </c>
      <c r="N389" s="40" t="str">
        <f aca="false">I389&amp;"("&amp;J389&amp;IF(ISNUMBER(K389),IF(ISNUMBER(L389),IF(ISNUMBER(M389),","&amp;K389&amp;","&amp;L389&amp;","&amp;M389,","&amp;K389&amp;","&amp;L389),","&amp;K389),"")&amp;")"</f>
        <v>NWDA(1)</v>
      </c>
      <c r="O389" s="0" t="str">
        <f aca="false">IF(ISERROR(VLOOKUP(N389,'INTEGER modparm'!$B$2:$B$155,1,0)),IF(ISERROR(VLOOKUP(N389,'REAL modparm'!$B$2:$B$801,1,0)),IF(ISERROR(VLOOKUP(N389,'CHAR modparm'!$B$2:$B$10,1,0)),"*******","CHARACTER"),"REAL"),"INTEGER")</f>
        <v>INTEGER</v>
      </c>
      <c r="P389" s="0" t="n">
        <v>388</v>
      </c>
      <c r="Q389" s="45" t="s">
        <v>2974</v>
      </c>
      <c r="R389" s="42" t="str">
        <f aca="false">INDEX($N$2:$N$951,MATCH(S389,$P$2:$P$951,0),1)</f>
        <v>HR0(1)</v>
      </c>
      <c r="S389" s="30" t="n">
        <v>230</v>
      </c>
      <c r="T389" s="43" t="str">
        <f aca="false">Q389&amp;"::"&amp;R389</f>
        <v>REAL::HR0(1)</v>
      </c>
      <c r="U389" s="44" t="str">
        <f aca="false">"p%"&amp;LEFT(R389,SEARCH("(",R389,1)-1)&amp;"="&amp;LEFT(R389,SEARCH("(",R389,1)-1)</f>
        <v>p%HR0=HR0</v>
      </c>
      <c r="V389" s="44" t="str">
        <f aca="false">LEFT(R389,SEARCH("(",R389,1)-1)&amp;"="&amp;"p%"&amp;LEFT(R389,SEARCH("(",R389,1)-1)</f>
        <v>HR0=p%HR0</v>
      </c>
    </row>
    <row r="390" customFormat="false" ht="12.8" hidden="false" customHeight="false" outlineLevel="0" collapsed="false">
      <c r="E390" s="0" t="s">
        <v>1784</v>
      </c>
      <c r="F390" s="0" t="s">
        <v>1702</v>
      </c>
      <c r="I390" s="39" t="s">
        <v>2396</v>
      </c>
      <c r="J390" s="40" t="n">
        <f aca="false">IF(ISNUMBER(RIGHT(E390,LEN(E390)-SEARCH("(",E390,1))*1),RIGHT(E390,LEN(E390)-SEARCH("(",E390,1))*1,VLOOKUP(MID(E390,SEARCH("(",E390,1)+1,IF(ISERROR(FIND("NBMX",E390,1)),3,4)),$A$2:$C$38,3,0))</f>
        <v>10</v>
      </c>
      <c r="K390" s="40" t="n">
        <f aca="false">IF(ISBLANK(F390),"",IF(ISNUMBER(F390),F390,VLOOKUP(IF(ISERROR(SEARCH(")",F390,1)),LEFT(F390,LEN(F390)),LEFT(F390,LEN(F390)-1)),$A$2:$C$38,3,0)))</f>
        <v>1</v>
      </c>
      <c r="L390" s="40" t="str">
        <f aca="false">IF(ISBLANK(G390),"",IF(ISNUMBER(G390),G390,IF(ISNUMBER(1*LEFT(G390,LEN(G390)-1)),1*LEFT(G390,LEN(G390)-1),VLOOKUP(IF(ISERROR(SEARCH(")",G390,1)),LEFT(G390,LEN(G390)),LEFT(G390,LEN(G390)-1)),$A$2:$C$38,3,0))))</f>
        <v/>
      </c>
      <c r="M390" s="41" t="str">
        <f aca="false">IF(ISBLANK(H390),"",IF(ISNUMBER(H390),H390,IF(ISNUMBER(1*LEFT(H390,LEN(H390)-1)),1*LEFT(H390,LEN(H390)-1),VLOOKUP(IF(ISERROR(SEARCH(")",H390,1)),LEFT(H390,LEN(H390)),LEFT(H390,LEN(H390)-1)),$A$2:$C$38,3,0))))</f>
        <v/>
      </c>
      <c r="N390" s="40" t="str">
        <f aca="false">I390&amp;"("&amp;J390&amp;IF(ISNUMBER(K390),IF(ISNUMBER(L390),IF(ISNUMBER(M390),","&amp;K390&amp;","&amp;L390&amp;","&amp;M390,","&amp;K390&amp;","&amp;L390),","&amp;K390),"")&amp;")"</f>
        <v>NYHO(10,1)</v>
      </c>
      <c r="O390" s="0" t="str">
        <f aca="false">IF(ISERROR(VLOOKUP(N390,'INTEGER modparm'!$B$2:$B$155,1,0)),IF(ISERROR(VLOOKUP(N390,'REAL modparm'!$B$2:$B$801,1,0)),IF(ISERROR(VLOOKUP(N390,'CHAR modparm'!$B$2:$B$10,1,0)),"*******","CHARACTER"),"REAL"),"INTEGER")</f>
        <v>INTEGER</v>
      </c>
      <c r="P390" s="0" t="n">
        <v>389</v>
      </c>
      <c r="Q390" s="45" t="s">
        <v>2974</v>
      </c>
      <c r="R390" s="42" t="str">
        <f aca="false">INDEX($N$2:$N$951,MATCH(S390,$P$2:$P$951,0),1)</f>
        <v>HSM(1)</v>
      </c>
      <c r="S390" s="30" t="n">
        <v>231</v>
      </c>
      <c r="T390" s="43" t="str">
        <f aca="false">Q390&amp;"::"&amp;R390</f>
        <v>REAL::HSM(1)</v>
      </c>
      <c r="U390" s="44" t="str">
        <f aca="false">"p%"&amp;LEFT(R390,SEARCH("(",R390,1)-1)&amp;"="&amp;LEFT(R390,SEARCH("(",R390,1)-1)</f>
        <v>p%HSM=HSM</v>
      </c>
      <c r="V390" s="44" t="str">
        <f aca="false">LEFT(R390,SEARCH("(",R390,1)-1)&amp;"="&amp;"p%"&amp;LEFT(R390,SEARCH("(",R390,1)-1)</f>
        <v>HSM=p%HSM</v>
      </c>
    </row>
    <row r="391" customFormat="false" ht="12.8" hidden="false" customHeight="false" outlineLevel="0" collapsed="false">
      <c r="E391" s="0" t="s">
        <v>1785</v>
      </c>
      <c r="F391" s="0" t="s">
        <v>1599</v>
      </c>
      <c r="I391" s="39" t="s">
        <v>2397</v>
      </c>
      <c r="J391" s="40" t="n">
        <f aca="false">IF(ISNUMBER(RIGHT(E391,LEN(E391)-SEARCH("(",E391,1))*1),RIGHT(E391,LEN(E391)-SEARCH("(",E391,1))*1,VLOOKUP(MID(E391,SEARCH("(",E391,1)+1,IF(ISERROR(FIND("NBMX",E391,1)),3,4)),$A$2:$C$38,3,0))</f>
        <v>200</v>
      </c>
      <c r="K391" s="40" t="n">
        <f aca="false">IF(ISBLANK(F391),"",IF(ISNUMBER(F391),F391,VLOOKUP(IF(ISERROR(SEARCH(")",F391,1)),LEFT(F391,LEN(F391)),LEFT(F391,LEN(F391)-1)),$A$2:$C$38,3,0)))</f>
        <v>1</v>
      </c>
      <c r="L391" s="40" t="str">
        <f aca="false">IF(ISBLANK(G391),"",IF(ISNUMBER(G391),G391,IF(ISNUMBER(1*LEFT(G391,LEN(G391)-1)),1*LEFT(G391,LEN(G391)-1),VLOOKUP(IF(ISERROR(SEARCH(")",G391,1)),LEFT(G391,LEN(G391)),LEFT(G391,LEN(G391)-1)),$A$2:$C$38,3,0))))</f>
        <v/>
      </c>
      <c r="M391" s="41" t="str">
        <f aca="false">IF(ISBLANK(H391),"",IF(ISNUMBER(H391),H391,IF(ISNUMBER(1*LEFT(H391,LEN(H391)-1)),1*LEFT(H391,LEN(H391)-1),VLOOKUP(IF(ISERROR(SEARCH(")",H391,1)),LEFT(H391,LEN(H391)),LEFT(H391,LEN(H391)-1)),$A$2:$C$38,3,0))))</f>
        <v/>
      </c>
      <c r="N391" s="40" t="str">
        <f aca="false">I391&amp;"("&amp;J391&amp;IF(ISNUMBER(K391),IF(ISNUMBER(L391),IF(ISNUMBER(M391),","&amp;K391&amp;","&amp;L391&amp;","&amp;M391,","&amp;K391&amp;","&amp;L391),","&amp;K391),"")&amp;")"</f>
        <v>NYLN(200,1)</v>
      </c>
      <c r="O391" s="0" t="str">
        <f aca="false">IF(ISERROR(VLOOKUP(N391,'INTEGER modparm'!$B$2:$B$155,1,0)),IF(ISERROR(VLOOKUP(N391,'REAL modparm'!$B$2:$B$801,1,0)),IF(ISERROR(VLOOKUP(N391,'CHAR modparm'!$B$2:$B$10,1,0)),"*******","CHARACTER"),"REAL"),"INTEGER")</f>
        <v>INTEGER</v>
      </c>
      <c r="P391" s="0" t="n">
        <v>390</v>
      </c>
      <c r="Q391" s="45" t="s">
        <v>2974</v>
      </c>
      <c r="R391" s="42" t="str">
        <f aca="false">INDEX($N$2:$N$951,MATCH(S391,$P$2:$P$951,0),1)</f>
        <v>HU(200,1)</v>
      </c>
      <c r="S391" s="30" t="n">
        <v>232</v>
      </c>
      <c r="T391" s="43" t="str">
        <f aca="false">Q391&amp;"::"&amp;R391</f>
        <v>REAL::HU(200,1)</v>
      </c>
      <c r="U391" s="44" t="str">
        <f aca="false">"p%"&amp;LEFT(R391,SEARCH("(",R391,1)-1)&amp;"="&amp;LEFT(R391,SEARCH("(",R391,1)-1)</f>
        <v>p%HU=HU</v>
      </c>
      <c r="V391" s="44" t="str">
        <f aca="false">LEFT(R391,SEARCH("(",R391,1)-1)&amp;"="&amp;"p%"&amp;LEFT(R391,SEARCH("(",R391,1)-1)</f>
        <v>HU=p%HU</v>
      </c>
    </row>
    <row r="392" customFormat="false" ht="12.8" hidden="false" customHeight="false" outlineLevel="0" collapsed="false">
      <c r="E392" s="0" t="s">
        <v>988</v>
      </c>
      <c r="I392" s="39" t="s">
        <v>2398</v>
      </c>
      <c r="J392" s="40" t="n">
        <f aca="false">IF(ISNUMBER(RIGHT(E392,LEN(E392)-SEARCH("(",E392,1))*1),RIGHT(E392,LEN(E392)-SEARCH("(",E392,1))*1,VLOOKUP(MID(E392,SEARCH("(",E392,1)+1,IF(ISERROR(FIND("NBMX",E392,1)),3,4)),$A$2:$C$38,3,0))</f>
        <v>1</v>
      </c>
      <c r="K392" s="40" t="str">
        <f aca="false">IF(ISBLANK(F392),"",IF(ISNUMBER(F392),F392,VLOOKUP(IF(ISERROR(SEARCH(")",F392,1)),LEFT(F392,LEN(F392)),LEFT(F392,LEN(F392)-1)),$A$2:$C$38,3,0)))</f>
        <v/>
      </c>
      <c r="L392" s="40" t="str">
        <f aca="false">IF(ISBLANK(G392),"",IF(ISNUMBER(G392),G392,IF(ISNUMBER(1*LEFT(G392,LEN(G392)-1)),1*LEFT(G392,LEN(G392)-1),VLOOKUP(IF(ISERROR(SEARCH(")",G392,1)),LEFT(G392,LEN(G392)),LEFT(G392,LEN(G392)-1)),$A$2:$C$38,3,0))))</f>
        <v/>
      </c>
      <c r="M392" s="41" t="str">
        <f aca="false">IF(ISBLANK(H392),"",IF(ISNUMBER(H392),H392,IF(ISNUMBER(1*LEFT(H392,LEN(H392)-1)),1*LEFT(H392,LEN(H392)-1),VLOOKUP(IF(ISERROR(SEARCH(")",H392,1)),LEFT(H392,LEN(H392)),LEFT(H392,LEN(H392)-1)),$A$2:$C$38,3,0))))</f>
        <v/>
      </c>
      <c r="N392" s="40" t="str">
        <f aca="false">I392&amp;"("&amp;J392&amp;IF(ISNUMBER(K392),IF(ISNUMBER(L392),IF(ISNUMBER(M392),","&amp;K392&amp;","&amp;L392&amp;","&amp;M392,","&amp;K392&amp;","&amp;L392),","&amp;K392),"")&amp;")"</f>
        <v>OCPD(1)</v>
      </c>
      <c r="O392" s="0" t="str">
        <f aca="false">IF(ISERROR(VLOOKUP(N392,'INTEGER modparm'!$B$2:$B$155,1,0)),IF(ISERROR(VLOOKUP(N392,'REAL modparm'!$B$2:$B$801,1,0)),IF(ISERROR(VLOOKUP(N392,'CHAR modparm'!$B$2:$B$10,1,0)),"*******","CHARACTER"),"REAL"),"INTEGER")</f>
        <v>REAL</v>
      </c>
      <c r="P392" s="0" t="n">
        <v>391</v>
      </c>
      <c r="Q392" s="45" t="s">
        <v>2974</v>
      </c>
      <c r="R392" s="42" t="str">
        <f aca="false">INDEX($N$2:$N$951,MATCH(S392,$P$2:$P$951,0),1)</f>
        <v>HUF(200,1)</v>
      </c>
      <c r="S392" s="30" t="n">
        <v>233</v>
      </c>
      <c r="T392" s="43" t="str">
        <f aca="false">Q392&amp;"::"&amp;R392</f>
        <v>REAL::HUF(200,1)</v>
      </c>
      <c r="U392" s="44" t="str">
        <f aca="false">"p%"&amp;LEFT(R392,SEARCH("(",R392,1)-1)&amp;"="&amp;LEFT(R392,SEARCH("(",R392,1)-1)</f>
        <v>p%HUF=HUF</v>
      </c>
      <c r="V392" s="44" t="str">
        <f aca="false">LEFT(R392,SEARCH("(",R392,1)-1)&amp;"="&amp;"p%"&amp;LEFT(R392,SEARCH("(",R392,1)-1)</f>
        <v>HUF=p%HUF</v>
      </c>
    </row>
    <row r="393" customFormat="false" ht="12.8" hidden="false" customHeight="false" outlineLevel="0" collapsed="false">
      <c r="E393" s="0" t="s">
        <v>989</v>
      </c>
      <c r="I393" s="39" t="s">
        <v>2399</v>
      </c>
      <c r="J393" s="40" t="n">
        <f aca="false">IF(ISNUMBER(RIGHT(E393,LEN(E393)-SEARCH("(",E393,1))*1),RIGHT(E393,LEN(E393)-SEARCH("(",E393,1))*1,VLOOKUP(MID(E393,SEARCH("(",E393,1)+1,IF(ISERROR(FIND("NBMX",E393,1)),3,4)),$A$2:$C$38,3,0))</f>
        <v>1</v>
      </c>
      <c r="K393" s="40" t="str">
        <f aca="false">IF(ISBLANK(F393),"",IF(ISNUMBER(F393),F393,VLOOKUP(IF(ISERROR(SEARCH(")",F393,1)),LEFT(F393,LEN(F393)),LEFT(F393,LEN(F393)-1)),$A$2:$C$38,3,0)))</f>
        <v/>
      </c>
      <c r="L393" s="40" t="str">
        <f aca="false">IF(ISBLANK(G393),"",IF(ISNUMBER(G393),G393,IF(ISNUMBER(1*LEFT(G393,LEN(G393)-1)),1*LEFT(G393,LEN(G393)-1),VLOOKUP(IF(ISERROR(SEARCH(")",G393,1)),LEFT(G393,LEN(G393)),LEFT(G393,LEN(G393)-1)),$A$2:$C$38,3,0))))</f>
        <v/>
      </c>
      <c r="M393" s="41" t="str">
        <f aca="false">IF(ISBLANK(H393),"",IF(ISNUMBER(H393),H393,IF(ISNUMBER(1*LEFT(H393,LEN(H393)-1)),1*LEFT(H393,LEN(H393)-1),VLOOKUP(IF(ISERROR(SEARCH(")",H393,1)),LEFT(H393,LEN(H393)),LEFT(H393,LEN(H393)-1)),$A$2:$C$38,3,0))))</f>
        <v/>
      </c>
      <c r="N393" s="40" t="str">
        <f aca="false">I393&amp;"("&amp;J393&amp;IF(ISNUMBER(K393),IF(ISNUMBER(L393),IF(ISNUMBER(M393),","&amp;K393&amp;","&amp;L393&amp;","&amp;M393,","&amp;K393&amp;","&amp;L393),","&amp;K393),"")&amp;")"</f>
        <v>OMAP(1)</v>
      </c>
      <c r="O393" s="0" t="str">
        <f aca="false">IF(ISERROR(VLOOKUP(N393,'INTEGER modparm'!$B$2:$B$155,1,0)),IF(ISERROR(VLOOKUP(N393,'REAL modparm'!$B$2:$B$801,1,0)),IF(ISERROR(VLOOKUP(N393,'CHAR modparm'!$B$2:$B$10,1,0)),"*******","CHARACTER"),"REAL"),"INTEGER")</f>
        <v>REAL</v>
      </c>
      <c r="P393" s="0" t="n">
        <v>392</v>
      </c>
      <c r="Q393" s="45" t="s">
        <v>2974</v>
      </c>
      <c r="R393" s="42" t="str">
        <f aca="false">INDEX($N$2:$N$951,MATCH(S393,$P$2:$P$951,0),1)</f>
        <v>HUI(200,1)</v>
      </c>
      <c r="S393" s="30" t="n">
        <v>234</v>
      </c>
      <c r="T393" s="43" t="str">
        <f aca="false">Q393&amp;"::"&amp;R393</f>
        <v>REAL::HUI(200,1)</v>
      </c>
      <c r="U393" s="44" t="str">
        <f aca="false">"p%"&amp;LEFT(R393,SEARCH("(",R393,1)-1)&amp;"="&amp;LEFT(R393,SEARCH("(",R393,1)-1)</f>
        <v>p%HUI=HUI</v>
      </c>
      <c r="V393" s="44" t="str">
        <f aca="false">LEFT(R393,SEARCH("(",R393,1)-1)&amp;"="&amp;"p%"&amp;LEFT(R393,SEARCH("(",R393,1)-1)</f>
        <v>HUI=p%HUI</v>
      </c>
    </row>
    <row r="394" customFormat="false" ht="12.8" hidden="false" customHeight="false" outlineLevel="0" collapsed="false">
      <c r="E394" s="0" t="s">
        <v>841</v>
      </c>
      <c r="I394" s="39" t="s">
        <v>2400</v>
      </c>
      <c r="J394" s="40" t="n">
        <f aca="false">IF(ISNUMBER(RIGHT(E394,LEN(E394)-SEARCH("(",E394,1))*1),RIGHT(E394,LEN(E394)-SEARCH("(",E394,1))*1,VLOOKUP(MID(E394,SEARCH("(",E394,1)+1,IF(ISERROR(FIND("NBMX",E394,1)),3,4)),$A$2:$C$38,3,0))</f>
        <v>300</v>
      </c>
      <c r="K394" s="40" t="str">
        <f aca="false">IF(ISBLANK(F394),"",IF(ISNUMBER(F394),F394,VLOOKUP(IF(ISERROR(SEARCH(")",F394,1)),LEFT(F394,LEN(F394)),LEFT(F394,LEN(F394)-1)),$A$2:$C$38,3,0)))</f>
        <v/>
      </c>
      <c r="L394" s="40" t="str">
        <f aca="false">IF(ISBLANK(G394),"",IF(ISNUMBER(G394),G394,IF(ISNUMBER(1*LEFT(G394,LEN(G394)-1)),1*LEFT(G394,LEN(G394)-1),VLOOKUP(IF(ISERROR(SEARCH(")",G394,1)),LEFT(G394,LEN(G394)),LEFT(G394,LEN(G394)-1)),$A$2:$C$38,3,0))))</f>
        <v/>
      </c>
      <c r="M394" s="41" t="str">
        <f aca="false">IF(ISBLANK(H394),"",IF(ISNUMBER(H394),H394,IF(ISNUMBER(1*LEFT(H394,LEN(H394)-1)),1*LEFT(H394,LEN(H394)-1),VLOOKUP(IF(ISERROR(SEARCH(")",H394,1)),LEFT(H394,LEN(H394)),LEFT(H394,LEN(H394)-1)),$A$2:$C$38,3,0))))</f>
        <v/>
      </c>
      <c r="N394" s="40" t="str">
        <f aca="false">I394&amp;"("&amp;J394&amp;IF(ISNUMBER(K394),IF(ISNUMBER(L394),IF(ISNUMBER(M394),","&amp;K394&amp;","&amp;L394&amp;","&amp;M394,","&amp;K394&amp;","&amp;L394),","&amp;K394),"")&amp;")"</f>
        <v>ORHI(300)</v>
      </c>
      <c r="O394" s="0" t="str">
        <f aca="false">IF(ISERROR(VLOOKUP(N394,'INTEGER modparm'!$B$2:$B$155,1,0)),IF(ISERROR(VLOOKUP(N394,'REAL modparm'!$B$2:$B$801,1,0)),IF(ISERROR(VLOOKUP(N394,'CHAR modparm'!$B$2:$B$10,1,0)),"*******","CHARACTER"),"REAL"),"INTEGER")</f>
        <v>REAL</v>
      </c>
      <c r="P394" s="0" t="n">
        <v>393</v>
      </c>
      <c r="Q394" s="45" t="s">
        <v>2974</v>
      </c>
      <c r="R394" s="42" t="str">
        <f aca="false">INDEX($N$2:$N$951,MATCH(S394,$P$2:$P$951,0),1)</f>
        <v>HUSC(45,300,1)</v>
      </c>
      <c r="S394" s="30" t="n">
        <v>235</v>
      </c>
      <c r="T394" s="43" t="str">
        <f aca="false">Q394&amp;"::"&amp;R394</f>
        <v>REAL::HUSC(45,300,1)</v>
      </c>
      <c r="U394" s="44" t="str">
        <f aca="false">"p%"&amp;LEFT(R394,SEARCH("(",R394,1)-1)&amp;"="&amp;LEFT(R394,SEARCH("(",R394,1)-1)</f>
        <v>p%HUSC=HUSC</v>
      </c>
      <c r="V394" s="44" t="str">
        <f aca="false">LEFT(R394,SEARCH("(",R394,1)-1)&amp;"="&amp;"p%"&amp;LEFT(R394,SEARCH("(",R394,1)-1)</f>
        <v>HUSC=p%HUSC</v>
      </c>
    </row>
    <row r="395" customFormat="false" ht="12.8" hidden="false" customHeight="false" outlineLevel="0" collapsed="false">
      <c r="E395" s="0" t="s">
        <v>990</v>
      </c>
      <c r="I395" s="39" t="s">
        <v>2401</v>
      </c>
      <c r="J395" s="40" t="n">
        <f aca="false">IF(ISNUMBER(RIGHT(E395,LEN(E395)-SEARCH("(",E395,1))*1),RIGHT(E395,LEN(E395)-SEARCH("(",E395,1))*1,VLOOKUP(MID(E395,SEARCH("(",E395,1)+1,IF(ISERROR(FIND("NBMX",E395,1)),3,4)),$A$2:$C$38,3,0))</f>
        <v>1</v>
      </c>
      <c r="K395" s="40" t="str">
        <f aca="false">IF(ISBLANK(F395),"",IF(ISNUMBER(F395),F395,VLOOKUP(IF(ISERROR(SEARCH(")",F395,1)),LEFT(F395,LEN(F395)),LEFT(F395,LEN(F395)-1)),$A$2:$C$38,3,0)))</f>
        <v/>
      </c>
      <c r="L395" s="40" t="str">
        <f aca="false">IF(ISBLANK(G395),"",IF(ISNUMBER(G395),G395,IF(ISNUMBER(1*LEFT(G395,LEN(G395)-1)),1*LEFT(G395,LEN(G395)-1),VLOOKUP(IF(ISERROR(SEARCH(")",G395,1)),LEFT(G395,LEN(G395)),LEFT(G395,LEN(G395)-1)),$A$2:$C$38,3,0))))</f>
        <v/>
      </c>
      <c r="M395" s="41" t="str">
        <f aca="false">IF(ISBLANK(H395),"",IF(ISNUMBER(H395),H395,IF(ISNUMBER(1*LEFT(H395,LEN(H395)-1)),1*LEFT(H395,LEN(H395)-1),VLOOKUP(IF(ISERROR(SEARCH(")",H395,1)),LEFT(H395,LEN(H395)),LEFT(H395,LEN(H395)-1)),$A$2:$C$38,3,0))))</f>
        <v/>
      </c>
      <c r="N395" s="40" t="str">
        <f aca="false">I395&amp;"("&amp;J395&amp;IF(ISNUMBER(K395),IF(ISNUMBER(L395),IF(ISNUMBER(M395),","&amp;K395&amp;","&amp;L395&amp;","&amp;M395,","&amp;K395&amp;","&amp;L395),","&amp;K395),"")&amp;")"</f>
        <v>ORSD(1)</v>
      </c>
      <c r="O395" s="0" t="str">
        <f aca="false">IF(ISERROR(VLOOKUP(N395,'INTEGER modparm'!$B$2:$B$155,1,0)),IF(ISERROR(VLOOKUP(N395,'REAL modparm'!$B$2:$B$801,1,0)),IF(ISERROR(VLOOKUP(N395,'CHAR modparm'!$B$2:$B$10,1,0)),"*******","CHARACTER"),"REAL"),"INTEGER")</f>
        <v>REAL</v>
      </c>
      <c r="P395" s="0" t="n">
        <v>394</v>
      </c>
      <c r="Q395" s="45" t="s">
        <v>2974</v>
      </c>
      <c r="R395" s="42" t="str">
        <f aca="false">INDEX($N$2:$N$951,MATCH(S395,$P$2:$P$951,0),1)</f>
        <v>HYDV(4)</v>
      </c>
      <c r="S395" s="30" t="n">
        <v>236</v>
      </c>
      <c r="T395" s="43" t="str">
        <f aca="false">Q395&amp;"::"&amp;R395</f>
        <v>REAL::HYDV(4)</v>
      </c>
      <c r="U395" s="44" t="str">
        <f aca="false">"p%"&amp;LEFT(R395,SEARCH("(",R395,1)-1)&amp;"="&amp;LEFT(R395,SEARCH("(",R395,1)-1)</f>
        <v>p%HYDV=HYDV</v>
      </c>
      <c r="V395" s="44" t="str">
        <f aca="false">LEFT(R395,SEARCH("(",R395,1)-1)&amp;"="&amp;"p%"&amp;LEFT(R395,SEARCH("(",R395,1)-1)</f>
        <v>HYDV=p%HYDV</v>
      </c>
    </row>
    <row r="396" customFormat="false" ht="12.8" hidden="false" customHeight="false" outlineLevel="0" collapsed="false">
      <c r="E396" s="0" t="s">
        <v>805</v>
      </c>
      <c r="I396" s="39" t="s">
        <v>2402</v>
      </c>
      <c r="J396" s="40" t="n">
        <f aca="false">IF(ISNUMBER(RIGHT(E396,LEN(E396)-SEARCH("(",E396,1))*1),RIGHT(E396,LEN(E396)-SEARCH("(",E396,1))*1,VLOOKUP(MID(E396,SEARCH("(",E396,1)+1,IF(ISERROR(FIND("NBMX",E396,1)),3,4)),$A$2:$C$38,3,0))</f>
        <v>1</v>
      </c>
      <c r="K396" s="40" t="str">
        <f aca="false">IF(ISBLANK(F396),"",IF(ISNUMBER(F396),F396,VLOOKUP(IF(ISERROR(SEARCH(")",F396,1)),LEFT(F396,LEN(F396)),LEFT(F396,LEN(F396)-1)),$A$2:$C$38,3,0)))</f>
        <v/>
      </c>
      <c r="L396" s="40" t="str">
        <f aca="false">IF(ISBLANK(G396),"",IF(ISNUMBER(G396),G396,IF(ISNUMBER(1*LEFT(G396,LEN(G396)-1)),1*LEFT(G396,LEN(G396)-1),VLOOKUP(IF(ISERROR(SEARCH(")",G396,1)),LEFT(G396,LEN(G396)),LEFT(G396,LEN(G396)-1)),$A$2:$C$38,3,0))))</f>
        <v/>
      </c>
      <c r="M396" s="41" t="str">
        <f aca="false">IF(ISBLANK(H396),"",IF(ISNUMBER(H396),H396,IF(ISNUMBER(1*LEFT(H396,LEN(H396)-1)),1*LEFT(H396,LEN(H396)-1),VLOOKUP(IF(ISERROR(SEARCH(")",H396,1)),LEFT(H396,LEN(H396)),LEFT(H396,LEN(H396)-1)),$A$2:$C$38,3,0))))</f>
        <v/>
      </c>
      <c r="N396" s="40" t="str">
        <f aca="false">I396&amp;"("&amp;J396&amp;IF(ISNUMBER(K396),IF(ISNUMBER(L396),IF(ISNUMBER(M396),","&amp;K396&amp;","&amp;L396&amp;","&amp;M396,","&amp;K396&amp;","&amp;L396),","&amp;K396),"")&amp;")"</f>
        <v>OSAA(1)</v>
      </c>
      <c r="O396" s="0" t="str">
        <f aca="false">IF(ISERROR(VLOOKUP(N396,'INTEGER modparm'!$B$2:$B$155,1,0)),IF(ISERROR(VLOOKUP(N396,'REAL modparm'!$B$2:$B$801,1,0)),IF(ISERROR(VLOOKUP(N396,'CHAR modparm'!$B$2:$B$10,1,0)),"*******","CHARACTER"),"REAL"),"INTEGER")</f>
        <v>REAL</v>
      </c>
      <c r="P396" s="0" t="n">
        <v>395</v>
      </c>
      <c r="Q396" s="42" t="s">
        <v>2974</v>
      </c>
      <c r="R396" s="42" t="str">
        <f aca="false">INDEX($N$2:$N$951,MATCH(S396,$P$2:$P$951,0),1)</f>
        <v>OCPD(1)</v>
      </c>
      <c r="S396" s="30" t="n">
        <v>391</v>
      </c>
      <c r="T396" s="43" t="str">
        <f aca="false">Q396&amp;"::"&amp;R396</f>
        <v>REAL::OCPD(1)</v>
      </c>
      <c r="U396" s="44" t="str">
        <f aca="false">"p%"&amp;LEFT(R396,SEARCH("(",R396,1)-1)&amp;"="&amp;LEFT(R396,SEARCH("(",R396,1)-1)</f>
        <v>p%OCPD=OCPD</v>
      </c>
      <c r="V396" s="44" t="str">
        <f aca="false">LEFT(R396,SEARCH("(",R396,1)-1)&amp;"="&amp;"p%"&amp;LEFT(R396,SEARCH("(",R396,1)-1)</f>
        <v>OCPD=p%OCPD</v>
      </c>
    </row>
    <row r="397" customFormat="false" ht="12.8" hidden="false" customHeight="false" outlineLevel="0" collapsed="false">
      <c r="E397" s="0" t="s">
        <v>806</v>
      </c>
      <c r="I397" s="39" t="s">
        <v>2403</v>
      </c>
      <c r="J397" s="40" t="n">
        <f aca="false">IF(ISNUMBER(RIGHT(E397,LEN(E397)-SEARCH("(",E397,1))*1),RIGHT(E397,LEN(E397)-SEARCH("(",E397,1))*1,VLOOKUP(MID(E397,SEARCH("(",E397,1)+1,IF(ISERROR(FIND("NBMX",E397,1)),3,4)),$A$2:$C$38,3,0))</f>
        <v>1</v>
      </c>
      <c r="K397" s="40" t="str">
        <f aca="false">IF(ISBLANK(F397),"",IF(ISNUMBER(F397),F397,VLOOKUP(IF(ISERROR(SEARCH(")",F397,1)),LEFT(F397,LEN(F397)),LEFT(F397,LEN(F397)-1)),$A$2:$C$38,3,0)))</f>
        <v/>
      </c>
      <c r="L397" s="40" t="str">
        <f aca="false">IF(ISBLANK(G397),"",IF(ISNUMBER(G397),G397,IF(ISNUMBER(1*LEFT(G397,LEN(G397)-1)),1*LEFT(G397,LEN(G397)-1),VLOOKUP(IF(ISERROR(SEARCH(")",G397,1)),LEFT(G397,LEN(G397)),LEFT(G397,LEN(G397)-1)),$A$2:$C$38,3,0))))</f>
        <v/>
      </c>
      <c r="M397" s="41" t="str">
        <f aca="false">IF(ISBLANK(H397),"",IF(ISNUMBER(H397),H397,IF(ISNUMBER(1*LEFT(H397,LEN(H397)-1)),1*LEFT(H397,LEN(H397)-1),VLOOKUP(IF(ISERROR(SEARCH(")",H397,1)),LEFT(H397,LEN(H397)),LEFT(H397,LEN(H397)-1)),$A$2:$C$38,3,0))))</f>
        <v/>
      </c>
      <c r="N397" s="40" t="str">
        <f aca="false">I397&amp;"("&amp;J397&amp;IF(ISNUMBER(K397),IF(ISNUMBER(L397),IF(ISNUMBER(M397),","&amp;K397&amp;","&amp;L397&amp;","&amp;M397,","&amp;K397&amp;","&amp;L397),","&amp;K397),"")&amp;")"</f>
        <v>OWSA(1)</v>
      </c>
      <c r="O397" s="0" t="str">
        <f aca="false">IF(ISERROR(VLOOKUP(N397,'INTEGER modparm'!$B$2:$B$155,1,0)),IF(ISERROR(VLOOKUP(N397,'REAL modparm'!$B$2:$B$801,1,0)),IF(ISERROR(VLOOKUP(N397,'CHAR modparm'!$B$2:$B$10,1,0)),"*******","CHARACTER"),"REAL"),"INTEGER")</f>
        <v>REAL</v>
      </c>
      <c r="P397" s="0" t="n">
        <v>396</v>
      </c>
      <c r="Q397" s="42" t="s">
        <v>2974</v>
      </c>
      <c r="R397" s="42" t="str">
        <f aca="false">INDEX($N$2:$N$951,MATCH(S397,$P$2:$P$951,0),1)</f>
        <v>OMAP(1)</v>
      </c>
      <c r="S397" s="30" t="n">
        <v>392</v>
      </c>
      <c r="T397" s="43" t="str">
        <f aca="false">Q397&amp;"::"&amp;R397</f>
        <v>REAL::OMAP(1)</v>
      </c>
      <c r="U397" s="44" t="str">
        <f aca="false">"p%"&amp;LEFT(R397,SEARCH("(",R397,1)-1)&amp;"="&amp;LEFT(R397,SEARCH("(",R397,1)-1)</f>
        <v>p%OMAP=OMAP</v>
      </c>
      <c r="V397" s="44" t="str">
        <f aca="false">LEFT(R397,SEARCH("(",R397,1)-1)&amp;"="&amp;"p%"&amp;LEFT(R397,SEARCH("(",R397,1)-1)</f>
        <v>OMAP=p%OMAP</v>
      </c>
    </row>
    <row r="398" customFormat="false" ht="12.8" hidden="false" customHeight="false" outlineLevel="0" collapsed="false">
      <c r="E398" s="0" t="s">
        <v>991</v>
      </c>
      <c r="I398" s="39" t="s">
        <v>2404</v>
      </c>
      <c r="J398" s="40" t="n">
        <f aca="false">IF(ISNUMBER(RIGHT(E398,LEN(E398)-SEARCH("(",E398,1))*1),RIGHT(E398,LEN(E398)-SEARCH("(",E398,1))*1,VLOOKUP(MID(E398,SEARCH("(",E398,1)+1,IF(ISERROR(FIND("NBMX",E398,1)),3,4)),$A$2:$C$38,3,0))</f>
        <v>1</v>
      </c>
      <c r="K398" s="40" t="str">
        <f aca="false">IF(ISBLANK(F398),"",IF(ISNUMBER(F398),F398,VLOOKUP(IF(ISERROR(SEARCH(")",F398,1)),LEFT(F398,LEN(F398)),LEFT(F398,LEN(F398)-1)),$A$2:$C$38,3,0)))</f>
        <v/>
      </c>
      <c r="L398" s="40" t="str">
        <f aca="false">IF(ISBLANK(G398),"",IF(ISNUMBER(G398),G398,IF(ISNUMBER(1*LEFT(G398,LEN(G398)-1)),1*LEFT(G398,LEN(G398)-1),VLOOKUP(IF(ISERROR(SEARCH(")",G398,1)),LEFT(G398,LEN(G398)),LEFT(G398,LEN(G398)-1)),$A$2:$C$38,3,0))))</f>
        <v/>
      </c>
      <c r="M398" s="41" t="str">
        <f aca="false">IF(ISBLANK(H398),"",IF(ISNUMBER(H398),H398,IF(ISNUMBER(1*LEFT(H398,LEN(H398)-1)),1*LEFT(H398,LEN(H398)-1),VLOOKUP(IF(ISERROR(SEARCH(")",H398,1)),LEFT(H398,LEN(H398)),LEFT(H398,LEN(H398)-1)),$A$2:$C$38,3,0))))</f>
        <v/>
      </c>
      <c r="N398" s="40" t="str">
        <f aca="false">I398&amp;"("&amp;J398&amp;IF(ISNUMBER(K398),IF(ISNUMBER(L398),IF(ISNUMBER(M398),","&amp;K398&amp;","&amp;L398&amp;","&amp;M398,","&amp;K398&amp;","&amp;L398),","&amp;K398),"")&amp;")"</f>
        <v>PAW(1)</v>
      </c>
      <c r="O398" s="0" t="str">
        <f aca="false">IF(ISERROR(VLOOKUP(N398,'INTEGER modparm'!$B$2:$B$155,1,0)),IF(ISERROR(VLOOKUP(N398,'REAL modparm'!$B$2:$B$801,1,0)),IF(ISERROR(VLOOKUP(N398,'CHAR modparm'!$B$2:$B$10,1,0)),"*******","CHARACTER"),"REAL"),"INTEGER")</f>
        <v>REAL</v>
      </c>
      <c r="P398" s="0" t="n">
        <v>397</v>
      </c>
      <c r="Q398" s="42" t="s">
        <v>2974</v>
      </c>
      <c r="R398" s="42" t="str">
        <f aca="false">INDEX($N$2:$N$951,MATCH(S398,$P$2:$P$951,0),1)</f>
        <v>ORHI(300)</v>
      </c>
      <c r="S398" s="30" t="n">
        <v>393</v>
      </c>
      <c r="T398" s="43" t="str">
        <f aca="false">Q398&amp;"::"&amp;R398</f>
        <v>REAL::ORHI(300)</v>
      </c>
      <c r="U398" s="44" t="str">
        <f aca="false">"p%"&amp;LEFT(R398,SEARCH("(",R398,1)-1)&amp;"="&amp;LEFT(R398,SEARCH("(",R398,1)-1)</f>
        <v>p%ORHI=ORHI</v>
      </c>
      <c r="V398" s="44" t="str">
        <f aca="false">LEFT(R398,SEARCH("(",R398,1)-1)&amp;"="&amp;"p%"&amp;LEFT(R398,SEARCH("(",R398,1)-1)</f>
        <v>ORHI=p%ORHI</v>
      </c>
    </row>
    <row r="399" customFormat="false" ht="12.8" hidden="false" customHeight="false" outlineLevel="0" collapsed="false">
      <c r="E399" s="0" t="s">
        <v>992</v>
      </c>
      <c r="I399" s="39" t="s">
        <v>2405</v>
      </c>
      <c r="J399" s="40" t="n">
        <f aca="false">IF(ISNUMBER(RIGHT(E399,LEN(E399)-SEARCH("(",E399,1))*1),RIGHT(E399,LEN(E399)-SEARCH("(",E399,1))*1,VLOOKUP(MID(E399,SEARCH("(",E399,1)+1,IF(ISERROR(FIND("NBMX",E399,1)),3,4)),$A$2:$C$38,3,0))</f>
        <v>1</v>
      </c>
      <c r="K399" s="40" t="str">
        <f aca="false">IF(ISBLANK(F399),"",IF(ISNUMBER(F399),F399,VLOOKUP(IF(ISERROR(SEARCH(")",F399,1)),LEFT(F399,LEN(F399)),LEFT(F399,LEN(F399)-1)),$A$2:$C$38,3,0)))</f>
        <v/>
      </c>
      <c r="L399" s="40" t="str">
        <f aca="false">IF(ISBLANK(G399),"",IF(ISNUMBER(G399),G399,IF(ISNUMBER(1*LEFT(G399,LEN(G399)-1)),1*LEFT(G399,LEN(G399)-1),VLOOKUP(IF(ISERROR(SEARCH(")",G399,1)),LEFT(G399,LEN(G399)),LEFT(G399,LEN(G399)-1)),$A$2:$C$38,3,0))))</f>
        <v/>
      </c>
      <c r="M399" s="41" t="str">
        <f aca="false">IF(ISBLANK(H399),"",IF(ISNUMBER(H399),H399,IF(ISNUMBER(1*LEFT(H399,LEN(H399)-1)),1*LEFT(H399,LEN(H399)-1),VLOOKUP(IF(ISERROR(SEARCH(")",H399,1)),LEFT(H399,LEN(H399)),LEFT(H399,LEN(H399)-1)),$A$2:$C$38,3,0))))</f>
        <v/>
      </c>
      <c r="N399" s="40" t="str">
        <f aca="false">I399&amp;"("&amp;J399&amp;IF(ISNUMBER(K399),IF(ISNUMBER(L399),IF(ISNUMBER(M399),","&amp;K399&amp;","&amp;L399&amp;","&amp;M399,","&amp;K399&amp;","&amp;L399),","&amp;K399),"")&amp;")"</f>
        <v>PCOF(1)</v>
      </c>
      <c r="O399" s="0" t="str">
        <f aca="false">IF(ISERROR(VLOOKUP(N399,'INTEGER modparm'!$B$2:$B$155,1,0)),IF(ISERROR(VLOOKUP(N399,'REAL modparm'!$B$2:$B$801,1,0)),IF(ISERROR(VLOOKUP(N399,'CHAR modparm'!$B$2:$B$10,1,0)),"*******","CHARACTER"),"REAL"),"INTEGER")</f>
        <v>REAL</v>
      </c>
      <c r="P399" s="0" t="n">
        <v>398</v>
      </c>
      <c r="Q399" s="42" t="s">
        <v>2974</v>
      </c>
      <c r="R399" s="42" t="str">
        <f aca="false">INDEX($N$2:$N$951,MATCH(S399,$P$2:$P$951,0),1)</f>
        <v>ORSD(1)</v>
      </c>
      <c r="S399" s="30" t="n">
        <v>394</v>
      </c>
      <c r="T399" s="43" t="str">
        <f aca="false">Q399&amp;"::"&amp;R399</f>
        <v>REAL::ORSD(1)</v>
      </c>
      <c r="U399" s="44" t="str">
        <f aca="false">"p%"&amp;LEFT(R399,SEARCH("(",R399,1)-1)&amp;"="&amp;LEFT(R399,SEARCH("(",R399,1)-1)</f>
        <v>p%ORSD=ORSD</v>
      </c>
      <c r="V399" s="44" t="str">
        <f aca="false">LEFT(R399,SEARCH("(",R399,1)-1)&amp;"="&amp;"p%"&amp;LEFT(R399,SEARCH("(",R399,1)-1)</f>
        <v>ORSD=p%ORSD</v>
      </c>
    </row>
    <row r="400" customFormat="false" ht="12.8" hidden="false" customHeight="false" outlineLevel="0" collapsed="false">
      <c r="E400" s="0" t="s">
        <v>822</v>
      </c>
      <c r="I400" s="39" t="s">
        <v>2406</v>
      </c>
      <c r="J400" s="40" t="n">
        <f aca="false">IF(ISNUMBER(RIGHT(E400,LEN(E400)-SEARCH("(",E400,1))*1),RIGHT(E400,LEN(E400)-SEARCH("(",E400,1))*1,VLOOKUP(MID(E400,SEARCH("(",E400,1)+1,IF(ISERROR(FIND("NBMX",E400,1)),3,4)),$A$2:$C$38,3,0))</f>
        <v>60</v>
      </c>
      <c r="K400" s="40" t="str">
        <f aca="false">IF(ISBLANK(F400),"",IF(ISNUMBER(F400),F400,VLOOKUP(IF(ISERROR(SEARCH(")",F400,1)),LEFT(F400,LEN(F400)),LEFT(F400,LEN(F400)-1)),$A$2:$C$38,3,0)))</f>
        <v/>
      </c>
      <c r="L400" s="40" t="str">
        <f aca="false">IF(ISBLANK(G400),"",IF(ISNUMBER(G400),G400,IF(ISNUMBER(1*LEFT(G400,LEN(G400)-1)),1*LEFT(G400,LEN(G400)-1),VLOOKUP(IF(ISERROR(SEARCH(")",G400,1)),LEFT(G400,LEN(G400)),LEFT(G400,LEN(G400)-1)),$A$2:$C$38,3,0))))</f>
        <v/>
      </c>
      <c r="M400" s="41" t="str">
        <f aca="false">IF(ISBLANK(H400),"",IF(ISNUMBER(H400),H400,IF(ISNUMBER(1*LEFT(H400,LEN(H400)-1)),1*LEFT(H400,LEN(H400)-1),VLOOKUP(IF(ISERROR(SEARCH(")",H400,1)),LEFT(H400,LEN(H400)),LEFT(H400,LEN(H400)-1)),$A$2:$C$38,3,0))))</f>
        <v/>
      </c>
      <c r="N400" s="40" t="str">
        <f aca="false">I400&amp;"("&amp;J400&amp;IF(ISNUMBER(K400),IF(ISNUMBER(L400),IF(ISNUMBER(M400),","&amp;K400&amp;","&amp;L400&amp;","&amp;M400,","&amp;K400&amp;","&amp;L400),","&amp;K400),"")&amp;")"</f>
        <v>PCST(60)</v>
      </c>
      <c r="O400" s="0" t="str">
        <f aca="false">IF(ISERROR(VLOOKUP(N400,'INTEGER modparm'!$B$2:$B$155,1,0)),IF(ISERROR(VLOOKUP(N400,'REAL modparm'!$B$2:$B$801,1,0)),IF(ISERROR(VLOOKUP(N400,'CHAR modparm'!$B$2:$B$10,1,0)),"*******","CHARACTER"),"REAL"),"INTEGER")</f>
        <v>REAL</v>
      </c>
      <c r="P400" s="0" t="n">
        <v>399</v>
      </c>
      <c r="Q400" s="42" t="s">
        <v>2974</v>
      </c>
      <c r="R400" s="42" t="str">
        <f aca="false">INDEX($N$2:$N$951,MATCH(S400,$P$2:$P$951,0),1)</f>
        <v>OSAA(1)</v>
      </c>
      <c r="S400" s="30" t="n">
        <v>395</v>
      </c>
      <c r="T400" s="43" t="str">
        <f aca="false">Q400&amp;"::"&amp;R400</f>
        <v>REAL::OSAA(1)</v>
      </c>
      <c r="U400" s="44" t="str">
        <f aca="false">"p%"&amp;LEFT(R400,SEARCH("(",R400,1)-1)&amp;"="&amp;LEFT(R400,SEARCH("(",R400,1)-1)</f>
        <v>p%OSAA=OSAA</v>
      </c>
      <c r="V400" s="44" t="str">
        <f aca="false">LEFT(R400,SEARCH("(",R400,1)-1)&amp;"="&amp;"p%"&amp;LEFT(R400,SEARCH("(",R400,1)-1)</f>
        <v>OSAA=p%OSAA</v>
      </c>
    </row>
    <row r="401" customFormat="false" ht="12.8" hidden="false" customHeight="false" outlineLevel="0" collapsed="false">
      <c r="E401" s="0" t="s">
        <v>1786</v>
      </c>
      <c r="F401" s="0" t="s">
        <v>1681</v>
      </c>
      <c r="I401" s="39" t="s">
        <v>2407</v>
      </c>
      <c r="J401" s="40" t="n">
        <f aca="false">IF(ISNUMBER(RIGHT(E401,LEN(E401)-SEARCH("(",E401,1))*1),RIGHT(E401,LEN(E401)-SEARCH("(",E401,1))*1,VLOOKUP(MID(E401,SEARCH("(",E401,1)+1,IF(ISERROR(FIND("NBMX",E401,1)),3,4)),$A$2:$C$38,3,0))</f>
        <v>5</v>
      </c>
      <c r="K401" s="40" t="n">
        <f aca="false">IF(ISBLANK(F401),"",IF(ISNUMBER(F401),F401,VLOOKUP(IF(ISERROR(SEARCH(")",F401,1)),LEFT(F401,LEN(F401)),LEFT(F401,LEN(F401)-1)),$A$2:$C$38,3,0)))</f>
        <v>4</v>
      </c>
      <c r="L401" s="40" t="str">
        <f aca="false">IF(ISBLANK(G401),"",IF(ISNUMBER(G401),G401,IF(ISNUMBER(1*LEFT(G401,LEN(G401)-1)),1*LEFT(G401,LEN(G401)-1),VLOOKUP(IF(ISERROR(SEARCH(")",G401,1)),LEFT(G401,LEN(G401)),LEFT(G401,LEN(G401)-1)),$A$2:$C$38,3,0))))</f>
        <v/>
      </c>
      <c r="M401" s="41" t="str">
        <f aca="false">IF(ISBLANK(H401),"",IF(ISNUMBER(H401),H401,IF(ISNUMBER(1*LEFT(H401,LEN(H401)-1)),1*LEFT(H401,LEN(H401)-1),VLOOKUP(IF(ISERROR(SEARCH(")",H401,1)),LEFT(H401,LEN(H401)),LEFT(H401,LEN(H401)-1)),$A$2:$C$38,3,0))))</f>
        <v/>
      </c>
      <c r="N401" s="40" t="str">
        <f aca="false">I401&amp;"("&amp;J401&amp;IF(ISNUMBER(K401),IF(ISNUMBER(L401),IF(ISNUMBER(M401),","&amp;K401&amp;","&amp;L401&amp;","&amp;M401,","&amp;K401&amp;","&amp;L401),","&amp;K401),"")&amp;")"</f>
        <v>PCT(5,4)</v>
      </c>
      <c r="O401" s="0" t="str">
        <f aca="false">IF(ISERROR(VLOOKUP(N401,'INTEGER modparm'!$B$2:$B$155,1,0)),IF(ISERROR(VLOOKUP(N401,'REAL modparm'!$B$2:$B$801,1,0)),IF(ISERROR(VLOOKUP(N401,'CHAR modparm'!$B$2:$B$10,1,0)),"*******","CHARACTER"),"REAL"),"INTEGER")</f>
        <v>REAL</v>
      </c>
      <c r="P401" s="0" t="n">
        <v>400</v>
      </c>
      <c r="Q401" s="42" t="s">
        <v>2974</v>
      </c>
      <c r="R401" s="42" t="str">
        <f aca="false">INDEX($N$2:$N$951,MATCH(S401,$P$2:$P$951,0),1)</f>
        <v>OWSA(1)</v>
      </c>
      <c r="S401" s="30" t="n">
        <v>396</v>
      </c>
      <c r="T401" s="43" t="str">
        <f aca="false">Q401&amp;"::"&amp;R401</f>
        <v>REAL::OWSA(1)</v>
      </c>
      <c r="U401" s="44" t="str">
        <f aca="false">"p%"&amp;LEFT(R401,SEARCH("(",R401,1)-1)&amp;"="&amp;LEFT(R401,SEARCH("(",R401,1)-1)</f>
        <v>p%OWSA=OWSA</v>
      </c>
      <c r="V401" s="44" t="str">
        <f aca="false">LEFT(R401,SEARCH("(",R401,1)-1)&amp;"="&amp;"p%"&amp;LEFT(R401,SEARCH("(",R401,1)-1)</f>
        <v>OWSA=p%OWSA</v>
      </c>
    </row>
    <row r="402" customFormat="false" ht="12.8" hidden="false" customHeight="false" outlineLevel="0" collapsed="false">
      <c r="E402" s="0" t="s">
        <v>1787</v>
      </c>
      <c r="F402" s="0" t="s">
        <v>1681</v>
      </c>
      <c r="I402" s="39" t="s">
        <v>2408</v>
      </c>
      <c r="J402" s="40" t="n">
        <f aca="false">IF(ISNUMBER(RIGHT(E402,LEN(E402)-SEARCH("(",E402,1))*1),RIGHT(E402,LEN(E402)-SEARCH("(",E402,1))*1,VLOOKUP(MID(E402,SEARCH("(",E402,1)+1,IF(ISERROR(FIND("NBMX",E402,1)),3,4)),$A$2:$C$38,3,0))</f>
        <v>5</v>
      </c>
      <c r="K402" s="40" t="n">
        <f aca="false">IF(ISBLANK(F402),"",IF(ISNUMBER(F402),F402,VLOOKUP(IF(ISERROR(SEARCH(")",F402,1)),LEFT(F402,LEN(F402)),LEFT(F402,LEN(F402)-1)),$A$2:$C$38,3,0)))</f>
        <v>4</v>
      </c>
      <c r="L402" s="40" t="str">
        <f aca="false">IF(ISBLANK(G402),"",IF(ISNUMBER(G402),G402,IF(ISNUMBER(1*LEFT(G402,LEN(G402)-1)),1*LEFT(G402,LEN(G402)-1),VLOOKUP(IF(ISERROR(SEARCH(")",G402,1)),LEFT(G402,LEN(G402)),LEFT(G402,LEN(G402)-1)),$A$2:$C$38,3,0))))</f>
        <v/>
      </c>
      <c r="M402" s="41" t="str">
        <f aca="false">IF(ISBLANK(H402),"",IF(ISNUMBER(H402),H402,IF(ISNUMBER(1*LEFT(H402,LEN(H402)-1)),1*LEFT(H402,LEN(H402)-1),VLOOKUP(IF(ISERROR(SEARCH(")",H402,1)),LEFT(H402,LEN(H402)),LEFT(H402,LEN(H402)-1)),$A$2:$C$38,3,0))))</f>
        <v/>
      </c>
      <c r="N402" s="40" t="str">
        <f aca="false">I402&amp;"("&amp;J402&amp;IF(ISNUMBER(K402),IF(ISNUMBER(L402),IF(ISNUMBER(M402),","&amp;K402&amp;","&amp;L402&amp;","&amp;M402,","&amp;K402&amp;","&amp;L402),","&amp;K402),"")&amp;")"</f>
        <v>PCTH(5,4)</v>
      </c>
      <c r="O402" s="0" t="str">
        <f aca="false">IF(ISERROR(VLOOKUP(N402,'INTEGER modparm'!$B$2:$B$155,1,0)),IF(ISERROR(VLOOKUP(N402,'REAL modparm'!$B$2:$B$801,1,0)),IF(ISERROR(VLOOKUP(N402,'CHAR modparm'!$B$2:$B$10,1,0)),"*******","CHARACTER"),"REAL"),"INTEGER")</f>
        <v>REAL</v>
      </c>
      <c r="P402" s="0" t="n">
        <v>401</v>
      </c>
      <c r="Q402" s="42" t="s">
        <v>2974</v>
      </c>
      <c r="R402" s="42" t="str">
        <f aca="false">INDEX($N$2:$N$951,MATCH(S402,$P$2:$P$951,0),1)</f>
        <v>PAW(1)</v>
      </c>
      <c r="S402" s="30" t="n">
        <v>397</v>
      </c>
      <c r="T402" s="43" t="str">
        <f aca="false">Q402&amp;"::"&amp;R402</f>
        <v>REAL::PAW(1)</v>
      </c>
      <c r="U402" s="44" t="str">
        <f aca="false">"p%"&amp;LEFT(R402,SEARCH("(",R402,1)-1)&amp;"="&amp;LEFT(R402,SEARCH("(",R402,1)-1)</f>
        <v>p%PAW=PAW</v>
      </c>
      <c r="V402" s="44" t="str">
        <f aca="false">LEFT(R402,SEARCH("(",R402,1)-1)&amp;"="&amp;"p%"&amp;LEFT(R402,SEARCH("(",R402,1)-1)</f>
        <v>PAW=p%PAW</v>
      </c>
    </row>
    <row r="403" customFormat="false" ht="12.8" hidden="false" customHeight="false" outlineLevel="0" collapsed="false">
      <c r="E403" s="0" t="s">
        <v>993</v>
      </c>
      <c r="I403" s="39" t="s">
        <v>2409</v>
      </c>
      <c r="J403" s="40" t="n">
        <f aca="false">IF(ISNUMBER(RIGHT(E403,LEN(E403)-SEARCH("(",E403,1))*1),RIGHT(E403,LEN(E403)-SEARCH("(",E403,1))*1,VLOOKUP(MID(E403,SEARCH("(",E403,1)+1,IF(ISERROR(FIND("NBMX",E403,1)),3,4)),$A$2:$C$38,3,0))</f>
        <v>1</v>
      </c>
      <c r="K403" s="40" t="str">
        <f aca="false">IF(ISBLANK(F403),"",IF(ISNUMBER(F403),F403,VLOOKUP(IF(ISERROR(SEARCH(")",F403,1)),LEFT(F403,LEN(F403)),LEFT(F403,LEN(F403)-1)),$A$2:$C$38,3,0)))</f>
        <v/>
      </c>
      <c r="L403" s="40" t="str">
        <f aca="false">IF(ISBLANK(G403),"",IF(ISNUMBER(G403),G403,IF(ISNUMBER(1*LEFT(G403,LEN(G403)-1)),1*LEFT(G403,LEN(G403)-1),VLOOKUP(IF(ISERROR(SEARCH(")",G403,1)),LEFT(G403,LEN(G403)),LEFT(G403,LEN(G403)-1)),$A$2:$C$38,3,0))))</f>
        <v/>
      </c>
      <c r="M403" s="41" t="str">
        <f aca="false">IF(ISBLANK(H403),"",IF(ISNUMBER(H403),H403,IF(ISNUMBER(1*LEFT(H403,LEN(H403)-1)),1*LEFT(H403,LEN(H403)-1),VLOOKUP(IF(ISERROR(SEARCH(")",H403,1)),LEFT(H403,LEN(H403)),LEFT(H403,LEN(H403)-1)),$A$2:$C$38,3,0))))</f>
        <v/>
      </c>
      <c r="N403" s="40" t="str">
        <f aca="false">I403&amp;"("&amp;J403&amp;IF(ISNUMBER(K403),IF(ISNUMBER(L403),IF(ISNUMBER(M403),","&amp;K403&amp;","&amp;L403&amp;","&amp;M403,","&amp;K403&amp;","&amp;L403),","&amp;K403),"")&amp;")"</f>
        <v>PDAW(1)</v>
      </c>
      <c r="O403" s="0" t="str">
        <f aca="false">IF(ISERROR(VLOOKUP(N403,'INTEGER modparm'!$B$2:$B$155,1,0)),IF(ISERROR(VLOOKUP(N403,'REAL modparm'!$B$2:$B$801,1,0)),IF(ISERROR(VLOOKUP(N403,'CHAR modparm'!$B$2:$B$10,1,0)),"*******","CHARACTER"),"REAL"),"INTEGER")</f>
        <v>REAL</v>
      </c>
      <c r="P403" s="0" t="n">
        <v>402</v>
      </c>
      <c r="Q403" s="42" t="s">
        <v>2974</v>
      </c>
      <c r="R403" s="42" t="str">
        <f aca="false">INDEX($N$2:$N$951,MATCH(S403,$P$2:$P$951,0),1)</f>
        <v>PCOF(1)</v>
      </c>
      <c r="S403" s="30" t="n">
        <v>398</v>
      </c>
      <c r="T403" s="43" t="str">
        <f aca="false">Q403&amp;"::"&amp;R403</f>
        <v>REAL::PCOF(1)</v>
      </c>
      <c r="U403" s="44" t="str">
        <f aca="false">"p%"&amp;LEFT(R403,SEARCH("(",R403,1)-1)&amp;"="&amp;LEFT(R403,SEARCH("(",R403,1)-1)</f>
        <v>p%PCOF=PCOF</v>
      </c>
      <c r="V403" s="44" t="str">
        <f aca="false">LEFT(R403,SEARCH("(",R403,1)-1)&amp;"="&amp;"p%"&amp;LEFT(R403,SEARCH("(",R403,1)-1)</f>
        <v>PCOF=p%PCOF</v>
      </c>
    </row>
    <row r="404" customFormat="false" ht="12.8" hidden="false" customHeight="false" outlineLevel="0" collapsed="false">
      <c r="E404" s="0" t="s">
        <v>994</v>
      </c>
      <c r="I404" s="39" t="s">
        <v>2410</v>
      </c>
      <c r="J404" s="40" t="n">
        <f aca="false">IF(ISNUMBER(RIGHT(E404,LEN(E404)-SEARCH("(",E404,1))*1),RIGHT(E404,LEN(E404)-SEARCH("(",E404,1))*1,VLOOKUP(MID(E404,SEARCH("(",E404,1)+1,IF(ISERROR(FIND("NBMX",E404,1)),3,4)),$A$2:$C$38,3,0))</f>
        <v>1</v>
      </c>
      <c r="K404" s="40" t="str">
        <f aca="false">IF(ISBLANK(F404),"",IF(ISNUMBER(F404),F404,VLOOKUP(IF(ISERROR(SEARCH(")",F404,1)),LEFT(F404,LEN(F404)),LEFT(F404,LEN(F404)-1)),$A$2:$C$38,3,0)))</f>
        <v/>
      </c>
      <c r="L404" s="40" t="str">
        <f aca="false">IF(ISBLANK(G404),"",IF(ISNUMBER(G404),G404,IF(ISNUMBER(1*LEFT(G404,LEN(G404)-1)),1*LEFT(G404,LEN(G404)-1),VLOOKUP(IF(ISERROR(SEARCH(")",G404,1)),LEFT(G404,LEN(G404)),LEFT(G404,LEN(G404)-1)),$A$2:$C$38,3,0))))</f>
        <v/>
      </c>
      <c r="M404" s="41" t="str">
        <f aca="false">IF(ISBLANK(H404),"",IF(ISNUMBER(H404),H404,IF(ISNUMBER(1*LEFT(H404,LEN(H404)-1)),1*LEFT(H404,LEN(H404)-1),VLOOKUP(IF(ISERROR(SEARCH(")",H404,1)),LEFT(H404,LEN(H404)),LEFT(H404,LEN(H404)-1)),$A$2:$C$38,3,0))))</f>
        <v/>
      </c>
      <c r="N404" s="40" t="str">
        <f aca="false">I404&amp;"("&amp;J404&amp;IF(ISNUMBER(K404),IF(ISNUMBER(L404),IF(ISNUMBER(M404),","&amp;K404&amp;","&amp;L404&amp;","&amp;M404,","&amp;K404&amp;","&amp;L404),","&amp;K404),"")&amp;")"</f>
        <v>PDPL(1)</v>
      </c>
      <c r="O404" s="0" t="str">
        <f aca="false">IF(ISERROR(VLOOKUP(N404,'INTEGER modparm'!$B$2:$B$155,1,0)),IF(ISERROR(VLOOKUP(N404,'REAL modparm'!$B$2:$B$801,1,0)),IF(ISERROR(VLOOKUP(N404,'CHAR modparm'!$B$2:$B$10,1,0)),"*******","CHARACTER"),"REAL"),"INTEGER")</f>
        <v>REAL</v>
      </c>
      <c r="P404" s="0" t="n">
        <v>403</v>
      </c>
      <c r="Q404" s="42" t="s">
        <v>2974</v>
      </c>
      <c r="R404" s="42" t="str">
        <f aca="false">INDEX($N$2:$N$951,MATCH(S404,$P$2:$P$951,0),1)</f>
        <v>PCST(60)</v>
      </c>
      <c r="S404" s="30" t="n">
        <v>399</v>
      </c>
      <c r="T404" s="43" t="str">
        <f aca="false">Q404&amp;"::"&amp;R404</f>
        <v>REAL::PCST(60)</v>
      </c>
      <c r="U404" s="44" t="str">
        <f aca="false">"p%"&amp;LEFT(R404,SEARCH("(",R404,1)-1)&amp;"="&amp;LEFT(R404,SEARCH("(",R404,1)-1)</f>
        <v>p%PCST=PCST</v>
      </c>
      <c r="V404" s="44" t="str">
        <f aca="false">LEFT(R404,SEARCH("(",R404,1)-1)&amp;"="&amp;"p%"&amp;LEFT(R404,SEARCH("(",R404,1)-1)</f>
        <v>PCST=p%PCST</v>
      </c>
    </row>
    <row r="405" customFormat="false" ht="12.8" hidden="false" customHeight="false" outlineLevel="0" collapsed="false">
      <c r="E405" s="0" t="s">
        <v>995</v>
      </c>
      <c r="I405" s="39" t="s">
        <v>2411</v>
      </c>
      <c r="J405" s="40" t="n">
        <f aca="false">IF(ISNUMBER(RIGHT(E405,LEN(E405)-SEARCH("(",E405,1))*1),RIGHT(E405,LEN(E405)-SEARCH("(",E405,1))*1,VLOOKUP(MID(E405,SEARCH("(",E405,1)+1,IF(ISERROR(FIND("NBMX",E405,1)),3,4)),$A$2:$C$38,3,0))</f>
        <v>1</v>
      </c>
      <c r="K405" s="40" t="str">
        <f aca="false">IF(ISBLANK(F405),"",IF(ISNUMBER(F405),F405,VLOOKUP(IF(ISERROR(SEARCH(")",F405,1)),LEFT(F405,LEN(F405)),LEFT(F405,LEN(F405)-1)),$A$2:$C$38,3,0)))</f>
        <v/>
      </c>
      <c r="L405" s="40" t="str">
        <f aca="false">IF(ISBLANK(G405),"",IF(ISNUMBER(G405),G405,IF(ISNUMBER(1*LEFT(G405,LEN(G405)-1)),1*LEFT(G405,LEN(G405)-1),VLOOKUP(IF(ISERROR(SEARCH(")",G405,1)),LEFT(G405,LEN(G405)),LEFT(G405,LEN(G405)-1)),$A$2:$C$38,3,0))))</f>
        <v/>
      </c>
      <c r="M405" s="41" t="str">
        <f aca="false">IF(ISBLANK(H405),"",IF(ISNUMBER(H405),H405,IF(ISNUMBER(1*LEFT(H405,LEN(H405)-1)),1*LEFT(H405,LEN(H405)-1),VLOOKUP(IF(ISERROR(SEARCH(")",H405,1)),LEFT(H405,LEN(H405)),LEFT(H405,LEN(H405)-1)),$A$2:$C$38,3,0))))</f>
        <v/>
      </c>
      <c r="N405" s="40" t="str">
        <f aca="false">I405&amp;"("&amp;J405&amp;IF(ISNUMBER(K405),IF(ISNUMBER(L405),IF(ISNUMBER(M405),","&amp;K405&amp;","&amp;L405&amp;","&amp;M405,","&amp;K405&amp;","&amp;L405),","&amp;K405),"")&amp;")"</f>
        <v>PDPL0(1)</v>
      </c>
      <c r="O405" s="0" t="str">
        <f aca="false">IF(ISERROR(VLOOKUP(N405,'INTEGER modparm'!$B$2:$B$155,1,0)),IF(ISERROR(VLOOKUP(N405,'REAL modparm'!$B$2:$B$801,1,0)),IF(ISERROR(VLOOKUP(N405,'CHAR modparm'!$B$2:$B$10,1,0)),"*******","CHARACTER"),"REAL"),"INTEGER")</f>
        <v>REAL</v>
      </c>
      <c r="P405" s="0" t="n">
        <v>404</v>
      </c>
      <c r="Q405" s="42" t="s">
        <v>2974</v>
      </c>
      <c r="R405" s="42" t="str">
        <f aca="false">INDEX($N$2:$N$951,MATCH(S405,$P$2:$P$951,0),1)</f>
        <v>PCT(5,4)</v>
      </c>
      <c r="S405" s="30" t="n">
        <v>400</v>
      </c>
      <c r="T405" s="43" t="str">
        <f aca="false">Q405&amp;"::"&amp;R405</f>
        <v>REAL::PCT(5,4)</v>
      </c>
      <c r="U405" s="44" t="str">
        <f aca="false">"p%"&amp;LEFT(R405,SEARCH("(",R405,1)-1)&amp;"="&amp;LEFT(R405,SEARCH("(",R405,1)-1)</f>
        <v>p%PCT=PCT</v>
      </c>
      <c r="V405" s="44" t="str">
        <f aca="false">LEFT(R405,SEARCH("(",R405,1)-1)&amp;"="&amp;"p%"&amp;LEFT(R405,SEARCH("(",R405,1)-1)</f>
        <v>PCT=p%PCT</v>
      </c>
    </row>
    <row r="406" customFormat="false" ht="12.8" hidden="false" customHeight="false" outlineLevel="0" collapsed="false">
      <c r="E406" s="0" t="s">
        <v>996</v>
      </c>
      <c r="I406" s="39" t="s">
        <v>2412</v>
      </c>
      <c r="J406" s="40" t="n">
        <f aca="false">IF(ISNUMBER(RIGHT(E406,LEN(E406)-SEARCH("(",E406,1))*1),RIGHT(E406,LEN(E406)-SEARCH("(",E406,1))*1,VLOOKUP(MID(E406,SEARCH("(",E406,1)+1,IF(ISERROR(FIND("NBMX",E406,1)),3,4)),$A$2:$C$38,3,0))</f>
        <v>1</v>
      </c>
      <c r="K406" s="40" t="str">
        <f aca="false">IF(ISBLANK(F406),"",IF(ISNUMBER(F406),F406,VLOOKUP(IF(ISERROR(SEARCH(")",F406,1)),LEFT(F406,LEN(F406)),LEFT(F406,LEN(F406)-1)),$A$2:$C$38,3,0)))</f>
        <v/>
      </c>
      <c r="L406" s="40" t="str">
        <f aca="false">IF(ISBLANK(G406),"",IF(ISNUMBER(G406),G406,IF(ISNUMBER(1*LEFT(G406,LEN(G406)-1)),1*LEFT(G406,LEN(G406)-1),VLOOKUP(IF(ISERROR(SEARCH(")",G406,1)),LEFT(G406,LEN(G406)),LEFT(G406,LEN(G406)-1)),$A$2:$C$38,3,0))))</f>
        <v/>
      </c>
      <c r="M406" s="41" t="str">
        <f aca="false">IF(ISBLANK(H406),"",IF(ISNUMBER(H406),H406,IF(ISNUMBER(1*LEFT(H406,LEN(H406)-1)),1*LEFT(H406,LEN(H406)-1),VLOOKUP(IF(ISERROR(SEARCH(")",H406,1)),LEFT(H406,LEN(H406)),LEFT(H406,LEN(H406)-1)),$A$2:$C$38,3,0))))</f>
        <v/>
      </c>
      <c r="N406" s="40" t="str">
        <f aca="false">I406&amp;"("&amp;J406&amp;IF(ISNUMBER(K406),IF(ISNUMBER(L406),IF(ISNUMBER(M406),","&amp;K406&amp;","&amp;L406&amp;","&amp;M406,","&amp;K406&amp;","&amp;L406),","&amp;K406),"")&amp;")"</f>
        <v>PDPLC(1)</v>
      </c>
      <c r="O406" s="0" t="str">
        <f aca="false">IF(ISERROR(VLOOKUP(N406,'INTEGER modparm'!$B$2:$B$155,1,0)),IF(ISERROR(VLOOKUP(N406,'REAL modparm'!$B$2:$B$801,1,0)),IF(ISERROR(VLOOKUP(N406,'CHAR modparm'!$B$2:$B$10,1,0)),"*******","CHARACTER"),"REAL"),"INTEGER")</f>
        <v>REAL</v>
      </c>
      <c r="P406" s="0" t="n">
        <v>405</v>
      </c>
      <c r="Q406" s="42" t="s">
        <v>2974</v>
      </c>
      <c r="R406" s="42" t="str">
        <f aca="false">INDEX($N$2:$N$951,MATCH(S406,$P$2:$P$951,0),1)</f>
        <v>PCTH(5,4)</v>
      </c>
      <c r="S406" s="30" t="n">
        <v>401</v>
      </c>
      <c r="T406" s="43" t="str">
        <f aca="false">Q406&amp;"::"&amp;R406</f>
        <v>REAL::PCTH(5,4)</v>
      </c>
      <c r="U406" s="44" t="str">
        <f aca="false">"p%"&amp;LEFT(R406,SEARCH("(",R406,1)-1)&amp;"="&amp;LEFT(R406,SEARCH("(",R406,1)-1)</f>
        <v>p%PCTH=PCTH</v>
      </c>
      <c r="V406" s="44" t="str">
        <f aca="false">LEFT(R406,SEARCH("(",R406,1)-1)&amp;"="&amp;"p%"&amp;LEFT(R406,SEARCH("(",R406,1)-1)</f>
        <v>PCTH=p%PCTH</v>
      </c>
    </row>
    <row r="407" customFormat="false" ht="12.8" hidden="false" customHeight="false" outlineLevel="0" collapsed="false">
      <c r="E407" s="0" t="s">
        <v>997</v>
      </c>
      <c r="I407" s="39" t="s">
        <v>2413</v>
      </c>
      <c r="J407" s="40" t="n">
        <f aca="false">IF(ISNUMBER(RIGHT(E407,LEN(E407)-SEARCH("(",E407,1))*1),RIGHT(E407,LEN(E407)-SEARCH("(",E407,1))*1,VLOOKUP(MID(E407,SEARCH("(",E407,1)+1,IF(ISERROR(FIND("NBMX",E407,1)),3,4)),$A$2:$C$38,3,0))</f>
        <v>1</v>
      </c>
      <c r="K407" s="40" t="str">
        <f aca="false">IF(ISBLANK(F407),"",IF(ISNUMBER(F407),F407,VLOOKUP(IF(ISERROR(SEARCH(")",F407,1)),LEFT(F407,LEN(F407)),LEFT(F407,LEN(F407)-1)),$A$2:$C$38,3,0)))</f>
        <v/>
      </c>
      <c r="L407" s="40" t="str">
        <f aca="false">IF(ISBLANK(G407),"",IF(ISNUMBER(G407),G407,IF(ISNUMBER(1*LEFT(G407,LEN(G407)-1)),1*LEFT(G407,LEN(G407)-1),VLOOKUP(IF(ISERROR(SEARCH(")",G407,1)),LEFT(G407,LEN(G407)),LEFT(G407,LEN(G407)-1)),$A$2:$C$38,3,0))))</f>
        <v/>
      </c>
      <c r="M407" s="41" t="str">
        <f aca="false">IF(ISBLANK(H407),"",IF(ISNUMBER(H407),H407,IF(ISNUMBER(1*LEFT(H407,LEN(H407)-1)),1*LEFT(H407,LEN(H407)-1),VLOOKUP(IF(ISERROR(SEARCH(")",H407,1)),LEFT(H407,LEN(H407)),LEFT(H407,LEN(H407)-1)),$A$2:$C$38,3,0))))</f>
        <v/>
      </c>
      <c r="N407" s="40" t="str">
        <f aca="false">I407&amp;"("&amp;J407&amp;IF(ISNUMBER(K407),IF(ISNUMBER(L407),IF(ISNUMBER(M407),","&amp;K407&amp;","&amp;L407&amp;","&amp;M407,","&amp;K407&amp;","&amp;L407),","&amp;K407),"")&amp;")"</f>
        <v>PDPLX(1)</v>
      </c>
      <c r="O407" s="0" t="str">
        <f aca="false">IF(ISERROR(VLOOKUP(N407,'INTEGER modparm'!$B$2:$B$155,1,0)),IF(ISERROR(VLOOKUP(N407,'REAL modparm'!$B$2:$B$801,1,0)),IF(ISERROR(VLOOKUP(N407,'CHAR modparm'!$B$2:$B$10,1,0)),"*******","CHARACTER"),"REAL"),"INTEGER")</f>
        <v>REAL</v>
      </c>
      <c r="P407" s="0" t="n">
        <v>406</v>
      </c>
      <c r="Q407" s="42" t="s">
        <v>2974</v>
      </c>
      <c r="R407" s="42" t="str">
        <f aca="false">INDEX($N$2:$N$951,MATCH(S407,$P$2:$P$951,0),1)</f>
        <v>PDAW(1)</v>
      </c>
      <c r="S407" s="30" t="n">
        <v>402</v>
      </c>
      <c r="T407" s="43" t="str">
        <f aca="false">Q407&amp;"::"&amp;R407</f>
        <v>REAL::PDAW(1)</v>
      </c>
      <c r="U407" s="44" t="str">
        <f aca="false">"p%"&amp;LEFT(R407,SEARCH("(",R407,1)-1)&amp;"="&amp;LEFT(R407,SEARCH("(",R407,1)-1)</f>
        <v>p%PDAW=PDAW</v>
      </c>
      <c r="V407" s="44" t="str">
        <f aca="false">LEFT(R407,SEARCH("(",R407,1)-1)&amp;"="&amp;"p%"&amp;LEFT(R407,SEARCH("(",R407,1)-1)</f>
        <v>PDAW=p%PDAW</v>
      </c>
    </row>
    <row r="408" customFormat="false" ht="12.8" hidden="false" customHeight="false" outlineLevel="0" collapsed="false">
      <c r="E408" s="0" t="s">
        <v>998</v>
      </c>
      <c r="I408" s="39" t="s">
        <v>2414</v>
      </c>
      <c r="J408" s="40" t="n">
        <f aca="false">IF(ISNUMBER(RIGHT(E408,LEN(E408)-SEARCH("(",E408,1))*1),RIGHT(E408,LEN(E408)-SEARCH("(",E408,1))*1,VLOOKUP(MID(E408,SEARCH("(",E408,1)+1,IF(ISERROR(FIND("NBMX",E408,1)),3,4)),$A$2:$C$38,3,0))</f>
        <v>1</v>
      </c>
      <c r="K408" s="40" t="str">
        <f aca="false">IF(ISBLANK(F408),"",IF(ISNUMBER(F408),F408,VLOOKUP(IF(ISERROR(SEARCH(")",F408,1)),LEFT(F408,LEN(F408)),LEFT(F408,LEN(F408)-1)),$A$2:$C$38,3,0)))</f>
        <v/>
      </c>
      <c r="L408" s="40" t="str">
        <f aca="false">IF(ISBLANK(G408),"",IF(ISNUMBER(G408),G408,IF(ISNUMBER(1*LEFT(G408,LEN(G408)-1)),1*LEFT(G408,LEN(G408)-1),VLOOKUP(IF(ISERROR(SEARCH(")",G408,1)),LEFT(G408,LEN(G408)),LEFT(G408,LEN(G408)-1)),$A$2:$C$38,3,0))))</f>
        <v/>
      </c>
      <c r="M408" s="41" t="str">
        <f aca="false">IF(ISBLANK(H408),"",IF(ISNUMBER(H408),H408,IF(ISNUMBER(1*LEFT(H408,LEN(H408)-1)),1*LEFT(H408,LEN(H408)-1),VLOOKUP(IF(ISERROR(SEARCH(")",H408,1)),LEFT(H408,LEN(H408)),LEFT(H408,LEN(H408)-1)),$A$2:$C$38,3,0))))</f>
        <v/>
      </c>
      <c r="N408" s="40" t="str">
        <f aca="false">I408&amp;"("&amp;J408&amp;IF(ISNUMBER(K408),IF(ISNUMBER(L408),IF(ISNUMBER(M408),","&amp;K408&amp;","&amp;L408&amp;","&amp;M408,","&amp;K408&amp;","&amp;L408),","&amp;K408),"")&amp;")"</f>
        <v>PDSKC(1)</v>
      </c>
      <c r="O408" s="0" t="str">
        <f aca="false">IF(ISERROR(VLOOKUP(N408,'INTEGER modparm'!$B$2:$B$155,1,0)),IF(ISERROR(VLOOKUP(N408,'REAL modparm'!$B$2:$B$801,1,0)),IF(ISERROR(VLOOKUP(N408,'CHAR modparm'!$B$2:$B$10,1,0)),"*******","CHARACTER"),"REAL"),"INTEGER")</f>
        <v>REAL</v>
      </c>
      <c r="P408" s="0" t="n">
        <v>407</v>
      </c>
      <c r="Q408" s="42" t="s">
        <v>2974</v>
      </c>
      <c r="R408" s="42" t="str">
        <f aca="false">INDEX($N$2:$N$951,MATCH(S408,$P$2:$P$951,0),1)</f>
        <v>PDPL(1)</v>
      </c>
      <c r="S408" s="30" t="n">
        <v>403</v>
      </c>
      <c r="T408" s="43" t="str">
        <f aca="false">Q408&amp;"::"&amp;R408</f>
        <v>REAL::PDPL(1)</v>
      </c>
      <c r="U408" s="44" t="str">
        <f aca="false">"p%"&amp;LEFT(R408,SEARCH("(",R408,1)-1)&amp;"="&amp;LEFT(R408,SEARCH("(",R408,1)-1)</f>
        <v>p%PDPL=PDPL</v>
      </c>
      <c r="V408" s="44" t="str">
        <f aca="false">LEFT(R408,SEARCH("(",R408,1)-1)&amp;"="&amp;"p%"&amp;LEFT(R408,SEARCH("(",R408,1)-1)</f>
        <v>PDPL=p%PDPL</v>
      </c>
    </row>
    <row r="409" customFormat="false" ht="12.8" hidden="false" customHeight="false" outlineLevel="0" collapsed="false">
      <c r="E409" s="0" t="s">
        <v>999</v>
      </c>
      <c r="I409" s="39" t="s">
        <v>2415</v>
      </c>
      <c r="J409" s="40" t="n">
        <f aca="false">IF(ISNUMBER(RIGHT(E409,LEN(E409)-SEARCH("(",E409,1))*1),RIGHT(E409,LEN(E409)-SEARCH("(",E409,1))*1,VLOOKUP(MID(E409,SEARCH("(",E409,1)+1,IF(ISERROR(FIND("NBMX",E409,1)),3,4)),$A$2:$C$38,3,0))</f>
        <v>1</v>
      </c>
      <c r="K409" s="40" t="str">
        <f aca="false">IF(ISBLANK(F409),"",IF(ISNUMBER(F409),F409,VLOOKUP(IF(ISERROR(SEARCH(")",F409,1)),LEFT(F409,LEN(F409)),LEFT(F409,LEN(F409)-1)),$A$2:$C$38,3,0)))</f>
        <v/>
      </c>
      <c r="L409" s="40" t="str">
        <f aca="false">IF(ISBLANK(G409),"",IF(ISNUMBER(G409),G409,IF(ISNUMBER(1*LEFT(G409,LEN(G409)-1)),1*LEFT(G409,LEN(G409)-1),VLOOKUP(IF(ISERROR(SEARCH(")",G409,1)),LEFT(G409,LEN(G409)),LEFT(G409,LEN(G409)-1)),$A$2:$C$38,3,0))))</f>
        <v/>
      </c>
      <c r="M409" s="41" t="str">
        <f aca="false">IF(ISBLANK(H409),"",IF(ISNUMBER(H409),H409,IF(ISNUMBER(1*LEFT(H409,LEN(H409)-1)),1*LEFT(H409,LEN(H409)-1),VLOOKUP(IF(ISERROR(SEARCH(")",H409,1)),LEFT(H409,LEN(H409)),LEFT(H409,LEN(H409)-1)),$A$2:$C$38,3,0))))</f>
        <v/>
      </c>
      <c r="N409" s="40" t="str">
        <f aca="false">I409&amp;"("&amp;J409&amp;IF(ISNUMBER(K409),IF(ISNUMBER(L409),IF(ISNUMBER(M409),","&amp;K409&amp;","&amp;L409&amp;","&amp;M409,","&amp;K409&amp;","&amp;L409),","&amp;K409),"")&amp;")"</f>
        <v>PDSW(1)</v>
      </c>
      <c r="O409" s="0" t="str">
        <f aca="false">IF(ISERROR(VLOOKUP(N409,'INTEGER modparm'!$B$2:$B$155,1,0)),IF(ISERROR(VLOOKUP(N409,'REAL modparm'!$B$2:$B$801,1,0)),IF(ISERROR(VLOOKUP(N409,'CHAR modparm'!$B$2:$B$10,1,0)),"*******","CHARACTER"),"REAL"),"INTEGER")</f>
        <v>REAL</v>
      </c>
      <c r="P409" s="0" t="n">
        <v>408</v>
      </c>
      <c r="Q409" s="42" t="s">
        <v>2974</v>
      </c>
      <c r="R409" s="42" t="str">
        <f aca="false">INDEX($N$2:$N$951,MATCH(S409,$P$2:$P$951,0),1)</f>
        <v>PDPL0(1)</v>
      </c>
      <c r="S409" s="30" t="n">
        <v>404</v>
      </c>
      <c r="T409" s="43" t="str">
        <f aca="false">Q409&amp;"::"&amp;R409</f>
        <v>REAL::PDPL0(1)</v>
      </c>
      <c r="U409" s="44" t="str">
        <f aca="false">"p%"&amp;LEFT(R409,SEARCH("(",R409,1)-1)&amp;"="&amp;LEFT(R409,SEARCH("(",R409,1)-1)</f>
        <v>p%PDPL0=PDPL0</v>
      </c>
      <c r="V409" s="44" t="str">
        <f aca="false">LEFT(R409,SEARCH("(",R409,1)-1)&amp;"="&amp;"p%"&amp;LEFT(R409,SEARCH("(",R409,1)-1)</f>
        <v>PDPL0=p%PDPL0</v>
      </c>
    </row>
    <row r="410" customFormat="false" ht="12.8" hidden="false" customHeight="false" outlineLevel="0" collapsed="false">
      <c r="E410" s="0" t="s">
        <v>1000</v>
      </c>
      <c r="I410" s="39" t="s">
        <v>2416</v>
      </c>
      <c r="J410" s="40" t="n">
        <f aca="false">IF(ISNUMBER(RIGHT(E410,LEN(E410)-SEARCH("(",E410,1))*1),RIGHT(E410,LEN(E410)-SEARCH("(",E410,1))*1,VLOOKUP(MID(E410,SEARCH("(",E410,1)+1,IF(ISERROR(FIND("NBMX",E410,1)),3,4)),$A$2:$C$38,3,0))</f>
        <v>1</v>
      </c>
      <c r="K410" s="40" t="str">
        <f aca="false">IF(ISBLANK(F410),"",IF(ISNUMBER(F410),F410,VLOOKUP(IF(ISERROR(SEARCH(")",F410,1)),LEFT(F410,LEN(F410)),LEFT(F410,LEN(F410)-1)),$A$2:$C$38,3,0)))</f>
        <v/>
      </c>
      <c r="L410" s="40" t="str">
        <f aca="false">IF(ISBLANK(G410),"",IF(ISNUMBER(G410),G410,IF(ISNUMBER(1*LEFT(G410,LEN(G410)-1)),1*LEFT(G410,LEN(G410)-1),VLOOKUP(IF(ISERROR(SEARCH(")",G410,1)),LEFT(G410,LEN(G410)),LEFT(G410,LEN(G410)-1)),$A$2:$C$38,3,0))))</f>
        <v/>
      </c>
      <c r="M410" s="41" t="str">
        <f aca="false">IF(ISBLANK(H410),"",IF(ISNUMBER(H410),H410,IF(ISNUMBER(1*LEFT(H410,LEN(H410)-1)),1*LEFT(H410,LEN(H410)-1),VLOOKUP(IF(ISERROR(SEARCH(")",H410,1)),LEFT(H410,LEN(H410)),LEFT(H410,LEN(H410)-1)),$A$2:$C$38,3,0))))</f>
        <v/>
      </c>
      <c r="N410" s="40" t="str">
        <f aca="false">I410&amp;"("&amp;J410&amp;IF(ISNUMBER(K410),IF(ISNUMBER(L410),IF(ISNUMBER(M410),","&amp;K410&amp;","&amp;L410&amp;","&amp;M410,","&amp;K410&amp;","&amp;L410),","&amp;K410),"")&amp;")"</f>
        <v>PEC(1)</v>
      </c>
      <c r="O410" s="0" t="str">
        <f aca="false">IF(ISERROR(VLOOKUP(N410,'INTEGER modparm'!$B$2:$B$155,1,0)),IF(ISERROR(VLOOKUP(N410,'REAL modparm'!$B$2:$B$801,1,0)),IF(ISERROR(VLOOKUP(N410,'CHAR modparm'!$B$2:$B$10,1,0)),"*******","CHARACTER"),"REAL"),"INTEGER")</f>
        <v>REAL</v>
      </c>
      <c r="P410" s="0" t="n">
        <v>409</v>
      </c>
      <c r="Q410" s="42" t="s">
        <v>2974</v>
      </c>
      <c r="R410" s="42" t="str">
        <f aca="false">INDEX($N$2:$N$951,MATCH(S410,$P$2:$P$951,0),1)</f>
        <v>PDPLC(1)</v>
      </c>
      <c r="S410" s="30" t="n">
        <v>405</v>
      </c>
      <c r="T410" s="43" t="str">
        <f aca="false">Q410&amp;"::"&amp;R410</f>
        <v>REAL::PDPLC(1)</v>
      </c>
      <c r="U410" s="44" t="str">
        <f aca="false">"p%"&amp;LEFT(R410,SEARCH("(",R410,1)-1)&amp;"="&amp;LEFT(R410,SEARCH("(",R410,1)-1)</f>
        <v>p%PDPLC=PDPLC</v>
      </c>
      <c r="V410" s="44" t="str">
        <f aca="false">LEFT(R410,SEARCH("(",R410,1)-1)&amp;"="&amp;"p%"&amp;LEFT(R410,SEARCH("(",R410,1)-1)</f>
        <v>PDPLC=p%PDPLC</v>
      </c>
    </row>
    <row r="411" customFormat="false" ht="12.8" hidden="false" customHeight="false" outlineLevel="0" collapsed="false">
      <c r="E411" s="0" t="s">
        <v>1788</v>
      </c>
      <c r="F411" s="0" t="s">
        <v>1599</v>
      </c>
      <c r="I411" s="39" t="s">
        <v>2417</v>
      </c>
      <c r="J411" s="40" t="n">
        <f aca="false">IF(ISNUMBER(RIGHT(E411,LEN(E411)-SEARCH("(",E411,1))*1),RIGHT(E411,LEN(E411)-SEARCH("(",E411,1))*1,VLOOKUP(MID(E411,SEARCH("(",E411,1)+1,IF(ISERROR(FIND("NBMX",E411,1)),3,4)),$A$2:$C$38,3,0))</f>
        <v>60</v>
      </c>
      <c r="K411" s="40" t="n">
        <f aca="false">IF(ISBLANK(F411),"",IF(ISNUMBER(F411),F411,VLOOKUP(IF(ISERROR(SEARCH(")",F411,1)),LEFT(F411,LEN(F411)),LEFT(F411,LEN(F411)-1)),$A$2:$C$38,3,0)))</f>
        <v>1</v>
      </c>
      <c r="L411" s="40" t="str">
        <f aca="false">IF(ISBLANK(G411),"",IF(ISNUMBER(G411),G411,IF(ISNUMBER(1*LEFT(G411,LEN(G411)-1)),1*LEFT(G411,LEN(G411)-1),VLOOKUP(IF(ISERROR(SEARCH(")",G411,1)),LEFT(G411,LEN(G411)),LEFT(G411,LEN(G411)-1)),$A$2:$C$38,3,0))))</f>
        <v/>
      </c>
      <c r="M411" s="41" t="str">
        <f aca="false">IF(ISBLANK(H411),"",IF(ISNUMBER(H411),H411,IF(ISNUMBER(1*LEFT(H411,LEN(H411)-1)),1*LEFT(H411,LEN(H411)-1),VLOOKUP(IF(ISERROR(SEARCH(")",H411,1)),LEFT(H411,LEN(H411)),LEFT(H411,LEN(H411)-1)),$A$2:$C$38,3,0))))</f>
        <v/>
      </c>
      <c r="N411" s="40" t="str">
        <f aca="false">I411&amp;"("&amp;J411&amp;IF(ISNUMBER(K411),IF(ISNUMBER(L411),IF(ISNUMBER(M411),","&amp;K411&amp;","&amp;L411&amp;","&amp;M411,","&amp;K411&amp;","&amp;L411),","&amp;K411),"")&amp;")"</f>
        <v>PFOL(60,1)</v>
      </c>
      <c r="O411" s="0" t="str">
        <f aca="false">IF(ISERROR(VLOOKUP(N411,'INTEGER modparm'!$B$2:$B$155,1,0)),IF(ISERROR(VLOOKUP(N411,'REAL modparm'!$B$2:$B$801,1,0)),IF(ISERROR(VLOOKUP(N411,'CHAR modparm'!$B$2:$B$10,1,0)),"*******","CHARACTER"),"REAL"),"INTEGER")</f>
        <v>REAL</v>
      </c>
      <c r="P411" s="0" t="n">
        <v>410</v>
      </c>
      <c r="Q411" s="42" t="s">
        <v>2974</v>
      </c>
      <c r="R411" s="42" t="str">
        <f aca="false">INDEX($N$2:$N$951,MATCH(S411,$P$2:$P$951,0),1)</f>
        <v>PDPLX(1)</v>
      </c>
      <c r="S411" s="30" t="n">
        <v>406</v>
      </c>
      <c r="T411" s="43" t="str">
        <f aca="false">Q411&amp;"::"&amp;R411</f>
        <v>REAL::PDPLX(1)</v>
      </c>
      <c r="U411" s="44" t="str">
        <f aca="false">"p%"&amp;LEFT(R411,SEARCH("(",R411,1)-1)&amp;"="&amp;LEFT(R411,SEARCH("(",R411,1)-1)</f>
        <v>p%PDPLX=PDPLX</v>
      </c>
      <c r="V411" s="44" t="str">
        <f aca="false">LEFT(R411,SEARCH("(",R411,1)-1)&amp;"="&amp;"p%"&amp;LEFT(R411,SEARCH("(",R411,1)-1)</f>
        <v>PDPLX=p%PDPLX</v>
      </c>
    </row>
    <row r="412" customFormat="false" ht="12.8" hidden="false" customHeight="false" outlineLevel="0" collapsed="false">
      <c r="E412" s="0" t="s">
        <v>1789</v>
      </c>
      <c r="F412" s="0" t="s">
        <v>1599</v>
      </c>
      <c r="I412" s="39" t="s">
        <v>2418</v>
      </c>
      <c r="J412" s="40" t="n">
        <f aca="false">IF(ISNUMBER(RIGHT(E412,LEN(E412)-SEARCH("(",E412,1))*1),RIGHT(E412,LEN(E412)-SEARCH("(",E412,1))*1,VLOOKUP(MID(E412,SEARCH("(",E412,1)+1,IF(ISERROR(FIND("NBMX",E412,1)),3,4)),$A$2:$C$38,3,0))</f>
        <v>12</v>
      </c>
      <c r="K412" s="40" t="n">
        <f aca="false">IF(ISBLANK(F412),"",IF(ISNUMBER(F412),F412,VLOOKUP(IF(ISERROR(SEARCH(")",F412,1)),LEFT(F412,LEN(F412)),LEFT(F412,LEN(F412)-1)),$A$2:$C$38,3,0)))</f>
        <v>1</v>
      </c>
      <c r="L412" s="40" t="str">
        <f aca="false">IF(ISBLANK(G412),"",IF(ISNUMBER(G412),G412,IF(ISNUMBER(1*LEFT(G412,LEN(G412)-1)),1*LEFT(G412,LEN(G412)-1),VLOOKUP(IF(ISERROR(SEARCH(")",G412,1)),LEFT(G412,LEN(G412)),LEFT(G412,LEN(G412)-1)),$A$2:$C$38,3,0))))</f>
        <v/>
      </c>
      <c r="M412" s="41" t="str">
        <f aca="false">IF(ISBLANK(H412),"",IF(ISNUMBER(H412),H412,IF(ISNUMBER(1*LEFT(H412,LEN(H412)-1)),1*LEFT(H412,LEN(H412)-1),VLOOKUP(IF(ISERROR(SEARCH(")",H412,1)),LEFT(H412,LEN(H412)),LEFT(H412,LEN(H412)-1)),$A$2:$C$38,3,0))))</f>
        <v/>
      </c>
      <c r="N412" s="40" t="str">
        <f aca="false">I412&amp;"("&amp;J412&amp;IF(ISNUMBER(K412),IF(ISNUMBER(L412),IF(ISNUMBER(M412),","&amp;K412&amp;","&amp;L412&amp;","&amp;M412,","&amp;K412&amp;","&amp;L412),","&amp;K412),"")&amp;")"</f>
        <v>PH(12,1)</v>
      </c>
      <c r="O412" s="0" t="str">
        <f aca="false">IF(ISERROR(VLOOKUP(N412,'INTEGER modparm'!$B$2:$B$155,1,0)),IF(ISERROR(VLOOKUP(N412,'REAL modparm'!$B$2:$B$801,1,0)),IF(ISERROR(VLOOKUP(N412,'CHAR modparm'!$B$2:$B$10,1,0)),"*******","CHARACTER"),"REAL"),"INTEGER")</f>
        <v>REAL</v>
      </c>
      <c r="P412" s="0" t="n">
        <v>411</v>
      </c>
      <c r="Q412" s="42" t="s">
        <v>2974</v>
      </c>
      <c r="R412" s="42" t="str">
        <f aca="false">INDEX($N$2:$N$951,MATCH(S412,$P$2:$P$951,0),1)</f>
        <v>PDSKC(1)</v>
      </c>
      <c r="S412" s="30" t="n">
        <v>407</v>
      </c>
      <c r="T412" s="43" t="str">
        <f aca="false">Q412&amp;"::"&amp;R412</f>
        <v>REAL::PDSKC(1)</v>
      </c>
      <c r="U412" s="44" t="str">
        <f aca="false">"p%"&amp;LEFT(R412,SEARCH("(",R412,1)-1)&amp;"="&amp;LEFT(R412,SEARCH("(",R412,1)-1)</f>
        <v>p%PDSKC=PDSKC</v>
      </c>
      <c r="V412" s="44" t="str">
        <f aca="false">LEFT(R412,SEARCH("(",R412,1)-1)&amp;"="&amp;"p%"&amp;LEFT(R412,SEARCH("(",R412,1)-1)</f>
        <v>PDSKC=p%PDSKC</v>
      </c>
    </row>
    <row r="413" customFormat="false" ht="12.8" hidden="false" customHeight="false" outlineLevel="0" collapsed="false">
      <c r="E413" s="0" t="s">
        <v>823</v>
      </c>
      <c r="I413" s="39" t="s">
        <v>2419</v>
      </c>
      <c r="J413" s="40" t="n">
        <f aca="false">IF(ISNUMBER(RIGHT(E413,LEN(E413)-SEARCH("(",E413,1))*1),RIGHT(E413,LEN(E413)-SEARCH("(",E413,1))*1,VLOOKUP(MID(E413,SEARCH("(",E413,1)+1,IF(ISERROR(FIND("NBMX",E413,1)),3,4)),$A$2:$C$38,3,0))</f>
        <v>60</v>
      </c>
      <c r="K413" s="40" t="str">
        <f aca="false">IF(ISBLANK(F413),"",IF(ISNUMBER(F413),F413,VLOOKUP(IF(ISERROR(SEARCH(")",F413,1)),LEFT(F413,LEN(F413)),LEFT(F413,LEN(F413)-1)),$A$2:$C$38,3,0)))</f>
        <v/>
      </c>
      <c r="L413" s="40" t="str">
        <f aca="false">IF(ISBLANK(G413),"",IF(ISNUMBER(G413),G413,IF(ISNUMBER(1*LEFT(G413,LEN(G413)-1)),1*LEFT(G413,LEN(G413)-1),VLOOKUP(IF(ISERROR(SEARCH(")",G413,1)),LEFT(G413,LEN(G413)),LEFT(G413,LEN(G413)-1)),$A$2:$C$38,3,0))))</f>
        <v/>
      </c>
      <c r="M413" s="41" t="str">
        <f aca="false">IF(ISBLANK(H413),"",IF(ISNUMBER(H413),H413,IF(ISNUMBER(1*LEFT(H413,LEN(H413)-1)),1*LEFT(H413,LEN(H413)-1),VLOOKUP(IF(ISERROR(SEARCH(")",H413,1)),LEFT(H413,LEN(H413)),LEFT(H413,LEN(H413)-1)),$A$2:$C$38,3,0))))</f>
        <v/>
      </c>
      <c r="N413" s="40" t="str">
        <f aca="false">I413&amp;"("&amp;J413&amp;IF(ISNUMBER(K413),IF(ISNUMBER(L413),IF(ISNUMBER(M413),","&amp;K413&amp;","&amp;L413&amp;","&amp;M413,","&amp;K413&amp;","&amp;L413),","&amp;K413),"")&amp;")"</f>
        <v>PHLF(60)</v>
      </c>
      <c r="O413" s="0" t="str">
        <f aca="false">IF(ISERROR(VLOOKUP(N413,'INTEGER modparm'!$B$2:$B$155,1,0)),IF(ISERROR(VLOOKUP(N413,'REAL modparm'!$B$2:$B$801,1,0)),IF(ISERROR(VLOOKUP(N413,'CHAR modparm'!$B$2:$B$10,1,0)),"*******","CHARACTER"),"REAL"),"INTEGER")</f>
        <v>REAL</v>
      </c>
      <c r="P413" s="0" t="n">
        <v>412</v>
      </c>
      <c r="Q413" s="42" t="s">
        <v>2974</v>
      </c>
      <c r="R413" s="42" t="str">
        <f aca="false">INDEX($N$2:$N$951,MATCH(S413,$P$2:$P$951,0),1)</f>
        <v>PDSW(1)</v>
      </c>
      <c r="S413" s="30" t="n">
        <v>408</v>
      </c>
      <c r="T413" s="43" t="str">
        <f aca="false">Q413&amp;"::"&amp;R413</f>
        <v>REAL::PDSW(1)</v>
      </c>
      <c r="U413" s="44" t="str">
        <f aca="false">"p%"&amp;LEFT(R413,SEARCH("(",R413,1)-1)&amp;"="&amp;LEFT(R413,SEARCH("(",R413,1)-1)</f>
        <v>p%PDSW=PDSW</v>
      </c>
      <c r="V413" s="44" t="str">
        <f aca="false">LEFT(R413,SEARCH("(",R413,1)-1)&amp;"="&amp;"p%"&amp;LEFT(R413,SEARCH("(",R413,1)-1)</f>
        <v>PDSW=p%PDSW</v>
      </c>
    </row>
    <row r="414" customFormat="false" ht="12.8" hidden="false" customHeight="false" outlineLevel="0" collapsed="false">
      <c r="E414" s="0" t="s">
        <v>824</v>
      </c>
      <c r="I414" s="39" t="s">
        <v>2420</v>
      </c>
      <c r="J414" s="40" t="n">
        <f aca="false">IF(ISNUMBER(RIGHT(E414,LEN(E414)-SEARCH("(",E414,1))*1),RIGHT(E414,LEN(E414)-SEARCH("(",E414,1))*1,VLOOKUP(MID(E414,SEARCH("(",E414,1)+1,IF(ISERROR(FIND("NBMX",E414,1)),3,4)),$A$2:$C$38,3,0))</f>
        <v>60</v>
      </c>
      <c r="K414" s="40" t="str">
        <f aca="false">IF(ISBLANK(F414),"",IF(ISNUMBER(F414),F414,VLOOKUP(IF(ISERROR(SEARCH(")",F414,1)),LEFT(F414,LEN(F414)),LEFT(F414,LEN(F414)-1)),$A$2:$C$38,3,0)))</f>
        <v/>
      </c>
      <c r="L414" s="40" t="str">
        <f aca="false">IF(ISBLANK(G414),"",IF(ISNUMBER(G414),G414,IF(ISNUMBER(1*LEFT(G414,LEN(G414)-1)),1*LEFT(G414,LEN(G414)-1),VLOOKUP(IF(ISERROR(SEARCH(")",G414,1)),LEFT(G414,LEN(G414)),LEFT(G414,LEN(G414)-1)),$A$2:$C$38,3,0))))</f>
        <v/>
      </c>
      <c r="M414" s="41" t="str">
        <f aca="false">IF(ISBLANK(H414),"",IF(ISNUMBER(H414),H414,IF(ISNUMBER(1*LEFT(H414,LEN(H414)-1)),1*LEFT(H414,LEN(H414)-1),VLOOKUP(IF(ISERROR(SEARCH(")",H414,1)),LEFT(H414,LEN(H414)),LEFT(H414,LEN(H414)-1)),$A$2:$C$38,3,0))))</f>
        <v/>
      </c>
      <c r="N414" s="40" t="str">
        <f aca="false">I414&amp;"("&amp;J414&amp;IF(ISNUMBER(K414),IF(ISNUMBER(L414),IF(ISNUMBER(M414),","&amp;K414&amp;","&amp;L414&amp;","&amp;M414,","&amp;K414&amp;","&amp;L414),","&amp;K414),"")&amp;")"</f>
        <v>PHLS(60)</v>
      </c>
      <c r="O414" s="0" t="str">
        <f aca="false">IF(ISERROR(VLOOKUP(N414,'INTEGER modparm'!$B$2:$B$155,1,0)),IF(ISERROR(VLOOKUP(N414,'REAL modparm'!$B$2:$B$801,1,0)),IF(ISERROR(VLOOKUP(N414,'CHAR modparm'!$B$2:$B$10,1,0)),"*******","CHARACTER"),"REAL"),"INTEGER")</f>
        <v>REAL</v>
      </c>
      <c r="P414" s="0" t="n">
        <v>413</v>
      </c>
      <c r="Q414" s="42" t="s">
        <v>2974</v>
      </c>
      <c r="R414" s="42" t="str">
        <f aca="false">INDEX($N$2:$N$951,MATCH(S414,$P$2:$P$951,0),1)</f>
        <v>PEC(1)</v>
      </c>
      <c r="S414" s="30" t="n">
        <v>409</v>
      </c>
      <c r="T414" s="43" t="str">
        <f aca="false">Q414&amp;"::"&amp;R414</f>
        <v>REAL::PEC(1)</v>
      </c>
      <c r="U414" s="44" t="str">
        <f aca="false">"p%"&amp;LEFT(R414,SEARCH("(",R414,1)-1)&amp;"="&amp;LEFT(R414,SEARCH("(",R414,1)-1)</f>
        <v>p%PEC=PEC</v>
      </c>
      <c r="V414" s="44" t="str">
        <f aca="false">LEFT(R414,SEARCH("(",R414,1)-1)&amp;"="&amp;"p%"&amp;LEFT(R414,SEARCH("(",R414,1)-1)</f>
        <v>PEC=p%PEC</v>
      </c>
    </row>
    <row r="415" customFormat="false" ht="12.8" hidden="false" customHeight="false" outlineLevel="0" collapsed="false">
      <c r="E415" s="0" t="s">
        <v>1790</v>
      </c>
      <c r="F415" s="0" t="s">
        <v>222</v>
      </c>
      <c r="G415" s="0" t="s">
        <v>1599</v>
      </c>
      <c r="I415" s="39" t="s">
        <v>2421</v>
      </c>
      <c r="J415" s="40" t="n">
        <f aca="false">IF(ISNUMBER(RIGHT(E415,LEN(E415)-SEARCH("(",E415,1))*1),RIGHT(E415,LEN(E415)-SEARCH("(",E415,1))*1,VLOOKUP(MID(E415,SEARCH("(",E415,1)+1,IF(ISERROR(FIND("NBMX",E415,1)),3,4)),$A$2:$C$38,3,0))</f>
        <v>200</v>
      </c>
      <c r="K415" s="40" t="n">
        <f aca="false">IF(ISBLANK(F415),"",IF(ISNUMBER(F415),F415,VLOOKUP(IF(ISERROR(SEARCH(")",F415,1)),LEFT(F415,LEN(F415)),LEFT(F415,LEN(F415)-1)),$A$2:$C$38,3,0)))</f>
        <v>45</v>
      </c>
      <c r="L415" s="40" t="n">
        <f aca="false">IF(ISBLANK(G415),"",IF(ISNUMBER(G415),G415,IF(ISNUMBER(1*LEFT(G415,LEN(G415)-1)),1*LEFT(G415,LEN(G415)-1),VLOOKUP(IF(ISERROR(SEARCH(")",G415,1)),LEFT(G415,LEN(G415)),LEFT(G415,LEN(G415)-1)),$A$2:$C$38,3,0))))</f>
        <v>1</v>
      </c>
      <c r="M415" s="41" t="str">
        <f aca="false">IF(ISBLANK(H415),"",IF(ISNUMBER(H415),H415,IF(ISNUMBER(1*LEFT(H415,LEN(H415)-1)),1*LEFT(H415,LEN(H415)-1),VLOOKUP(IF(ISERROR(SEARCH(")",H415,1)),LEFT(H415,LEN(H415)),LEFT(H415,LEN(H415)-1)),$A$2:$C$38,3,0))))</f>
        <v/>
      </c>
      <c r="N415" s="40" t="str">
        <f aca="false">I415&amp;"("&amp;J415&amp;IF(ISNUMBER(K415),IF(ISNUMBER(L415),IF(ISNUMBER(M415),","&amp;K415&amp;","&amp;L415&amp;","&amp;M415,","&amp;K415&amp;","&amp;L415),","&amp;K415),"")&amp;")"</f>
        <v>PHU(200,45,1)</v>
      </c>
      <c r="O415" s="0" t="str">
        <f aca="false">IF(ISERROR(VLOOKUP(N415,'INTEGER modparm'!$B$2:$B$155,1,0)),IF(ISERROR(VLOOKUP(N415,'REAL modparm'!$B$2:$B$801,1,0)),IF(ISERROR(VLOOKUP(N415,'CHAR modparm'!$B$2:$B$10,1,0)),"*******","CHARACTER"),"REAL"),"INTEGER")</f>
        <v>REAL</v>
      </c>
      <c r="P415" s="0" t="n">
        <v>414</v>
      </c>
      <c r="Q415" s="42" t="s">
        <v>2974</v>
      </c>
      <c r="R415" s="42" t="str">
        <f aca="false">INDEX($N$2:$N$951,MATCH(S415,$P$2:$P$951,0),1)</f>
        <v>PFOL(60,1)</v>
      </c>
      <c r="S415" s="30" t="n">
        <v>410</v>
      </c>
      <c r="T415" s="43" t="str">
        <f aca="false">Q415&amp;"::"&amp;R415</f>
        <v>REAL::PFOL(60,1)</v>
      </c>
      <c r="U415" s="44" t="str">
        <f aca="false">"p%"&amp;LEFT(R415,SEARCH("(",R415,1)-1)&amp;"="&amp;LEFT(R415,SEARCH("(",R415,1)-1)</f>
        <v>p%PFOL=PFOL</v>
      </c>
      <c r="V415" s="44" t="str">
        <f aca="false">LEFT(R415,SEARCH("(",R415,1)-1)&amp;"="&amp;"p%"&amp;LEFT(R415,SEARCH("(",R415,1)-1)</f>
        <v>PFOL=p%PFOL</v>
      </c>
    </row>
    <row r="416" customFormat="false" ht="12.8" hidden="false" customHeight="false" outlineLevel="0" collapsed="false">
      <c r="E416" s="0" t="s">
        <v>868</v>
      </c>
      <c r="I416" s="39" t="s">
        <v>2422</v>
      </c>
      <c r="J416" s="40" t="n">
        <f aca="false">IF(ISNUMBER(RIGHT(E416,LEN(E416)-SEARCH("(",E416,1))*1),RIGHT(E416,LEN(E416)-SEARCH("(",E416,1))*1,VLOOKUP(MID(E416,SEARCH("(",E416,1)+1,IF(ISERROR(FIND("NBMX",E416,1)),3,4)),$A$2:$C$38,3,0))</f>
        <v>200</v>
      </c>
      <c r="K416" s="40" t="str">
        <f aca="false">IF(ISBLANK(F416),"",IF(ISNUMBER(F416),F416,VLOOKUP(IF(ISERROR(SEARCH(")",F416,1)),LEFT(F416,LEN(F416)),LEFT(F416,LEN(F416)-1)),$A$2:$C$38,3,0)))</f>
        <v/>
      </c>
      <c r="L416" s="40" t="str">
        <f aca="false">IF(ISBLANK(G416),"",IF(ISNUMBER(G416),G416,IF(ISNUMBER(1*LEFT(G416,LEN(G416)-1)),1*LEFT(G416,LEN(G416)-1),VLOOKUP(IF(ISERROR(SEARCH(")",G416,1)),LEFT(G416,LEN(G416)),LEFT(G416,LEN(G416)-1)),$A$2:$C$38,3,0))))</f>
        <v/>
      </c>
      <c r="M416" s="41" t="str">
        <f aca="false">IF(ISBLANK(H416),"",IF(ISNUMBER(H416),H416,IF(ISNUMBER(1*LEFT(H416,LEN(H416)-1)),1*LEFT(H416,LEN(H416)-1),VLOOKUP(IF(ISERROR(SEARCH(")",H416,1)),LEFT(H416,LEN(H416)),LEFT(H416,LEN(H416)-1)),$A$2:$C$38,3,0))))</f>
        <v/>
      </c>
      <c r="N416" s="40" t="str">
        <f aca="false">I416&amp;"("&amp;J416&amp;IF(ISNUMBER(K416),IF(ISNUMBER(L416),IF(ISNUMBER(M416),","&amp;K416&amp;","&amp;L416&amp;","&amp;M416,","&amp;K416&amp;","&amp;L416),","&amp;K416),"")&amp;")"</f>
        <v>PHUX(200)</v>
      </c>
      <c r="O416" s="0" t="str">
        <f aca="false">IF(ISERROR(VLOOKUP(N416,'INTEGER modparm'!$B$2:$B$155,1,0)),IF(ISERROR(VLOOKUP(N416,'REAL modparm'!$B$2:$B$801,1,0)),IF(ISERROR(VLOOKUP(N416,'CHAR modparm'!$B$2:$B$10,1,0)),"*******","CHARACTER"),"REAL"),"INTEGER")</f>
        <v>REAL</v>
      </c>
      <c r="P416" s="0" t="n">
        <v>415</v>
      </c>
      <c r="Q416" s="42" t="s">
        <v>2974</v>
      </c>
      <c r="R416" s="42" t="str">
        <f aca="false">INDEX($N$2:$N$951,MATCH(S416,$P$2:$P$951,0),1)</f>
        <v>PH(12,1)</v>
      </c>
      <c r="S416" s="30" t="n">
        <v>411</v>
      </c>
      <c r="T416" s="43" t="str">
        <f aca="false">Q416&amp;"::"&amp;R416</f>
        <v>REAL::PH(12,1)</v>
      </c>
      <c r="U416" s="44" t="str">
        <f aca="false">"p%"&amp;LEFT(R416,SEARCH("(",R416,1)-1)&amp;"="&amp;LEFT(R416,SEARCH("(",R416,1)-1)</f>
        <v>p%PH=PH</v>
      </c>
      <c r="V416" s="44" t="str">
        <f aca="false">LEFT(R416,SEARCH("(",R416,1)-1)&amp;"="&amp;"p%"&amp;LEFT(R416,SEARCH("(",R416,1)-1)</f>
        <v>PH=p%PH</v>
      </c>
    </row>
    <row r="417" customFormat="false" ht="12.8" hidden="false" customHeight="false" outlineLevel="0" collapsed="false">
      <c r="E417" s="0" t="s">
        <v>825</v>
      </c>
      <c r="I417" s="39" t="s">
        <v>2423</v>
      </c>
      <c r="J417" s="40" t="n">
        <f aca="false">IF(ISNUMBER(RIGHT(E417,LEN(E417)-SEARCH("(",E417,1))*1),RIGHT(E417,LEN(E417)-SEARCH("(",E417,1))*1,VLOOKUP(MID(E417,SEARCH("(",E417,1)+1,IF(ISERROR(FIND("NBMX",E417,1)),3,4)),$A$2:$C$38,3,0))</f>
        <v>60</v>
      </c>
      <c r="K417" s="40" t="str">
        <f aca="false">IF(ISBLANK(F417),"",IF(ISNUMBER(F417),F417,VLOOKUP(IF(ISERROR(SEARCH(")",F417,1)),LEFT(F417,LEN(F417)),LEFT(F417,LEN(F417)-1)),$A$2:$C$38,3,0)))</f>
        <v/>
      </c>
      <c r="L417" s="40" t="str">
        <f aca="false">IF(ISBLANK(G417),"",IF(ISNUMBER(G417),G417,IF(ISNUMBER(1*LEFT(G417,LEN(G417)-1)),1*LEFT(G417,LEN(G417)-1),VLOOKUP(IF(ISERROR(SEARCH(")",G417,1)),LEFT(G417,LEN(G417)),LEFT(G417,LEN(G417)-1)),$A$2:$C$38,3,0))))</f>
        <v/>
      </c>
      <c r="M417" s="41" t="str">
        <f aca="false">IF(ISBLANK(H417),"",IF(ISNUMBER(H417),H417,IF(ISNUMBER(1*LEFT(H417,LEN(H417)-1)),1*LEFT(H417,LEN(H417)-1),VLOOKUP(IF(ISERROR(SEARCH(")",H417,1)),LEFT(H417,LEN(H417)),LEFT(H417,LEN(H417)-1)),$A$2:$C$38,3,0))))</f>
        <v/>
      </c>
      <c r="N417" s="40" t="str">
        <f aca="false">I417&amp;"("&amp;J417&amp;IF(ISNUMBER(K417),IF(ISNUMBER(L417),IF(ISNUMBER(M417),","&amp;K417&amp;","&amp;L417&amp;","&amp;M417,","&amp;K417&amp;","&amp;L417),","&amp;K417),"")&amp;")"</f>
        <v>PKOC(60)</v>
      </c>
      <c r="O417" s="0" t="str">
        <f aca="false">IF(ISERROR(VLOOKUP(N417,'INTEGER modparm'!$B$2:$B$155,1,0)),IF(ISERROR(VLOOKUP(N417,'REAL modparm'!$B$2:$B$801,1,0)),IF(ISERROR(VLOOKUP(N417,'CHAR modparm'!$B$2:$B$10,1,0)),"*******","CHARACTER"),"REAL"),"INTEGER")</f>
        <v>REAL</v>
      </c>
      <c r="P417" s="0" t="n">
        <v>416</v>
      </c>
      <c r="Q417" s="42" t="s">
        <v>2974</v>
      </c>
      <c r="R417" s="42" t="str">
        <f aca="false">INDEX($N$2:$N$951,MATCH(S417,$P$2:$P$951,0),1)</f>
        <v>PHLF(60)</v>
      </c>
      <c r="S417" s="30" t="n">
        <v>412</v>
      </c>
      <c r="T417" s="43" t="str">
        <f aca="false">Q417&amp;"::"&amp;R417</f>
        <v>REAL::PHLF(60)</v>
      </c>
      <c r="U417" s="44" t="str">
        <f aca="false">"p%"&amp;LEFT(R417,SEARCH("(",R417,1)-1)&amp;"="&amp;LEFT(R417,SEARCH("(",R417,1)-1)</f>
        <v>p%PHLF=PHLF</v>
      </c>
      <c r="V417" s="44" t="str">
        <f aca="false">LEFT(R417,SEARCH("(",R417,1)-1)&amp;"="&amp;"p%"&amp;LEFT(R417,SEARCH("(",R417,1)-1)</f>
        <v>PHLF=p%PHLF</v>
      </c>
    </row>
    <row r="418" customFormat="false" ht="12.8" hidden="false" customHeight="false" outlineLevel="0" collapsed="false">
      <c r="E418" s="0" t="s">
        <v>807</v>
      </c>
      <c r="I418" s="39" t="s">
        <v>2424</v>
      </c>
      <c r="J418" s="40" t="n">
        <f aca="false">IF(ISNUMBER(RIGHT(E418,LEN(E418)-SEARCH("(",E418,1))*1),RIGHT(E418,LEN(E418)-SEARCH("(",E418,1))*1,VLOOKUP(MID(E418,SEARCH("(",E418,1)+1,IF(ISERROR(FIND("NBMX",E418,1)),3,4)),$A$2:$C$38,3,0))</f>
        <v>12</v>
      </c>
      <c r="K418" s="40" t="str">
        <f aca="false">IF(ISBLANK(F418),"",IF(ISNUMBER(F418),F418,VLOOKUP(IF(ISERROR(SEARCH(")",F418,1)),LEFT(F418,LEN(F418)),LEFT(F418,LEN(F418)-1)),$A$2:$C$38,3,0)))</f>
        <v/>
      </c>
      <c r="L418" s="40" t="str">
        <f aca="false">IF(ISBLANK(G418),"",IF(ISNUMBER(G418),G418,IF(ISNUMBER(1*LEFT(G418,LEN(G418)-1)),1*LEFT(G418,LEN(G418)-1),VLOOKUP(IF(ISERROR(SEARCH(")",G418,1)),LEFT(G418,LEN(G418)),LEFT(G418,LEN(G418)-1)),$A$2:$C$38,3,0))))</f>
        <v/>
      </c>
      <c r="M418" s="41" t="str">
        <f aca="false">IF(ISBLANK(H418),"",IF(ISNUMBER(H418),H418,IF(ISNUMBER(1*LEFT(H418,LEN(H418)-1)),1*LEFT(H418,LEN(H418)-1),VLOOKUP(IF(ISERROR(SEARCH(")",H418,1)),LEFT(H418,LEN(H418)),LEFT(H418,LEN(H418)-1)),$A$2:$C$38,3,0))))</f>
        <v/>
      </c>
      <c r="N418" s="40" t="str">
        <f aca="false">I418&amp;"("&amp;J418&amp;IF(ISNUMBER(K418),IF(ISNUMBER(L418),IF(ISNUMBER(M418),","&amp;K418&amp;","&amp;L418&amp;","&amp;M418,","&amp;K418&amp;","&amp;L418),","&amp;K418),"")&amp;")"</f>
        <v>PKRZ(12)</v>
      </c>
      <c r="O418" s="0" t="str">
        <f aca="false">IF(ISERROR(VLOOKUP(N418,'INTEGER modparm'!$B$2:$B$155,1,0)),IF(ISERROR(VLOOKUP(N418,'REAL modparm'!$B$2:$B$801,1,0)),IF(ISERROR(VLOOKUP(N418,'CHAR modparm'!$B$2:$B$10,1,0)),"*******","CHARACTER"),"REAL"),"INTEGER")</f>
        <v>REAL</v>
      </c>
      <c r="P418" s="0" t="n">
        <v>417</v>
      </c>
      <c r="Q418" s="42" t="s">
        <v>2974</v>
      </c>
      <c r="R418" s="42" t="str">
        <f aca="false">INDEX($N$2:$N$951,MATCH(S418,$P$2:$P$951,0),1)</f>
        <v>PHLS(60)</v>
      </c>
      <c r="S418" s="30" t="n">
        <v>413</v>
      </c>
      <c r="T418" s="43" t="str">
        <f aca="false">Q418&amp;"::"&amp;R418</f>
        <v>REAL::PHLS(60)</v>
      </c>
      <c r="U418" s="44" t="str">
        <f aca="false">"p%"&amp;LEFT(R418,SEARCH("(",R418,1)-1)&amp;"="&amp;LEFT(R418,SEARCH("(",R418,1)-1)</f>
        <v>p%PHLS=PHLS</v>
      </c>
      <c r="V418" s="44" t="str">
        <f aca="false">LEFT(R418,SEARCH("(",R418,1)-1)&amp;"="&amp;"p%"&amp;LEFT(R418,SEARCH("(",R418,1)-1)</f>
        <v>PHLS=p%PHLS</v>
      </c>
    </row>
    <row r="419" customFormat="false" ht="12.8" hidden="false" customHeight="false" outlineLevel="0" collapsed="false">
      <c r="E419" s="0" t="s">
        <v>869</v>
      </c>
      <c r="I419" s="39" t="s">
        <v>2425</v>
      </c>
      <c r="J419" s="40" t="n">
        <f aca="false">IF(ISNUMBER(RIGHT(E419,LEN(E419)-SEARCH("(",E419,1))*1),RIGHT(E419,LEN(E419)-SEARCH("(",E419,1))*1,VLOOKUP(MID(E419,SEARCH("(",E419,1)+1,IF(ISERROR(FIND("NBMX",E419,1)),3,4)),$A$2:$C$38,3,0))</f>
        <v>200</v>
      </c>
      <c r="K419" s="40" t="str">
        <f aca="false">IF(ISBLANK(F419),"",IF(ISNUMBER(F419),F419,VLOOKUP(IF(ISERROR(SEARCH(")",F419,1)),LEFT(F419,LEN(F419)),LEFT(F419,LEN(F419)-1)),$A$2:$C$38,3,0)))</f>
        <v/>
      </c>
      <c r="L419" s="40" t="str">
        <f aca="false">IF(ISBLANK(G419),"",IF(ISNUMBER(G419),G419,IF(ISNUMBER(1*LEFT(G419,LEN(G419)-1)),1*LEFT(G419,LEN(G419)-1),VLOOKUP(IF(ISERROR(SEARCH(")",G419,1)),LEFT(G419,LEN(G419)),LEFT(G419,LEN(G419)-1)),$A$2:$C$38,3,0))))</f>
        <v/>
      </c>
      <c r="M419" s="41" t="str">
        <f aca="false">IF(ISBLANK(H419),"",IF(ISNUMBER(H419),H419,IF(ISNUMBER(1*LEFT(H419,LEN(H419)-1)),1*LEFT(H419,LEN(H419)-1),VLOOKUP(IF(ISERROR(SEARCH(")",H419,1)),LEFT(H419,LEN(H419)),LEFT(H419,LEN(H419)-1)),$A$2:$C$38,3,0))))</f>
        <v/>
      </c>
      <c r="N419" s="40" t="str">
        <f aca="false">I419&amp;"("&amp;J419&amp;IF(ISNUMBER(K419),IF(ISNUMBER(L419),IF(ISNUMBER(M419),","&amp;K419&amp;","&amp;L419&amp;","&amp;M419,","&amp;K419&amp;","&amp;L419),","&amp;K419),"")&amp;")"</f>
        <v>PLAX(200)</v>
      </c>
      <c r="O419" s="0" t="str">
        <f aca="false">IF(ISERROR(VLOOKUP(N419,'INTEGER modparm'!$B$2:$B$155,1,0)),IF(ISERROR(VLOOKUP(N419,'REAL modparm'!$B$2:$B$801,1,0)),IF(ISERROR(VLOOKUP(N419,'CHAR modparm'!$B$2:$B$10,1,0)),"*******","CHARACTER"),"REAL"),"INTEGER")</f>
        <v>REAL</v>
      </c>
      <c r="P419" s="0" t="n">
        <v>418</v>
      </c>
      <c r="Q419" s="42" t="s">
        <v>2974</v>
      </c>
      <c r="R419" s="42" t="str">
        <f aca="false">INDEX($N$2:$N$951,MATCH(S419,$P$2:$P$951,0),1)</f>
        <v>PHU(200,45,1)</v>
      </c>
      <c r="S419" s="30" t="n">
        <v>414</v>
      </c>
      <c r="T419" s="43" t="str">
        <f aca="false">Q419&amp;"::"&amp;R419</f>
        <v>REAL::PHU(200,45,1)</v>
      </c>
      <c r="U419" s="44" t="str">
        <f aca="false">"p%"&amp;LEFT(R419,SEARCH("(",R419,1)-1)&amp;"="&amp;LEFT(R419,SEARCH("(",R419,1)-1)</f>
        <v>p%PHU=PHU</v>
      </c>
      <c r="V419" s="44" t="str">
        <f aca="false">LEFT(R419,SEARCH("(",R419,1)-1)&amp;"="&amp;"p%"&amp;LEFT(R419,SEARCH("(",R419,1)-1)</f>
        <v>PHU=p%PHU</v>
      </c>
    </row>
    <row r="420" customFormat="false" ht="12.8" hidden="false" customHeight="false" outlineLevel="0" collapsed="false">
      <c r="E420" s="0" t="s">
        <v>826</v>
      </c>
      <c r="I420" s="39" t="s">
        <v>2426</v>
      </c>
      <c r="J420" s="40" t="n">
        <f aca="false">IF(ISNUMBER(RIGHT(E420,LEN(E420)-SEARCH("(",E420,1))*1),RIGHT(E420,LEN(E420)-SEARCH("(",E420,1))*1,VLOOKUP(MID(E420,SEARCH("(",E420,1)+1,IF(ISERROR(FIND("NBMX",E420,1)),3,4)),$A$2:$C$38,3,0))</f>
        <v>60</v>
      </c>
      <c r="K420" s="40" t="str">
        <f aca="false">IF(ISBLANK(F420),"",IF(ISNUMBER(F420),F420,VLOOKUP(IF(ISERROR(SEARCH(")",F420,1)),LEFT(F420,LEN(F420)),LEFT(F420,LEN(F420)-1)),$A$2:$C$38,3,0)))</f>
        <v/>
      </c>
      <c r="L420" s="40" t="str">
        <f aca="false">IF(ISBLANK(G420),"",IF(ISNUMBER(G420),G420,IF(ISNUMBER(1*LEFT(G420,LEN(G420)-1)),1*LEFT(G420,LEN(G420)-1),VLOOKUP(IF(ISERROR(SEARCH(")",G420,1)),LEFT(G420,LEN(G420)),LEFT(G420,LEN(G420)-1)),$A$2:$C$38,3,0))))</f>
        <v/>
      </c>
      <c r="M420" s="41" t="str">
        <f aca="false">IF(ISBLANK(H420),"",IF(ISNUMBER(H420),H420,IF(ISNUMBER(1*LEFT(H420,LEN(H420)-1)),1*LEFT(H420,LEN(H420)-1),VLOOKUP(IF(ISERROR(SEARCH(")",H420,1)),LEFT(H420,LEN(H420)),LEFT(H420,LEN(H420)-1)),$A$2:$C$38,3,0))))</f>
        <v/>
      </c>
      <c r="N420" s="40" t="str">
        <f aca="false">I420&amp;"("&amp;J420&amp;IF(ISNUMBER(K420),IF(ISNUMBER(L420),IF(ISNUMBER(M420),","&amp;K420&amp;","&amp;L420&amp;","&amp;M420,","&amp;K420&amp;","&amp;L420),","&amp;K420),"")&amp;")"</f>
        <v>PLCH(60)</v>
      </c>
      <c r="O420" s="0" t="str">
        <f aca="false">IF(ISERROR(VLOOKUP(N420,'INTEGER modparm'!$B$2:$B$155,1,0)),IF(ISERROR(VLOOKUP(N420,'REAL modparm'!$B$2:$B$801,1,0)),IF(ISERROR(VLOOKUP(N420,'CHAR modparm'!$B$2:$B$10,1,0)),"*******","CHARACTER"),"REAL"),"INTEGER")</f>
        <v>REAL</v>
      </c>
      <c r="P420" s="0" t="n">
        <v>419</v>
      </c>
      <c r="Q420" s="42" t="s">
        <v>2974</v>
      </c>
      <c r="R420" s="42" t="str">
        <f aca="false">INDEX($N$2:$N$951,MATCH(S420,$P$2:$P$951,0),1)</f>
        <v>PHUX(200)</v>
      </c>
      <c r="S420" s="30" t="n">
        <v>415</v>
      </c>
      <c r="T420" s="43" t="str">
        <f aca="false">Q420&amp;"::"&amp;R420</f>
        <v>REAL::PHUX(200)</v>
      </c>
      <c r="U420" s="44" t="str">
        <f aca="false">"p%"&amp;LEFT(R420,SEARCH("(",R420,1)-1)&amp;"="&amp;LEFT(R420,SEARCH("(",R420,1)-1)</f>
        <v>p%PHUX=PHUX</v>
      </c>
      <c r="V420" s="44" t="str">
        <f aca="false">LEFT(R420,SEARCH("(",R420,1)-1)&amp;"="&amp;"p%"&amp;LEFT(R420,SEARCH("(",R420,1)-1)</f>
        <v>PHUX=p%PHUX</v>
      </c>
    </row>
    <row r="421" customFormat="false" ht="12.8" hidden="false" customHeight="false" outlineLevel="0" collapsed="false">
      <c r="E421" s="0" t="s">
        <v>1002</v>
      </c>
      <c r="I421" s="39" t="s">
        <v>2427</v>
      </c>
      <c r="J421" s="40" t="n">
        <f aca="false">IF(ISNUMBER(RIGHT(E421,LEN(E421)-SEARCH("(",E421,1))*1),RIGHT(E421,LEN(E421)-SEARCH("(",E421,1))*1,VLOOKUP(MID(E421,SEARCH("(",E421,1)+1,IF(ISERROR(FIND("NBMX",E421,1)),3,4)),$A$2:$C$38,3,0))</f>
        <v>1</v>
      </c>
      <c r="K421" s="40" t="str">
        <f aca="false">IF(ISBLANK(F421),"",IF(ISNUMBER(F421),F421,VLOOKUP(IF(ISERROR(SEARCH(")",F421,1)),LEFT(F421,LEN(F421)),LEFT(F421,LEN(F421)-1)),$A$2:$C$38,3,0)))</f>
        <v/>
      </c>
      <c r="L421" s="40" t="str">
        <f aca="false">IF(ISBLANK(G421),"",IF(ISNUMBER(G421),G421,IF(ISNUMBER(1*LEFT(G421,LEN(G421)-1)),1*LEFT(G421,LEN(G421)-1),VLOOKUP(IF(ISERROR(SEARCH(")",G421,1)),LEFT(G421,LEN(G421)),LEFT(G421,LEN(G421)-1)),$A$2:$C$38,3,0))))</f>
        <v/>
      </c>
      <c r="M421" s="41" t="str">
        <f aca="false">IF(ISBLANK(H421),"",IF(ISNUMBER(H421),H421,IF(ISNUMBER(1*LEFT(H421,LEN(H421)-1)),1*LEFT(H421,LEN(H421)-1),VLOOKUP(IF(ISERROR(SEARCH(")",H421,1)),LEFT(H421,LEN(H421)),LEFT(H421,LEN(H421)-1)),$A$2:$C$38,3,0))))</f>
        <v/>
      </c>
      <c r="N421" s="40" t="str">
        <f aca="false">I421&amp;"("&amp;J421&amp;IF(ISNUMBER(K421),IF(ISNUMBER(L421),IF(ISNUMBER(M421),","&amp;K421&amp;","&amp;L421&amp;","&amp;M421,","&amp;K421&amp;","&amp;L421),","&amp;K421),"")&amp;")"</f>
        <v>PM10(1)</v>
      </c>
      <c r="O421" s="0" t="str">
        <f aca="false">IF(ISERROR(VLOOKUP(N421,'INTEGER modparm'!$B$2:$B$155,1,0)),IF(ISERROR(VLOOKUP(N421,'REAL modparm'!$B$2:$B$801,1,0)),IF(ISERROR(VLOOKUP(N421,'CHAR modparm'!$B$2:$B$10,1,0)),"*******","CHARACTER"),"REAL"),"INTEGER")</f>
        <v>REAL</v>
      </c>
      <c r="P421" s="0" t="n">
        <v>420</v>
      </c>
      <c r="Q421" s="42" t="s">
        <v>2974</v>
      </c>
      <c r="R421" s="42" t="str">
        <f aca="false">INDEX($N$2:$N$951,MATCH(S421,$P$2:$P$951,0),1)</f>
        <v>PKOC(60)</v>
      </c>
      <c r="S421" s="30" t="n">
        <v>416</v>
      </c>
      <c r="T421" s="43" t="str">
        <f aca="false">Q421&amp;"::"&amp;R421</f>
        <v>REAL::PKOC(60)</v>
      </c>
      <c r="U421" s="44" t="str">
        <f aca="false">"p%"&amp;LEFT(R421,SEARCH("(",R421,1)-1)&amp;"="&amp;LEFT(R421,SEARCH("(",R421,1)-1)</f>
        <v>p%PKOC=PKOC</v>
      </c>
      <c r="V421" s="44" t="str">
        <f aca="false">LEFT(R421,SEARCH("(",R421,1)-1)&amp;"="&amp;"p%"&amp;LEFT(R421,SEARCH("(",R421,1)-1)</f>
        <v>PKOC=p%PKOC</v>
      </c>
    </row>
    <row r="422" customFormat="false" ht="12.8" hidden="false" customHeight="false" outlineLevel="0" collapsed="false">
      <c r="E422" s="0" t="s">
        <v>1001</v>
      </c>
      <c r="I422" s="39" t="s">
        <v>2428</v>
      </c>
      <c r="J422" s="40" t="n">
        <f aca="false">IF(ISNUMBER(RIGHT(E422,LEN(E422)-SEARCH("(",E422,1))*1),RIGHT(E422,LEN(E422)-SEARCH("(",E422,1))*1,VLOOKUP(MID(E422,SEARCH("(",E422,1)+1,IF(ISERROR(FIND("NBMX",E422,1)),3,4)),$A$2:$C$38,3,0))</f>
        <v>1</v>
      </c>
      <c r="K422" s="40" t="str">
        <f aca="false">IF(ISBLANK(F422),"",IF(ISNUMBER(F422),F422,VLOOKUP(IF(ISERROR(SEARCH(")",F422,1)),LEFT(F422,LEN(F422)),LEFT(F422,LEN(F422)-1)),$A$2:$C$38,3,0)))</f>
        <v/>
      </c>
      <c r="L422" s="40" t="str">
        <f aca="false">IF(ISBLANK(G422),"",IF(ISNUMBER(G422),G422,IF(ISNUMBER(1*LEFT(G422,LEN(G422)-1)),1*LEFT(G422,LEN(G422)-1),VLOOKUP(IF(ISERROR(SEARCH(")",G422,1)),LEFT(G422,LEN(G422)),LEFT(G422,LEN(G422)-1)),$A$2:$C$38,3,0))))</f>
        <v/>
      </c>
      <c r="M422" s="41" t="str">
        <f aca="false">IF(ISBLANK(H422),"",IF(ISNUMBER(H422),H422,IF(ISNUMBER(1*LEFT(H422,LEN(H422)-1)),1*LEFT(H422,LEN(H422)-1),VLOOKUP(IF(ISERROR(SEARCH(")",H422,1)),LEFT(H422,LEN(H422)),LEFT(H422,LEN(H422)-1)),$A$2:$C$38,3,0))))</f>
        <v/>
      </c>
      <c r="N422" s="40" t="str">
        <f aca="false">I422&amp;"("&amp;J422&amp;IF(ISNUMBER(K422),IF(ISNUMBER(L422),IF(ISNUMBER(M422),","&amp;K422&amp;","&amp;L422&amp;","&amp;M422,","&amp;K422&amp;","&amp;L422),","&amp;K422),"")&amp;")"</f>
        <v>PMX(1)</v>
      </c>
      <c r="O422" s="0" t="str">
        <f aca="false">IF(ISERROR(VLOOKUP(N422,'INTEGER modparm'!$B$2:$B$155,1,0)),IF(ISERROR(VLOOKUP(N422,'REAL modparm'!$B$2:$B$801,1,0)),IF(ISERROR(VLOOKUP(N422,'CHAR modparm'!$B$2:$B$10,1,0)),"*******","CHARACTER"),"REAL"),"INTEGER")</f>
        <v>REAL</v>
      </c>
      <c r="P422" s="0" t="n">
        <v>421</v>
      </c>
      <c r="Q422" s="42" t="s">
        <v>2974</v>
      </c>
      <c r="R422" s="42" t="str">
        <f aca="false">INDEX($N$2:$N$951,MATCH(S422,$P$2:$P$951,0),1)</f>
        <v>PKRZ(12)</v>
      </c>
      <c r="S422" s="30" t="n">
        <v>417</v>
      </c>
      <c r="T422" s="43" t="str">
        <f aca="false">Q422&amp;"::"&amp;R422</f>
        <v>REAL::PKRZ(12)</v>
      </c>
      <c r="U422" s="44" t="str">
        <f aca="false">"p%"&amp;LEFT(R422,SEARCH("(",R422,1)-1)&amp;"="&amp;LEFT(R422,SEARCH("(",R422,1)-1)</f>
        <v>p%PKRZ=PKRZ</v>
      </c>
      <c r="V422" s="44" t="str">
        <f aca="false">LEFT(R422,SEARCH("(",R422,1)-1)&amp;"="&amp;"p%"&amp;LEFT(R422,SEARCH("(",R422,1)-1)</f>
        <v>PKRZ=p%PKRZ</v>
      </c>
    </row>
    <row r="423" customFormat="false" ht="12.8" hidden="false" customHeight="false" outlineLevel="0" collapsed="false">
      <c r="E423" s="0" t="s">
        <v>1791</v>
      </c>
      <c r="F423" s="0" t="s">
        <v>1599</v>
      </c>
      <c r="I423" s="39" t="s">
        <v>2429</v>
      </c>
      <c r="J423" s="40" t="n">
        <f aca="false">IF(ISNUMBER(RIGHT(E423,LEN(E423)-SEARCH("(",E423,1))*1),RIGHT(E423,LEN(E423)-SEARCH("(",E423,1))*1,VLOOKUP(MID(E423,SEARCH("(",E423,1)+1,IF(ISERROR(FIND("NBMX",E423,1)),3,4)),$A$2:$C$38,3,0))</f>
        <v>12</v>
      </c>
      <c r="K423" s="40" t="n">
        <f aca="false">IF(ISBLANK(F423),"",IF(ISNUMBER(F423),F423,VLOOKUP(IF(ISERROR(SEARCH(")",F423,1)),LEFT(F423,LEN(F423)),LEFT(F423,LEN(F423)-1)),$A$2:$C$38,3,0)))</f>
        <v>1</v>
      </c>
      <c r="L423" s="40" t="str">
        <f aca="false">IF(ISBLANK(G423),"",IF(ISNUMBER(G423),G423,IF(ISNUMBER(1*LEFT(G423,LEN(G423)-1)),1*LEFT(G423,LEN(G423)-1),VLOOKUP(IF(ISERROR(SEARCH(")",G423,1)),LEFT(G423,LEN(G423)),LEFT(G423,LEN(G423)-1)),$A$2:$C$38,3,0))))</f>
        <v/>
      </c>
      <c r="M423" s="41" t="str">
        <f aca="false">IF(ISBLANK(H423),"",IF(ISNUMBER(H423),H423,IF(ISNUMBER(1*LEFT(H423,LEN(H423)-1)),1*LEFT(H423,LEN(H423)-1),VLOOKUP(IF(ISERROR(SEARCH(")",H423,1)),LEFT(H423,LEN(H423)),LEFT(H423,LEN(H423)-1)),$A$2:$C$38,3,0))))</f>
        <v/>
      </c>
      <c r="N423" s="40" t="str">
        <f aca="false">I423&amp;"("&amp;J423&amp;IF(ISNUMBER(K423),IF(ISNUMBER(L423),IF(ISNUMBER(M423),","&amp;K423&amp;","&amp;L423&amp;","&amp;M423,","&amp;K423&amp;","&amp;L423),","&amp;K423),"")&amp;")"</f>
        <v>PO(12,1)</v>
      </c>
      <c r="O423" s="0" t="str">
        <f aca="false">IF(ISERROR(VLOOKUP(N423,'INTEGER modparm'!$B$2:$B$155,1,0)),IF(ISERROR(VLOOKUP(N423,'REAL modparm'!$B$2:$B$801,1,0)),IF(ISERROR(VLOOKUP(N423,'CHAR modparm'!$B$2:$B$10,1,0)),"*******","CHARACTER"),"REAL"),"INTEGER")</f>
        <v>REAL</v>
      </c>
      <c r="P423" s="0" t="n">
        <v>422</v>
      </c>
      <c r="Q423" s="42" t="s">
        <v>2974</v>
      </c>
      <c r="R423" s="42" t="str">
        <f aca="false">INDEX($N$2:$N$951,MATCH(S423,$P$2:$P$951,0),1)</f>
        <v>PLAX(200)</v>
      </c>
      <c r="S423" s="30" t="n">
        <v>418</v>
      </c>
      <c r="T423" s="43" t="str">
        <f aca="false">Q423&amp;"::"&amp;R423</f>
        <v>REAL::PLAX(200)</v>
      </c>
      <c r="U423" s="44" t="str">
        <f aca="false">"p%"&amp;LEFT(R423,SEARCH("(",R423,1)-1)&amp;"="&amp;LEFT(R423,SEARCH("(",R423,1)-1)</f>
        <v>p%PLAX=PLAX</v>
      </c>
      <c r="V423" s="44" t="str">
        <f aca="false">LEFT(R423,SEARCH("(",R423,1)-1)&amp;"="&amp;"p%"&amp;LEFT(R423,SEARCH("(",R423,1)-1)</f>
        <v>PLAX=p%PLAX</v>
      </c>
    </row>
    <row r="424" customFormat="false" ht="12.8" hidden="false" customHeight="false" outlineLevel="0" collapsed="false">
      <c r="E424" s="0" t="s">
        <v>1792</v>
      </c>
      <c r="F424" s="0" t="s">
        <v>222</v>
      </c>
      <c r="G424" s="0" t="s">
        <v>1599</v>
      </c>
      <c r="I424" s="39" t="s">
        <v>2430</v>
      </c>
      <c r="J424" s="40" t="n">
        <f aca="false">IF(ISNUMBER(RIGHT(E424,LEN(E424)-SEARCH("(",E424,1))*1),RIGHT(E424,LEN(E424)-SEARCH("(",E424,1))*1,VLOOKUP(MID(E424,SEARCH("(",E424,1)+1,IF(ISERROR(FIND("NBMX",E424,1)),3,4)),$A$2:$C$38,3,0))</f>
        <v>200</v>
      </c>
      <c r="K424" s="40" t="n">
        <f aca="false">IF(ISBLANK(F424),"",IF(ISNUMBER(F424),F424,VLOOKUP(IF(ISERROR(SEARCH(")",F424,1)),LEFT(F424,LEN(F424)),LEFT(F424,LEN(F424)-1)),$A$2:$C$38,3,0)))</f>
        <v>45</v>
      </c>
      <c r="L424" s="40" t="n">
        <f aca="false">IF(ISBLANK(G424),"",IF(ISNUMBER(G424),G424,IF(ISNUMBER(1*LEFT(G424,LEN(G424)-1)),1*LEFT(G424,LEN(G424)-1),VLOOKUP(IF(ISERROR(SEARCH(")",G424,1)),LEFT(G424,LEN(G424)),LEFT(G424,LEN(G424)-1)),$A$2:$C$38,3,0))))</f>
        <v>1</v>
      </c>
      <c r="M424" s="41" t="str">
        <f aca="false">IF(ISBLANK(H424),"",IF(ISNUMBER(H424),H424,IF(ISNUMBER(1*LEFT(H424,LEN(H424)-1)),1*LEFT(H424,LEN(H424)-1),VLOOKUP(IF(ISERROR(SEARCH(")",H424,1)),LEFT(H424,LEN(H424)),LEFT(H424,LEN(H424)-1)),$A$2:$C$38,3,0))))</f>
        <v/>
      </c>
      <c r="N424" s="40" t="str">
        <f aca="false">I424&amp;"("&amp;J424&amp;IF(ISNUMBER(K424),IF(ISNUMBER(L424),IF(ISNUMBER(M424),","&amp;K424&amp;","&amp;L424&amp;","&amp;M424,","&amp;K424&amp;","&amp;L424),","&amp;K424),"")&amp;")"</f>
        <v>POP(200,45,1)</v>
      </c>
      <c r="O424" s="0" t="str">
        <f aca="false">IF(ISERROR(VLOOKUP(N424,'INTEGER modparm'!$B$2:$B$155,1,0)),IF(ISERROR(VLOOKUP(N424,'REAL modparm'!$B$2:$B$801,1,0)),IF(ISERROR(VLOOKUP(N424,'CHAR modparm'!$B$2:$B$10,1,0)),"*******","CHARACTER"),"REAL"),"INTEGER")</f>
        <v>REAL</v>
      </c>
      <c r="P424" s="0" t="n">
        <v>423</v>
      </c>
      <c r="Q424" s="42" t="s">
        <v>2974</v>
      </c>
      <c r="R424" s="42" t="str">
        <f aca="false">INDEX($N$2:$N$951,MATCH(S424,$P$2:$P$951,0),1)</f>
        <v>PLCH(60)</v>
      </c>
      <c r="S424" s="30" t="n">
        <v>419</v>
      </c>
      <c r="T424" s="43" t="str">
        <f aca="false">Q424&amp;"::"&amp;R424</f>
        <v>REAL::PLCH(60)</v>
      </c>
      <c r="U424" s="44" t="str">
        <f aca="false">"p%"&amp;LEFT(R424,SEARCH("(",R424,1)-1)&amp;"="&amp;LEFT(R424,SEARCH("(",R424,1)-1)</f>
        <v>p%PLCH=PLCH</v>
      </c>
      <c r="V424" s="44" t="str">
        <f aca="false">LEFT(R424,SEARCH("(",R424,1)-1)&amp;"="&amp;"p%"&amp;LEFT(R424,SEARCH("(",R424,1)-1)</f>
        <v>PLCH=p%PLCH</v>
      </c>
    </row>
    <row r="425" customFormat="false" ht="12.8" hidden="false" customHeight="false" outlineLevel="0" collapsed="false">
      <c r="E425" s="0" t="s">
        <v>870</v>
      </c>
      <c r="I425" s="39" t="s">
        <v>2431</v>
      </c>
      <c r="J425" s="40" t="n">
        <f aca="false">IF(ISNUMBER(RIGHT(E425,LEN(E425)-SEARCH("(",E425,1))*1),RIGHT(E425,LEN(E425)-SEARCH("(",E425,1))*1,VLOOKUP(MID(E425,SEARCH("(",E425,1)+1,IF(ISERROR(FIND("NBMX",E425,1)),3,4)),$A$2:$C$38,3,0))</f>
        <v>200</v>
      </c>
      <c r="K425" s="40" t="str">
        <f aca="false">IF(ISBLANK(F425),"",IF(ISNUMBER(F425),F425,VLOOKUP(IF(ISERROR(SEARCH(")",F425,1)),LEFT(F425,LEN(F425)),LEFT(F425,LEN(F425)-1)),$A$2:$C$38,3,0)))</f>
        <v/>
      </c>
      <c r="L425" s="40" t="str">
        <f aca="false">IF(ISBLANK(G425),"",IF(ISNUMBER(G425),G425,IF(ISNUMBER(1*LEFT(G425,LEN(G425)-1)),1*LEFT(G425,LEN(G425)-1),VLOOKUP(IF(ISERROR(SEARCH(")",G425,1)),LEFT(G425,LEN(G425)),LEFT(G425,LEN(G425)-1)),$A$2:$C$38,3,0))))</f>
        <v/>
      </c>
      <c r="M425" s="41" t="str">
        <f aca="false">IF(ISBLANK(H425),"",IF(ISNUMBER(H425),H425,IF(ISNUMBER(1*LEFT(H425,LEN(H425)-1)),1*LEFT(H425,LEN(H425)-1),VLOOKUP(IF(ISERROR(SEARCH(")",H425,1)),LEFT(H425,LEN(H425)),LEFT(H425,LEN(H425)-1)),$A$2:$C$38,3,0))))</f>
        <v/>
      </c>
      <c r="N425" s="40" t="str">
        <f aca="false">I425&amp;"("&amp;J425&amp;IF(ISNUMBER(K425),IF(ISNUMBER(L425),IF(ISNUMBER(M425),","&amp;K425&amp;","&amp;L425&amp;","&amp;M425,","&amp;K425&amp;","&amp;L425),","&amp;K425),"")&amp;")"</f>
        <v>POPX(200)</v>
      </c>
      <c r="O425" s="0" t="str">
        <f aca="false">IF(ISERROR(VLOOKUP(N425,'INTEGER modparm'!$B$2:$B$155,1,0)),IF(ISERROR(VLOOKUP(N425,'REAL modparm'!$B$2:$B$801,1,0)),IF(ISERROR(VLOOKUP(N425,'CHAR modparm'!$B$2:$B$10,1,0)),"*******","CHARACTER"),"REAL"),"INTEGER")</f>
        <v>REAL</v>
      </c>
      <c r="P425" s="0" t="n">
        <v>424</v>
      </c>
      <c r="Q425" s="42" t="s">
        <v>2974</v>
      </c>
      <c r="R425" s="42" t="str">
        <f aca="false">INDEX($N$2:$N$951,MATCH(S425,$P$2:$P$951,0),1)</f>
        <v>PM10(1)</v>
      </c>
      <c r="S425" s="30" t="n">
        <v>420</v>
      </c>
      <c r="T425" s="43" t="str">
        <f aca="false">Q425&amp;"::"&amp;R425</f>
        <v>REAL::PM10(1)</v>
      </c>
      <c r="U425" s="44" t="str">
        <f aca="false">"p%"&amp;LEFT(R425,SEARCH("(",R425,1)-1)&amp;"="&amp;LEFT(R425,SEARCH("(",R425,1)-1)</f>
        <v>p%PM10=PM10</v>
      </c>
      <c r="V425" s="44" t="str">
        <f aca="false">LEFT(R425,SEARCH("(",R425,1)-1)&amp;"="&amp;"p%"&amp;LEFT(R425,SEARCH("(",R425,1)-1)</f>
        <v>PM10=p%PM10</v>
      </c>
    </row>
    <row r="426" customFormat="false" ht="12.8" hidden="false" customHeight="false" outlineLevel="0" collapsed="false">
      <c r="E426" s="0" t="s">
        <v>1793</v>
      </c>
      <c r="F426" s="0" t="s">
        <v>1652</v>
      </c>
      <c r="I426" s="39" t="s">
        <v>2432</v>
      </c>
      <c r="J426" s="40" t="n">
        <f aca="false">IF(ISNUMBER(RIGHT(E426,LEN(E426)-SEARCH("(",E426,1))*1),RIGHT(E426,LEN(E426)-SEARCH("(",E426,1))*1,VLOOKUP(MID(E426,SEARCH("(",E426,1)+1,IF(ISERROR(FIND("NBMX",E426,1)),3,4)),$A$2:$C$38,3,0))</f>
        <v>2</v>
      </c>
      <c r="K426" s="40" t="n">
        <f aca="false">IF(ISBLANK(F426),"",IF(ISNUMBER(F426),F426,VLOOKUP(IF(ISERROR(SEARCH(")",F426,1)),LEFT(F426,LEN(F426)),LEFT(F426,LEN(F426)-1)),$A$2:$C$38,3,0)))</f>
        <v>200</v>
      </c>
      <c r="L426" s="40" t="str">
        <f aca="false">IF(ISBLANK(G426),"",IF(ISNUMBER(G426),G426,IF(ISNUMBER(1*LEFT(G426,LEN(G426)-1)),1*LEFT(G426,LEN(G426)-1),VLOOKUP(IF(ISERROR(SEARCH(")",G426,1)),LEFT(G426,LEN(G426)),LEFT(G426,LEN(G426)-1)),$A$2:$C$38,3,0))))</f>
        <v/>
      </c>
      <c r="M426" s="41" t="str">
        <f aca="false">IF(ISBLANK(H426),"",IF(ISNUMBER(H426),H426,IF(ISNUMBER(1*LEFT(H426,LEN(H426)-1)),1*LEFT(H426,LEN(H426)-1),VLOOKUP(IF(ISERROR(SEARCH(")",H426,1)),LEFT(H426,LEN(H426)),LEFT(H426,LEN(H426)-1)),$A$2:$C$38,3,0))))</f>
        <v/>
      </c>
      <c r="N426" s="40" t="str">
        <f aca="false">I426&amp;"("&amp;J426&amp;IF(ISNUMBER(K426),IF(ISNUMBER(L426),IF(ISNUMBER(M426),","&amp;K426&amp;","&amp;L426&amp;","&amp;M426,","&amp;K426&amp;","&amp;L426),","&amp;K426),"")&amp;")"</f>
        <v>PPCF(2,200)</v>
      </c>
      <c r="O426" s="0" t="str">
        <f aca="false">IF(ISERROR(VLOOKUP(N426,'INTEGER modparm'!$B$2:$B$155,1,0)),IF(ISERROR(VLOOKUP(N426,'REAL modparm'!$B$2:$B$801,1,0)),IF(ISERROR(VLOOKUP(N426,'CHAR modparm'!$B$2:$B$10,1,0)),"*******","CHARACTER"),"REAL"),"INTEGER")</f>
        <v>REAL</v>
      </c>
      <c r="P426" s="0" t="n">
        <v>425</v>
      </c>
      <c r="Q426" s="42" t="s">
        <v>2974</v>
      </c>
      <c r="R426" s="42" t="str">
        <f aca="false">INDEX($N$2:$N$951,MATCH(S426,$P$2:$P$951,0),1)</f>
        <v>PMX(1)</v>
      </c>
      <c r="S426" s="30" t="n">
        <v>421</v>
      </c>
      <c r="T426" s="43" t="str">
        <f aca="false">Q426&amp;"::"&amp;R426</f>
        <v>REAL::PMX(1)</v>
      </c>
      <c r="U426" s="44" t="str">
        <f aca="false">"p%"&amp;LEFT(R426,SEARCH("(",R426,1)-1)&amp;"="&amp;LEFT(R426,SEARCH("(",R426,1)-1)</f>
        <v>p%PMX=PMX</v>
      </c>
      <c r="V426" s="44" t="str">
        <f aca="false">LEFT(R426,SEARCH("(",R426,1)-1)&amp;"="&amp;"p%"&amp;LEFT(R426,SEARCH("(",R426,1)-1)</f>
        <v>PMX=p%PMX</v>
      </c>
    </row>
    <row r="427" customFormat="false" ht="12.8" hidden="false" customHeight="false" outlineLevel="0" collapsed="false">
      <c r="E427" s="0" t="s">
        <v>1794</v>
      </c>
      <c r="F427" s="0" t="s">
        <v>1599</v>
      </c>
      <c r="I427" s="39" t="s">
        <v>2433</v>
      </c>
      <c r="J427" s="40" t="n">
        <f aca="false">IF(ISNUMBER(RIGHT(E427,LEN(E427)-SEARCH("(",E427,1))*1),RIGHT(E427,LEN(E427)-SEARCH("(",E427,1))*1,VLOOKUP(MID(E427,SEARCH("(",E427,1)+1,IF(ISERROR(FIND("NBMX",E427,1)),3,4)),$A$2:$C$38,3,0))</f>
        <v>200</v>
      </c>
      <c r="K427" s="40" t="n">
        <f aca="false">IF(ISBLANK(F427),"",IF(ISNUMBER(F427),F427,VLOOKUP(IF(ISERROR(SEARCH(")",F427,1)),LEFT(F427,LEN(F427)),LEFT(F427,LEN(F427)-1)),$A$2:$C$38,3,0)))</f>
        <v>1</v>
      </c>
      <c r="L427" s="40" t="str">
        <f aca="false">IF(ISBLANK(G427),"",IF(ISNUMBER(G427),G427,IF(ISNUMBER(1*LEFT(G427,LEN(G427)-1)),1*LEFT(G427,LEN(G427)-1),VLOOKUP(IF(ISERROR(SEARCH(")",G427,1)),LEFT(G427,LEN(G427)),LEFT(G427,LEN(G427)-1)),$A$2:$C$38,3,0))))</f>
        <v/>
      </c>
      <c r="M427" s="41" t="str">
        <f aca="false">IF(ISBLANK(H427),"",IF(ISNUMBER(H427),H427,IF(ISNUMBER(1*LEFT(H427,LEN(H427)-1)),1*LEFT(H427,LEN(H427)-1),VLOOKUP(IF(ISERROR(SEARCH(")",H427,1)),LEFT(H427,LEN(H427)),LEFT(H427,LEN(H427)-1)),$A$2:$C$38,3,0))))</f>
        <v/>
      </c>
      <c r="N427" s="40" t="str">
        <f aca="false">I427&amp;"("&amp;J427&amp;IF(ISNUMBER(K427),IF(ISNUMBER(L427),IF(ISNUMBER(M427),","&amp;K427&amp;","&amp;L427&amp;","&amp;M427,","&amp;K427&amp;","&amp;L427),","&amp;K427),"")&amp;")"</f>
        <v>PPL0(200,1)</v>
      </c>
      <c r="O427" s="0" t="str">
        <f aca="false">IF(ISERROR(VLOOKUP(N427,'INTEGER modparm'!$B$2:$B$155,1,0)),IF(ISERROR(VLOOKUP(N427,'REAL modparm'!$B$2:$B$801,1,0)),IF(ISERROR(VLOOKUP(N427,'CHAR modparm'!$B$2:$B$10,1,0)),"*******","CHARACTER"),"REAL"),"INTEGER")</f>
        <v>REAL</v>
      </c>
      <c r="P427" s="0" t="n">
        <v>426</v>
      </c>
      <c r="Q427" s="42" t="s">
        <v>2974</v>
      </c>
      <c r="R427" s="42" t="str">
        <f aca="false">INDEX($N$2:$N$951,MATCH(S427,$P$2:$P$951,0),1)</f>
        <v>PO(12,1)</v>
      </c>
      <c r="S427" s="30" t="n">
        <v>422</v>
      </c>
      <c r="T427" s="43" t="str">
        <f aca="false">Q427&amp;"::"&amp;R427</f>
        <v>REAL::PO(12,1)</v>
      </c>
      <c r="U427" s="44" t="str">
        <f aca="false">"p%"&amp;LEFT(R427,SEARCH("(",R427,1)-1)&amp;"="&amp;LEFT(R427,SEARCH("(",R427,1)-1)</f>
        <v>p%PO=PO</v>
      </c>
      <c r="V427" s="44" t="str">
        <f aca="false">LEFT(R427,SEARCH("(",R427,1)-1)&amp;"="&amp;"p%"&amp;LEFT(R427,SEARCH("(",R427,1)-1)</f>
        <v>PO=p%PO</v>
      </c>
    </row>
    <row r="428" customFormat="false" ht="12.8" hidden="false" customHeight="false" outlineLevel="0" collapsed="false">
      <c r="E428" s="0" t="s">
        <v>1795</v>
      </c>
      <c r="F428" s="0" t="s">
        <v>222</v>
      </c>
      <c r="G428" s="0" t="s">
        <v>1599</v>
      </c>
      <c r="I428" s="39" t="s">
        <v>2434</v>
      </c>
      <c r="J428" s="40" t="n">
        <f aca="false">IF(ISNUMBER(RIGHT(E428,LEN(E428)-SEARCH("(",E428,1))*1),RIGHT(E428,LEN(E428)-SEARCH("(",E428,1))*1,VLOOKUP(MID(E428,SEARCH("(",E428,1)+1,IF(ISERROR(FIND("NBMX",E428,1)),3,4)),$A$2:$C$38,3,0))</f>
        <v>200</v>
      </c>
      <c r="K428" s="40" t="n">
        <f aca="false">IF(ISBLANK(F428),"",IF(ISNUMBER(F428),F428,VLOOKUP(IF(ISERROR(SEARCH(")",F428,1)),LEFT(F428,LEN(F428)),LEFT(F428,LEN(F428)-1)),$A$2:$C$38,3,0)))</f>
        <v>45</v>
      </c>
      <c r="L428" s="40" t="n">
        <f aca="false">IF(ISBLANK(G428),"",IF(ISNUMBER(G428),G428,IF(ISNUMBER(1*LEFT(G428,LEN(G428)-1)),1*LEFT(G428,LEN(G428)-1),VLOOKUP(IF(ISERROR(SEARCH(")",G428,1)),LEFT(G428,LEN(G428)),LEFT(G428,LEN(G428)-1)),$A$2:$C$38,3,0))))</f>
        <v>1</v>
      </c>
      <c r="M428" s="41" t="str">
        <f aca="false">IF(ISBLANK(H428),"",IF(ISNUMBER(H428),H428,IF(ISNUMBER(1*LEFT(H428,LEN(H428)-1)),1*LEFT(H428,LEN(H428)-1),VLOOKUP(IF(ISERROR(SEARCH(")",H428,1)),LEFT(H428,LEN(H428)),LEFT(H428,LEN(H428)-1)),$A$2:$C$38,3,0))))</f>
        <v/>
      </c>
      <c r="N428" s="40" t="str">
        <f aca="false">I428&amp;"("&amp;J428&amp;IF(ISNUMBER(K428),IF(ISNUMBER(L428),IF(ISNUMBER(M428),","&amp;K428&amp;","&amp;L428&amp;","&amp;M428,","&amp;K428&amp;","&amp;L428),","&amp;K428),"")&amp;")"</f>
        <v>PPLA(200,45,1)</v>
      </c>
      <c r="O428" s="0" t="str">
        <f aca="false">IF(ISERROR(VLOOKUP(N428,'INTEGER modparm'!$B$2:$B$155,1,0)),IF(ISERROR(VLOOKUP(N428,'REAL modparm'!$B$2:$B$801,1,0)),IF(ISERROR(VLOOKUP(N428,'CHAR modparm'!$B$2:$B$10,1,0)),"*******","CHARACTER"),"REAL"),"INTEGER")</f>
        <v>REAL</v>
      </c>
      <c r="P428" s="0" t="n">
        <v>427</v>
      </c>
      <c r="Q428" s="42" t="s">
        <v>2974</v>
      </c>
      <c r="R428" s="42" t="str">
        <f aca="false">INDEX($N$2:$N$951,MATCH(S428,$P$2:$P$951,0),1)</f>
        <v>POP(200,45,1)</v>
      </c>
      <c r="S428" s="30" t="n">
        <v>423</v>
      </c>
      <c r="T428" s="43" t="str">
        <f aca="false">Q428&amp;"::"&amp;R428</f>
        <v>REAL::POP(200,45,1)</v>
      </c>
      <c r="U428" s="44" t="str">
        <f aca="false">"p%"&amp;LEFT(R428,SEARCH("(",R428,1)-1)&amp;"="&amp;LEFT(R428,SEARCH("(",R428,1)-1)</f>
        <v>p%POP=POP</v>
      </c>
      <c r="V428" s="44" t="str">
        <f aca="false">LEFT(R428,SEARCH("(",R428,1)-1)&amp;"="&amp;"p%"&amp;LEFT(R428,SEARCH("(",R428,1)-1)</f>
        <v>POP=p%POP</v>
      </c>
    </row>
    <row r="429" customFormat="false" ht="12.8" hidden="false" customHeight="false" outlineLevel="0" collapsed="false">
      <c r="E429" s="0" t="s">
        <v>1796</v>
      </c>
      <c r="F429" s="0" t="s">
        <v>1652</v>
      </c>
      <c r="I429" s="39" t="s">
        <v>2435</v>
      </c>
      <c r="J429" s="40" t="n">
        <f aca="false">IF(ISNUMBER(RIGHT(E429,LEN(E429)-SEARCH("(",E429,1))*1),RIGHT(E429,LEN(E429)-SEARCH("(",E429,1))*1,VLOOKUP(MID(E429,SEARCH("(",E429,1)+1,IF(ISERROR(FIND("NBMX",E429,1)),3,4)),$A$2:$C$38,3,0))</f>
        <v>2</v>
      </c>
      <c r="K429" s="40" t="n">
        <f aca="false">IF(ISBLANK(F429),"",IF(ISNUMBER(F429),F429,VLOOKUP(IF(ISERROR(SEARCH(")",F429,1)),LEFT(F429,LEN(F429)),LEFT(F429,LEN(F429)-1)),$A$2:$C$38,3,0)))</f>
        <v>200</v>
      </c>
      <c r="L429" s="40" t="str">
        <f aca="false">IF(ISBLANK(G429),"",IF(ISNUMBER(G429),G429,IF(ISNUMBER(1*LEFT(G429,LEN(G429)-1)),1*LEFT(G429,LEN(G429)-1),VLOOKUP(IF(ISERROR(SEARCH(")",G429,1)),LEFT(G429,LEN(G429)),LEFT(G429,LEN(G429)-1)),$A$2:$C$38,3,0))))</f>
        <v/>
      </c>
      <c r="M429" s="41" t="str">
        <f aca="false">IF(ISBLANK(H429),"",IF(ISNUMBER(H429),H429,IF(ISNUMBER(1*LEFT(H429,LEN(H429)-1)),1*LEFT(H429,LEN(H429)-1),VLOOKUP(IF(ISERROR(SEARCH(")",H429,1)),LEFT(H429,LEN(H429)),LEFT(H429,LEN(H429)-1)),$A$2:$C$38,3,0))))</f>
        <v/>
      </c>
      <c r="N429" s="40" t="str">
        <f aca="false">I429&amp;"("&amp;J429&amp;IF(ISNUMBER(K429),IF(ISNUMBER(L429),IF(ISNUMBER(M429),","&amp;K429&amp;","&amp;L429&amp;","&amp;M429,","&amp;K429&amp;","&amp;L429),","&amp;K429),"")&amp;")"</f>
        <v>PPLP(2,200)</v>
      </c>
      <c r="O429" s="0" t="str">
        <f aca="false">IF(ISERROR(VLOOKUP(N429,'INTEGER modparm'!$B$2:$B$155,1,0)),IF(ISERROR(VLOOKUP(N429,'REAL modparm'!$B$2:$B$801,1,0)),IF(ISERROR(VLOOKUP(N429,'CHAR modparm'!$B$2:$B$10,1,0)),"*******","CHARACTER"),"REAL"),"INTEGER")</f>
        <v>REAL</v>
      </c>
      <c r="P429" s="0" t="n">
        <v>428</v>
      </c>
      <c r="Q429" s="42" t="s">
        <v>2974</v>
      </c>
      <c r="R429" s="42" t="str">
        <f aca="false">INDEX($N$2:$N$951,MATCH(S429,$P$2:$P$951,0),1)</f>
        <v>POPX(200)</v>
      </c>
      <c r="S429" s="30" t="n">
        <v>424</v>
      </c>
      <c r="T429" s="43" t="str">
        <f aca="false">Q429&amp;"::"&amp;R429</f>
        <v>REAL::POPX(200)</v>
      </c>
      <c r="U429" s="44" t="str">
        <f aca="false">"p%"&amp;LEFT(R429,SEARCH("(",R429,1)-1)&amp;"="&amp;LEFT(R429,SEARCH("(",R429,1)-1)</f>
        <v>p%POPX=POPX</v>
      </c>
      <c r="V429" s="44" t="str">
        <f aca="false">LEFT(R429,SEARCH("(",R429,1)-1)&amp;"="&amp;"p%"&amp;LEFT(R429,SEARCH("(",R429,1)-1)</f>
        <v>POPX=p%POPX</v>
      </c>
    </row>
    <row r="430" customFormat="false" ht="12.8" hidden="false" customHeight="false" outlineLevel="0" collapsed="false">
      <c r="E430" s="0" t="s">
        <v>1797</v>
      </c>
      <c r="F430" s="0" t="s">
        <v>1599</v>
      </c>
      <c r="I430" s="39" t="s">
        <v>2436</v>
      </c>
      <c r="J430" s="40" t="n">
        <f aca="false">IF(ISNUMBER(RIGHT(E430,LEN(E430)-SEARCH("(",E430,1))*1),RIGHT(E430,LEN(E430)-SEARCH("(",E430,1))*1,VLOOKUP(MID(E430,SEARCH("(",E430,1)+1,IF(ISERROR(FIND("NBMX",E430,1)),3,4)),$A$2:$C$38,3,0))</f>
        <v>13</v>
      </c>
      <c r="K430" s="40" t="n">
        <f aca="false">IF(ISBLANK(F430),"",IF(ISNUMBER(F430),F430,VLOOKUP(IF(ISERROR(SEARCH(")",F430,1)),LEFT(F430,LEN(F430)),LEFT(F430,LEN(F430)-1)),$A$2:$C$38,3,0)))</f>
        <v>1</v>
      </c>
      <c r="L430" s="40" t="str">
        <f aca="false">IF(ISBLANK(G430),"",IF(ISNUMBER(G430),G430,IF(ISNUMBER(1*LEFT(G430,LEN(G430)-1)),1*LEFT(G430,LEN(G430)-1),VLOOKUP(IF(ISERROR(SEARCH(")",G430,1)),LEFT(G430,LEN(G430)),LEFT(G430,LEN(G430)-1)),$A$2:$C$38,3,0))))</f>
        <v/>
      </c>
      <c r="M430" s="41" t="str">
        <f aca="false">IF(ISBLANK(H430),"",IF(ISNUMBER(H430),H430,IF(ISNUMBER(1*LEFT(H430,LEN(H430)-1)),1*LEFT(H430,LEN(H430)-1),VLOOKUP(IF(ISERROR(SEARCH(")",H430,1)),LEFT(H430,LEN(H430)),LEFT(H430,LEN(H430)-1)),$A$2:$C$38,3,0))))</f>
        <v/>
      </c>
      <c r="N430" s="40" t="str">
        <f aca="false">I430&amp;"("&amp;J430&amp;IF(ISNUMBER(K430),IF(ISNUMBER(L430),IF(ISNUMBER(M430),","&amp;K430&amp;","&amp;L430&amp;","&amp;M430,","&amp;K430&amp;","&amp;L430),","&amp;K430),"")&amp;")"</f>
        <v>PPX(13,1)</v>
      </c>
      <c r="O430" s="0" t="str">
        <f aca="false">IF(ISERROR(VLOOKUP(N430,'INTEGER modparm'!$B$2:$B$155,1,0)),IF(ISERROR(VLOOKUP(N430,'REAL modparm'!$B$2:$B$801,1,0)),IF(ISERROR(VLOOKUP(N430,'CHAR modparm'!$B$2:$B$10,1,0)),"*******","CHARACTER"),"REAL"),"INTEGER")</f>
        <v>REAL</v>
      </c>
      <c r="P430" s="0" t="n">
        <v>429</v>
      </c>
      <c r="Q430" s="42" t="s">
        <v>2974</v>
      </c>
      <c r="R430" s="42" t="str">
        <f aca="false">INDEX($N$2:$N$951,MATCH(S430,$P$2:$P$951,0),1)</f>
        <v>PPCF(2,200)</v>
      </c>
      <c r="S430" s="30" t="n">
        <v>425</v>
      </c>
      <c r="T430" s="43" t="str">
        <f aca="false">Q430&amp;"::"&amp;R430</f>
        <v>REAL::PPCF(2,200)</v>
      </c>
      <c r="U430" s="44" t="str">
        <f aca="false">"p%"&amp;LEFT(R430,SEARCH("(",R430,1)-1)&amp;"="&amp;LEFT(R430,SEARCH("(",R430,1)-1)</f>
        <v>p%PPCF=PPCF</v>
      </c>
      <c r="V430" s="44" t="str">
        <f aca="false">LEFT(R430,SEARCH("(",R430,1)-1)&amp;"="&amp;"p%"&amp;LEFT(R430,SEARCH("(",R430,1)-1)</f>
        <v>PPCF=p%PPCF</v>
      </c>
    </row>
    <row r="431" customFormat="false" ht="12.8" hidden="false" customHeight="false" outlineLevel="0" collapsed="false">
      <c r="E431" s="0" t="s">
        <v>1282</v>
      </c>
      <c r="I431" s="39" t="s">
        <v>2437</v>
      </c>
      <c r="J431" s="40" t="n">
        <f aca="false">IF(ISNUMBER(RIGHT(E431,LEN(E431)-SEARCH("(",E431,1))*1),RIGHT(E431,LEN(E431)-SEARCH("(",E431,1))*1,VLOOKUP(MID(E431,SEARCH("(",E431,1)+1,IF(ISERROR(FIND("NBMX",E431,1)),3,4)),$A$2:$C$38,3,0))</f>
        <v>5</v>
      </c>
      <c r="K431" s="40" t="str">
        <f aca="false">IF(ISBLANK(F431),"",IF(ISNUMBER(F431),F431,VLOOKUP(IF(ISERROR(SEARCH(")",F431,1)),LEFT(F431,LEN(F431)),LEFT(F431,LEN(F431)-1)),$A$2:$C$38,3,0)))</f>
        <v/>
      </c>
      <c r="L431" s="40" t="str">
        <f aca="false">IF(ISBLANK(G431),"",IF(ISNUMBER(G431),G431,IF(ISNUMBER(1*LEFT(G431,LEN(G431)-1)),1*LEFT(G431,LEN(G431)-1),VLOOKUP(IF(ISERROR(SEARCH(")",G431,1)),LEFT(G431,LEN(G431)),LEFT(G431,LEN(G431)-1)),$A$2:$C$38,3,0))))</f>
        <v/>
      </c>
      <c r="M431" s="41" t="str">
        <f aca="false">IF(ISBLANK(H431),"",IF(ISNUMBER(H431),H431,IF(ISNUMBER(1*LEFT(H431,LEN(H431)-1)),1*LEFT(H431,LEN(H431)-1),VLOOKUP(IF(ISERROR(SEARCH(")",H431,1)),LEFT(H431,LEN(H431)),LEFT(H431,LEN(H431)-1)),$A$2:$C$38,3,0))))</f>
        <v/>
      </c>
      <c r="N431" s="40" t="str">
        <f aca="false">I431&amp;"("&amp;J431&amp;IF(ISNUMBER(K431),IF(ISNUMBER(L431),IF(ISNUMBER(M431),","&amp;K431&amp;","&amp;L431&amp;","&amp;M431,","&amp;K431&amp;","&amp;L431),","&amp;K431),"")&amp;")"</f>
        <v>PQPS(5)</v>
      </c>
      <c r="O431" s="0" t="str">
        <f aca="false">IF(ISERROR(VLOOKUP(N431,'INTEGER modparm'!$B$2:$B$155,1,0)),IF(ISERROR(VLOOKUP(N431,'REAL modparm'!$B$2:$B$801,1,0)),IF(ISERROR(VLOOKUP(N431,'CHAR modparm'!$B$2:$B$10,1,0)),"*******","CHARACTER"),"REAL"),"INTEGER")</f>
        <v>REAL</v>
      </c>
      <c r="P431" s="0" t="n">
        <v>430</v>
      </c>
      <c r="Q431" s="42" t="s">
        <v>2974</v>
      </c>
      <c r="R431" s="42" t="str">
        <f aca="false">INDEX($N$2:$N$951,MATCH(S431,$P$2:$P$951,0),1)</f>
        <v>PPL0(200,1)</v>
      </c>
      <c r="S431" s="30" t="n">
        <v>426</v>
      </c>
      <c r="T431" s="43" t="str">
        <f aca="false">Q431&amp;"::"&amp;R431</f>
        <v>REAL::PPL0(200,1)</v>
      </c>
      <c r="U431" s="44" t="str">
        <f aca="false">"p%"&amp;LEFT(R431,SEARCH("(",R431,1)-1)&amp;"="&amp;LEFT(R431,SEARCH("(",R431,1)-1)</f>
        <v>p%PPL0=PPL0</v>
      </c>
      <c r="V431" s="44" t="str">
        <f aca="false">LEFT(R431,SEARCH("(",R431,1)-1)&amp;"="&amp;"p%"&amp;LEFT(R431,SEARCH("(",R431,1)-1)</f>
        <v>PPL0=p%PPL0</v>
      </c>
    </row>
    <row r="432" customFormat="false" ht="12.8" hidden="false" customHeight="false" outlineLevel="0" collapsed="false">
      <c r="E432" s="0" t="s">
        <v>1232</v>
      </c>
      <c r="I432" s="39" t="s">
        <v>2438</v>
      </c>
      <c r="J432" s="40" t="n">
        <f aca="false">IF(ISNUMBER(RIGHT(E432,LEN(E432)-SEARCH("(",E432,1))*1),RIGHT(E432,LEN(E432)-SEARCH("(",E432,1))*1,VLOOKUP(MID(E432,SEARCH("(",E432,1)+1,IF(ISERROR(FIND("NBMX",E432,1)),3,4)),$A$2:$C$38,3,0))</f>
        <v>4</v>
      </c>
      <c r="K432" s="40" t="str">
        <f aca="false">IF(ISBLANK(F432),"",IF(ISNUMBER(F432),F432,VLOOKUP(IF(ISERROR(SEARCH(")",F432,1)),LEFT(F432,LEN(F432)),LEFT(F432,LEN(F432)-1)),$A$2:$C$38,3,0)))</f>
        <v/>
      </c>
      <c r="L432" s="40" t="str">
        <f aca="false">IF(ISBLANK(G432),"",IF(ISNUMBER(G432),G432,IF(ISNUMBER(1*LEFT(G432,LEN(G432)-1)),1*LEFT(G432,LEN(G432)-1),VLOOKUP(IF(ISERROR(SEARCH(")",G432,1)),LEFT(G432,LEN(G432)),LEFT(G432,LEN(G432)-1)),$A$2:$C$38,3,0))))</f>
        <v/>
      </c>
      <c r="M432" s="41" t="str">
        <f aca="false">IF(ISBLANK(H432),"",IF(ISNUMBER(H432),H432,IF(ISNUMBER(1*LEFT(H432,LEN(H432)-1)),1*LEFT(H432,LEN(H432)-1),VLOOKUP(IF(ISERROR(SEARCH(")",H432,1)),LEFT(H432,LEN(H432)),LEFT(H432,LEN(H432)-1)),$A$2:$C$38,3,0))))</f>
        <v/>
      </c>
      <c r="N432" s="40" t="str">
        <f aca="false">I432&amp;"("&amp;J432&amp;IF(ISNUMBER(K432),IF(ISNUMBER(L432),IF(ISNUMBER(M432),","&amp;K432&amp;","&amp;L432&amp;","&amp;M432,","&amp;K432&amp;","&amp;L432),","&amp;K432),"")&amp;")"</f>
        <v>PRAV(4)</v>
      </c>
      <c r="O432" s="0" t="str">
        <f aca="false">IF(ISERROR(VLOOKUP(N432,'INTEGER modparm'!$B$2:$B$155,1,0)),IF(ISERROR(VLOOKUP(N432,'REAL modparm'!$B$2:$B$801,1,0)),IF(ISERROR(VLOOKUP(N432,'CHAR modparm'!$B$2:$B$10,1,0)),"*******","CHARACTER"),"REAL"),"INTEGER")</f>
        <v>REAL</v>
      </c>
      <c r="P432" s="0" t="n">
        <v>431</v>
      </c>
      <c r="Q432" s="42" t="s">
        <v>2974</v>
      </c>
      <c r="R432" s="42" t="str">
        <f aca="false">INDEX($N$2:$N$951,MATCH(S432,$P$2:$P$951,0),1)</f>
        <v>PPLA(200,45,1)</v>
      </c>
      <c r="S432" s="30" t="n">
        <v>427</v>
      </c>
      <c r="T432" s="43" t="str">
        <f aca="false">Q432&amp;"::"&amp;R432</f>
        <v>REAL::PPLA(200,45,1)</v>
      </c>
      <c r="U432" s="44" t="str">
        <f aca="false">"p%"&amp;LEFT(R432,SEARCH("(",R432,1)-1)&amp;"="&amp;LEFT(R432,SEARCH("(",R432,1)-1)</f>
        <v>p%PPLA=PPLA</v>
      </c>
      <c r="V432" s="44" t="str">
        <f aca="false">LEFT(R432,SEARCH("(",R432,1)-1)&amp;"="&amp;"p%"&amp;LEFT(R432,SEARCH("(",R432,1)-1)</f>
        <v>PPLA=p%PPLA</v>
      </c>
    </row>
    <row r="433" customFormat="false" ht="12.8" hidden="false" customHeight="false" outlineLevel="0" collapsed="false">
      <c r="E433" s="0" t="s">
        <v>1233</v>
      </c>
      <c r="I433" s="39" t="s">
        <v>2439</v>
      </c>
      <c r="J433" s="40" t="n">
        <f aca="false">IF(ISNUMBER(RIGHT(E433,LEN(E433)-SEARCH("(",E433,1))*1),RIGHT(E433,LEN(E433)-SEARCH("(",E433,1))*1,VLOOKUP(MID(E433,SEARCH("(",E433,1)+1,IF(ISERROR(FIND("NBMX",E433,1)),3,4)),$A$2:$C$38,3,0))</f>
        <v>4</v>
      </c>
      <c r="K433" s="40" t="str">
        <f aca="false">IF(ISBLANK(F433),"",IF(ISNUMBER(F433),F433,VLOOKUP(IF(ISERROR(SEARCH(")",F433,1)),LEFT(F433,LEN(F433)),LEFT(F433,LEN(F433)-1)),$A$2:$C$38,3,0)))</f>
        <v/>
      </c>
      <c r="L433" s="40" t="str">
        <f aca="false">IF(ISBLANK(G433),"",IF(ISNUMBER(G433),G433,IF(ISNUMBER(1*LEFT(G433,LEN(G433)-1)),1*LEFT(G433,LEN(G433)-1),VLOOKUP(IF(ISERROR(SEARCH(")",G433,1)),LEFT(G433,LEN(G433)),LEFT(G433,LEN(G433)-1)),$A$2:$C$38,3,0))))</f>
        <v/>
      </c>
      <c r="M433" s="41" t="str">
        <f aca="false">IF(ISBLANK(H433),"",IF(ISNUMBER(H433),H433,IF(ISNUMBER(1*LEFT(H433,LEN(H433)-1)),1*LEFT(H433,LEN(H433)-1),VLOOKUP(IF(ISERROR(SEARCH(")",H433,1)),LEFT(H433,LEN(H433)),LEFT(H433,LEN(H433)-1)),$A$2:$C$38,3,0))))</f>
        <v/>
      </c>
      <c r="N433" s="40" t="str">
        <f aca="false">I433&amp;"("&amp;J433&amp;IF(ISNUMBER(K433),IF(ISNUMBER(L433),IF(ISNUMBER(M433),","&amp;K433&amp;","&amp;L433&amp;","&amp;M433,","&amp;K433&amp;","&amp;L433),","&amp;K433),"")&amp;")"</f>
        <v>PRB(4)</v>
      </c>
      <c r="O433" s="0" t="str">
        <f aca="false">IF(ISERROR(VLOOKUP(N433,'INTEGER modparm'!$B$2:$B$155,1,0)),IF(ISERROR(VLOOKUP(N433,'REAL modparm'!$B$2:$B$801,1,0)),IF(ISERROR(VLOOKUP(N433,'CHAR modparm'!$B$2:$B$10,1,0)),"*******","CHARACTER"),"REAL"),"INTEGER")</f>
        <v>REAL</v>
      </c>
      <c r="P433" s="0" t="n">
        <v>432</v>
      </c>
      <c r="Q433" s="42" t="s">
        <v>2974</v>
      </c>
      <c r="R433" s="42" t="str">
        <f aca="false">INDEX($N$2:$N$951,MATCH(S433,$P$2:$P$951,0),1)</f>
        <v>PPLP(2,200)</v>
      </c>
      <c r="S433" s="30" t="n">
        <v>428</v>
      </c>
      <c r="T433" s="43" t="str">
        <f aca="false">Q433&amp;"::"&amp;R433</f>
        <v>REAL::PPLP(2,200)</v>
      </c>
      <c r="U433" s="44" t="str">
        <f aca="false">"p%"&amp;LEFT(R433,SEARCH("(",R433,1)-1)&amp;"="&amp;LEFT(R433,SEARCH("(",R433,1)-1)</f>
        <v>p%PPLP=PPLP</v>
      </c>
      <c r="V433" s="44" t="str">
        <f aca="false">LEFT(R433,SEARCH("(",R433,1)-1)&amp;"="&amp;"p%"&amp;LEFT(R433,SEARCH("(",R433,1)-1)</f>
        <v>PPLP=p%PPLP</v>
      </c>
    </row>
    <row r="434" customFormat="false" ht="12.8" hidden="false" customHeight="false" outlineLevel="0" collapsed="false">
      <c r="E434" s="0" t="s">
        <v>1003</v>
      </c>
      <c r="I434" s="39" t="s">
        <v>2440</v>
      </c>
      <c r="J434" s="40" t="n">
        <f aca="false">IF(ISNUMBER(RIGHT(E434,LEN(E434)-SEARCH("(",E434,1))*1),RIGHT(E434,LEN(E434)-SEARCH("(",E434,1))*1,VLOOKUP(MID(E434,SEARCH("(",E434,1)+1,IF(ISERROR(FIND("NBMX",E434,1)),3,4)),$A$2:$C$38,3,0))</f>
        <v>1</v>
      </c>
      <c r="K434" s="40" t="str">
        <f aca="false">IF(ISBLANK(F434),"",IF(ISNUMBER(F434),F434,VLOOKUP(IF(ISERROR(SEARCH(")",F434,1)),LEFT(F434,LEN(F434)),LEFT(F434,LEN(F434)-1)),$A$2:$C$38,3,0)))</f>
        <v/>
      </c>
      <c r="L434" s="40" t="str">
        <f aca="false">IF(ISBLANK(G434),"",IF(ISNUMBER(G434),G434,IF(ISNUMBER(1*LEFT(G434,LEN(G434)-1)),1*LEFT(G434,LEN(G434)-1),VLOOKUP(IF(ISERROR(SEARCH(")",G434,1)),LEFT(G434,LEN(G434)),LEFT(G434,LEN(G434)-1)),$A$2:$C$38,3,0))))</f>
        <v/>
      </c>
      <c r="M434" s="41" t="str">
        <f aca="false">IF(ISBLANK(H434),"",IF(ISNUMBER(H434),H434,IF(ISNUMBER(1*LEFT(H434,LEN(H434)-1)),1*LEFT(H434,LEN(H434)-1),VLOOKUP(IF(ISERROR(SEARCH(")",H434,1)),LEFT(H434,LEN(H434)),LEFT(H434,LEN(H434)-1)),$A$2:$C$38,3,0))))</f>
        <v/>
      </c>
      <c r="N434" s="40" t="str">
        <f aca="false">I434&amp;"("&amp;J434&amp;IF(ISNUMBER(K434),IF(ISNUMBER(L434),IF(ISNUMBER(M434),","&amp;K434&amp;","&amp;L434&amp;","&amp;M434,","&amp;K434&amp;","&amp;L434),","&amp;K434),"")&amp;")"</f>
        <v>PRSD(1)</v>
      </c>
      <c r="O434" s="0" t="str">
        <f aca="false">IF(ISERROR(VLOOKUP(N434,'INTEGER modparm'!$B$2:$B$155,1,0)),IF(ISERROR(VLOOKUP(N434,'REAL modparm'!$B$2:$B$801,1,0)),IF(ISERROR(VLOOKUP(N434,'CHAR modparm'!$B$2:$B$10,1,0)),"*******","CHARACTER"),"REAL"),"INTEGER")</f>
        <v>REAL</v>
      </c>
      <c r="P434" s="0" t="n">
        <v>433</v>
      </c>
      <c r="Q434" s="42" t="s">
        <v>2974</v>
      </c>
      <c r="R434" s="42" t="str">
        <f aca="false">INDEX($N$2:$N$951,MATCH(S434,$P$2:$P$951,0),1)</f>
        <v>PPX(13,1)</v>
      </c>
      <c r="S434" s="30" t="n">
        <v>429</v>
      </c>
      <c r="T434" s="43" t="str">
        <f aca="false">Q434&amp;"::"&amp;R434</f>
        <v>REAL::PPX(13,1)</v>
      </c>
      <c r="U434" s="44" t="str">
        <f aca="false">"p%"&amp;LEFT(R434,SEARCH("(",R434,1)-1)&amp;"="&amp;LEFT(R434,SEARCH("(",R434,1)-1)</f>
        <v>p%PPX=PPX</v>
      </c>
      <c r="V434" s="44" t="str">
        <f aca="false">LEFT(R434,SEARCH("(",R434,1)-1)&amp;"="&amp;"p%"&amp;LEFT(R434,SEARCH("(",R434,1)-1)</f>
        <v>PPX=p%PPX</v>
      </c>
    </row>
    <row r="435" customFormat="false" ht="12.8" hidden="false" customHeight="false" outlineLevel="0" collapsed="false">
      <c r="E435" s="0" t="s">
        <v>871</v>
      </c>
      <c r="I435" s="39" t="s">
        <v>2441</v>
      </c>
      <c r="J435" s="40" t="n">
        <f aca="false">IF(ISNUMBER(RIGHT(E435,LEN(E435)-SEARCH("(",E435,1))*1),RIGHT(E435,LEN(E435)-SEARCH("(",E435,1))*1,VLOOKUP(MID(E435,SEARCH("(",E435,1)+1,IF(ISERROR(FIND("NBMX",E435,1)),3,4)),$A$2:$C$38,3,0))</f>
        <v>200</v>
      </c>
      <c r="K435" s="40" t="str">
        <f aca="false">IF(ISBLANK(F435),"",IF(ISNUMBER(F435),F435,VLOOKUP(IF(ISERROR(SEARCH(")",F435,1)),LEFT(F435,LEN(F435)),LEFT(F435,LEN(F435)-1)),$A$2:$C$38,3,0)))</f>
        <v/>
      </c>
      <c r="L435" s="40" t="str">
        <f aca="false">IF(ISBLANK(G435),"",IF(ISNUMBER(G435),G435,IF(ISNUMBER(1*LEFT(G435,LEN(G435)-1)),1*LEFT(G435,LEN(G435)-1),VLOOKUP(IF(ISERROR(SEARCH(")",G435,1)),LEFT(G435,LEN(G435)),LEFT(G435,LEN(G435)-1)),$A$2:$C$38,3,0))))</f>
        <v/>
      </c>
      <c r="M435" s="41" t="str">
        <f aca="false">IF(ISBLANK(H435),"",IF(ISNUMBER(H435),H435,IF(ISNUMBER(1*LEFT(H435,LEN(H435)-1)),1*LEFT(H435,LEN(H435)-1),VLOOKUP(IF(ISERROR(SEARCH(")",H435,1)),LEFT(H435,LEN(H435)),LEFT(H435,LEN(H435)-1)),$A$2:$C$38,3,0))))</f>
        <v/>
      </c>
      <c r="N435" s="40" t="str">
        <f aca="false">I435&amp;"("&amp;J435&amp;IF(ISNUMBER(K435),IF(ISNUMBER(L435),IF(ISNUMBER(M435),","&amp;K435&amp;","&amp;L435&amp;","&amp;M435,","&amp;K435&amp;","&amp;L435),","&amp;K435),"")&amp;")"</f>
        <v>PRYF(200)</v>
      </c>
      <c r="O435" s="0" t="str">
        <f aca="false">IF(ISERROR(VLOOKUP(N435,'INTEGER modparm'!$B$2:$B$155,1,0)),IF(ISERROR(VLOOKUP(N435,'REAL modparm'!$B$2:$B$801,1,0)),IF(ISERROR(VLOOKUP(N435,'CHAR modparm'!$B$2:$B$10,1,0)),"*******","CHARACTER"),"REAL"),"INTEGER")</f>
        <v>REAL</v>
      </c>
      <c r="P435" s="0" t="n">
        <v>434</v>
      </c>
      <c r="Q435" s="42" t="s">
        <v>2974</v>
      </c>
      <c r="R435" s="42" t="str">
        <f aca="false">INDEX($N$2:$N$951,MATCH(S435,$P$2:$P$951,0),1)</f>
        <v>PQPS(5)</v>
      </c>
      <c r="S435" s="30" t="n">
        <v>430</v>
      </c>
      <c r="T435" s="43" t="str">
        <f aca="false">Q435&amp;"::"&amp;R435</f>
        <v>REAL::PQPS(5)</v>
      </c>
      <c r="U435" s="44" t="str">
        <f aca="false">"p%"&amp;LEFT(R435,SEARCH("(",R435,1)-1)&amp;"="&amp;LEFT(R435,SEARCH("(",R435,1)-1)</f>
        <v>p%PQPS=PQPS</v>
      </c>
      <c r="V435" s="44" t="str">
        <f aca="false">LEFT(R435,SEARCH("(",R435,1)-1)&amp;"="&amp;"p%"&amp;LEFT(R435,SEARCH("(",R435,1)-1)</f>
        <v>PQPS=p%PQPS</v>
      </c>
    </row>
    <row r="436" customFormat="false" ht="12.8" hidden="false" customHeight="false" outlineLevel="0" collapsed="false">
      <c r="E436" s="0" t="s">
        <v>872</v>
      </c>
      <c r="I436" s="39" t="s">
        <v>2442</v>
      </c>
      <c r="J436" s="40" t="n">
        <f aca="false">IF(ISNUMBER(RIGHT(E436,LEN(E436)-SEARCH("(",E436,1))*1),RIGHT(E436,LEN(E436)-SEARCH("(",E436,1))*1,VLOOKUP(MID(E436,SEARCH("(",E436,1)+1,IF(ISERROR(FIND("NBMX",E436,1)),3,4)),$A$2:$C$38,3,0))</f>
        <v>200</v>
      </c>
      <c r="K436" s="40" t="str">
        <f aca="false">IF(ISBLANK(F436),"",IF(ISNUMBER(F436),F436,VLOOKUP(IF(ISERROR(SEARCH(")",F436,1)),LEFT(F436,LEN(F436)),LEFT(F436,LEN(F436)-1)),$A$2:$C$38,3,0)))</f>
        <v/>
      </c>
      <c r="L436" s="40" t="str">
        <f aca="false">IF(ISBLANK(G436),"",IF(ISNUMBER(G436),G436,IF(ISNUMBER(1*LEFT(G436,LEN(G436)-1)),1*LEFT(G436,LEN(G436)-1),VLOOKUP(IF(ISERROR(SEARCH(")",G436,1)),LEFT(G436,LEN(G436)),LEFT(G436,LEN(G436)-1)),$A$2:$C$38,3,0))))</f>
        <v/>
      </c>
      <c r="M436" s="41" t="str">
        <f aca="false">IF(ISBLANK(H436),"",IF(ISNUMBER(H436),H436,IF(ISNUMBER(1*LEFT(H436,LEN(H436)-1)),1*LEFT(H436,LEN(H436)-1),VLOOKUP(IF(ISERROR(SEARCH(")",H436,1)),LEFT(H436,LEN(H436)),LEFT(H436,LEN(H436)-1)),$A$2:$C$38,3,0))))</f>
        <v/>
      </c>
      <c r="N436" s="40" t="str">
        <f aca="false">I436&amp;"("&amp;J436&amp;IF(ISNUMBER(K436),IF(ISNUMBER(L436),IF(ISNUMBER(M436),","&amp;K436&amp;","&amp;L436&amp;","&amp;M436,","&amp;K436&amp;","&amp;L436),","&amp;K436),"")&amp;")"</f>
        <v>PRYG(200)</v>
      </c>
      <c r="O436" s="0" t="str">
        <f aca="false">IF(ISERROR(VLOOKUP(N436,'INTEGER modparm'!$B$2:$B$155,1,0)),IF(ISERROR(VLOOKUP(N436,'REAL modparm'!$B$2:$B$801,1,0)),IF(ISERROR(VLOOKUP(N436,'CHAR modparm'!$B$2:$B$10,1,0)),"*******","CHARACTER"),"REAL"),"INTEGER")</f>
        <v>REAL</v>
      </c>
      <c r="P436" s="0" t="n">
        <v>435</v>
      </c>
      <c r="Q436" s="42" t="s">
        <v>2974</v>
      </c>
      <c r="R436" s="42" t="str">
        <f aca="false">INDEX($N$2:$N$951,MATCH(S436,$P$2:$P$951,0),1)</f>
        <v>PRAV(4)</v>
      </c>
      <c r="S436" s="30" t="n">
        <v>431</v>
      </c>
      <c r="T436" s="43" t="str">
        <f aca="false">Q436&amp;"::"&amp;R436</f>
        <v>REAL::PRAV(4)</v>
      </c>
      <c r="U436" s="44" t="str">
        <f aca="false">"p%"&amp;LEFT(R436,SEARCH("(",R436,1)-1)&amp;"="&amp;LEFT(R436,SEARCH("(",R436,1)-1)</f>
        <v>p%PRAV=PRAV</v>
      </c>
      <c r="V436" s="44" t="str">
        <f aca="false">LEFT(R436,SEARCH("(",R436,1)-1)&amp;"="&amp;"p%"&amp;LEFT(R436,SEARCH("(",R436,1)-1)</f>
        <v>PRAV=p%PRAV</v>
      </c>
    </row>
    <row r="437" customFormat="false" ht="12.8" hidden="false" customHeight="false" outlineLevel="0" collapsed="false">
      <c r="E437" s="0" t="s">
        <v>1277</v>
      </c>
      <c r="I437" s="39" t="s">
        <v>2443</v>
      </c>
      <c r="J437" s="40" t="n">
        <f aca="false">IF(ISNUMBER(RIGHT(E437,LEN(E437)-SEARCH("(",E437,1))*1),RIGHT(E437,LEN(E437)-SEARCH("(",E437,1))*1,VLOOKUP(MID(E437,SEARCH("(",E437,1)+1,IF(ISERROR(FIND("NBMX",E437,1)),3,4)),$A$2:$C$38,3,0))</f>
        <v>5</v>
      </c>
      <c r="K437" s="40" t="str">
        <f aca="false">IF(ISBLANK(F437),"",IF(ISNUMBER(F437),F437,VLOOKUP(IF(ISERROR(SEARCH(")",F437,1)),LEFT(F437,LEN(F437)),LEFT(F437,LEN(F437)-1)),$A$2:$C$38,3,0)))</f>
        <v/>
      </c>
      <c r="L437" s="40" t="str">
        <f aca="false">IF(ISBLANK(G437),"",IF(ISNUMBER(G437),G437,IF(ISNUMBER(1*LEFT(G437,LEN(G437)-1)),1*LEFT(G437,LEN(G437)-1),VLOOKUP(IF(ISERROR(SEARCH(")",G437,1)),LEFT(G437,LEN(G437)),LEFT(G437,LEN(G437)-1)),$A$2:$C$38,3,0))))</f>
        <v/>
      </c>
      <c r="M437" s="41" t="str">
        <f aca="false">IF(ISBLANK(H437),"",IF(ISNUMBER(H437),H437,IF(ISNUMBER(1*LEFT(H437,LEN(H437)-1)),1*LEFT(H437,LEN(H437)-1),VLOOKUP(IF(ISERROR(SEARCH(")",H437,1)),LEFT(H437,LEN(H437)),LEFT(H437,LEN(H437)-1)),$A$2:$C$38,3,0))))</f>
        <v/>
      </c>
      <c r="N437" s="40" t="str">
        <f aca="false">I437&amp;"("&amp;J437&amp;IF(ISNUMBER(K437),IF(ISNUMBER(L437),IF(ISNUMBER(M437),","&amp;K437&amp;","&amp;L437&amp;","&amp;M437,","&amp;K437&amp;","&amp;L437),","&amp;K437),"")&amp;")"</f>
        <v>PSO3(5)</v>
      </c>
      <c r="O437" s="0" t="str">
        <f aca="false">IF(ISERROR(VLOOKUP(N437,'INTEGER modparm'!$B$2:$B$155,1,0)),IF(ISERROR(VLOOKUP(N437,'REAL modparm'!$B$2:$B$801,1,0)),IF(ISERROR(VLOOKUP(N437,'CHAR modparm'!$B$2:$B$10,1,0)),"*******","CHARACTER"),"REAL"),"INTEGER")</f>
        <v>REAL</v>
      </c>
      <c r="P437" s="0" t="n">
        <v>436</v>
      </c>
      <c r="Q437" s="42" t="s">
        <v>2974</v>
      </c>
      <c r="R437" s="42" t="str">
        <f aca="false">INDEX($N$2:$N$951,MATCH(S437,$P$2:$P$951,0),1)</f>
        <v>PRB(4)</v>
      </c>
      <c r="S437" s="30" t="n">
        <v>432</v>
      </c>
      <c r="T437" s="43" t="str">
        <f aca="false">Q437&amp;"::"&amp;R437</f>
        <v>REAL::PRB(4)</v>
      </c>
      <c r="U437" s="44" t="str">
        <f aca="false">"p%"&amp;LEFT(R437,SEARCH("(",R437,1)-1)&amp;"="&amp;LEFT(R437,SEARCH("(",R437,1)-1)</f>
        <v>p%PRB=PRB</v>
      </c>
      <c r="V437" s="44" t="str">
        <f aca="false">LEFT(R437,SEARCH("(",R437,1)-1)&amp;"="&amp;"p%"&amp;LEFT(R437,SEARCH("(",R437,1)-1)</f>
        <v>PRB=p%PRB</v>
      </c>
    </row>
    <row r="438" customFormat="false" ht="12.8" hidden="false" customHeight="false" outlineLevel="0" collapsed="false">
      <c r="E438" s="0" t="s">
        <v>827</v>
      </c>
      <c r="I438" s="39" t="s">
        <v>2444</v>
      </c>
      <c r="J438" s="40" t="n">
        <f aca="false">IF(ISNUMBER(RIGHT(E438,LEN(E438)-SEARCH("(",E438,1))*1),RIGHT(E438,LEN(E438)-SEARCH("(",E438,1))*1,VLOOKUP(MID(E438,SEARCH("(",E438,1)+1,IF(ISERROR(FIND("NBMX",E438,1)),3,4)),$A$2:$C$38,3,0))</f>
        <v>60</v>
      </c>
      <c r="K438" s="40" t="str">
        <f aca="false">IF(ISBLANK(F438),"",IF(ISNUMBER(F438),F438,VLOOKUP(IF(ISERROR(SEARCH(")",F438,1)),LEFT(F438,LEN(F438)),LEFT(F438,LEN(F438)-1)),$A$2:$C$38,3,0)))</f>
        <v/>
      </c>
      <c r="L438" s="40" t="str">
        <f aca="false">IF(ISBLANK(G438),"",IF(ISNUMBER(G438),G438,IF(ISNUMBER(1*LEFT(G438,LEN(G438)-1)),1*LEFT(G438,LEN(G438)-1),VLOOKUP(IF(ISERROR(SEARCH(")",G438,1)),LEFT(G438,LEN(G438)),LEFT(G438,LEN(G438)-1)),$A$2:$C$38,3,0))))</f>
        <v/>
      </c>
      <c r="M438" s="41" t="str">
        <f aca="false">IF(ISBLANK(H438),"",IF(ISNUMBER(H438),H438,IF(ISNUMBER(1*LEFT(H438,LEN(H438)-1)),1*LEFT(H438,LEN(H438)-1),VLOOKUP(IF(ISERROR(SEARCH(")",H438,1)),LEFT(H438,LEN(H438)),LEFT(H438,LEN(H438)-1)),$A$2:$C$38,3,0))))</f>
        <v/>
      </c>
      <c r="N438" s="40" t="str">
        <f aca="false">I438&amp;"("&amp;J438&amp;IF(ISNUMBER(K438),IF(ISNUMBER(L438),IF(ISNUMBER(M438),","&amp;K438&amp;","&amp;L438&amp;","&amp;M438,","&amp;K438&amp;","&amp;L438),","&amp;K438),"")&amp;")"</f>
        <v>PSOL(60)</v>
      </c>
      <c r="O438" s="0" t="str">
        <f aca="false">IF(ISERROR(VLOOKUP(N438,'INTEGER modparm'!$B$2:$B$155,1,0)),IF(ISERROR(VLOOKUP(N438,'REAL modparm'!$B$2:$B$801,1,0)),IF(ISERROR(VLOOKUP(N438,'CHAR modparm'!$B$2:$B$10,1,0)),"*******","CHARACTER"),"REAL"),"INTEGER")</f>
        <v>REAL</v>
      </c>
      <c r="P438" s="0" t="n">
        <v>437</v>
      </c>
      <c r="Q438" s="42" t="s">
        <v>2974</v>
      </c>
      <c r="R438" s="42" t="str">
        <f aca="false">INDEX($N$2:$N$951,MATCH(S438,$P$2:$P$951,0),1)</f>
        <v>PRSD(1)</v>
      </c>
      <c r="S438" s="30" t="n">
        <v>433</v>
      </c>
      <c r="T438" s="43" t="str">
        <f aca="false">Q438&amp;"::"&amp;R438</f>
        <v>REAL::PRSD(1)</v>
      </c>
      <c r="U438" s="44" t="str">
        <f aca="false">"p%"&amp;LEFT(R438,SEARCH("(",R438,1)-1)&amp;"="&amp;LEFT(R438,SEARCH("(",R438,1)-1)</f>
        <v>p%PRSD=PRSD</v>
      </c>
      <c r="V438" s="44" t="str">
        <f aca="false">LEFT(R438,SEARCH("(",R438,1)-1)&amp;"="&amp;"p%"&amp;LEFT(R438,SEARCH("(",R438,1)-1)</f>
        <v>PRSD=p%PRSD</v>
      </c>
    </row>
    <row r="439" customFormat="false" ht="12.8" hidden="false" customHeight="false" outlineLevel="0" collapsed="false">
      <c r="E439" s="0" t="s">
        <v>1278</v>
      </c>
      <c r="I439" s="39" t="s">
        <v>2445</v>
      </c>
      <c r="J439" s="40" t="n">
        <f aca="false">IF(ISNUMBER(RIGHT(E439,LEN(E439)-SEARCH("(",E439,1))*1),RIGHT(E439,LEN(E439)-SEARCH("(",E439,1))*1,VLOOKUP(MID(E439,SEARCH("(",E439,1)+1,IF(ISERROR(FIND("NBMX",E439,1)),3,4)),$A$2:$C$38,3,0))</f>
        <v>5</v>
      </c>
      <c r="K439" s="40" t="str">
        <f aca="false">IF(ISBLANK(F439),"",IF(ISNUMBER(F439),F439,VLOOKUP(IF(ISERROR(SEARCH(")",F439,1)),LEFT(F439,LEN(F439)),LEFT(F439,LEN(F439)-1)),$A$2:$C$38,3,0)))</f>
        <v/>
      </c>
      <c r="L439" s="40" t="str">
        <f aca="false">IF(ISBLANK(G439),"",IF(ISNUMBER(G439),G439,IF(ISNUMBER(1*LEFT(G439,LEN(G439)-1)),1*LEFT(G439,LEN(G439)-1),VLOOKUP(IF(ISERROR(SEARCH(")",G439,1)),LEFT(G439,LEN(G439)),LEFT(G439,LEN(G439)-1)),$A$2:$C$38,3,0))))</f>
        <v/>
      </c>
      <c r="M439" s="41" t="str">
        <f aca="false">IF(ISBLANK(H439),"",IF(ISNUMBER(H439),H439,IF(ISNUMBER(1*LEFT(H439,LEN(H439)-1)),1*LEFT(H439,LEN(H439)-1),VLOOKUP(IF(ISERROR(SEARCH(")",H439,1)),LEFT(H439,LEN(H439)),LEFT(H439,LEN(H439)-1)),$A$2:$C$38,3,0))))</f>
        <v/>
      </c>
      <c r="N439" s="40" t="str">
        <f aca="false">I439&amp;"("&amp;J439&amp;IF(ISNUMBER(K439),IF(ISNUMBER(L439),IF(ISNUMBER(M439),","&amp;K439&amp;","&amp;L439&amp;","&amp;M439,","&amp;K439&amp;","&amp;L439),","&amp;K439),"")&amp;")"</f>
        <v>PSON(5)</v>
      </c>
      <c r="O439" s="0" t="str">
        <f aca="false">IF(ISERROR(VLOOKUP(N439,'INTEGER modparm'!$B$2:$B$155,1,0)),IF(ISERROR(VLOOKUP(N439,'REAL modparm'!$B$2:$B$801,1,0)),IF(ISERROR(VLOOKUP(N439,'CHAR modparm'!$B$2:$B$10,1,0)),"*******","CHARACTER"),"REAL"),"INTEGER")</f>
        <v>REAL</v>
      </c>
      <c r="P439" s="0" t="n">
        <v>438</v>
      </c>
      <c r="Q439" s="42" t="s">
        <v>2974</v>
      </c>
      <c r="R439" s="42" t="str">
        <f aca="false">INDEX($N$2:$N$951,MATCH(S439,$P$2:$P$951,0),1)</f>
        <v>PRYF(200)</v>
      </c>
      <c r="S439" s="30" t="n">
        <v>434</v>
      </c>
      <c r="T439" s="43" t="str">
        <f aca="false">Q439&amp;"::"&amp;R439</f>
        <v>REAL::PRYF(200)</v>
      </c>
      <c r="U439" s="44" t="str">
        <f aca="false">"p%"&amp;LEFT(R439,SEARCH("(",R439,1)-1)&amp;"="&amp;LEFT(R439,SEARCH("(",R439,1)-1)</f>
        <v>p%PRYF=PRYF</v>
      </c>
      <c r="V439" s="44" t="str">
        <f aca="false">LEFT(R439,SEARCH("(",R439,1)-1)&amp;"="&amp;"p%"&amp;LEFT(R439,SEARCH("(",R439,1)-1)</f>
        <v>PRYF=p%PRYF</v>
      </c>
    </row>
    <row r="440" customFormat="false" ht="12.8" hidden="false" customHeight="false" outlineLevel="0" collapsed="false">
      <c r="E440" s="0" t="s">
        <v>1279</v>
      </c>
      <c r="I440" s="39" t="s">
        <v>2446</v>
      </c>
      <c r="J440" s="40" t="n">
        <f aca="false">IF(ISNUMBER(RIGHT(E440,LEN(E440)-SEARCH("(",E440,1))*1),RIGHT(E440,LEN(E440)-SEARCH("(",E440,1))*1,VLOOKUP(MID(E440,SEARCH("(",E440,1)+1,IF(ISERROR(FIND("NBMX",E440,1)),3,4)),$A$2:$C$38,3,0))</f>
        <v>5</v>
      </c>
      <c r="K440" s="40" t="str">
        <f aca="false">IF(ISBLANK(F440),"",IF(ISNUMBER(F440),F440,VLOOKUP(IF(ISERROR(SEARCH(")",F440,1)),LEFT(F440,LEN(F440)),LEFT(F440,LEN(F440)-1)),$A$2:$C$38,3,0)))</f>
        <v/>
      </c>
      <c r="L440" s="40" t="str">
        <f aca="false">IF(ISBLANK(G440),"",IF(ISNUMBER(G440),G440,IF(ISNUMBER(1*LEFT(G440,LEN(G440)-1)),1*LEFT(G440,LEN(G440)-1),VLOOKUP(IF(ISERROR(SEARCH(")",G440,1)),LEFT(G440,LEN(G440)),LEFT(G440,LEN(G440)-1)),$A$2:$C$38,3,0))))</f>
        <v/>
      </c>
      <c r="M440" s="41" t="str">
        <f aca="false">IF(ISBLANK(H440),"",IF(ISNUMBER(H440),H440,IF(ISNUMBER(1*LEFT(H440,LEN(H440)-1)),1*LEFT(H440,LEN(H440)-1),VLOOKUP(IF(ISERROR(SEARCH(")",H440,1)),LEFT(H440,LEN(H440)),LEFT(H440,LEN(H440)-1)),$A$2:$C$38,3,0))))</f>
        <v/>
      </c>
      <c r="N440" s="40" t="str">
        <f aca="false">I440&amp;"("&amp;J440&amp;IF(ISNUMBER(K440),IF(ISNUMBER(L440),IF(ISNUMBER(M440),","&amp;K440&amp;","&amp;L440&amp;","&amp;M440,","&amp;K440&amp;","&amp;L440),","&amp;K440),"")&amp;")"</f>
        <v>PSOP(5)</v>
      </c>
      <c r="O440" s="0" t="str">
        <f aca="false">IF(ISERROR(VLOOKUP(N440,'INTEGER modparm'!$B$2:$B$155,1,0)),IF(ISERROR(VLOOKUP(N440,'REAL modparm'!$B$2:$B$801,1,0)),IF(ISERROR(VLOOKUP(N440,'CHAR modparm'!$B$2:$B$10,1,0)),"*******","CHARACTER"),"REAL"),"INTEGER")</f>
        <v>REAL</v>
      </c>
      <c r="P440" s="0" t="n">
        <v>439</v>
      </c>
      <c r="Q440" s="42" t="s">
        <v>2974</v>
      </c>
      <c r="R440" s="42" t="str">
        <f aca="false">INDEX($N$2:$N$951,MATCH(S440,$P$2:$P$951,0),1)</f>
        <v>PRYG(200)</v>
      </c>
      <c r="S440" s="30" t="n">
        <v>435</v>
      </c>
      <c r="T440" s="43" t="str">
        <f aca="false">Q440&amp;"::"&amp;R440</f>
        <v>REAL::PRYG(200)</v>
      </c>
      <c r="U440" s="44" t="str">
        <f aca="false">"p%"&amp;LEFT(R440,SEARCH("(",R440,1)-1)&amp;"="&amp;LEFT(R440,SEARCH("(",R440,1)-1)</f>
        <v>p%PRYG=PRYG</v>
      </c>
      <c r="V440" s="44" t="str">
        <f aca="false">LEFT(R440,SEARCH("(",R440,1)-1)&amp;"="&amp;"p%"&amp;LEFT(R440,SEARCH("(",R440,1)-1)</f>
        <v>PRYG=p%PRYG</v>
      </c>
    </row>
    <row r="441" customFormat="false" ht="12.8" hidden="false" customHeight="false" outlineLevel="0" collapsed="false">
      <c r="E441" s="0" t="s">
        <v>1280</v>
      </c>
      <c r="I441" s="39" t="s">
        <v>2447</v>
      </c>
      <c r="J441" s="40" t="n">
        <f aca="false">IF(ISNUMBER(RIGHT(E441,LEN(E441)-SEARCH("(",E441,1))*1),RIGHT(E441,LEN(E441)-SEARCH("(",E441,1))*1,VLOOKUP(MID(E441,SEARCH("(",E441,1)+1,IF(ISERROR(FIND("NBMX",E441,1)),3,4)),$A$2:$C$38,3,0))</f>
        <v>5</v>
      </c>
      <c r="K441" s="40" t="str">
        <f aca="false">IF(ISBLANK(F441),"",IF(ISNUMBER(F441),F441,VLOOKUP(IF(ISERROR(SEARCH(")",F441,1)),LEFT(F441,LEN(F441)),LEFT(F441,LEN(F441)-1)),$A$2:$C$38,3,0)))</f>
        <v/>
      </c>
      <c r="L441" s="40" t="str">
        <f aca="false">IF(ISBLANK(G441),"",IF(ISNUMBER(G441),G441,IF(ISNUMBER(1*LEFT(G441,LEN(G441)-1)),1*LEFT(G441,LEN(G441)-1),VLOOKUP(IF(ISERROR(SEARCH(")",G441,1)),LEFT(G441,LEN(G441)),LEFT(G441,LEN(G441)-1)),$A$2:$C$38,3,0))))</f>
        <v/>
      </c>
      <c r="M441" s="41" t="str">
        <f aca="false">IF(ISBLANK(H441),"",IF(ISNUMBER(H441),H441,IF(ISNUMBER(1*LEFT(H441,LEN(H441)-1)),1*LEFT(H441,LEN(H441)-1),VLOOKUP(IF(ISERROR(SEARCH(")",H441,1)),LEFT(H441,LEN(H441)),LEFT(H441,LEN(H441)-1)),$A$2:$C$38,3,0))))</f>
        <v/>
      </c>
      <c r="N441" s="40" t="str">
        <f aca="false">I441&amp;"("&amp;J441&amp;IF(ISNUMBER(K441),IF(ISNUMBER(L441),IF(ISNUMBER(M441),","&amp;K441&amp;","&amp;L441&amp;","&amp;M441,","&amp;K441&amp;","&amp;L441),","&amp;K441),"")&amp;")"</f>
        <v>PSOQ(5)</v>
      </c>
      <c r="O441" s="0" t="str">
        <f aca="false">IF(ISERROR(VLOOKUP(N441,'INTEGER modparm'!$B$2:$B$155,1,0)),IF(ISERROR(VLOOKUP(N441,'REAL modparm'!$B$2:$B$801,1,0)),IF(ISERROR(VLOOKUP(N441,'CHAR modparm'!$B$2:$B$10,1,0)),"*******","CHARACTER"),"REAL"),"INTEGER")</f>
        <v>REAL</v>
      </c>
      <c r="P441" s="0" t="n">
        <v>440</v>
      </c>
      <c r="Q441" s="42" t="s">
        <v>2974</v>
      </c>
      <c r="R441" s="42" t="str">
        <f aca="false">INDEX($N$2:$N$951,MATCH(S441,$P$2:$P$951,0),1)</f>
        <v>PSO3(5)</v>
      </c>
      <c r="S441" s="30" t="n">
        <v>436</v>
      </c>
      <c r="T441" s="43" t="str">
        <f aca="false">Q441&amp;"::"&amp;R441</f>
        <v>REAL::PSO3(5)</v>
      </c>
      <c r="U441" s="44" t="str">
        <f aca="false">"p%"&amp;LEFT(R441,SEARCH("(",R441,1)-1)&amp;"="&amp;LEFT(R441,SEARCH("(",R441,1)-1)</f>
        <v>p%PSO3=PSO3</v>
      </c>
      <c r="V441" s="44" t="str">
        <f aca="false">LEFT(R441,SEARCH("(",R441,1)-1)&amp;"="&amp;"p%"&amp;LEFT(R441,SEARCH("(",R441,1)-1)</f>
        <v>PSO3=p%PSO3</v>
      </c>
    </row>
    <row r="442" customFormat="false" ht="12.8" hidden="false" customHeight="false" outlineLevel="0" collapsed="false">
      <c r="E442" s="0" t="s">
        <v>1281</v>
      </c>
      <c r="I442" s="39" t="s">
        <v>2448</v>
      </c>
      <c r="J442" s="40" t="n">
        <f aca="false">IF(ISNUMBER(RIGHT(E442,LEN(E442)-SEARCH("(",E442,1))*1),RIGHT(E442,LEN(E442)-SEARCH("(",E442,1))*1,VLOOKUP(MID(E442,SEARCH("(",E442,1)+1,IF(ISERROR(FIND("NBMX",E442,1)),3,4)),$A$2:$C$38,3,0))</f>
        <v>5</v>
      </c>
      <c r="K442" s="40" t="str">
        <f aca="false">IF(ISBLANK(F442),"",IF(ISNUMBER(F442),F442,VLOOKUP(IF(ISERROR(SEARCH(")",F442,1)),LEFT(F442,LEN(F442)),LEFT(F442,LEN(F442)-1)),$A$2:$C$38,3,0)))</f>
        <v/>
      </c>
      <c r="L442" s="40" t="str">
        <f aca="false">IF(ISBLANK(G442),"",IF(ISNUMBER(G442),G442,IF(ISNUMBER(1*LEFT(G442,LEN(G442)-1)),1*LEFT(G442,LEN(G442)-1),VLOOKUP(IF(ISERROR(SEARCH(")",G442,1)),LEFT(G442,LEN(G442)),LEFT(G442,LEN(G442)-1)),$A$2:$C$38,3,0))))</f>
        <v/>
      </c>
      <c r="M442" s="41" t="str">
        <f aca="false">IF(ISBLANK(H442),"",IF(ISNUMBER(H442),H442,IF(ISNUMBER(1*LEFT(H442,LEN(H442)-1)),1*LEFT(H442,LEN(H442)-1),VLOOKUP(IF(ISERROR(SEARCH(")",H442,1)),LEFT(H442,LEN(H442)),LEFT(H442,LEN(H442)-1)),$A$2:$C$38,3,0))))</f>
        <v/>
      </c>
      <c r="N442" s="40" t="str">
        <f aca="false">I442&amp;"("&amp;J442&amp;IF(ISNUMBER(K442),IF(ISNUMBER(L442),IF(ISNUMBER(M442),","&amp;K442&amp;","&amp;L442&amp;","&amp;M442,","&amp;K442&amp;","&amp;L442),","&amp;K442),"")&amp;")"</f>
        <v>PSOY(5)</v>
      </c>
      <c r="O442" s="0" t="str">
        <f aca="false">IF(ISERROR(VLOOKUP(N442,'INTEGER modparm'!$B$2:$B$155,1,0)),IF(ISERROR(VLOOKUP(N442,'REAL modparm'!$B$2:$B$801,1,0)),IF(ISERROR(VLOOKUP(N442,'CHAR modparm'!$B$2:$B$10,1,0)),"*******","CHARACTER"),"REAL"),"INTEGER")</f>
        <v>REAL</v>
      </c>
      <c r="P442" s="0" t="n">
        <v>441</v>
      </c>
      <c r="Q442" s="42" t="s">
        <v>2974</v>
      </c>
      <c r="R442" s="42" t="str">
        <f aca="false">INDEX($N$2:$N$951,MATCH(S442,$P$2:$P$951,0),1)</f>
        <v>PSOL(60)</v>
      </c>
      <c r="S442" s="30" t="n">
        <v>437</v>
      </c>
      <c r="T442" s="43" t="str">
        <f aca="false">Q442&amp;"::"&amp;R442</f>
        <v>REAL::PSOL(60)</v>
      </c>
      <c r="U442" s="44" t="str">
        <f aca="false">"p%"&amp;LEFT(R442,SEARCH("(",R442,1)-1)&amp;"="&amp;LEFT(R442,SEARCH("(",R442,1)-1)</f>
        <v>p%PSOL=PSOL</v>
      </c>
      <c r="V442" s="44" t="str">
        <f aca="false">LEFT(R442,SEARCH("(",R442,1)-1)&amp;"="&amp;"p%"&amp;LEFT(R442,SEARCH("(",R442,1)-1)</f>
        <v>PSOL=p%PSOL</v>
      </c>
    </row>
    <row r="443" customFormat="false" ht="12.8" hidden="false" customHeight="false" outlineLevel="0" collapsed="false">
      <c r="E443" s="0" t="s">
        <v>1798</v>
      </c>
      <c r="F443" s="0" t="s">
        <v>1599</v>
      </c>
      <c r="I443" s="39" t="s">
        <v>2449</v>
      </c>
      <c r="J443" s="40" t="n">
        <f aca="false">IF(ISNUMBER(RIGHT(E443,LEN(E443)-SEARCH("(",E443,1))*1),RIGHT(E443,LEN(E443)-SEARCH("(",E443,1))*1,VLOOKUP(MID(E443,SEARCH("(",E443,1)+1,IF(ISERROR(FIND("NBMX",E443,1)),3,4)),$A$2:$C$38,3,0))</f>
        <v>12</v>
      </c>
      <c r="K443" s="40" t="n">
        <f aca="false">IF(ISBLANK(F443),"",IF(ISNUMBER(F443),F443,VLOOKUP(IF(ISERROR(SEARCH(")",F443,1)),LEFT(F443,LEN(F443)),LEFT(F443,LEN(F443)-1)),$A$2:$C$38,3,0)))</f>
        <v>1</v>
      </c>
      <c r="L443" s="40" t="str">
        <f aca="false">IF(ISBLANK(G443),"",IF(ISNUMBER(G443),G443,IF(ISNUMBER(1*LEFT(G443,LEN(G443)-1)),1*LEFT(G443,LEN(G443)-1),VLOOKUP(IF(ISERROR(SEARCH(")",G443,1)),LEFT(G443,LEN(G443)),LEFT(G443,LEN(G443)-1)),$A$2:$C$38,3,0))))</f>
        <v/>
      </c>
      <c r="M443" s="41" t="str">
        <f aca="false">IF(ISBLANK(H443),"",IF(ISNUMBER(H443),H443,IF(ISNUMBER(1*LEFT(H443,LEN(H443)-1)),1*LEFT(H443,LEN(H443)-1),VLOOKUP(IF(ISERROR(SEARCH(")",H443,1)),LEFT(H443,LEN(H443)),LEFT(H443,LEN(H443)-1)),$A$2:$C$38,3,0))))</f>
        <v/>
      </c>
      <c r="N443" s="40" t="str">
        <f aca="false">I443&amp;"("&amp;J443&amp;IF(ISNUMBER(K443),IF(ISNUMBER(L443),IF(ISNUMBER(M443),","&amp;K443&amp;","&amp;L443&amp;","&amp;M443,","&amp;K443&amp;","&amp;L443),","&amp;K443),"")&amp;")"</f>
        <v>PSP(12,1)</v>
      </c>
      <c r="O443" s="0" t="str">
        <f aca="false">IF(ISERROR(VLOOKUP(N443,'INTEGER modparm'!$B$2:$B$155,1,0)),IF(ISERROR(VLOOKUP(N443,'REAL modparm'!$B$2:$B$801,1,0)),IF(ISERROR(VLOOKUP(N443,'CHAR modparm'!$B$2:$B$10,1,0)),"*******","CHARACTER"),"REAL"),"INTEGER")</f>
        <v>REAL</v>
      </c>
      <c r="P443" s="0" t="n">
        <v>442</v>
      </c>
      <c r="Q443" s="42" t="s">
        <v>2974</v>
      </c>
      <c r="R443" s="42" t="str">
        <f aca="false">INDEX($N$2:$N$951,MATCH(S443,$P$2:$P$951,0),1)</f>
        <v>PSON(5)</v>
      </c>
      <c r="S443" s="30" t="n">
        <v>438</v>
      </c>
      <c r="T443" s="43" t="str">
        <f aca="false">Q443&amp;"::"&amp;R443</f>
        <v>REAL::PSON(5)</v>
      </c>
      <c r="U443" s="44" t="str">
        <f aca="false">"p%"&amp;LEFT(R443,SEARCH("(",R443,1)-1)&amp;"="&amp;LEFT(R443,SEARCH("(",R443,1)-1)</f>
        <v>p%PSON=PSON</v>
      </c>
      <c r="V443" s="44" t="str">
        <f aca="false">LEFT(R443,SEARCH("(",R443,1)-1)&amp;"="&amp;"p%"&amp;LEFT(R443,SEARCH("(",R443,1)-1)</f>
        <v>PSON=p%PSON</v>
      </c>
    </row>
    <row r="444" customFormat="false" ht="12.8" hidden="false" customHeight="false" outlineLevel="0" collapsed="false">
      <c r="E444" s="0" t="s">
        <v>1799</v>
      </c>
      <c r="F444" s="0" t="s">
        <v>1604</v>
      </c>
      <c r="G444" s="0" t="s">
        <v>1599</v>
      </c>
      <c r="I444" s="39" t="s">
        <v>2450</v>
      </c>
      <c r="J444" s="40" t="n">
        <f aca="false">IF(ISNUMBER(RIGHT(E444,LEN(E444)-SEARCH("(",E444,1))*1),RIGHT(E444,LEN(E444)-SEARCH("(",E444,1))*1,VLOOKUP(MID(E444,SEARCH("(",E444,1)+1,IF(ISERROR(FIND("NBMX",E444,1)),3,4)),$A$2:$C$38,3,0))</f>
        <v>60</v>
      </c>
      <c r="K444" s="40" t="n">
        <f aca="false">IF(ISBLANK(F444),"",IF(ISNUMBER(F444),F444,VLOOKUP(IF(ISERROR(SEARCH(")",F444,1)),LEFT(F444,LEN(F444)),LEFT(F444,LEN(F444)-1)),$A$2:$C$38,3,0)))</f>
        <v>12</v>
      </c>
      <c r="L444" s="40" t="n">
        <f aca="false">IF(ISBLANK(G444),"",IF(ISNUMBER(G444),G444,IF(ISNUMBER(1*LEFT(G444,LEN(G444)-1)),1*LEFT(G444,LEN(G444)-1),VLOOKUP(IF(ISERROR(SEARCH(")",G444,1)),LEFT(G444,LEN(G444)),LEFT(G444,LEN(G444)-1)),$A$2:$C$38,3,0))))</f>
        <v>1</v>
      </c>
      <c r="M444" s="41" t="str">
        <f aca="false">IF(ISBLANK(H444),"",IF(ISNUMBER(H444),H444,IF(ISNUMBER(1*LEFT(H444,LEN(H444)-1)),1*LEFT(H444,LEN(H444)-1),VLOOKUP(IF(ISERROR(SEARCH(")",H444,1)),LEFT(H444,LEN(H444)),LEFT(H444,LEN(H444)-1)),$A$2:$C$38,3,0))))</f>
        <v/>
      </c>
      <c r="N444" s="40" t="str">
        <f aca="false">I444&amp;"("&amp;J444&amp;IF(ISNUMBER(K444),IF(ISNUMBER(L444),IF(ISNUMBER(M444),","&amp;K444&amp;","&amp;L444&amp;","&amp;M444,","&amp;K444&amp;","&amp;L444),","&amp;K444),"")&amp;")"</f>
        <v>PSSF(60,12,1)</v>
      </c>
      <c r="O444" s="0" t="str">
        <f aca="false">IF(ISERROR(VLOOKUP(N444,'INTEGER modparm'!$B$2:$B$155,1,0)),IF(ISERROR(VLOOKUP(N444,'REAL modparm'!$B$2:$B$801,1,0)),IF(ISERROR(VLOOKUP(N444,'CHAR modparm'!$B$2:$B$10,1,0)),"*******","CHARACTER"),"REAL"),"INTEGER")</f>
        <v>REAL</v>
      </c>
      <c r="P444" s="0" t="n">
        <v>443</v>
      </c>
      <c r="Q444" s="42" t="s">
        <v>2974</v>
      </c>
      <c r="R444" s="42" t="str">
        <f aca="false">INDEX($N$2:$N$951,MATCH(S444,$P$2:$P$951,0),1)</f>
        <v>PSOP(5)</v>
      </c>
      <c r="S444" s="30" t="n">
        <v>439</v>
      </c>
      <c r="T444" s="43" t="str">
        <f aca="false">Q444&amp;"::"&amp;R444</f>
        <v>REAL::PSOP(5)</v>
      </c>
      <c r="U444" s="44" t="str">
        <f aca="false">"p%"&amp;LEFT(R444,SEARCH("(",R444,1)-1)&amp;"="&amp;LEFT(R444,SEARCH("(",R444,1)-1)</f>
        <v>p%PSOP=PSOP</v>
      </c>
      <c r="V444" s="44" t="str">
        <f aca="false">LEFT(R444,SEARCH("(",R444,1)-1)&amp;"="&amp;"p%"&amp;LEFT(R444,SEARCH("(",R444,1)-1)</f>
        <v>PSOP=p%PSOP</v>
      </c>
    </row>
    <row r="445" customFormat="false" ht="12.8" hidden="false" customHeight="false" outlineLevel="0" collapsed="false">
      <c r="E445" s="0" t="s">
        <v>1283</v>
      </c>
      <c r="I445" s="39" t="s">
        <v>2451</v>
      </c>
      <c r="J445" s="40" t="n">
        <f aca="false">IF(ISNUMBER(RIGHT(E445,LEN(E445)-SEARCH("(",E445,1))*1),RIGHT(E445,LEN(E445)-SEARCH("(",E445,1))*1,VLOOKUP(MID(E445,SEARCH("(",E445,1)+1,IF(ISERROR(FIND("NBMX",E445,1)),3,4)),$A$2:$C$38,3,0))</f>
        <v>5</v>
      </c>
      <c r="K445" s="40" t="str">
        <f aca="false">IF(ISBLANK(F445),"",IF(ISNUMBER(F445),F445,VLOOKUP(IF(ISERROR(SEARCH(")",F445,1)),LEFT(F445,LEN(F445)),LEFT(F445,LEN(F445)-1)),$A$2:$C$38,3,0)))</f>
        <v/>
      </c>
      <c r="L445" s="40" t="str">
        <f aca="false">IF(ISBLANK(G445),"",IF(ISNUMBER(G445),G445,IF(ISNUMBER(1*LEFT(G445,LEN(G445)-1)),1*LEFT(G445,LEN(G445)-1),VLOOKUP(IF(ISERROR(SEARCH(")",G445,1)),LEFT(G445,LEN(G445)),LEFT(G445,LEN(G445)-1)),$A$2:$C$38,3,0))))</f>
        <v/>
      </c>
      <c r="M445" s="41" t="str">
        <f aca="false">IF(ISBLANK(H445),"",IF(ISNUMBER(H445),H445,IF(ISNUMBER(1*LEFT(H445,LEN(H445)-1)),1*LEFT(H445,LEN(H445)-1),VLOOKUP(IF(ISERROR(SEARCH(")",H445,1)),LEFT(H445,LEN(H445)),LEFT(H445,LEN(H445)-1)),$A$2:$C$38,3,0))))</f>
        <v/>
      </c>
      <c r="N445" s="40" t="str">
        <f aca="false">I445&amp;"("&amp;J445&amp;IF(ISNUMBER(K445),IF(ISNUMBER(L445),IF(ISNUMBER(M445),","&amp;K445&amp;","&amp;L445&amp;","&amp;M445,","&amp;K445&amp;","&amp;L445),","&amp;K445),"")&amp;")"</f>
        <v>PSSP(5)</v>
      </c>
      <c r="O445" s="0" t="str">
        <f aca="false">IF(ISERROR(VLOOKUP(N445,'INTEGER modparm'!$B$2:$B$155,1,0)),IF(ISERROR(VLOOKUP(N445,'REAL modparm'!$B$2:$B$801,1,0)),IF(ISERROR(VLOOKUP(N445,'CHAR modparm'!$B$2:$B$10,1,0)),"*******","CHARACTER"),"REAL"),"INTEGER")</f>
        <v>REAL</v>
      </c>
      <c r="P445" s="0" t="n">
        <v>444</v>
      </c>
      <c r="Q445" s="42" t="s">
        <v>2974</v>
      </c>
      <c r="R445" s="42" t="str">
        <f aca="false">INDEX($N$2:$N$951,MATCH(S445,$P$2:$P$951,0),1)</f>
        <v>PSOQ(5)</v>
      </c>
      <c r="S445" s="30" t="n">
        <v>440</v>
      </c>
      <c r="T445" s="43" t="str">
        <f aca="false">Q445&amp;"::"&amp;R445</f>
        <v>REAL::PSOQ(5)</v>
      </c>
      <c r="U445" s="44" t="str">
        <f aca="false">"p%"&amp;LEFT(R445,SEARCH("(",R445,1)-1)&amp;"="&amp;LEFT(R445,SEARCH("(",R445,1)-1)</f>
        <v>p%PSOQ=PSOQ</v>
      </c>
      <c r="V445" s="44" t="str">
        <f aca="false">LEFT(R445,SEARCH("(",R445,1)-1)&amp;"="&amp;"p%"&amp;LEFT(R445,SEARCH("(",R445,1)-1)</f>
        <v>PSOQ=p%PSOQ</v>
      </c>
    </row>
    <row r="446" customFormat="false" ht="12.8" hidden="false" customHeight="false" outlineLevel="0" collapsed="false">
      <c r="E446" s="0" t="s">
        <v>873</v>
      </c>
      <c r="I446" s="39" t="s">
        <v>2452</v>
      </c>
      <c r="J446" s="40" t="n">
        <f aca="false">IF(ISNUMBER(RIGHT(E446,LEN(E446)-SEARCH("(",E446,1))*1),RIGHT(E446,LEN(E446)-SEARCH("(",E446,1))*1,VLOOKUP(MID(E446,SEARCH("(",E446,1)+1,IF(ISERROR(FIND("NBMX",E446,1)),3,4)),$A$2:$C$38,3,0))</f>
        <v>200</v>
      </c>
      <c r="K446" s="40" t="str">
        <f aca="false">IF(ISBLANK(F446),"",IF(ISNUMBER(F446),F446,VLOOKUP(IF(ISERROR(SEARCH(")",F446,1)),LEFT(F446,LEN(F446)),LEFT(F446,LEN(F446)-1)),$A$2:$C$38,3,0)))</f>
        <v/>
      </c>
      <c r="L446" s="40" t="str">
        <f aca="false">IF(ISBLANK(G446),"",IF(ISNUMBER(G446),G446,IF(ISNUMBER(1*LEFT(G446,LEN(G446)-1)),1*LEFT(G446,LEN(G446)-1),VLOOKUP(IF(ISERROR(SEARCH(")",G446,1)),LEFT(G446,LEN(G446)),LEFT(G446,LEN(G446)-1)),$A$2:$C$38,3,0))))</f>
        <v/>
      </c>
      <c r="M446" s="41" t="str">
        <f aca="false">IF(ISBLANK(H446),"",IF(ISNUMBER(H446),H446,IF(ISNUMBER(1*LEFT(H446,LEN(H446)-1)),1*LEFT(H446,LEN(H446)-1),VLOOKUP(IF(ISERROR(SEARCH(")",H446,1)),LEFT(H446,LEN(H446)),LEFT(H446,LEN(H446)-1)),$A$2:$C$38,3,0))))</f>
        <v/>
      </c>
      <c r="N446" s="40" t="str">
        <f aca="false">I446&amp;"("&amp;J446&amp;IF(ISNUMBER(K446),IF(ISNUMBER(L446),IF(ISNUMBER(M446),","&amp;K446&amp;","&amp;L446&amp;","&amp;M446,","&amp;K446&amp;","&amp;L446),","&amp;K446),"")&amp;")"</f>
        <v>PST(200)</v>
      </c>
      <c r="O446" s="0" t="str">
        <f aca="false">IF(ISERROR(VLOOKUP(N446,'INTEGER modparm'!$B$2:$B$155,1,0)),IF(ISERROR(VLOOKUP(N446,'REAL modparm'!$B$2:$B$801,1,0)),IF(ISERROR(VLOOKUP(N446,'CHAR modparm'!$B$2:$B$10,1,0)),"*******","CHARACTER"),"REAL"),"INTEGER")</f>
        <v>REAL</v>
      </c>
      <c r="P446" s="0" t="n">
        <v>445</v>
      </c>
      <c r="Q446" s="42" t="s">
        <v>2974</v>
      </c>
      <c r="R446" s="42" t="str">
        <f aca="false">INDEX($N$2:$N$951,MATCH(S446,$P$2:$P$951,0),1)</f>
        <v>PSOY(5)</v>
      </c>
      <c r="S446" s="30" t="n">
        <v>441</v>
      </c>
      <c r="T446" s="43" t="str">
        <f aca="false">Q446&amp;"::"&amp;R446</f>
        <v>REAL::PSOY(5)</v>
      </c>
      <c r="U446" s="44" t="str">
        <f aca="false">"p%"&amp;LEFT(R446,SEARCH("(",R446,1)-1)&amp;"="&amp;LEFT(R446,SEARCH("(",R446,1)-1)</f>
        <v>p%PSOY=PSOY</v>
      </c>
      <c r="V446" s="44" t="str">
        <f aca="false">LEFT(R446,SEARCH("(",R446,1)-1)&amp;"="&amp;"p%"&amp;LEFT(R446,SEARCH("(",R446,1)-1)</f>
        <v>PSOY=p%PSOY</v>
      </c>
    </row>
    <row r="447" customFormat="false" ht="12.8" hidden="false" customHeight="false" outlineLevel="0" collapsed="false">
      <c r="E447" s="0" t="s">
        <v>1800</v>
      </c>
      <c r="F447" s="0" t="s">
        <v>220</v>
      </c>
      <c r="G447" s="0" t="s">
        <v>1599</v>
      </c>
      <c r="I447" s="39" t="s">
        <v>2453</v>
      </c>
      <c r="J447" s="40" t="n">
        <f aca="false">IF(ISNUMBER(RIGHT(E447,LEN(E447)-SEARCH("(",E447,1))*1),RIGHT(E447,LEN(E447)-SEARCH("(",E447,1))*1,VLOOKUP(MID(E447,SEARCH("(",E447,1)+1,IF(ISERROR(FIND("NBMX",E447,1)),3,4)),$A$2:$C$38,3,0))</f>
        <v>45</v>
      </c>
      <c r="K447" s="40" t="n">
        <f aca="false">IF(ISBLANK(F447),"",IF(ISNUMBER(F447),F447,VLOOKUP(IF(ISERROR(SEARCH(")",F447,1)),LEFT(F447,LEN(F447)),LEFT(F447,LEN(F447)-1)),$A$2:$C$38,3,0)))</f>
        <v>60</v>
      </c>
      <c r="L447" s="40" t="n">
        <f aca="false">IF(ISBLANK(G447),"",IF(ISNUMBER(G447),G447,IF(ISNUMBER(1*LEFT(G447,LEN(G447)-1)),1*LEFT(G447,LEN(G447)-1),VLOOKUP(IF(ISERROR(SEARCH(")",G447,1)),LEFT(G447,LEN(G447)),LEFT(G447,LEN(G447)-1)),$A$2:$C$38,3,0))))</f>
        <v>1</v>
      </c>
      <c r="M447" s="41" t="str">
        <f aca="false">IF(ISBLANK(H447),"",IF(ISNUMBER(H447),H447,IF(ISNUMBER(1*LEFT(H447,LEN(H447)-1)),1*LEFT(H447,LEN(H447)-1),VLOOKUP(IF(ISERROR(SEARCH(")",H447,1)),LEFT(H447,LEN(H447)),LEFT(H447,LEN(H447)-1)),$A$2:$C$38,3,0))))</f>
        <v/>
      </c>
      <c r="N447" s="40" t="str">
        <f aca="false">I447&amp;"("&amp;J447&amp;IF(ISNUMBER(K447),IF(ISNUMBER(L447),IF(ISNUMBER(M447),","&amp;K447&amp;","&amp;L447&amp;","&amp;M447,","&amp;K447&amp;","&amp;L447),","&amp;K447),"")&amp;")"</f>
        <v>PSTE(45,60,1)</v>
      </c>
      <c r="O447" s="0" t="str">
        <f aca="false">IF(ISERROR(VLOOKUP(N447,'INTEGER modparm'!$B$2:$B$155,1,0)),IF(ISERROR(VLOOKUP(N447,'REAL modparm'!$B$2:$B$801,1,0)),IF(ISERROR(VLOOKUP(N447,'CHAR modparm'!$B$2:$B$10,1,0)),"*******","CHARACTER"),"REAL"),"INTEGER")</f>
        <v>REAL</v>
      </c>
      <c r="P447" s="0" t="n">
        <v>446</v>
      </c>
      <c r="Q447" s="42" t="s">
        <v>2974</v>
      </c>
      <c r="R447" s="42" t="str">
        <f aca="false">INDEX($N$2:$N$951,MATCH(S447,$P$2:$P$951,0),1)</f>
        <v>PSP(12,1)</v>
      </c>
      <c r="S447" s="30" t="n">
        <v>442</v>
      </c>
      <c r="T447" s="43" t="str">
        <f aca="false">Q447&amp;"::"&amp;R447</f>
        <v>REAL::PSP(12,1)</v>
      </c>
      <c r="U447" s="44" t="str">
        <f aca="false">"p%"&amp;LEFT(R447,SEARCH("(",R447,1)-1)&amp;"="&amp;LEFT(R447,SEARCH("(",R447,1)-1)</f>
        <v>p%PSP=PSP</v>
      </c>
      <c r="V447" s="44" t="str">
        <f aca="false">LEFT(R447,SEARCH("(",R447,1)-1)&amp;"="&amp;"p%"&amp;LEFT(R447,SEARCH("(",R447,1)-1)</f>
        <v>PSP=p%PSP</v>
      </c>
    </row>
    <row r="448" customFormat="false" ht="12.8" hidden="false" customHeight="false" outlineLevel="0" collapsed="false">
      <c r="E448" s="0" t="s">
        <v>1004</v>
      </c>
      <c r="I448" s="39" t="s">
        <v>2454</v>
      </c>
      <c r="J448" s="40" t="n">
        <f aca="false">IF(ISNUMBER(RIGHT(E448,LEN(E448)-SEARCH("(",E448,1))*1),RIGHT(E448,LEN(E448)-SEARCH("(",E448,1))*1,VLOOKUP(MID(E448,SEARCH("(",E448,1)+1,IF(ISERROR(FIND("NBMX",E448,1)),3,4)),$A$2:$C$38,3,0))</f>
        <v>1</v>
      </c>
      <c r="K448" s="40" t="str">
        <f aca="false">IF(ISBLANK(F448),"",IF(ISNUMBER(F448),F448,VLOOKUP(IF(ISERROR(SEARCH(")",F448,1)),LEFT(F448,LEN(F448)),LEFT(F448,LEN(F448)-1)),$A$2:$C$38,3,0)))</f>
        <v/>
      </c>
      <c r="L448" s="40" t="str">
        <f aca="false">IF(ISBLANK(G448),"",IF(ISNUMBER(G448),G448,IF(ISNUMBER(1*LEFT(G448,LEN(G448)-1)),1*LEFT(G448,LEN(G448)-1),VLOOKUP(IF(ISERROR(SEARCH(")",G448,1)),LEFT(G448,LEN(G448)),LEFT(G448,LEN(G448)-1)),$A$2:$C$38,3,0))))</f>
        <v/>
      </c>
      <c r="M448" s="41" t="str">
        <f aca="false">IF(ISBLANK(H448),"",IF(ISNUMBER(H448),H448,IF(ISNUMBER(1*LEFT(H448,LEN(H448)-1)),1*LEFT(H448,LEN(H448)-1),VLOOKUP(IF(ISERROR(SEARCH(")",H448,1)),LEFT(H448,LEN(H448)),LEFT(H448,LEN(H448)-1)),$A$2:$C$38,3,0))))</f>
        <v/>
      </c>
      <c r="N448" s="40" t="str">
        <f aca="false">I448&amp;"("&amp;J448&amp;IF(ISNUMBER(K448),IF(ISNUMBER(L448),IF(ISNUMBER(M448),","&amp;K448&amp;","&amp;L448&amp;","&amp;M448,","&amp;K448&amp;","&amp;L448),","&amp;K448),"")&amp;")"</f>
        <v>PSTF(1)</v>
      </c>
      <c r="O448" s="0" t="str">
        <f aca="false">IF(ISERROR(VLOOKUP(N448,'INTEGER modparm'!$B$2:$B$155,1,0)),IF(ISERROR(VLOOKUP(N448,'REAL modparm'!$B$2:$B$801,1,0)),IF(ISERROR(VLOOKUP(N448,'CHAR modparm'!$B$2:$B$10,1,0)),"*******","CHARACTER"),"REAL"),"INTEGER")</f>
        <v>REAL</v>
      </c>
      <c r="P448" s="0" t="n">
        <v>447</v>
      </c>
      <c r="Q448" s="42" t="s">
        <v>2974</v>
      </c>
      <c r="R448" s="42" t="str">
        <f aca="false">INDEX($N$2:$N$951,MATCH(S448,$P$2:$P$951,0),1)</f>
        <v>PSSF(60,12,1)</v>
      </c>
      <c r="S448" s="30" t="n">
        <v>443</v>
      </c>
      <c r="T448" s="43" t="str">
        <f aca="false">Q448&amp;"::"&amp;R448</f>
        <v>REAL::PSSF(60,12,1)</v>
      </c>
      <c r="U448" s="44" t="str">
        <f aca="false">"p%"&amp;LEFT(R448,SEARCH("(",R448,1)-1)&amp;"="&amp;LEFT(R448,SEARCH("(",R448,1)-1)</f>
        <v>p%PSSF=PSSF</v>
      </c>
      <c r="V448" s="44" t="str">
        <f aca="false">LEFT(R448,SEARCH("(",R448,1)-1)&amp;"="&amp;"p%"&amp;LEFT(R448,SEARCH("(",R448,1)-1)</f>
        <v>PSSF=p%PSSF</v>
      </c>
    </row>
    <row r="449" customFormat="false" ht="12.8" hidden="false" customHeight="false" outlineLevel="0" collapsed="false">
      <c r="E449" s="0" t="s">
        <v>1005</v>
      </c>
      <c r="I449" s="39" t="s">
        <v>2455</v>
      </c>
      <c r="J449" s="40" t="n">
        <f aca="false">IF(ISNUMBER(RIGHT(E449,LEN(E449)-SEARCH("(",E449,1))*1),RIGHT(E449,LEN(E449)-SEARCH("(",E449,1))*1,VLOOKUP(MID(E449,SEARCH("(",E449,1)+1,IF(ISERROR(FIND("NBMX",E449,1)),3,4)),$A$2:$C$38,3,0))</f>
        <v>1</v>
      </c>
      <c r="K449" s="40" t="str">
        <f aca="false">IF(ISBLANK(F449),"",IF(ISNUMBER(F449),F449,VLOOKUP(IF(ISERROR(SEARCH(")",F449,1)),LEFT(F449,LEN(F449)),LEFT(F449,LEN(F449)-1)),$A$2:$C$38,3,0)))</f>
        <v/>
      </c>
      <c r="L449" s="40" t="str">
        <f aca="false">IF(ISBLANK(G449),"",IF(ISNUMBER(G449),G449,IF(ISNUMBER(1*LEFT(G449,LEN(G449)-1)),1*LEFT(G449,LEN(G449)-1),VLOOKUP(IF(ISERROR(SEARCH(")",G449,1)),LEFT(G449,LEN(G449)),LEFT(G449,LEN(G449)-1)),$A$2:$C$38,3,0))))</f>
        <v/>
      </c>
      <c r="M449" s="41" t="str">
        <f aca="false">IF(ISBLANK(H449),"",IF(ISNUMBER(H449),H449,IF(ISNUMBER(1*LEFT(H449,LEN(H449)-1)),1*LEFT(H449,LEN(H449)-1),VLOOKUP(IF(ISERROR(SEARCH(")",H449,1)),LEFT(H449,LEN(H449)),LEFT(H449,LEN(H449)-1)),$A$2:$C$38,3,0))))</f>
        <v/>
      </c>
      <c r="N449" s="40" t="str">
        <f aca="false">I449&amp;"("&amp;J449&amp;IF(ISNUMBER(K449),IF(ISNUMBER(L449),IF(ISNUMBER(M449),","&amp;K449&amp;","&amp;L449&amp;","&amp;M449,","&amp;K449&amp;","&amp;L449),","&amp;K449),"")&amp;")"</f>
        <v>PSTM(1)</v>
      </c>
      <c r="O449" s="0" t="str">
        <f aca="false">IF(ISERROR(VLOOKUP(N449,'INTEGER modparm'!$B$2:$B$155,1,0)),IF(ISERROR(VLOOKUP(N449,'REAL modparm'!$B$2:$B$801,1,0)),IF(ISERROR(VLOOKUP(N449,'CHAR modparm'!$B$2:$B$10,1,0)),"*******","CHARACTER"),"REAL"),"INTEGER")</f>
        <v>REAL</v>
      </c>
      <c r="P449" s="0" t="n">
        <v>448</v>
      </c>
      <c r="Q449" s="42" t="s">
        <v>2974</v>
      </c>
      <c r="R449" s="42" t="str">
        <f aca="false">INDEX($N$2:$N$951,MATCH(S449,$P$2:$P$951,0),1)</f>
        <v>PSSP(5)</v>
      </c>
      <c r="S449" s="30" t="n">
        <v>444</v>
      </c>
      <c r="T449" s="43" t="str">
        <f aca="false">Q449&amp;"::"&amp;R449</f>
        <v>REAL::PSSP(5)</v>
      </c>
      <c r="U449" s="44" t="str">
        <f aca="false">"p%"&amp;LEFT(R449,SEARCH("(",R449,1)-1)&amp;"="&amp;LEFT(R449,SEARCH("(",R449,1)-1)</f>
        <v>p%PSSP=PSSP</v>
      </c>
      <c r="V449" s="44" t="str">
        <f aca="false">LEFT(R449,SEARCH("(",R449,1)-1)&amp;"="&amp;"p%"&amp;LEFT(R449,SEARCH("(",R449,1)-1)</f>
        <v>PSSP=p%PSSP</v>
      </c>
    </row>
    <row r="450" customFormat="false" ht="12.8" hidden="false" customHeight="false" outlineLevel="0" collapsed="false">
      <c r="E450" s="0" t="s">
        <v>646</v>
      </c>
      <c r="I450" s="39" t="s">
        <v>2456</v>
      </c>
      <c r="J450" s="40" t="n">
        <f aca="false">IF(ISNUMBER(RIGHT(E450,LEN(E450)-SEARCH("(",E450,1))*1),RIGHT(E450,LEN(E450)-SEARCH("(",E450,1))*1,VLOOKUP(MID(E450,SEARCH("(",E450,1)+1,IF(ISERROR(FIND("NBMX",E450,1)),3,4)),$A$2:$C$38,3,0))</f>
        <v>60</v>
      </c>
      <c r="K450" s="40" t="str">
        <f aca="false">IF(ISBLANK(F450),"",IF(ISNUMBER(F450),F450,VLOOKUP(IF(ISERROR(SEARCH(")",F450,1)),LEFT(F450,LEN(F450)),LEFT(F450,LEN(F450)-1)),$A$2:$C$38,3,0)))</f>
        <v/>
      </c>
      <c r="L450" s="40" t="str">
        <f aca="false">IF(ISBLANK(G450),"",IF(ISNUMBER(G450),G450,IF(ISNUMBER(1*LEFT(G450,LEN(G450)-1)),1*LEFT(G450,LEN(G450)-1),VLOOKUP(IF(ISERROR(SEARCH(")",G450,1)),LEFT(G450,LEN(G450)),LEFT(G450,LEN(G450)-1)),$A$2:$C$38,3,0))))</f>
        <v/>
      </c>
      <c r="M450" s="41" t="str">
        <f aca="false">IF(ISBLANK(H450),"",IF(ISNUMBER(H450),H450,IF(ISNUMBER(1*LEFT(H450,LEN(H450)-1)),1*LEFT(H450,LEN(H450)-1),VLOOKUP(IF(ISERROR(SEARCH(")",H450,1)),LEFT(H450,LEN(H450)),LEFT(H450,LEN(H450)-1)),$A$2:$C$38,3,0))))</f>
        <v/>
      </c>
      <c r="N450" s="40" t="str">
        <f aca="false">I450&amp;"("&amp;J450&amp;IF(ISNUMBER(K450),IF(ISNUMBER(L450),IF(ISNUMBER(M450),","&amp;K450&amp;","&amp;L450&amp;","&amp;M450,","&amp;K450&amp;","&amp;L450),","&amp;K450),"")&amp;")"</f>
        <v>PSTN(60)</v>
      </c>
      <c r="O450" s="0" t="str">
        <f aca="false">IF(ISERROR(VLOOKUP(N450,'INTEGER modparm'!$B$2:$B$155,1,0)),IF(ISERROR(VLOOKUP(N450,'REAL modparm'!$B$2:$B$801,1,0)),IF(ISERROR(VLOOKUP(N450,'CHAR modparm'!$B$2:$B$10,1,0)),"*******","CHARACTER"),"REAL"),"INTEGER")</f>
        <v>CHARACTER</v>
      </c>
      <c r="P450" s="0" t="n">
        <v>449</v>
      </c>
      <c r="Q450" s="42" t="s">
        <v>2974</v>
      </c>
      <c r="R450" s="42" t="str">
        <f aca="false">INDEX($N$2:$N$951,MATCH(S450,$P$2:$P$951,0),1)</f>
        <v>PST(200)</v>
      </c>
      <c r="S450" s="30" t="n">
        <v>445</v>
      </c>
      <c r="T450" s="43" t="str">
        <f aca="false">Q450&amp;"::"&amp;R450</f>
        <v>REAL::PST(200)</v>
      </c>
      <c r="U450" s="44" t="str">
        <f aca="false">"p%"&amp;LEFT(R450,SEARCH("(",R450,1)-1)&amp;"="&amp;LEFT(R450,SEARCH("(",R450,1)-1)</f>
        <v>p%PST=PST</v>
      </c>
      <c r="V450" s="44" t="str">
        <f aca="false">LEFT(R450,SEARCH("(",R450,1)-1)&amp;"="&amp;"p%"&amp;LEFT(R450,SEARCH("(",R450,1)-1)</f>
        <v>PST=p%PST</v>
      </c>
    </row>
    <row r="451" customFormat="false" ht="12.8" hidden="false" customHeight="false" outlineLevel="0" collapsed="false">
      <c r="E451" s="0" t="s">
        <v>1801</v>
      </c>
      <c r="F451" s="0" t="s">
        <v>220</v>
      </c>
      <c r="G451" s="0" t="s">
        <v>1599</v>
      </c>
      <c r="I451" s="39" t="s">
        <v>2457</v>
      </c>
      <c r="J451" s="40" t="n">
        <f aca="false">IF(ISNUMBER(RIGHT(E451,LEN(E451)-SEARCH("(",E451,1))*1),RIGHT(E451,LEN(E451)-SEARCH("(",E451,1))*1,VLOOKUP(MID(E451,SEARCH("(",E451,1)+1,IF(ISERROR(FIND("NBMX",E451,1)),3,4)),$A$2:$C$38,3,0))</f>
        <v>45</v>
      </c>
      <c r="K451" s="40" t="n">
        <f aca="false">IF(ISBLANK(F451),"",IF(ISNUMBER(F451),F451,VLOOKUP(IF(ISERROR(SEARCH(")",F451,1)),LEFT(F451,LEN(F451)),LEFT(F451,LEN(F451)-1)),$A$2:$C$38,3,0)))</f>
        <v>60</v>
      </c>
      <c r="L451" s="40" t="n">
        <f aca="false">IF(ISBLANK(G451),"",IF(ISNUMBER(G451),G451,IF(ISNUMBER(1*LEFT(G451,LEN(G451)-1)),1*LEFT(G451,LEN(G451)-1),VLOOKUP(IF(ISERROR(SEARCH(")",G451,1)),LEFT(G451,LEN(G451)),LEFT(G451,LEN(G451)-1)),$A$2:$C$38,3,0))))</f>
        <v>1</v>
      </c>
      <c r="M451" s="41" t="str">
        <f aca="false">IF(ISBLANK(H451),"",IF(ISNUMBER(H451),H451,IF(ISNUMBER(1*LEFT(H451,LEN(H451)-1)),1*LEFT(H451,LEN(H451)-1),VLOOKUP(IF(ISERROR(SEARCH(")",H451,1)),LEFT(H451,LEN(H451)),LEFT(H451,LEN(H451)-1)),$A$2:$C$38,3,0))))</f>
        <v/>
      </c>
      <c r="N451" s="40" t="str">
        <f aca="false">I451&amp;"("&amp;J451&amp;IF(ISNUMBER(K451),IF(ISNUMBER(L451),IF(ISNUMBER(M451),","&amp;K451&amp;","&amp;L451&amp;","&amp;M451,","&amp;K451&amp;","&amp;L451),","&amp;K451),"")&amp;")"</f>
        <v>PSTR(45,60,1)</v>
      </c>
      <c r="O451" s="0" t="str">
        <f aca="false">IF(ISERROR(VLOOKUP(N451,'INTEGER modparm'!$B$2:$B$155,1,0)),IF(ISERROR(VLOOKUP(N451,'REAL modparm'!$B$2:$B$801,1,0)),IF(ISERROR(VLOOKUP(N451,'CHAR modparm'!$B$2:$B$10,1,0)),"*******","CHARACTER"),"REAL"),"INTEGER")</f>
        <v>REAL</v>
      </c>
      <c r="P451" s="0" t="n">
        <v>450</v>
      </c>
      <c r="Q451" s="42" t="s">
        <v>2974</v>
      </c>
      <c r="R451" s="42" t="str">
        <f aca="false">INDEX($N$2:$N$951,MATCH(S451,$P$2:$P$951,0),1)</f>
        <v>PSTE(45,60,1)</v>
      </c>
      <c r="S451" s="30" t="n">
        <v>446</v>
      </c>
      <c r="T451" s="43" t="str">
        <f aca="false">Q451&amp;"::"&amp;R451</f>
        <v>REAL::PSTE(45,60,1)</v>
      </c>
      <c r="U451" s="44" t="str">
        <f aca="false">"p%"&amp;LEFT(R451,SEARCH("(",R451,1)-1)&amp;"="&amp;LEFT(R451,SEARCH("(",R451,1)-1)</f>
        <v>p%PSTE=PSTE</v>
      </c>
      <c r="V451" s="44" t="str">
        <f aca="false">LEFT(R451,SEARCH("(",R451,1)-1)&amp;"="&amp;"p%"&amp;LEFT(R451,SEARCH("(",R451,1)-1)</f>
        <v>PSTE=p%PSTE</v>
      </c>
    </row>
    <row r="452" customFormat="false" ht="12.8" hidden="false" customHeight="false" outlineLevel="0" collapsed="false">
      <c r="E452" s="0" t="s">
        <v>1006</v>
      </c>
      <c r="I452" s="39" t="s">
        <v>2458</v>
      </c>
      <c r="J452" s="40" t="n">
        <f aca="false">IF(ISNUMBER(RIGHT(E452,LEN(E452)-SEARCH("(",E452,1))*1),RIGHT(E452,LEN(E452)-SEARCH("(",E452,1))*1,VLOOKUP(MID(E452,SEARCH("(",E452,1)+1,IF(ISERROR(FIND("NBMX",E452,1)),3,4)),$A$2:$C$38,3,0))</f>
        <v>1</v>
      </c>
      <c r="K452" s="40" t="str">
        <f aca="false">IF(ISBLANK(F452),"",IF(ISNUMBER(F452),F452,VLOOKUP(IF(ISERROR(SEARCH(")",F452,1)),LEFT(F452,LEN(F452)),LEFT(F452,LEN(F452)-1)),$A$2:$C$38,3,0)))</f>
        <v/>
      </c>
      <c r="L452" s="40" t="str">
        <f aca="false">IF(ISBLANK(G452),"",IF(ISNUMBER(G452),G452,IF(ISNUMBER(1*LEFT(G452,LEN(G452)-1)),1*LEFT(G452,LEN(G452)-1),VLOOKUP(IF(ISERROR(SEARCH(")",G452,1)),LEFT(G452,LEN(G452)),LEFT(G452,LEN(G452)-1)),$A$2:$C$38,3,0))))</f>
        <v/>
      </c>
      <c r="M452" s="41" t="str">
        <f aca="false">IF(ISBLANK(H452),"",IF(ISNUMBER(H452),H452,IF(ISNUMBER(1*LEFT(H452,LEN(H452)-1)),1*LEFT(H452,LEN(H452)-1),VLOOKUP(IF(ISERROR(SEARCH(")",H452,1)),LEFT(H452,LEN(H452)),LEFT(H452,LEN(H452)-1)),$A$2:$C$38,3,0))))</f>
        <v/>
      </c>
      <c r="N452" s="40" t="str">
        <f aca="false">I452&amp;"("&amp;J452&amp;IF(ISNUMBER(K452),IF(ISNUMBER(L452),IF(ISNUMBER(M452),","&amp;K452&amp;","&amp;L452&amp;","&amp;M452,","&amp;K452&amp;","&amp;L452),","&amp;K452),"")&amp;")"</f>
        <v>PSTS(1)</v>
      </c>
      <c r="O452" s="0" t="str">
        <f aca="false">IF(ISERROR(VLOOKUP(N452,'INTEGER modparm'!$B$2:$B$155,1,0)),IF(ISERROR(VLOOKUP(N452,'REAL modparm'!$B$2:$B$801,1,0)),IF(ISERROR(VLOOKUP(N452,'CHAR modparm'!$B$2:$B$10,1,0)),"*******","CHARACTER"),"REAL"),"INTEGER")</f>
        <v>REAL</v>
      </c>
      <c r="P452" s="0" t="n">
        <v>451</v>
      </c>
      <c r="Q452" s="42" t="s">
        <v>2974</v>
      </c>
      <c r="R452" s="42" t="str">
        <f aca="false">INDEX($N$2:$N$951,MATCH(S452,$P$2:$P$951,0),1)</f>
        <v>PSTF(1)</v>
      </c>
      <c r="S452" s="30" t="n">
        <v>447</v>
      </c>
      <c r="T452" s="43" t="str">
        <f aca="false">Q452&amp;"::"&amp;R452</f>
        <v>REAL::PSTF(1)</v>
      </c>
      <c r="U452" s="44" t="str">
        <f aca="false">"p%"&amp;LEFT(R452,SEARCH("(",R452,1)-1)&amp;"="&amp;LEFT(R452,SEARCH("(",R452,1)-1)</f>
        <v>p%PSTF=PSTF</v>
      </c>
      <c r="V452" s="44" t="str">
        <f aca="false">LEFT(R452,SEARCH("(",R452,1)-1)&amp;"="&amp;"p%"&amp;LEFT(R452,SEARCH("(",R452,1)-1)</f>
        <v>PSTF=p%PSTF</v>
      </c>
    </row>
    <row r="453" customFormat="false" ht="12.8" hidden="false" customHeight="false" outlineLevel="0" collapsed="false">
      <c r="E453" s="0" t="s">
        <v>1802</v>
      </c>
      <c r="F453" s="0" t="s">
        <v>1604</v>
      </c>
      <c r="G453" s="0" t="s">
        <v>1599</v>
      </c>
      <c r="I453" s="39" t="s">
        <v>2459</v>
      </c>
      <c r="J453" s="40" t="n">
        <f aca="false">IF(ISNUMBER(RIGHT(E453,LEN(E453)-SEARCH("(",E453,1))*1),RIGHT(E453,LEN(E453)-SEARCH("(",E453,1))*1,VLOOKUP(MID(E453,SEARCH("(",E453,1)+1,IF(ISERROR(FIND("NBMX",E453,1)),3,4)),$A$2:$C$38,3,0))</f>
        <v>60</v>
      </c>
      <c r="K453" s="40" t="n">
        <f aca="false">IF(ISBLANK(F453),"",IF(ISNUMBER(F453),F453,VLOOKUP(IF(ISERROR(SEARCH(")",F453,1)),LEFT(F453,LEN(F453)),LEFT(F453,LEN(F453)-1)),$A$2:$C$38,3,0)))</f>
        <v>12</v>
      </c>
      <c r="L453" s="40" t="n">
        <f aca="false">IF(ISBLANK(G453),"",IF(ISNUMBER(G453),G453,IF(ISNUMBER(1*LEFT(G453,LEN(G453)-1)),1*LEFT(G453,LEN(G453)-1),VLOOKUP(IF(ISERROR(SEARCH(")",G453,1)),LEFT(G453,LEN(G453)),LEFT(G453,LEN(G453)-1)),$A$2:$C$38,3,0))))</f>
        <v>1</v>
      </c>
      <c r="M453" s="41" t="str">
        <f aca="false">IF(ISBLANK(H453),"",IF(ISNUMBER(H453),H453,IF(ISNUMBER(1*LEFT(H453,LEN(H453)-1)),1*LEFT(H453,LEN(H453)-1),VLOOKUP(IF(ISERROR(SEARCH(")",H453,1)),LEFT(H453,LEN(H453)),LEFT(H453,LEN(H453)-1)),$A$2:$C$38,3,0))))</f>
        <v/>
      </c>
      <c r="N453" s="40" t="str">
        <f aca="false">I453&amp;"("&amp;J453&amp;IF(ISNUMBER(K453),IF(ISNUMBER(L453),IF(ISNUMBER(M453),","&amp;K453&amp;","&amp;L453&amp;","&amp;M453,","&amp;K453&amp;","&amp;L453),","&amp;K453),"")&amp;")"</f>
        <v>PSTZ(60,12,1)</v>
      </c>
      <c r="O453" s="0" t="str">
        <f aca="false">IF(ISERROR(VLOOKUP(N453,'INTEGER modparm'!$B$2:$B$155,1,0)),IF(ISERROR(VLOOKUP(N453,'REAL modparm'!$B$2:$B$801,1,0)),IF(ISERROR(VLOOKUP(N453,'CHAR modparm'!$B$2:$B$10,1,0)),"*******","CHARACTER"),"REAL"),"INTEGER")</f>
        <v>REAL</v>
      </c>
      <c r="P453" s="0" t="n">
        <v>452</v>
      </c>
      <c r="Q453" s="42" t="s">
        <v>2974</v>
      </c>
      <c r="R453" s="42" t="str">
        <f aca="false">INDEX($N$2:$N$951,MATCH(S453,$P$2:$P$951,0),1)</f>
        <v>PSTM(1)</v>
      </c>
      <c r="S453" s="30" t="n">
        <v>448</v>
      </c>
      <c r="T453" s="43" t="str">
        <f aca="false">Q453&amp;"::"&amp;R453</f>
        <v>REAL::PSTM(1)</v>
      </c>
      <c r="U453" s="44" t="str">
        <f aca="false">"p%"&amp;LEFT(R453,SEARCH("(",R453,1)-1)&amp;"="&amp;LEFT(R453,SEARCH("(",R453,1)-1)</f>
        <v>p%PSTM=PSTM</v>
      </c>
      <c r="V453" s="44" t="str">
        <f aca="false">LEFT(R453,SEARCH("(",R453,1)-1)&amp;"="&amp;"p%"&amp;LEFT(R453,SEARCH("(",R453,1)-1)</f>
        <v>PSTM=p%PSTM</v>
      </c>
    </row>
    <row r="454" customFormat="false" ht="12.8" hidden="false" customHeight="false" outlineLevel="0" collapsed="false">
      <c r="E454" s="0" t="s">
        <v>1234</v>
      </c>
      <c r="I454" s="39" t="s">
        <v>2460</v>
      </c>
      <c r="J454" s="40" t="n">
        <f aca="false">IF(ISNUMBER(RIGHT(E454,LEN(E454)-SEARCH("(",E454,1))*1),RIGHT(E454,LEN(E454)-SEARCH("(",E454,1))*1,VLOOKUP(MID(E454,SEARCH("(",E454,1)+1,IF(ISERROR(FIND("NBMX",E454,1)),3,4)),$A$2:$C$38,3,0))</f>
        <v>4</v>
      </c>
      <c r="K454" s="40" t="str">
        <f aca="false">IF(ISBLANK(F454),"",IF(ISNUMBER(F454),F454,VLOOKUP(IF(ISERROR(SEARCH(")",F454,1)),LEFT(F454,LEN(F454)),LEFT(F454,LEN(F454)-1)),$A$2:$C$38,3,0)))</f>
        <v/>
      </c>
      <c r="L454" s="40" t="str">
        <f aca="false">IF(ISBLANK(G454),"",IF(ISNUMBER(G454),G454,IF(ISNUMBER(1*LEFT(G454,LEN(G454)-1)),1*LEFT(G454,LEN(G454)-1),VLOOKUP(IF(ISERROR(SEARCH(")",G454,1)),LEFT(G454,LEN(G454)),LEFT(G454,LEN(G454)-1)),$A$2:$C$38,3,0))))</f>
        <v/>
      </c>
      <c r="M454" s="41" t="str">
        <f aca="false">IF(ISBLANK(H454),"",IF(ISNUMBER(H454),H454,IF(ISNUMBER(1*LEFT(H454,LEN(H454)-1)),1*LEFT(H454,LEN(H454)-1),VLOOKUP(IF(ISERROR(SEARCH(")",H454,1)),LEFT(H454,LEN(H454)),LEFT(H454,LEN(H454)-1)),$A$2:$C$38,3,0))))</f>
        <v/>
      </c>
      <c r="N454" s="40" t="str">
        <f aca="false">I454&amp;"("&amp;J454&amp;IF(ISNUMBER(K454),IF(ISNUMBER(L454),IF(ISNUMBER(M454),","&amp;K454&amp;","&amp;L454&amp;","&amp;M454,","&amp;K454&amp;","&amp;L454),","&amp;K454),"")&amp;")"</f>
        <v>PSZM(4)</v>
      </c>
      <c r="O454" s="0" t="str">
        <f aca="false">IF(ISERROR(VLOOKUP(N454,'INTEGER modparm'!$B$2:$B$155,1,0)),IF(ISERROR(VLOOKUP(N454,'REAL modparm'!$B$2:$B$801,1,0)),IF(ISERROR(VLOOKUP(N454,'CHAR modparm'!$B$2:$B$10,1,0)),"*******","CHARACTER"),"REAL"),"INTEGER")</f>
        <v>REAL</v>
      </c>
      <c r="P454" s="0" t="n">
        <v>453</v>
      </c>
      <c r="Q454" s="42" t="s">
        <v>2974</v>
      </c>
      <c r="R454" s="42" t="str">
        <f aca="false">INDEX($N$2:$N$951,MATCH(S454,$P$2:$P$951,0),1)</f>
        <v>PSTR(45,60,1)</v>
      </c>
      <c r="S454" s="30" t="n">
        <v>450</v>
      </c>
      <c r="T454" s="43" t="str">
        <f aca="false">Q454&amp;"::"&amp;R454</f>
        <v>REAL::PSTR(45,60,1)</v>
      </c>
      <c r="U454" s="44" t="str">
        <f aca="false">"p%"&amp;LEFT(R454,SEARCH("(",R454,1)-1)&amp;"="&amp;LEFT(R454,SEARCH("(",R454,1)-1)</f>
        <v>p%PSTR=PSTR</v>
      </c>
      <c r="V454" s="44" t="str">
        <f aca="false">LEFT(R454,SEARCH("(",R454,1)-1)&amp;"="&amp;"p%"&amp;LEFT(R454,SEARCH("(",R454,1)-1)</f>
        <v>PSTR=p%PSTR</v>
      </c>
    </row>
    <row r="455" customFormat="false" ht="12.8" hidden="false" customHeight="false" outlineLevel="0" collapsed="false">
      <c r="E455" s="0" t="s">
        <v>1803</v>
      </c>
      <c r="F455" s="0" t="n">
        <v>90</v>
      </c>
      <c r="G455" s="0" t="s">
        <v>1681</v>
      </c>
      <c r="I455" s="39" t="s">
        <v>2461</v>
      </c>
      <c r="J455" s="40" t="n">
        <f aca="false">IF(ISNUMBER(RIGHT(E455,LEN(E455)-SEARCH("(",E455,1))*1),RIGHT(E455,LEN(E455)-SEARCH("(",E455,1))*1,VLOOKUP(MID(E455,SEARCH("(",E455,1)+1,IF(ISERROR(FIND("NBMX",E455,1)),3,4)),$A$2:$C$38,3,0))</f>
        <v>60</v>
      </c>
      <c r="K455" s="40" t="n">
        <f aca="false">IF(ISBLANK(F455),"",IF(ISNUMBER(F455),F455,VLOOKUP(IF(ISERROR(SEARCH(")",F455,1)),LEFT(F455,LEN(F455)),LEFT(F455,LEN(F455)-1)),$A$2:$C$38,3,0)))</f>
        <v>90</v>
      </c>
      <c r="L455" s="40" t="n">
        <f aca="false">IF(ISBLANK(G455),"",IF(ISNUMBER(G455),G455,IF(ISNUMBER(1*LEFT(G455,LEN(G455)-1)),1*LEFT(G455,LEN(G455)-1),VLOOKUP(IF(ISERROR(SEARCH(")",G455,1)),LEFT(G455,LEN(G455)),LEFT(G455,LEN(G455)-1)),$A$2:$C$38,3,0))))</f>
        <v>4</v>
      </c>
      <c r="M455" s="41" t="str">
        <f aca="false">IF(ISBLANK(H455),"",IF(ISNUMBER(H455),H455,IF(ISNUMBER(1*LEFT(H455,LEN(H455)-1)),1*LEFT(H455,LEN(H455)-1),VLOOKUP(IF(ISERROR(SEARCH(")",H455,1)),LEFT(H455,LEN(H455)),LEFT(H455,LEN(H455)-1)),$A$2:$C$38,3,0))))</f>
        <v/>
      </c>
      <c r="N455" s="40" t="str">
        <f aca="false">I455&amp;"("&amp;J455&amp;IF(ISNUMBER(K455),IF(ISNUMBER(L455),IF(ISNUMBER(M455),","&amp;K455&amp;","&amp;L455&amp;","&amp;M455,","&amp;K455&amp;","&amp;L455),","&amp;K455),"")&amp;")"</f>
        <v>PVQ(60,90,4)</v>
      </c>
      <c r="O455" s="0" t="str">
        <f aca="false">IF(ISERROR(VLOOKUP(N455,'INTEGER modparm'!$B$2:$B$155,1,0)),IF(ISERROR(VLOOKUP(N455,'REAL modparm'!$B$2:$B$801,1,0)),IF(ISERROR(VLOOKUP(N455,'CHAR modparm'!$B$2:$B$10,1,0)),"*******","CHARACTER"),"REAL"),"INTEGER")</f>
        <v>REAL</v>
      </c>
      <c r="P455" s="0" t="n">
        <v>454</v>
      </c>
      <c r="Q455" s="42" t="s">
        <v>2974</v>
      </c>
      <c r="R455" s="42" t="str">
        <f aca="false">INDEX($N$2:$N$951,MATCH(S455,$P$2:$P$951,0),1)</f>
        <v>PSTS(1)</v>
      </c>
      <c r="S455" s="30" t="n">
        <v>451</v>
      </c>
      <c r="T455" s="43" t="str">
        <f aca="false">Q455&amp;"::"&amp;R455</f>
        <v>REAL::PSTS(1)</v>
      </c>
      <c r="U455" s="44" t="str">
        <f aca="false">"p%"&amp;LEFT(R455,SEARCH("(",R455,1)-1)&amp;"="&amp;LEFT(R455,SEARCH("(",R455,1)-1)</f>
        <v>p%PSTS=PSTS</v>
      </c>
      <c r="V455" s="44" t="str">
        <f aca="false">LEFT(R455,SEARCH("(",R455,1)-1)&amp;"="&amp;"p%"&amp;LEFT(R455,SEARCH("(",R455,1)-1)</f>
        <v>PSTS=p%PSTS</v>
      </c>
    </row>
    <row r="456" customFormat="false" ht="12.8" hidden="false" customHeight="false" outlineLevel="0" collapsed="false">
      <c r="E456" s="0" t="s">
        <v>1804</v>
      </c>
      <c r="F456" s="0" t="n">
        <v>90</v>
      </c>
      <c r="G456" s="0" t="s">
        <v>1681</v>
      </c>
      <c r="I456" s="39" t="s">
        <v>2462</v>
      </c>
      <c r="J456" s="40" t="n">
        <f aca="false">IF(ISNUMBER(RIGHT(E456,LEN(E456)-SEARCH("(",E456,1))*1),RIGHT(E456,LEN(E456)-SEARCH("(",E456,1))*1,VLOOKUP(MID(E456,SEARCH("(",E456,1)+1,IF(ISERROR(FIND("NBMX",E456,1)),3,4)),$A$2:$C$38,3,0))</f>
        <v>60</v>
      </c>
      <c r="K456" s="40" t="n">
        <f aca="false">IF(ISBLANK(F456),"",IF(ISNUMBER(F456),F456,VLOOKUP(IF(ISERROR(SEARCH(")",F456,1)),LEFT(F456,LEN(F456)),LEFT(F456,LEN(F456)-1)),$A$2:$C$38,3,0)))</f>
        <v>90</v>
      </c>
      <c r="L456" s="40" t="n">
        <f aca="false">IF(ISBLANK(G456),"",IF(ISNUMBER(G456),G456,IF(ISNUMBER(1*LEFT(G456,LEN(G456)-1)),1*LEFT(G456,LEN(G456)-1),VLOOKUP(IF(ISERROR(SEARCH(")",G456,1)),LEFT(G456,LEN(G456)),LEFT(G456,LEN(G456)-1)),$A$2:$C$38,3,0))))</f>
        <v>4</v>
      </c>
      <c r="M456" s="41" t="str">
        <f aca="false">IF(ISBLANK(H456),"",IF(ISNUMBER(H456),H456,IF(ISNUMBER(1*LEFT(H456,LEN(H456)-1)),1*LEFT(H456,LEN(H456)-1),VLOOKUP(IF(ISERROR(SEARCH(")",H456,1)),LEFT(H456,LEN(H456)),LEFT(H456,LEN(H456)-1)),$A$2:$C$38,3,0))))</f>
        <v/>
      </c>
      <c r="N456" s="40" t="str">
        <f aca="false">I456&amp;"("&amp;J456&amp;IF(ISNUMBER(K456),IF(ISNUMBER(L456),IF(ISNUMBER(M456),","&amp;K456&amp;","&amp;L456&amp;","&amp;M456,","&amp;K456&amp;","&amp;L456),","&amp;K456),"")&amp;")"</f>
        <v>PVY(60,90,4)</v>
      </c>
      <c r="O456" s="0" t="str">
        <f aca="false">IF(ISERROR(VLOOKUP(N456,'INTEGER modparm'!$B$2:$B$155,1,0)),IF(ISERROR(VLOOKUP(N456,'REAL modparm'!$B$2:$B$801,1,0)),IF(ISERROR(VLOOKUP(N456,'CHAR modparm'!$B$2:$B$10,1,0)),"*******","CHARACTER"),"REAL"),"INTEGER")</f>
        <v>REAL</v>
      </c>
      <c r="P456" s="0" t="n">
        <v>455</v>
      </c>
      <c r="Q456" s="42" t="s">
        <v>2974</v>
      </c>
      <c r="R456" s="42" t="str">
        <f aca="false">INDEX($N$2:$N$951,MATCH(S456,$P$2:$P$951,0),1)</f>
        <v>PSTZ(60,12,1)</v>
      </c>
      <c r="S456" s="30" t="n">
        <v>452</v>
      </c>
      <c r="T456" s="43" t="str">
        <f aca="false">Q456&amp;"::"&amp;R456</f>
        <v>REAL::PSTZ(60,12,1)</v>
      </c>
      <c r="U456" s="44" t="str">
        <f aca="false">"p%"&amp;LEFT(R456,SEARCH("(",R456,1)-1)&amp;"="&amp;LEFT(R456,SEARCH("(",R456,1)-1)</f>
        <v>p%PSTZ=PSTZ</v>
      </c>
      <c r="V456" s="44" t="str">
        <f aca="false">LEFT(R456,SEARCH("(",R456,1)-1)&amp;"="&amp;"p%"&amp;LEFT(R456,SEARCH("(",R456,1)-1)</f>
        <v>PSTZ=p%PSTZ</v>
      </c>
    </row>
    <row r="457" customFormat="false" ht="12.8" hidden="false" customHeight="false" outlineLevel="0" collapsed="false">
      <c r="E457" s="0" t="s">
        <v>828</v>
      </c>
      <c r="I457" s="39" t="s">
        <v>2463</v>
      </c>
      <c r="J457" s="40" t="n">
        <f aca="false">IF(ISNUMBER(RIGHT(E457,LEN(E457)-SEARCH("(",E457,1))*1),RIGHT(E457,LEN(E457)-SEARCH("(",E457,1))*1,VLOOKUP(MID(E457,SEARCH("(",E457,1)+1,IF(ISERROR(FIND("NBMX",E457,1)),3,4)),$A$2:$C$38,3,0))</f>
        <v>60</v>
      </c>
      <c r="K457" s="40" t="str">
        <f aca="false">IF(ISBLANK(F457),"",IF(ISNUMBER(F457),F457,VLOOKUP(IF(ISERROR(SEARCH(")",F457,1)),LEFT(F457,LEN(F457)),LEFT(F457,LEN(F457)-1)),$A$2:$C$38,3,0)))</f>
        <v/>
      </c>
      <c r="L457" s="40" t="str">
        <f aca="false">IF(ISBLANK(G457),"",IF(ISNUMBER(G457),G457,IF(ISNUMBER(1*LEFT(G457,LEN(G457)-1)),1*LEFT(G457,LEN(G457)-1),VLOOKUP(IF(ISERROR(SEARCH(")",G457,1)),LEFT(G457,LEN(G457)),LEFT(G457,LEN(G457)-1)),$A$2:$C$38,3,0))))</f>
        <v/>
      </c>
      <c r="M457" s="41" t="str">
        <f aca="false">IF(ISBLANK(H457),"",IF(ISNUMBER(H457),H457,IF(ISNUMBER(1*LEFT(H457,LEN(H457)-1)),1*LEFT(H457,LEN(H457)-1),VLOOKUP(IF(ISERROR(SEARCH(")",H457,1)),LEFT(H457,LEN(H457)),LEFT(H457,LEN(H457)-1)),$A$2:$C$38,3,0))))</f>
        <v/>
      </c>
      <c r="N457" s="40" t="str">
        <f aca="false">I457&amp;"("&amp;J457&amp;IF(ISNUMBER(K457),IF(ISNUMBER(L457),IF(ISNUMBER(M457),","&amp;K457&amp;","&amp;L457&amp;","&amp;M457,","&amp;K457&amp;","&amp;L457),","&amp;K457),"")&amp;")"</f>
        <v>PWOF(60)</v>
      </c>
      <c r="O457" s="0" t="str">
        <f aca="false">IF(ISERROR(VLOOKUP(N457,'INTEGER modparm'!$B$2:$B$155,1,0)),IF(ISERROR(VLOOKUP(N457,'REAL modparm'!$B$2:$B$801,1,0)),IF(ISERROR(VLOOKUP(N457,'CHAR modparm'!$B$2:$B$10,1,0)),"*******","CHARACTER"),"REAL"),"INTEGER")</f>
        <v>REAL</v>
      </c>
      <c r="P457" s="0" t="n">
        <v>456</v>
      </c>
      <c r="Q457" s="42" t="s">
        <v>2974</v>
      </c>
      <c r="R457" s="42" t="str">
        <f aca="false">INDEX($N$2:$N$951,MATCH(S457,$P$2:$P$951,0),1)</f>
        <v>PSZM(4)</v>
      </c>
      <c r="S457" s="30" t="n">
        <v>453</v>
      </c>
      <c r="T457" s="43" t="str">
        <f aca="false">Q457&amp;"::"&amp;R457</f>
        <v>REAL::PSZM(4)</v>
      </c>
      <c r="U457" s="44" t="str">
        <f aca="false">"p%"&amp;LEFT(R457,SEARCH("(",R457,1)-1)&amp;"="&amp;LEFT(R457,SEARCH("(",R457,1)-1)</f>
        <v>p%PSZM=PSZM</v>
      </c>
      <c r="V457" s="44" t="str">
        <f aca="false">LEFT(R457,SEARCH("(",R457,1)-1)&amp;"="&amp;"p%"&amp;LEFT(R457,SEARCH("(",R457,1)-1)</f>
        <v>PSZM=p%PSZM</v>
      </c>
    </row>
    <row r="458" customFormat="false" ht="12.8" hidden="false" customHeight="false" outlineLevel="0" collapsed="false">
      <c r="E458" s="0" t="s">
        <v>1284</v>
      </c>
      <c r="I458" s="39" t="s">
        <v>2464</v>
      </c>
      <c r="J458" s="40" t="n">
        <f aca="false">IF(ISNUMBER(RIGHT(E458,LEN(E458)-SEARCH("(",E458,1))*1),RIGHT(E458,LEN(E458)-SEARCH("(",E458,1))*1,VLOOKUP(MID(E458,SEARCH("(",E458,1)+1,IF(ISERROR(FIND("NBMX",E458,1)),3,4)),$A$2:$C$38,3,0))</f>
        <v>5</v>
      </c>
      <c r="K458" s="40" t="str">
        <f aca="false">IF(ISBLANK(F458),"",IF(ISNUMBER(F458),F458,VLOOKUP(IF(ISERROR(SEARCH(")",F458,1)),LEFT(F458,LEN(F458)),LEFT(F458,LEN(F458)-1)),$A$2:$C$38,3,0)))</f>
        <v/>
      </c>
      <c r="L458" s="40" t="str">
        <f aca="false">IF(ISBLANK(G458),"",IF(ISNUMBER(G458),G458,IF(ISNUMBER(1*LEFT(G458,LEN(G458)-1)),1*LEFT(G458,LEN(G458)-1),VLOOKUP(IF(ISERROR(SEARCH(")",G458,1)),LEFT(G458,LEN(G458)),LEFT(G458,LEN(G458)-1)),$A$2:$C$38,3,0))))</f>
        <v/>
      </c>
      <c r="M458" s="41" t="str">
        <f aca="false">IF(ISBLANK(H458),"",IF(ISNUMBER(H458),H458,IF(ISNUMBER(1*LEFT(H458,LEN(H458)-1)),1*LEFT(H458,LEN(H458)-1),VLOOKUP(IF(ISERROR(SEARCH(")",H458,1)),LEFT(H458,LEN(H458)),LEFT(H458,LEN(H458)-1)),$A$2:$C$38,3,0))))</f>
        <v/>
      </c>
      <c r="N458" s="40" t="str">
        <f aca="false">I458&amp;"("&amp;J458&amp;IF(ISNUMBER(K458),IF(ISNUMBER(L458),IF(ISNUMBER(M458),","&amp;K458&amp;","&amp;L458&amp;","&amp;M458,","&amp;K458&amp;","&amp;L458),","&amp;K458),"")&amp;")"</f>
        <v>PYPS(5)</v>
      </c>
      <c r="O458" s="0" t="str">
        <f aca="false">IF(ISERROR(VLOOKUP(N458,'INTEGER modparm'!$B$2:$B$155,1,0)),IF(ISERROR(VLOOKUP(N458,'REAL modparm'!$B$2:$B$801,1,0)),IF(ISERROR(VLOOKUP(N458,'CHAR modparm'!$B$2:$B$10,1,0)),"*******","CHARACTER"),"REAL"),"INTEGER")</f>
        <v>REAL</v>
      </c>
      <c r="P458" s="0" t="n">
        <v>457</v>
      </c>
      <c r="Q458" s="42" t="s">
        <v>2974</v>
      </c>
      <c r="R458" s="42" t="str">
        <f aca="false">INDEX($N$2:$N$951,MATCH(S458,$P$2:$P$951,0),1)</f>
        <v>PVQ(60,90,4)</v>
      </c>
      <c r="S458" s="30" t="n">
        <v>454</v>
      </c>
      <c r="T458" s="43" t="str">
        <f aca="false">Q458&amp;"::"&amp;R458</f>
        <v>REAL::PVQ(60,90,4)</v>
      </c>
      <c r="U458" s="44" t="str">
        <f aca="false">"p%"&amp;LEFT(R458,SEARCH("(",R458,1)-1)&amp;"="&amp;LEFT(R458,SEARCH("(",R458,1)-1)</f>
        <v>p%PVQ=PVQ</v>
      </c>
      <c r="V458" s="44" t="str">
        <f aca="false">LEFT(R458,SEARCH("(",R458,1)-1)&amp;"="&amp;"p%"&amp;LEFT(R458,SEARCH("(",R458,1)-1)</f>
        <v>PVQ=p%PVQ</v>
      </c>
    </row>
    <row r="459" customFormat="false" ht="12.8" hidden="false" customHeight="false" outlineLevel="0" collapsed="false">
      <c r="E459" s="0" t="s">
        <v>1235</v>
      </c>
      <c r="I459" s="39" t="s">
        <v>2465</v>
      </c>
      <c r="J459" s="40" t="n">
        <f aca="false">IF(ISNUMBER(RIGHT(E459,LEN(E459)-SEARCH("(",E459,1))*1),RIGHT(E459,LEN(E459)-SEARCH("(",E459,1))*1,VLOOKUP(MID(E459,SEARCH("(",E459,1)+1,IF(ISERROR(FIND("NBMX",E459,1)),3,4)),$A$2:$C$38,3,0))</f>
        <v>4</v>
      </c>
      <c r="K459" s="40" t="str">
        <f aca="false">IF(ISBLANK(F459),"",IF(ISNUMBER(F459),F459,VLOOKUP(IF(ISERROR(SEARCH(")",F459,1)),LEFT(F459,LEN(F459)),LEFT(F459,LEN(F459)-1)),$A$2:$C$38,3,0)))</f>
        <v/>
      </c>
      <c r="L459" s="40" t="str">
        <f aca="false">IF(ISBLANK(G459),"",IF(ISNUMBER(G459),G459,IF(ISNUMBER(1*LEFT(G459,LEN(G459)-1)),1*LEFT(G459,LEN(G459)-1),VLOOKUP(IF(ISERROR(SEARCH(")",G459,1)),LEFT(G459,LEN(G459)),LEFT(G459,LEN(G459)-1)),$A$2:$C$38,3,0))))</f>
        <v/>
      </c>
      <c r="M459" s="41" t="str">
        <f aca="false">IF(ISBLANK(H459),"",IF(ISNUMBER(H459),H459,IF(ISNUMBER(1*LEFT(H459,LEN(H459)-1)),1*LEFT(H459,LEN(H459)-1),VLOOKUP(IF(ISERROR(SEARCH(")",H459,1)),LEFT(H459,LEN(H459)),LEFT(H459,LEN(H459)-1)),$A$2:$C$38,3,0))))</f>
        <v/>
      </c>
      <c r="N459" s="40" t="str">
        <f aca="false">I459&amp;"("&amp;J459&amp;IF(ISNUMBER(K459),IF(ISNUMBER(L459),IF(ISNUMBER(M459),","&amp;K459&amp;","&amp;L459&amp;","&amp;M459,","&amp;K459&amp;","&amp;L459),","&amp;K459),"")&amp;")"</f>
        <v>QC(4)</v>
      </c>
      <c r="O459" s="0" t="str">
        <f aca="false">IF(ISERROR(VLOOKUP(N459,'INTEGER modparm'!$B$2:$B$155,1,0)),IF(ISERROR(VLOOKUP(N459,'REAL modparm'!$B$2:$B$801,1,0)),IF(ISERROR(VLOOKUP(N459,'CHAR modparm'!$B$2:$B$10,1,0)),"*******","CHARACTER"),"REAL"),"INTEGER")</f>
        <v>REAL</v>
      </c>
      <c r="P459" s="0" t="n">
        <v>458</v>
      </c>
      <c r="Q459" s="42" t="s">
        <v>2974</v>
      </c>
      <c r="R459" s="42" t="str">
        <f aca="false">INDEX($N$2:$N$951,MATCH(S459,$P$2:$P$951,0),1)</f>
        <v>PVY(60,90,4)</v>
      </c>
      <c r="S459" s="30" t="n">
        <v>455</v>
      </c>
      <c r="T459" s="43" t="str">
        <f aca="false">Q459&amp;"::"&amp;R459</f>
        <v>REAL::PVY(60,90,4)</v>
      </c>
      <c r="U459" s="44" t="str">
        <f aca="false">"p%"&amp;LEFT(R459,SEARCH("(",R459,1)-1)&amp;"="&amp;LEFT(R459,SEARCH("(",R459,1)-1)</f>
        <v>p%PVY=PVY</v>
      </c>
      <c r="V459" s="44" t="str">
        <f aca="false">LEFT(R459,SEARCH("(",R459,1)-1)&amp;"="&amp;"p%"&amp;LEFT(R459,SEARCH("(",R459,1)-1)</f>
        <v>PVY=p%PVY</v>
      </c>
    </row>
    <row r="460" customFormat="false" ht="12.8" hidden="false" customHeight="false" outlineLevel="0" collapsed="false">
      <c r="E460" s="0" t="s">
        <v>1007</v>
      </c>
      <c r="I460" s="39" t="s">
        <v>2466</v>
      </c>
      <c r="J460" s="40" t="n">
        <f aca="false">IF(ISNUMBER(RIGHT(E460,LEN(E460)-SEARCH("(",E460,1))*1),RIGHT(E460,LEN(E460)-SEARCH("(",E460,1))*1,VLOOKUP(MID(E460,SEARCH("(",E460,1)+1,IF(ISERROR(FIND("NBMX",E460,1)),3,4)),$A$2:$C$38,3,0))</f>
        <v>1</v>
      </c>
      <c r="K460" s="40" t="str">
        <f aca="false">IF(ISBLANK(F460),"",IF(ISNUMBER(F460),F460,VLOOKUP(IF(ISERROR(SEARCH(")",F460,1)),LEFT(F460,LEN(F460)),LEFT(F460,LEN(F460)-1)),$A$2:$C$38,3,0)))</f>
        <v/>
      </c>
      <c r="L460" s="40" t="str">
        <f aca="false">IF(ISBLANK(G460),"",IF(ISNUMBER(G460),G460,IF(ISNUMBER(1*LEFT(G460,LEN(G460)-1)),1*LEFT(G460,LEN(G460)-1),VLOOKUP(IF(ISERROR(SEARCH(")",G460,1)),LEFT(G460,LEN(G460)),LEFT(G460,LEN(G460)-1)),$A$2:$C$38,3,0))))</f>
        <v/>
      </c>
      <c r="M460" s="41" t="str">
        <f aca="false">IF(ISBLANK(H460),"",IF(ISNUMBER(H460),H460,IF(ISNUMBER(1*LEFT(H460,LEN(H460)-1)),1*LEFT(H460,LEN(H460)-1),VLOOKUP(IF(ISERROR(SEARCH(")",H460,1)),LEFT(H460,LEN(H460)),LEFT(H460,LEN(H460)-1)),$A$2:$C$38,3,0))))</f>
        <v/>
      </c>
      <c r="N460" s="40" t="str">
        <f aca="false">I460&amp;"("&amp;J460&amp;IF(ISNUMBER(K460),IF(ISNUMBER(L460),IF(ISNUMBER(M460),","&amp;K460&amp;","&amp;L460&amp;","&amp;M460,","&amp;K460&amp;","&amp;L460),","&amp;K460),"")&amp;")"</f>
        <v>QCAP(1)</v>
      </c>
      <c r="O460" s="0" t="str">
        <f aca="false">IF(ISERROR(VLOOKUP(N460,'INTEGER modparm'!$B$2:$B$155,1,0)),IF(ISERROR(VLOOKUP(N460,'REAL modparm'!$B$2:$B$801,1,0)),IF(ISERROR(VLOOKUP(N460,'CHAR modparm'!$B$2:$B$10,1,0)),"*******","CHARACTER"),"REAL"),"INTEGER")</f>
        <v>REAL</v>
      </c>
      <c r="P460" s="0" t="n">
        <v>459</v>
      </c>
      <c r="Q460" s="42" t="s">
        <v>2974</v>
      </c>
      <c r="R460" s="42" t="str">
        <f aca="false">INDEX($N$2:$N$951,MATCH(S460,$P$2:$P$951,0),1)</f>
        <v>PWOF(60)</v>
      </c>
      <c r="S460" s="30" t="n">
        <v>456</v>
      </c>
      <c r="T460" s="43" t="str">
        <f aca="false">Q460&amp;"::"&amp;R460</f>
        <v>REAL::PWOF(60)</v>
      </c>
      <c r="U460" s="44" t="str">
        <f aca="false">"p%"&amp;LEFT(R460,SEARCH("(",R460,1)-1)&amp;"="&amp;LEFT(R460,SEARCH("(",R460,1)-1)</f>
        <v>p%PWOF=PWOF</v>
      </c>
      <c r="V460" s="44" t="str">
        <f aca="false">LEFT(R460,SEARCH("(",R460,1)-1)&amp;"="&amp;"p%"&amp;LEFT(R460,SEARCH("(",R460,1)-1)</f>
        <v>PWOF=p%PWOF</v>
      </c>
    </row>
    <row r="461" customFormat="false" ht="12.8" hidden="false" customHeight="false" outlineLevel="0" collapsed="false">
      <c r="E461" s="0" t="s">
        <v>1236</v>
      </c>
      <c r="I461" s="39" t="s">
        <v>2467</v>
      </c>
      <c r="J461" s="40" t="n">
        <f aca="false">IF(ISNUMBER(RIGHT(E461,LEN(E461)-SEARCH("(",E461,1))*1),RIGHT(E461,LEN(E461)-SEARCH("(",E461,1))*1,VLOOKUP(MID(E461,SEARCH("(",E461,1)+1,IF(ISERROR(FIND("NBMX",E461,1)),3,4)),$A$2:$C$38,3,0))</f>
        <v>4</v>
      </c>
      <c r="K461" s="40" t="str">
        <f aca="false">IF(ISBLANK(F461),"",IF(ISNUMBER(F461),F461,VLOOKUP(IF(ISERROR(SEARCH(")",F461,1)),LEFT(F461,LEN(F461)),LEFT(F461,LEN(F461)-1)),$A$2:$C$38,3,0)))</f>
        <v/>
      </c>
      <c r="L461" s="40" t="str">
        <f aca="false">IF(ISBLANK(G461),"",IF(ISNUMBER(G461),G461,IF(ISNUMBER(1*LEFT(G461,LEN(G461)-1)),1*LEFT(G461,LEN(G461)-1),VLOOKUP(IF(ISERROR(SEARCH(")",G461,1)),LEFT(G461,LEN(G461)),LEFT(G461,LEN(G461)-1)),$A$2:$C$38,3,0))))</f>
        <v/>
      </c>
      <c r="M461" s="41" t="str">
        <f aca="false">IF(ISBLANK(H461),"",IF(ISNUMBER(H461),H461,IF(ISNUMBER(1*LEFT(H461,LEN(H461)-1)),1*LEFT(H461,LEN(H461)-1),VLOOKUP(IF(ISERROR(SEARCH(")",H461,1)),LEFT(H461,LEN(H461)),LEFT(H461,LEN(H461)-1)),$A$2:$C$38,3,0))))</f>
        <v/>
      </c>
      <c r="N461" s="40" t="str">
        <f aca="false">I461&amp;"("&amp;J461&amp;IF(ISNUMBER(K461),IF(ISNUMBER(L461),IF(ISNUMBER(M461),","&amp;K461&amp;","&amp;L461&amp;","&amp;M461,","&amp;K461&amp;","&amp;L461),","&amp;K461),"")&amp;")"</f>
        <v>QDR(4)</v>
      </c>
      <c r="O461" s="0" t="str">
        <f aca="false">IF(ISERROR(VLOOKUP(N461,'INTEGER modparm'!$B$2:$B$155,1,0)),IF(ISERROR(VLOOKUP(N461,'REAL modparm'!$B$2:$B$801,1,0)),IF(ISERROR(VLOOKUP(N461,'CHAR modparm'!$B$2:$B$10,1,0)),"*******","CHARACTER"),"REAL"),"INTEGER")</f>
        <v>REAL</v>
      </c>
      <c r="P461" s="0" t="n">
        <v>460</v>
      </c>
      <c r="Q461" s="42" t="s">
        <v>2974</v>
      </c>
      <c r="R461" s="42" t="str">
        <f aca="false">INDEX($N$2:$N$951,MATCH(S461,$P$2:$P$951,0),1)</f>
        <v>PYPS(5)</v>
      </c>
      <c r="S461" s="30" t="n">
        <v>457</v>
      </c>
      <c r="T461" s="43" t="str">
        <f aca="false">Q461&amp;"::"&amp;R461</f>
        <v>REAL::PYPS(5)</v>
      </c>
      <c r="U461" s="44" t="str">
        <f aca="false">"p%"&amp;LEFT(R461,SEARCH("(",R461,1)-1)&amp;"="&amp;LEFT(R461,SEARCH("(",R461,1)-1)</f>
        <v>p%PYPS=PYPS</v>
      </c>
      <c r="V461" s="44" t="str">
        <f aca="false">LEFT(R461,SEARCH("(",R461,1)-1)&amp;"="&amp;"p%"&amp;LEFT(R461,SEARCH("(",R461,1)-1)</f>
        <v>PYPS=p%PYPS</v>
      </c>
    </row>
    <row r="462" customFormat="false" ht="12.8" hidden="false" customHeight="false" outlineLevel="0" collapsed="false">
      <c r="E462" s="0" t="s">
        <v>1237</v>
      </c>
      <c r="I462" s="39" t="s">
        <v>2468</v>
      </c>
      <c r="J462" s="40" t="n">
        <f aca="false">IF(ISNUMBER(RIGHT(E462,LEN(E462)-SEARCH("(",E462,1))*1),RIGHT(E462,LEN(E462)-SEARCH("(",E462,1))*1,VLOOKUP(MID(E462,SEARCH("(",E462,1)+1,IF(ISERROR(FIND("NBMX",E462,1)),3,4)),$A$2:$C$38,3,0))</f>
        <v>4</v>
      </c>
      <c r="K462" s="40" t="str">
        <f aca="false">IF(ISBLANK(F462),"",IF(ISNUMBER(F462),F462,VLOOKUP(IF(ISERROR(SEARCH(")",F462,1)),LEFT(F462,LEN(F462)),LEFT(F462,LEN(F462)-1)),$A$2:$C$38,3,0)))</f>
        <v/>
      </c>
      <c r="L462" s="40" t="str">
        <f aca="false">IF(ISBLANK(G462),"",IF(ISNUMBER(G462),G462,IF(ISNUMBER(1*LEFT(G462,LEN(G462)-1)),1*LEFT(G462,LEN(G462)-1),VLOOKUP(IF(ISERROR(SEARCH(")",G462,1)),LEFT(G462,LEN(G462)),LEFT(G462,LEN(G462)-1)),$A$2:$C$38,3,0))))</f>
        <v/>
      </c>
      <c r="M462" s="41" t="str">
        <f aca="false">IF(ISBLANK(H462),"",IF(ISNUMBER(H462),H462,IF(ISNUMBER(1*LEFT(H462,LEN(H462)-1)),1*LEFT(H462,LEN(H462)-1),VLOOKUP(IF(ISERROR(SEARCH(")",H462,1)),LEFT(H462,LEN(H462)),LEFT(H462,LEN(H462)-1)),$A$2:$C$38,3,0))))</f>
        <v/>
      </c>
      <c r="N462" s="40" t="str">
        <f aca="false">I462&amp;"("&amp;J462&amp;IF(ISNUMBER(K462),IF(ISNUMBER(L462),IF(ISNUMBER(M462),","&amp;K462&amp;","&amp;L462&amp;","&amp;M462,","&amp;K462&amp;","&amp;L462),","&amp;K462),"")&amp;")"</f>
        <v>QDRN(4)</v>
      </c>
      <c r="O462" s="0" t="str">
        <f aca="false">IF(ISERROR(VLOOKUP(N462,'INTEGER modparm'!$B$2:$B$155,1,0)),IF(ISERROR(VLOOKUP(N462,'REAL modparm'!$B$2:$B$801,1,0)),IF(ISERROR(VLOOKUP(N462,'CHAR modparm'!$B$2:$B$10,1,0)),"*******","CHARACTER"),"REAL"),"INTEGER")</f>
        <v>REAL</v>
      </c>
      <c r="P462" s="0" t="n">
        <v>461</v>
      </c>
      <c r="Q462" s="42" t="s">
        <v>2974</v>
      </c>
      <c r="R462" s="42" t="str">
        <f aca="false">INDEX($N$2:$N$951,MATCH(S462,$P$2:$P$951,0),1)</f>
        <v>QC(4)</v>
      </c>
      <c r="S462" s="30" t="n">
        <v>458</v>
      </c>
      <c r="T462" s="43" t="str">
        <f aca="false">Q462&amp;"::"&amp;R462</f>
        <v>REAL::QC(4)</v>
      </c>
      <c r="U462" s="44" t="str">
        <f aca="false">"p%"&amp;LEFT(R462,SEARCH("(",R462,1)-1)&amp;"="&amp;LEFT(R462,SEARCH("(",R462,1)-1)</f>
        <v>p%QC=QC</v>
      </c>
      <c r="V462" s="44" t="str">
        <f aca="false">LEFT(R462,SEARCH("(",R462,1)-1)&amp;"="&amp;"p%"&amp;LEFT(R462,SEARCH("(",R462,1)-1)</f>
        <v>QC=p%QC</v>
      </c>
    </row>
    <row r="463" customFormat="false" ht="12.8" hidden="false" customHeight="false" outlineLevel="0" collapsed="false">
      <c r="E463" s="0" t="s">
        <v>1238</v>
      </c>
      <c r="I463" s="39" t="s">
        <v>2469</v>
      </c>
      <c r="J463" s="40" t="n">
        <f aca="false">IF(ISNUMBER(RIGHT(E463,LEN(E463)-SEARCH("(",E463,1))*1),RIGHT(E463,LEN(E463)-SEARCH("(",E463,1))*1,VLOOKUP(MID(E463,SEARCH("(",E463,1)+1,IF(ISERROR(FIND("NBMX",E463,1)),3,4)),$A$2:$C$38,3,0))</f>
        <v>4</v>
      </c>
      <c r="K463" s="40" t="str">
        <f aca="false">IF(ISBLANK(F463),"",IF(ISNUMBER(F463),F463,VLOOKUP(IF(ISERROR(SEARCH(")",F463,1)),LEFT(F463,LEN(F463)),LEFT(F463,LEN(F463)-1)),$A$2:$C$38,3,0)))</f>
        <v/>
      </c>
      <c r="L463" s="40" t="str">
        <f aca="false">IF(ISBLANK(G463),"",IF(ISNUMBER(G463),G463,IF(ISNUMBER(1*LEFT(G463,LEN(G463)-1)),1*LEFT(G463,LEN(G463)-1),VLOOKUP(IF(ISERROR(SEARCH(")",G463,1)),LEFT(G463,LEN(G463)),LEFT(G463,LEN(G463)-1)),$A$2:$C$38,3,0))))</f>
        <v/>
      </c>
      <c r="M463" s="41" t="str">
        <f aca="false">IF(ISBLANK(H463),"",IF(ISNUMBER(H463),H463,IF(ISNUMBER(1*LEFT(H463,LEN(H463)-1)),1*LEFT(H463,LEN(H463)-1),VLOOKUP(IF(ISERROR(SEARCH(")",H463,1)),LEFT(H463,LEN(H463)),LEFT(H463,LEN(H463)-1)),$A$2:$C$38,3,0))))</f>
        <v/>
      </c>
      <c r="N463" s="40" t="str">
        <f aca="false">I463&amp;"("&amp;J463&amp;IF(ISNUMBER(K463),IF(ISNUMBER(L463),IF(ISNUMBER(M463),","&amp;K463&amp;","&amp;L463&amp;","&amp;M463,","&amp;K463&amp;","&amp;L463),","&amp;K463),"")&amp;")"</f>
        <v>QDRP(4)</v>
      </c>
      <c r="O463" s="0" t="str">
        <f aca="false">IF(ISERROR(VLOOKUP(N463,'INTEGER modparm'!$B$2:$B$155,1,0)),IF(ISERROR(VLOOKUP(N463,'REAL modparm'!$B$2:$B$801,1,0)),IF(ISERROR(VLOOKUP(N463,'CHAR modparm'!$B$2:$B$10,1,0)),"*******","CHARACTER"),"REAL"),"INTEGER")</f>
        <v>REAL</v>
      </c>
      <c r="P463" s="0" t="n">
        <v>462</v>
      </c>
      <c r="Q463" s="42" t="s">
        <v>2974</v>
      </c>
      <c r="R463" s="42" t="str">
        <f aca="false">INDEX($N$2:$N$951,MATCH(S463,$P$2:$P$951,0),1)</f>
        <v>QCAP(1)</v>
      </c>
      <c r="S463" s="30" t="n">
        <v>459</v>
      </c>
      <c r="T463" s="43" t="str">
        <f aca="false">Q463&amp;"::"&amp;R463</f>
        <v>REAL::QCAP(1)</v>
      </c>
      <c r="U463" s="44" t="str">
        <f aca="false">"p%"&amp;LEFT(R463,SEARCH("(",R463,1)-1)&amp;"="&amp;LEFT(R463,SEARCH("(",R463,1)-1)</f>
        <v>p%QCAP=QCAP</v>
      </c>
      <c r="V463" s="44" t="str">
        <f aca="false">LEFT(R463,SEARCH("(",R463,1)-1)&amp;"="&amp;"p%"&amp;LEFT(R463,SEARCH("(",R463,1)-1)</f>
        <v>QCAP=p%QCAP</v>
      </c>
    </row>
    <row r="464" customFormat="false" ht="12.8" hidden="false" customHeight="false" outlineLevel="0" collapsed="false">
      <c r="E464" s="0" t="s">
        <v>1285</v>
      </c>
      <c r="I464" s="39" t="s">
        <v>2470</v>
      </c>
      <c r="J464" s="40" t="n">
        <f aca="false">IF(ISNUMBER(RIGHT(E464,LEN(E464)-SEARCH("(",E464,1))*1),RIGHT(E464,LEN(E464)-SEARCH("(",E464,1))*1,VLOOKUP(MID(E464,SEARCH("(",E464,1)+1,IF(ISERROR(FIND("NBMX",E464,1)),3,4)),$A$2:$C$38,3,0))</f>
        <v>720</v>
      </c>
      <c r="K464" s="40" t="str">
        <f aca="false">IF(ISBLANK(F464),"",IF(ISNUMBER(F464),F464,VLOOKUP(IF(ISERROR(SEARCH(")",F464,1)),LEFT(F464,LEN(F464)),LEFT(F464,LEN(F464)-1)),$A$2:$C$38,3,0)))</f>
        <v/>
      </c>
      <c r="L464" s="40" t="str">
        <f aca="false">IF(ISBLANK(G464),"",IF(ISNUMBER(G464),G464,IF(ISNUMBER(1*LEFT(G464,LEN(G464)-1)),1*LEFT(G464,LEN(G464)-1),VLOOKUP(IF(ISERROR(SEARCH(")",G464,1)),LEFT(G464,LEN(G464)),LEFT(G464,LEN(G464)-1)),$A$2:$C$38,3,0))))</f>
        <v/>
      </c>
      <c r="M464" s="41" t="str">
        <f aca="false">IF(ISBLANK(H464),"",IF(ISNUMBER(H464),H464,IF(ISNUMBER(1*LEFT(H464,LEN(H464)-1)),1*LEFT(H464,LEN(H464)-1),VLOOKUP(IF(ISERROR(SEARCH(")",H464,1)),LEFT(H464,LEN(H464)),LEFT(H464,LEN(H464)-1)),$A$2:$C$38,3,0))))</f>
        <v/>
      </c>
      <c r="N464" s="40" t="str">
        <f aca="false">I464&amp;"("&amp;J464&amp;IF(ISNUMBER(K464),IF(ISNUMBER(L464),IF(ISNUMBER(M464),","&amp;K464&amp;","&amp;L464&amp;","&amp;M464,","&amp;K464&amp;","&amp;L464),","&amp;K464),"")&amp;")"</f>
        <v>QGA(720)</v>
      </c>
      <c r="O464" s="0" t="str">
        <f aca="false">IF(ISERROR(VLOOKUP(N464,'INTEGER modparm'!$B$2:$B$155,1,0)),IF(ISERROR(VLOOKUP(N464,'REAL modparm'!$B$2:$B$801,1,0)),IF(ISERROR(VLOOKUP(N464,'CHAR modparm'!$B$2:$B$10,1,0)),"*******","CHARACTER"),"REAL"),"INTEGER")</f>
        <v>REAL</v>
      </c>
      <c r="P464" s="0" t="n">
        <v>463</v>
      </c>
      <c r="Q464" s="42" t="s">
        <v>2974</v>
      </c>
      <c r="R464" s="42" t="str">
        <f aca="false">INDEX($N$2:$N$951,MATCH(S464,$P$2:$P$951,0),1)</f>
        <v>QDR(4)</v>
      </c>
      <c r="S464" s="30" t="n">
        <v>460</v>
      </c>
      <c r="T464" s="43" t="str">
        <f aca="false">Q464&amp;"::"&amp;R464</f>
        <v>REAL::QDR(4)</v>
      </c>
      <c r="U464" s="44" t="str">
        <f aca="false">"p%"&amp;LEFT(R464,SEARCH("(",R464,1)-1)&amp;"="&amp;LEFT(R464,SEARCH("(",R464,1)-1)</f>
        <v>p%QDR=QDR</v>
      </c>
      <c r="V464" s="44" t="str">
        <f aca="false">LEFT(R464,SEARCH("(",R464,1)-1)&amp;"="&amp;"p%"&amp;LEFT(R464,SEARCH("(",R464,1)-1)</f>
        <v>QDR=p%QDR</v>
      </c>
    </row>
    <row r="465" customFormat="false" ht="12.8" hidden="false" customHeight="false" outlineLevel="0" collapsed="false">
      <c r="E465" s="0" t="s">
        <v>1805</v>
      </c>
      <c r="F465" s="0" t="s">
        <v>1614</v>
      </c>
      <c r="G465" s="0" t="s">
        <v>1806</v>
      </c>
      <c r="I465" s="39" t="s">
        <v>2471</v>
      </c>
      <c r="J465" s="40" t="n">
        <f aca="false">IF(ISNUMBER(RIGHT(E465,LEN(E465)-SEARCH("(",E465,1))*1),RIGHT(E465,LEN(E465)-SEARCH("(",E465,1))*1,VLOOKUP(MID(E465,SEARCH("(",E465,1)+1,IF(ISERROR(FIND("NBMX",E465,1)),3,4)),$A$2:$C$38,3,0))</f>
        <v>24</v>
      </c>
      <c r="K465" s="40" t="n">
        <f aca="false">IF(ISBLANK(F465),"",IF(ISNUMBER(F465),F465,VLOOKUP(IF(ISERROR(SEARCH(")",F465,1)),LEFT(F465,LEN(F465)),LEFT(F465,LEN(F465)-1)),$A$2:$C$38,3,0)))</f>
        <v>4</v>
      </c>
      <c r="L465" s="40" t="n">
        <f aca="false">IF(ISBLANK(G465),"",IF(ISNUMBER(G465),G465,IF(ISNUMBER(1*LEFT(G465,LEN(G465)-1)),1*LEFT(G465,LEN(G465)-1),VLOOKUP(IF(ISERROR(SEARCH(")",G465,1)),LEFT(G465,LEN(G465)),LEFT(G465,LEN(G465)-1)),$A$2:$C$38,3,0))))</f>
        <v>3</v>
      </c>
      <c r="M465" s="41" t="str">
        <f aca="false">IF(ISBLANK(H465),"",IF(ISNUMBER(H465),H465,IF(ISNUMBER(1*LEFT(H465,LEN(H465)-1)),1*LEFT(H465,LEN(H465)-1),VLOOKUP(IF(ISERROR(SEARCH(")",H465,1)),LEFT(H465,LEN(H465)),LEFT(H465,LEN(H465)-1)),$A$2:$C$38,3,0))))</f>
        <v/>
      </c>
      <c r="N465" s="40" t="str">
        <f aca="false">I465&amp;"("&amp;J465&amp;IF(ISNUMBER(K465),IF(ISNUMBER(L465),IF(ISNUMBER(M465),","&amp;K465&amp;","&amp;L465&amp;","&amp;M465,","&amp;K465&amp;","&amp;L465),","&amp;K465),"")&amp;")"</f>
        <v>QHY(24,4,3)</v>
      </c>
      <c r="O465" s="0" t="str">
        <f aca="false">IF(ISERROR(VLOOKUP(N465,'INTEGER modparm'!$B$2:$B$155,1,0)),IF(ISERROR(VLOOKUP(N465,'REAL modparm'!$B$2:$B$801,1,0)),IF(ISERROR(VLOOKUP(N465,'CHAR modparm'!$B$2:$B$10,1,0)),"*******","CHARACTER"),"REAL"),"INTEGER")</f>
        <v>REAL</v>
      </c>
      <c r="P465" s="0" t="n">
        <v>464</v>
      </c>
      <c r="Q465" s="42" t="s">
        <v>2974</v>
      </c>
      <c r="R465" s="42" t="str">
        <f aca="false">INDEX($N$2:$N$951,MATCH(S465,$P$2:$P$951,0),1)</f>
        <v>QDRN(4)</v>
      </c>
      <c r="S465" s="30" t="n">
        <v>461</v>
      </c>
      <c r="T465" s="43" t="str">
        <f aca="false">Q465&amp;"::"&amp;R465</f>
        <v>REAL::QDRN(4)</v>
      </c>
      <c r="U465" s="44" t="str">
        <f aca="false">"p%"&amp;LEFT(R465,SEARCH("(",R465,1)-1)&amp;"="&amp;LEFT(R465,SEARCH("(",R465,1)-1)</f>
        <v>p%QDRN=QDRN</v>
      </c>
      <c r="V465" s="44" t="str">
        <f aca="false">LEFT(R465,SEARCH("(",R465,1)-1)&amp;"="&amp;"p%"&amp;LEFT(R465,SEARCH("(",R465,1)-1)</f>
        <v>QDRN=p%QDRN</v>
      </c>
    </row>
    <row r="466" customFormat="false" ht="12.8" hidden="false" customHeight="false" outlineLevel="0" collapsed="false">
      <c r="E466" s="0" t="s">
        <v>1807</v>
      </c>
      <c r="F466" s="0" t="s">
        <v>1599</v>
      </c>
      <c r="I466" s="39" t="s">
        <v>2472</v>
      </c>
      <c r="J466" s="40" t="n">
        <f aca="false">IF(ISNUMBER(RIGHT(E466,LEN(E466)-SEARCH("(",E466,1))*1),RIGHT(E466,LEN(E466)-SEARCH("(",E466,1))*1,VLOOKUP(MID(E466,SEARCH("(",E466,1)+1,IF(ISERROR(FIND("NBMX",E466,1)),3,4)),$A$2:$C$38,3,0))</f>
        <v>12</v>
      </c>
      <c r="K466" s="40" t="n">
        <f aca="false">IF(ISBLANK(F466),"",IF(ISNUMBER(F466),F466,VLOOKUP(IF(ISERROR(SEARCH(")",F466,1)),LEFT(F466,LEN(F466)),LEFT(F466,LEN(F466)-1)),$A$2:$C$38,3,0)))</f>
        <v>1</v>
      </c>
      <c r="L466" s="40" t="str">
        <f aca="false">IF(ISBLANK(G466),"",IF(ISNUMBER(G466),G466,IF(ISNUMBER(1*LEFT(G466,LEN(G466)-1)),1*LEFT(G466,LEN(G466)-1),VLOOKUP(IF(ISERROR(SEARCH(")",G466,1)),LEFT(G466,LEN(G466)),LEFT(G466,LEN(G466)-1)),$A$2:$C$38,3,0))))</f>
        <v/>
      </c>
      <c r="M466" s="41" t="str">
        <f aca="false">IF(ISBLANK(H466),"",IF(ISNUMBER(H466),H466,IF(ISNUMBER(1*LEFT(H466,LEN(H466)-1)),1*LEFT(H466,LEN(H466)-1),VLOOKUP(IF(ISERROR(SEARCH(")",H466,1)),LEFT(H466,LEN(H466)),LEFT(H466,LEN(H466)-1)),$A$2:$C$38,3,0))))</f>
        <v/>
      </c>
      <c r="N466" s="40" t="str">
        <f aca="false">I466&amp;"("&amp;J466&amp;IF(ISNUMBER(K466),IF(ISNUMBER(L466),IF(ISNUMBER(M466),","&amp;K466&amp;","&amp;L466&amp;","&amp;M466,","&amp;K466&amp;","&amp;L466),","&amp;K466),"")&amp;")"</f>
        <v>QIN(12,1)</v>
      </c>
      <c r="O466" s="0" t="str">
        <f aca="false">IF(ISERROR(VLOOKUP(N466,'INTEGER modparm'!$B$2:$B$155,1,0)),IF(ISERROR(VLOOKUP(N466,'REAL modparm'!$B$2:$B$801,1,0)),IF(ISERROR(VLOOKUP(N466,'CHAR modparm'!$B$2:$B$10,1,0)),"*******","CHARACTER"),"REAL"),"INTEGER")</f>
        <v>REAL</v>
      </c>
      <c r="P466" s="0" t="n">
        <v>465</v>
      </c>
      <c r="Q466" s="42" t="s">
        <v>2974</v>
      </c>
      <c r="R466" s="42" t="str">
        <f aca="false">INDEX($N$2:$N$951,MATCH(S466,$P$2:$P$951,0),1)</f>
        <v>QDRP(4)</v>
      </c>
      <c r="S466" s="30" t="n">
        <v>462</v>
      </c>
      <c r="T466" s="43" t="str">
        <f aca="false">Q466&amp;"::"&amp;R466</f>
        <v>REAL::QDRP(4)</v>
      </c>
      <c r="U466" s="44" t="str">
        <f aca="false">"p%"&amp;LEFT(R466,SEARCH("(",R466,1)-1)&amp;"="&amp;LEFT(R466,SEARCH("(",R466,1)-1)</f>
        <v>p%QDRP=QDRP</v>
      </c>
      <c r="V466" s="44" t="str">
        <f aca="false">LEFT(R466,SEARCH("(",R466,1)-1)&amp;"="&amp;"p%"&amp;LEFT(R466,SEARCH("(",R466,1)-1)</f>
        <v>QDRP=p%QDRP</v>
      </c>
    </row>
    <row r="467" customFormat="false" ht="12.8" hidden="false" customHeight="false" outlineLevel="0" collapsed="false">
      <c r="E467" s="0" t="s">
        <v>1808</v>
      </c>
      <c r="F467" s="0" t="s">
        <v>224</v>
      </c>
      <c r="G467" s="0" t="s">
        <v>1599</v>
      </c>
      <c r="I467" s="39" t="s">
        <v>2473</v>
      </c>
      <c r="J467" s="40" t="n">
        <f aca="false">IF(ISNUMBER(RIGHT(E467,LEN(E467)-SEARCH("(",E467,1))*1),RIGHT(E467,LEN(E467)-SEARCH("(",E467,1))*1,VLOOKUP(MID(E467,SEARCH("(",E467,1)+1,IF(ISERROR(FIND("NBMX",E467,1)),3,4)),$A$2:$C$38,3,0))</f>
        <v>45</v>
      </c>
      <c r="K467" s="40" t="n">
        <f aca="false">IF(ISBLANK(F467),"",IF(ISNUMBER(F467),F467,VLOOKUP(IF(ISERROR(SEARCH(")",F467,1)),LEFT(F467,LEN(F467)),LEFT(F467,LEN(F467)-1)),$A$2:$C$38,3,0)))</f>
        <v>300</v>
      </c>
      <c r="L467" s="40" t="n">
        <f aca="false">IF(ISBLANK(G467),"",IF(ISNUMBER(G467),G467,IF(ISNUMBER(1*LEFT(G467,LEN(G467)-1)),1*LEFT(G467,LEN(G467)-1),VLOOKUP(IF(ISERROR(SEARCH(")",G467,1)),LEFT(G467,LEN(G467)),LEFT(G467,LEN(G467)-1)),$A$2:$C$38,3,0))))</f>
        <v>1</v>
      </c>
      <c r="M467" s="41" t="str">
        <f aca="false">IF(ISBLANK(H467),"",IF(ISNUMBER(H467),H467,IF(ISNUMBER(1*LEFT(H467,LEN(H467)-1)),1*LEFT(H467,LEN(H467)-1),VLOOKUP(IF(ISERROR(SEARCH(")",H467,1)),LEFT(H467,LEN(H467)),LEFT(H467,LEN(H467)-1)),$A$2:$C$38,3,0))))</f>
        <v/>
      </c>
      <c r="N467" s="40" t="str">
        <f aca="false">I467&amp;"("&amp;J467&amp;IF(ISNUMBER(K467),IF(ISNUMBER(L467),IF(ISNUMBER(M467),","&amp;K467&amp;","&amp;L467&amp;","&amp;M467,","&amp;K467&amp;","&amp;L467),","&amp;K467),"")&amp;")"</f>
        <v>QIR(45,300,1)</v>
      </c>
      <c r="O467" s="0" t="str">
        <f aca="false">IF(ISERROR(VLOOKUP(N467,'INTEGER modparm'!$B$2:$B$155,1,0)),IF(ISERROR(VLOOKUP(N467,'REAL modparm'!$B$2:$B$801,1,0)),IF(ISERROR(VLOOKUP(N467,'CHAR modparm'!$B$2:$B$10,1,0)),"*******","CHARACTER"),"REAL"),"INTEGER")</f>
        <v>REAL</v>
      </c>
      <c r="P467" s="0" t="n">
        <v>466</v>
      </c>
      <c r="Q467" s="42" t="s">
        <v>2974</v>
      </c>
      <c r="R467" s="42" t="str">
        <f aca="false">INDEX($N$2:$N$951,MATCH(S467,$P$2:$P$951,0),1)</f>
        <v>QGA(720)</v>
      </c>
      <c r="S467" s="30" t="n">
        <v>463</v>
      </c>
      <c r="T467" s="43" t="str">
        <f aca="false">Q467&amp;"::"&amp;R467</f>
        <v>REAL::QGA(720)</v>
      </c>
      <c r="U467" s="44" t="str">
        <f aca="false">"p%"&amp;LEFT(R467,SEARCH("(",R467,1)-1)&amp;"="&amp;LEFT(R467,SEARCH("(",R467,1)-1)</f>
        <v>p%QGA=QGA</v>
      </c>
      <c r="V467" s="44" t="str">
        <f aca="false">LEFT(R467,SEARCH("(",R467,1)-1)&amp;"="&amp;"p%"&amp;LEFT(R467,SEARCH("(",R467,1)-1)</f>
        <v>QGA=p%QGA</v>
      </c>
    </row>
    <row r="468" customFormat="false" ht="12.8" hidden="false" customHeight="false" outlineLevel="0" collapsed="false">
      <c r="E468" s="0" t="s">
        <v>1239</v>
      </c>
      <c r="I468" s="39" t="s">
        <v>2474</v>
      </c>
      <c r="J468" s="40" t="n">
        <f aca="false">IF(ISNUMBER(RIGHT(E468,LEN(E468)-SEARCH("(",E468,1))*1),RIGHT(E468,LEN(E468)-SEARCH("(",E468,1))*1,VLOOKUP(MID(E468,SEARCH("(",E468,1)+1,IF(ISERROR(FIND("NBMX",E468,1)),3,4)),$A$2:$C$38,3,0))</f>
        <v>4</v>
      </c>
      <c r="K468" s="40" t="str">
        <f aca="false">IF(ISBLANK(F468),"",IF(ISNUMBER(F468),F468,VLOOKUP(IF(ISERROR(SEARCH(")",F468,1)),LEFT(F468,LEN(F468)),LEFT(F468,LEN(F468)-1)),$A$2:$C$38,3,0)))</f>
        <v/>
      </c>
      <c r="L468" s="40" t="str">
        <f aca="false">IF(ISBLANK(G468),"",IF(ISNUMBER(G468),G468,IF(ISNUMBER(1*LEFT(G468,LEN(G468)-1)),1*LEFT(G468,LEN(G468)-1),VLOOKUP(IF(ISERROR(SEARCH(")",G468,1)),LEFT(G468,LEN(G468)),LEFT(G468,LEN(G468)-1)),$A$2:$C$38,3,0))))</f>
        <v/>
      </c>
      <c r="M468" s="41" t="str">
        <f aca="false">IF(ISBLANK(H468),"",IF(ISNUMBER(H468),H468,IF(ISNUMBER(1*LEFT(H468,LEN(H468)-1)),1*LEFT(H468,LEN(H468)-1),VLOOKUP(IF(ISERROR(SEARCH(")",H468,1)),LEFT(H468,LEN(H468)),LEFT(H468,LEN(H468)-1)),$A$2:$C$38,3,0))))</f>
        <v/>
      </c>
      <c r="N468" s="40" t="str">
        <f aca="false">I468&amp;"("&amp;J468&amp;IF(ISNUMBER(K468),IF(ISNUMBER(L468),IF(ISNUMBER(M468),","&amp;K468&amp;","&amp;L468&amp;","&amp;M468,","&amp;K468&amp;","&amp;L468),","&amp;K468),"")&amp;")"</f>
        <v>QN(4)</v>
      </c>
      <c r="O468" s="0" t="str">
        <f aca="false">IF(ISERROR(VLOOKUP(N468,'INTEGER modparm'!$B$2:$B$155,1,0)),IF(ISERROR(VLOOKUP(N468,'REAL modparm'!$B$2:$B$801,1,0)),IF(ISERROR(VLOOKUP(N468,'CHAR modparm'!$B$2:$B$10,1,0)),"*******","CHARACTER"),"REAL"),"INTEGER")</f>
        <v>REAL</v>
      </c>
      <c r="P468" s="0" t="n">
        <v>467</v>
      </c>
      <c r="Q468" s="42" t="s">
        <v>2974</v>
      </c>
      <c r="R468" s="42" t="str">
        <f aca="false">INDEX($N$2:$N$951,MATCH(S468,$P$2:$P$951,0),1)</f>
        <v>QHY(24,4,3)</v>
      </c>
      <c r="S468" s="30" t="n">
        <v>464</v>
      </c>
      <c r="T468" s="43" t="str">
        <f aca="false">Q468&amp;"::"&amp;R468</f>
        <v>REAL::QHY(24,4,3)</v>
      </c>
      <c r="U468" s="44" t="str">
        <f aca="false">"p%"&amp;LEFT(R468,SEARCH("(",R468,1)-1)&amp;"="&amp;LEFT(R468,SEARCH("(",R468,1)-1)</f>
        <v>p%QHY=QHY</v>
      </c>
      <c r="V468" s="44" t="str">
        <f aca="false">LEFT(R468,SEARCH("(",R468,1)-1)&amp;"="&amp;"p%"&amp;LEFT(R468,SEARCH("(",R468,1)-1)</f>
        <v>QHY=p%QHY</v>
      </c>
    </row>
    <row r="469" customFormat="false" ht="12.8" hidden="false" customHeight="false" outlineLevel="0" collapsed="false">
      <c r="E469" s="0" t="s">
        <v>1240</v>
      </c>
      <c r="I469" s="39" t="s">
        <v>2475</v>
      </c>
      <c r="J469" s="40" t="n">
        <f aca="false">IF(ISNUMBER(RIGHT(E469,LEN(E469)-SEARCH("(",E469,1))*1),RIGHT(E469,LEN(E469)-SEARCH("(",E469,1))*1,VLOOKUP(MID(E469,SEARCH("(",E469,1)+1,IF(ISERROR(FIND("NBMX",E469,1)),3,4)),$A$2:$C$38,3,0))</f>
        <v>4</v>
      </c>
      <c r="K469" s="40" t="str">
        <f aca="false">IF(ISBLANK(F469),"",IF(ISNUMBER(F469),F469,VLOOKUP(IF(ISERROR(SEARCH(")",F469,1)),LEFT(F469,LEN(F469)),LEFT(F469,LEN(F469)-1)),$A$2:$C$38,3,0)))</f>
        <v/>
      </c>
      <c r="L469" s="40" t="str">
        <f aca="false">IF(ISBLANK(G469),"",IF(ISNUMBER(G469),G469,IF(ISNUMBER(1*LEFT(G469,LEN(G469)-1)),1*LEFT(G469,LEN(G469)-1),VLOOKUP(IF(ISERROR(SEARCH(")",G469,1)),LEFT(G469,LEN(G469)),LEFT(G469,LEN(G469)-1)),$A$2:$C$38,3,0))))</f>
        <v/>
      </c>
      <c r="M469" s="41" t="str">
        <f aca="false">IF(ISBLANK(H469),"",IF(ISNUMBER(H469),H469,IF(ISNUMBER(1*LEFT(H469,LEN(H469)-1)),1*LEFT(H469,LEN(H469)-1),VLOOKUP(IF(ISERROR(SEARCH(")",H469,1)),LEFT(H469,LEN(H469)),LEFT(H469,LEN(H469)-1)),$A$2:$C$38,3,0))))</f>
        <v/>
      </c>
      <c r="N469" s="40" t="str">
        <f aca="false">I469&amp;"("&amp;J469&amp;IF(ISNUMBER(K469),IF(ISNUMBER(L469),IF(ISNUMBER(M469),","&amp;K469&amp;","&amp;L469&amp;","&amp;M469,","&amp;K469&amp;","&amp;L469),","&amp;K469),"")&amp;")"</f>
        <v>QP(4)</v>
      </c>
      <c r="O469" s="0" t="str">
        <f aca="false">IF(ISERROR(VLOOKUP(N469,'INTEGER modparm'!$B$2:$B$155,1,0)),IF(ISERROR(VLOOKUP(N469,'REAL modparm'!$B$2:$B$801,1,0)),IF(ISERROR(VLOOKUP(N469,'CHAR modparm'!$B$2:$B$10,1,0)),"*******","CHARACTER"),"REAL"),"INTEGER")</f>
        <v>REAL</v>
      </c>
      <c r="P469" s="0" t="n">
        <v>468</v>
      </c>
      <c r="Q469" s="42" t="s">
        <v>2974</v>
      </c>
      <c r="R469" s="42" t="str">
        <f aca="false">INDEX($N$2:$N$951,MATCH(S469,$P$2:$P$951,0),1)</f>
        <v>QIN(12,1)</v>
      </c>
      <c r="S469" s="30" t="n">
        <v>465</v>
      </c>
      <c r="T469" s="43" t="str">
        <f aca="false">Q469&amp;"::"&amp;R469</f>
        <v>REAL::QIN(12,1)</v>
      </c>
      <c r="U469" s="44" t="str">
        <f aca="false">"p%"&amp;LEFT(R469,SEARCH("(",R469,1)-1)&amp;"="&amp;LEFT(R469,SEARCH("(",R469,1)-1)</f>
        <v>p%QIN=QIN</v>
      </c>
      <c r="V469" s="44" t="str">
        <f aca="false">LEFT(R469,SEARCH("(",R469,1)-1)&amp;"="&amp;"p%"&amp;LEFT(R469,SEARCH("(",R469,1)-1)</f>
        <v>QIN=p%QIN</v>
      </c>
    </row>
    <row r="470" customFormat="false" ht="12.8" hidden="false" customHeight="false" outlineLevel="0" collapsed="false">
      <c r="E470" s="0" t="s">
        <v>1241</v>
      </c>
      <c r="I470" s="39" t="s">
        <v>2476</v>
      </c>
      <c r="J470" s="40" t="n">
        <f aca="false">IF(ISNUMBER(RIGHT(E470,LEN(E470)-SEARCH("(",E470,1))*1),RIGHT(E470,LEN(E470)-SEARCH("(",E470,1))*1,VLOOKUP(MID(E470,SEARCH("(",E470,1)+1,IF(ISERROR(FIND("NBMX",E470,1)),3,4)),$A$2:$C$38,3,0))</f>
        <v>4</v>
      </c>
      <c r="K470" s="40" t="str">
        <f aca="false">IF(ISBLANK(F470),"",IF(ISNUMBER(F470),F470,VLOOKUP(IF(ISERROR(SEARCH(")",F470,1)),LEFT(F470,LEN(F470)),LEFT(F470,LEN(F470)-1)),$A$2:$C$38,3,0)))</f>
        <v/>
      </c>
      <c r="L470" s="40" t="str">
        <f aca="false">IF(ISBLANK(G470),"",IF(ISNUMBER(G470),G470,IF(ISNUMBER(1*LEFT(G470,LEN(G470)-1)),1*LEFT(G470,LEN(G470)-1),VLOOKUP(IF(ISERROR(SEARCH(")",G470,1)),LEFT(G470,LEN(G470)),LEFT(G470,LEN(G470)-1)),$A$2:$C$38,3,0))))</f>
        <v/>
      </c>
      <c r="M470" s="41" t="str">
        <f aca="false">IF(ISBLANK(H470),"",IF(ISNUMBER(H470),H470,IF(ISNUMBER(1*LEFT(H470,LEN(H470)-1)),1*LEFT(H470,LEN(H470)-1),VLOOKUP(IF(ISERROR(SEARCH(")",H470,1)),LEFT(H470,LEN(H470)),LEFT(H470,LEN(H470)-1)),$A$2:$C$38,3,0))))</f>
        <v/>
      </c>
      <c r="N470" s="40" t="str">
        <f aca="false">I470&amp;"("&amp;J470&amp;IF(ISNUMBER(K470),IF(ISNUMBER(L470),IF(ISNUMBER(M470),","&amp;K470&amp;","&amp;L470&amp;","&amp;M470,","&amp;K470&amp;","&amp;L470),","&amp;K470),"")&amp;")"</f>
        <v>QPR(4)</v>
      </c>
      <c r="O470" s="0" t="str">
        <f aca="false">IF(ISERROR(VLOOKUP(N470,'INTEGER modparm'!$B$2:$B$155,1,0)),IF(ISERROR(VLOOKUP(N470,'REAL modparm'!$B$2:$B$801,1,0)),IF(ISERROR(VLOOKUP(N470,'CHAR modparm'!$B$2:$B$10,1,0)),"*******","CHARACTER"),"REAL"),"INTEGER")</f>
        <v>REAL</v>
      </c>
      <c r="P470" s="0" t="n">
        <v>469</v>
      </c>
      <c r="Q470" s="42" t="s">
        <v>2974</v>
      </c>
      <c r="R470" s="42" t="str">
        <f aca="false">INDEX($N$2:$N$951,MATCH(S470,$P$2:$P$951,0),1)</f>
        <v>QIR(45,300,1)</v>
      </c>
      <c r="S470" s="30" t="n">
        <v>466</v>
      </c>
      <c r="T470" s="43" t="str">
        <f aca="false">Q470&amp;"::"&amp;R470</f>
        <v>REAL::QIR(45,300,1)</v>
      </c>
      <c r="U470" s="44" t="str">
        <f aca="false">"p%"&amp;LEFT(R470,SEARCH("(",R470,1)-1)&amp;"="&amp;LEFT(R470,SEARCH("(",R470,1)-1)</f>
        <v>p%QIR=QIR</v>
      </c>
      <c r="V470" s="44" t="str">
        <f aca="false">LEFT(R470,SEARCH("(",R470,1)-1)&amp;"="&amp;"p%"&amp;LEFT(R470,SEARCH("(",R470,1)-1)</f>
        <v>QIR=p%QIR</v>
      </c>
    </row>
    <row r="471" customFormat="false" ht="12.8" hidden="false" customHeight="false" outlineLevel="0" collapsed="false">
      <c r="E471" s="0" t="s">
        <v>1809</v>
      </c>
      <c r="F471" s="0" t="s">
        <v>1681</v>
      </c>
      <c r="I471" s="39" t="s">
        <v>2477</v>
      </c>
      <c r="J471" s="40" t="n">
        <f aca="false">IF(ISNUMBER(RIGHT(E471,LEN(E471)-SEARCH("(",E471,1))*1),RIGHT(E471,LEN(E471)-SEARCH("(",E471,1))*1,VLOOKUP(MID(E471,SEARCH("(",E471,1)+1,IF(ISERROR(FIND("NBMX",E471,1)),3,4)),$A$2:$C$38,3,0))</f>
        <v>60</v>
      </c>
      <c r="K471" s="40" t="n">
        <f aca="false">IF(ISBLANK(F471),"",IF(ISNUMBER(F471),F471,VLOOKUP(IF(ISERROR(SEARCH(")",F471,1)),LEFT(F471,LEN(F471)),LEFT(F471,LEN(F471)-1)),$A$2:$C$38,3,0)))</f>
        <v>4</v>
      </c>
      <c r="L471" s="40" t="str">
        <f aca="false">IF(ISBLANK(G471),"",IF(ISNUMBER(G471),G471,IF(ISNUMBER(1*LEFT(G471,LEN(G471)-1)),1*LEFT(G471,LEN(G471)-1),VLOOKUP(IF(ISERROR(SEARCH(")",G471,1)),LEFT(G471,LEN(G471)),LEFT(G471,LEN(G471)-1)),$A$2:$C$38,3,0))))</f>
        <v/>
      </c>
      <c r="M471" s="41" t="str">
        <f aca="false">IF(ISBLANK(H471),"",IF(ISNUMBER(H471),H471,IF(ISNUMBER(1*LEFT(H471,LEN(H471)-1)),1*LEFT(H471,LEN(H471)-1),VLOOKUP(IF(ISERROR(SEARCH(")",H471,1)),LEFT(H471,LEN(H471)),LEFT(H471,LEN(H471)-1)),$A$2:$C$38,3,0))))</f>
        <v/>
      </c>
      <c r="N471" s="40" t="str">
        <f aca="false">I471&amp;"("&amp;J471&amp;IF(ISNUMBER(K471),IF(ISNUMBER(L471),IF(ISNUMBER(M471),","&amp;K471&amp;","&amp;L471&amp;","&amp;M471,","&amp;K471&amp;","&amp;L471),","&amp;K471),"")&amp;")"</f>
        <v>QPST(60,4)</v>
      </c>
      <c r="O471" s="0" t="str">
        <f aca="false">IF(ISERROR(VLOOKUP(N471,'INTEGER modparm'!$B$2:$B$155,1,0)),IF(ISERROR(VLOOKUP(N471,'REAL modparm'!$B$2:$B$801,1,0)),IF(ISERROR(VLOOKUP(N471,'CHAR modparm'!$B$2:$B$10,1,0)),"*******","CHARACTER"),"REAL"),"INTEGER")</f>
        <v>REAL</v>
      </c>
      <c r="P471" s="0" t="n">
        <v>470</v>
      </c>
      <c r="Q471" s="42" t="s">
        <v>2974</v>
      </c>
      <c r="R471" s="42" t="str">
        <f aca="false">INDEX($N$2:$N$951,MATCH(S471,$P$2:$P$951,0),1)</f>
        <v>QN(4)</v>
      </c>
      <c r="S471" s="30" t="n">
        <v>467</v>
      </c>
      <c r="T471" s="43" t="str">
        <f aca="false">Q471&amp;"::"&amp;R471</f>
        <v>REAL::QN(4)</v>
      </c>
      <c r="U471" s="44" t="str">
        <f aca="false">"p%"&amp;LEFT(R471,SEARCH("(",R471,1)-1)&amp;"="&amp;LEFT(R471,SEARCH("(",R471,1)-1)</f>
        <v>p%QN=QN</v>
      </c>
      <c r="V471" s="44" t="str">
        <f aca="false">LEFT(R471,SEARCH("(",R471,1)-1)&amp;"="&amp;"p%"&amp;LEFT(R471,SEARCH("(",R471,1)-1)</f>
        <v>QN=p%QN</v>
      </c>
    </row>
    <row r="472" customFormat="false" ht="12.8" hidden="false" customHeight="false" outlineLevel="0" collapsed="false">
      <c r="E472" s="0" t="s">
        <v>1242</v>
      </c>
      <c r="I472" s="39" t="s">
        <v>2478</v>
      </c>
      <c r="J472" s="40" t="n">
        <f aca="false">IF(ISNUMBER(RIGHT(E472,LEN(E472)-SEARCH("(",E472,1))*1),RIGHT(E472,LEN(E472)-SEARCH("(",E472,1))*1,VLOOKUP(MID(E472,SEARCH("(",E472,1)+1,IF(ISERROR(FIND("NBMX",E472,1)),3,4)),$A$2:$C$38,3,0))</f>
        <v>4</v>
      </c>
      <c r="K472" s="40" t="str">
        <f aca="false">IF(ISBLANK(F472),"",IF(ISNUMBER(F472),F472,VLOOKUP(IF(ISERROR(SEARCH(")",F472,1)),LEFT(F472,LEN(F472)),LEFT(F472,LEN(F472)-1)),$A$2:$C$38,3,0)))</f>
        <v/>
      </c>
      <c r="L472" s="40" t="str">
        <f aca="false">IF(ISBLANK(G472),"",IF(ISNUMBER(G472),G472,IF(ISNUMBER(1*LEFT(G472,LEN(G472)-1)),1*LEFT(G472,LEN(G472)-1),VLOOKUP(IF(ISERROR(SEARCH(")",G472,1)),LEFT(G472,LEN(G472)),LEFT(G472,LEN(G472)-1)),$A$2:$C$38,3,0))))</f>
        <v/>
      </c>
      <c r="M472" s="41" t="str">
        <f aca="false">IF(ISBLANK(H472),"",IF(ISNUMBER(H472),H472,IF(ISNUMBER(1*LEFT(H472,LEN(H472)-1)),1*LEFT(H472,LEN(H472)-1),VLOOKUP(IF(ISERROR(SEARCH(")",H472,1)),LEFT(H472,LEN(H472)),LEFT(H472,LEN(H472)-1)),$A$2:$C$38,3,0))))</f>
        <v/>
      </c>
      <c r="N472" s="40" t="str">
        <f aca="false">I472&amp;"("&amp;J472&amp;IF(ISNUMBER(K472),IF(ISNUMBER(L472),IF(ISNUMBER(M472),","&amp;K472&amp;","&amp;L472&amp;","&amp;M472,","&amp;K472&amp;","&amp;L472),","&amp;K472),"")&amp;")"</f>
        <v>QPU(4)</v>
      </c>
      <c r="O472" s="0" t="str">
        <f aca="false">IF(ISERROR(VLOOKUP(N472,'INTEGER modparm'!$B$2:$B$155,1,0)),IF(ISERROR(VLOOKUP(N472,'REAL modparm'!$B$2:$B$801,1,0)),IF(ISERROR(VLOOKUP(N472,'CHAR modparm'!$B$2:$B$10,1,0)),"*******","CHARACTER"),"REAL"),"INTEGER")</f>
        <v>REAL</v>
      </c>
      <c r="P472" s="0" t="n">
        <v>471</v>
      </c>
      <c r="Q472" s="42" t="s">
        <v>2974</v>
      </c>
      <c r="R472" s="42" t="str">
        <f aca="false">INDEX($N$2:$N$951,MATCH(S472,$P$2:$P$951,0),1)</f>
        <v>QP(4)</v>
      </c>
      <c r="S472" s="30" t="n">
        <v>468</v>
      </c>
      <c r="T472" s="43" t="str">
        <f aca="false">Q472&amp;"::"&amp;R472</f>
        <v>REAL::QP(4)</v>
      </c>
      <c r="U472" s="44" t="str">
        <f aca="false">"p%"&amp;LEFT(R472,SEARCH("(",R472,1)-1)&amp;"="&amp;LEFT(R472,SEARCH("(",R472,1)-1)</f>
        <v>p%QP=QP</v>
      </c>
      <c r="V472" s="44" t="str">
        <f aca="false">LEFT(R472,SEARCH("(",R472,1)-1)&amp;"="&amp;"p%"&amp;LEFT(R472,SEARCH("(",R472,1)-1)</f>
        <v>QP=p%QP</v>
      </c>
    </row>
    <row r="473" customFormat="false" ht="12.8" hidden="false" customHeight="false" outlineLevel="0" collapsed="false">
      <c r="E473" s="0" t="s">
        <v>1008</v>
      </c>
      <c r="I473" s="39" t="s">
        <v>2479</v>
      </c>
      <c r="J473" s="40" t="n">
        <f aca="false">IF(ISNUMBER(RIGHT(E473,LEN(E473)-SEARCH("(",E473,1))*1),RIGHT(E473,LEN(E473)-SEARCH("(",E473,1))*1,VLOOKUP(MID(E473,SEARCH("(",E473,1)+1,IF(ISERROR(FIND("NBMX",E473,1)),3,4)),$A$2:$C$38,3,0))</f>
        <v>1</v>
      </c>
      <c r="K473" s="40" t="str">
        <f aca="false">IF(ISBLANK(F473),"",IF(ISNUMBER(F473),F473,VLOOKUP(IF(ISERROR(SEARCH(")",F473,1)),LEFT(F473,LEN(F473)),LEFT(F473,LEN(F473)-1)),$A$2:$C$38,3,0)))</f>
        <v/>
      </c>
      <c r="L473" s="40" t="str">
        <f aca="false">IF(ISBLANK(G473),"",IF(ISNUMBER(G473),G473,IF(ISNUMBER(1*LEFT(G473,LEN(G473)-1)),1*LEFT(G473,LEN(G473)-1),VLOOKUP(IF(ISERROR(SEARCH(")",G473,1)),LEFT(G473,LEN(G473)),LEFT(G473,LEN(G473)-1)),$A$2:$C$38,3,0))))</f>
        <v/>
      </c>
      <c r="M473" s="41" t="str">
        <f aca="false">IF(ISBLANK(H473),"",IF(ISNUMBER(H473),H473,IF(ISNUMBER(1*LEFT(H473,LEN(H473)-1)),1*LEFT(H473,LEN(H473)-1),VLOOKUP(IF(ISERROR(SEARCH(")",H473,1)),LEFT(H473,LEN(H473)),LEFT(H473,LEN(H473)-1)),$A$2:$C$38,3,0))))</f>
        <v/>
      </c>
      <c r="N473" s="40" t="str">
        <f aca="false">I473&amp;"("&amp;J473&amp;IF(ISNUMBER(K473),IF(ISNUMBER(L473),IF(ISNUMBER(M473),","&amp;K473&amp;","&amp;L473&amp;","&amp;M473,","&amp;K473&amp;","&amp;L473),","&amp;K473),"")&amp;")"</f>
        <v>QRBQ(1)</v>
      </c>
      <c r="O473" s="0" t="str">
        <f aca="false">IF(ISERROR(VLOOKUP(N473,'INTEGER modparm'!$B$2:$B$155,1,0)),IF(ISERROR(VLOOKUP(N473,'REAL modparm'!$B$2:$B$801,1,0)),IF(ISERROR(VLOOKUP(N473,'CHAR modparm'!$B$2:$B$10,1,0)),"*******","CHARACTER"),"REAL"),"INTEGER")</f>
        <v>REAL</v>
      </c>
      <c r="P473" s="0" t="n">
        <v>472</v>
      </c>
      <c r="Q473" s="42" t="s">
        <v>2974</v>
      </c>
      <c r="R473" s="42" t="str">
        <f aca="false">INDEX($N$2:$N$951,MATCH(S473,$P$2:$P$951,0),1)</f>
        <v>QPR(4)</v>
      </c>
      <c r="S473" s="30" t="n">
        <v>469</v>
      </c>
      <c r="T473" s="43" t="str">
        <f aca="false">Q473&amp;"::"&amp;R473</f>
        <v>REAL::QPR(4)</v>
      </c>
      <c r="U473" s="44" t="str">
        <f aca="false">"p%"&amp;LEFT(R473,SEARCH("(",R473,1)-1)&amp;"="&amp;LEFT(R473,SEARCH("(",R473,1)-1)</f>
        <v>p%QPR=QPR</v>
      </c>
      <c r="V473" s="44" t="str">
        <f aca="false">LEFT(R473,SEARCH("(",R473,1)-1)&amp;"="&amp;"p%"&amp;LEFT(R473,SEARCH("(",R473,1)-1)</f>
        <v>QPR=p%QPR</v>
      </c>
    </row>
    <row r="474" customFormat="false" ht="12.8" hidden="false" customHeight="false" outlineLevel="0" collapsed="false">
      <c r="E474" s="0" t="s">
        <v>1243</v>
      </c>
      <c r="I474" s="39" t="s">
        <v>2480</v>
      </c>
      <c r="J474" s="40" t="n">
        <f aca="false">IF(ISNUMBER(RIGHT(E474,LEN(E474)-SEARCH("(",E474,1))*1),RIGHT(E474,LEN(E474)-SEARCH("(",E474,1))*1,VLOOKUP(MID(E474,SEARCH("(",E474,1)+1,IF(ISERROR(FIND("NBMX",E474,1)),3,4)),$A$2:$C$38,3,0))</f>
        <v>4</v>
      </c>
      <c r="K474" s="40" t="str">
        <f aca="false">IF(ISBLANK(F474),"",IF(ISNUMBER(F474),F474,VLOOKUP(IF(ISERROR(SEARCH(")",F474,1)),LEFT(F474,LEN(F474)),LEFT(F474,LEN(F474)-1)),$A$2:$C$38,3,0)))</f>
        <v/>
      </c>
      <c r="L474" s="40" t="str">
        <f aca="false">IF(ISBLANK(G474),"",IF(ISNUMBER(G474),G474,IF(ISNUMBER(1*LEFT(G474,LEN(G474)-1)),1*LEFT(G474,LEN(G474)-1),VLOOKUP(IF(ISERROR(SEARCH(")",G474,1)),LEFT(G474,LEN(G474)),LEFT(G474,LEN(G474)-1)),$A$2:$C$38,3,0))))</f>
        <v/>
      </c>
      <c r="M474" s="41" t="str">
        <f aca="false">IF(ISBLANK(H474),"",IF(ISNUMBER(H474),H474,IF(ISNUMBER(1*LEFT(H474,LEN(H474)-1)),1*LEFT(H474,LEN(H474)-1),VLOOKUP(IF(ISERROR(SEARCH(")",H474,1)),LEFT(H474,LEN(H474)),LEFT(H474,LEN(H474)-1)),$A$2:$C$38,3,0))))</f>
        <v/>
      </c>
      <c r="N474" s="40" t="str">
        <f aca="false">I474&amp;"("&amp;J474&amp;IF(ISNUMBER(K474),IF(ISNUMBER(L474),IF(ISNUMBER(M474),","&amp;K474&amp;","&amp;L474&amp;","&amp;M474,","&amp;K474&amp;","&amp;L474),","&amp;K474),"")&amp;")"</f>
        <v>QRF(4)</v>
      </c>
      <c r="O474" s="0" t="str">
        <f aca="false">IF(ISERROR(VLOOKUP(N474,'INTEGER modparm'!$B$2:$B$155,1,0)),IF(ISERROR(VLOOKUP(N474,'REAL modparm'!$B$2:$B$801,1,0)),IF(ISERROR(VLOOKUP(N474,'CHAR modparm'!$B$2:$B$10,1,0)),"*******","CHARACTER"),"REAL"),"INTEGER")</f>
        <v>REAL</v>
      </c>
      <c r="P474" s="0" t="n">
        <v>473</v>
      </c>
      <c r="Q474" s="42" t="s">
        <v>2974</v>
      </c>
      <c r="R474" s="42" t="str">
        <f aca="false">INDEX($N$2:$N$951,MATCH(S474,$P$2:$P$951,0),1)</f>
        <v>QPST(60,4)</v>
      </c>
      <c r="S474" s="30" t="n">
        <v>470</v>
      </c>
      <c r="T474" s="43" t="str">
        <f aca="false">Q474&amp;"::"&amp;R474</f>
        <v>REAL::QPST(60,4)</v>
      </c>
      <c r="U474" s="44" t="str">
        <f aca="false">"p%"&amp;LEFT(R474,SEARCH("(",R474,1)-1)&amp;"="&amp;LEFT(R474,SEARCH("(",R474,1)-1)</f>
        <v>p%QPST=QPST</v>
      </c>
      <c r="V474" s="44" t="str">
        <f aca="false">LEFT(R474,SEARCH("(",R474,1)-1)&amp;"="&amp;"p%"&amp;LEFT(R474,SEARCH("(",R474,1)-1)</f>
        <v>QPST=p%QPST</v>
      </c>
    </row>
    <row r="475" customFormat="false" ht="12.8" hidden="false" customHeight="false" outlineLevel="0" collapsed="false">
      <c r="E475" s="0" t="s">
        <v>1244</v>
      </c>
      <c r="I475" s="39" t="s">
        <v>2481</v>
      </c>
      <c r="J475" s="40" t="n">
        <f aca="false">IF(ISNUMBER(RIGHT(E475,LEN(E475)-SEARCH("(",E475,1))*1),RIGHT(E475,LEN(E475)-SEARCH("(",E475,1))*1,VLOOKUP(MID(E475,SEARCH("(",E475,1)+1,IF(ISERROR(FIND("NBMX",E475,1)),3,4)),$A$2:$C$38,3,0))</f>
        <v>4</v>
      </c>
      <c r="K475" s="40" t="str">
        <f aca="false">IF(ISBLANK(F475),"",IF(ISNUMBER(F475),F475,VLOOKUP(IF(ISERROR(SEARCH(")",F475,1)),LEFT(F475,LEN(F475)),LEFT(F475,LEN(F475)-1)),$A$2:$C$38,3,0)))</f>
        <v/>
      </c>
      <c r="L475" s="40" t="str">
        <f aca="false">IF(ISBLANK(G475),"",IF(ISNUMBER(G475),G475,IF(ISNUMBER(1*LEFT(G475,LEN(G475)-1)),1*LEFT(G475,LEN(G475)-1),VLOOKUP(IF(ISERROR(SEARCH(")",G475,1)),LEFT(G475,LEN(G475)),LEFT(G475,LEN(G475)-1)),$A$2:$C$38,3,0))))</f>
        <v/>
      </c>
      <c r="M475" s="41" t="str">
        <f aca="false">IF(ISBLANK(H475),"",IF(ISNUMBER(H475),H475,IF(ISNUMBER(1*LEFT(H475,LEN(H475)-1)),1*LEFT(H475,LEN(H475)-1),VLOOKUP(IF(ISERROR(SEARCH(")",H475,1)),LEFT(H475,LEN(H475)),LEFT(H475,LEN(H475)-1)),$A$2:$C$38,3,0))))</f>
        <v/>
      </c>
      <c r="N475" s="40" t="str">
        <f aca="false">I475&amp;"("&amp;J475&amp;IF(ISNUMBER(K475),IF(ISNUMBER(L475),IF(ISNUMBER(M475),","&amp;K475&amp;","&amp;L475&amp;","&amp;M475,","&amp;K475&amp;","&amp;L475),","&amp;K475),"")&amp;")"</f>
        <v>QRFN(4)</v>
      </c>
      <c r="O475" s="0" t="str">
        <f aca="false">IF(ISERROR(VLOOKUP(N475,'INTEGER modparm'!$B$2:$B$155,1,0)),IF(ISERROR(VLOOKUP(N475,'REAL modparm'!$B$2:$B$801,1,0)),IF(ISERROR(VLOOKUP(N475,'CHAR modparm'!$B$2:$B$10,1,0)),"*******","CHARACTER"),"REAL"),"INTEGER")</f>
        <v>REAL</v>
      </c>
      <c r="P475" s="0" t="n">
        <v>474</v>
      </c>
      <c r="Q475" s="42" t="s">
        <v>2974</v>
      </c>
      <c r="R475" s="42" t="str">
        <f aca="false">INDEX($N$2:$N$951,MATCH(S475,$P$2:$P$951,0),1)</f>
        <v>QPU(4)</v>
      </c>
      <c r="S475" s="30" t="n">
        <v>471</v>
      </c>
      <c r="T475" s="43" t="str">
        <f aca="false">Q475&amp;"::"&amp;R475</f>
        <v>REAL::QPU(4)</v>
      </c>
      <c r="U475" s="44" t="str">
        <f aca="false">"p%"&amp;LEFT(R475,SEARCH("(",R475,1)-1)&amp;"="&amp;LEFT(R475,SEARCH("(",R475,1)-1)</f>
        <v>p%QPU=QPU</v>
      </c>
      <c r="V475" s="44" t="str">
        <f aca="false">LEFT(R475,SEARCH("(",R475,1)-1)&amp;"="&amp;"p%"&amp;LEFT(R475,SEARCH("(",R475,1)-1)</f>
        <v>QPU=p%QPU</v>
      </c>
    </row>
    <row r="476" customFormat="false" ht="12.8" hidden="false" customHeight="false" outlineLevel="0" collapsed="false">
      <c r="E476" s="0" t="s">
        <v>1245</v>
      </c>
      <c r="I476" s="39" t="s">
        <v>2482</v>
      </c>
      <c r="J476" s="40" t="n">
        <f aca="false">IF(ISNUMBER(RIGHT(E476,LEN(E476)-SEARCH("(",E476,1))*1),RIGHT(E476,LEN(E476)-SEARCH("(",E476,1))*1,VLOOKUP(MID(E476,SEARCH("(",E476,1)+1,IF(ISERROR(FIND("NBMX",E476,1)),3,4)),$A$2:$C$38,3,0))</f>
        <v>4</v>
      </c>
      <c r="K476" s="40" t="str">
        <f aca="false">IF(ISBLANK(F476),"",IF(ISNUMBER(F476),F476,VLOOKUP(IF(ISERROR(SEARCH(")",F476,1)),LEFT(F476,LEN(F476)),LEFT(F476,LEN(F476)-1)),$A$2:$C$38,3,0)))</f>
        <v/>
      </c>
      <c r="L476" s="40" t="str">
        <f aca="false">IF(ISBLANK(G476),"",IF(ISNUMBER(G476),G476,IF(ISNUMBER(1*LEFT(G476,LEN(G476)-1)),1*LEFT(G476,LEN(G476)-1),VLOOKUP(IF(ISERROR(SEARCH(")",G476,1)),LEFT(G476,LEN(G476)),LEFT(G476,LEN(G476)-1)),$A$2:$C$38,3,0))))</f>
        <v/>
      </c>
      <c r="M476" s="41" t="str">
        <f aca="false">IF(ISBLANK(H476),"",IF(ISNUMBER(H476),H476,IF(ISNUMBER(1*LEFT(H476,LEN(H476)-1)),1*LEFT(H476,LEN(H476)-1),VLOOKUP(IF(ISERROR(SEARCH(")",H476,1)),LEFT(H476,LEN(H476)),LEFT(H476,LEN(H476)-1)),$A$2:$C$38,3,0))))</f>
        <v/>
      </c>
      <c r="N476" s="40" t="str">
        <f aca="false">I476&amp;"("&amp;J476&amp;IF(ISNUMBER(K476),IF(ISNUMBER(L476),IF(ISNUMBER(M476),","&amp;K476&amp;","&amp;L476&amp;","&amp;M476,","&amp;K476&amp;","&amp;L476),","&amp;K476),"")&amp;")"</f>
        <v>QRFP(4)</v>
      </c>
      <c r="O476" s="0" t="str">
        <f aca="false">IF(ISERROR(VLOOKUP(N476,'INTEGER modparm'!$B$2:$B$155,1,0)),IF(ISERROR(VLOOKUP(N476,'REAL modparm'!$B$2:$B$801,1,0)),IF(ISERROR(VLOOKUP(N476,'CHAR modparm'!$B$2:$B$10,1,0)),"*******","CHARACTER"),"REAL"),"INTEGER")</f>
        <v>REAL</v>
      </c>
      <c r="P476" s="0" t="n">
        <v>475</v>
      </c>
      <c r="Q476" s="42" t="s">
        <v>2974</v>
      </c>
      <c r="R476" s="42" t="str">
        <f aca="false">INDEX($N$2:$N$951,MATCH(S476,$P$2:$P$951,0),1)</f>
        <v>QRBQ(1)</v>
      </c>
      <c r="S476" s="30" t="n">
        <v>472</v>
      </c>
      <c r="T476" s="43" t="str">
        <f aca="false">Q476&amp;"::"&amp;R476</f>
        <v>REAL::QRBQ(1)</v>
      </c>
      <c r="U476" s="44" t="str">
        <f aca="false">"p%"&amp;LEFT(R476,SEARCH("(",R476,1)-1)&amp;"="&amp;LEFT(R476,SEARCH("(",R476,1)-1)</f>
        <v>p%QRBQ=QRBQ</v>
      </c>
      <c r="V476" s="44" t="str">
        <f aca="false">LEFT(R476,SEARCH("(",R476,1)-1)&amp;"="&amp;"p%"&amp;LEFT(R476,SEARCH("(",R476,1)-1)</f>
        <v>QRBQ=p%QRBQ</v>
      </c>
    </row>
    <row r="477" customFormat="false" ht="12.8" hidden="false" customHeight="false" outlineLevel="0" collapsed="false">
      <c r="E477" s="0" t="s">
        <v>1246</v>
      </c>
      <c r="I477" s="39" t="s">
        <v>2483</v>
      </c>
      <c r="J477" s="40" t="n">
        <f aca="false">IF(ISNUMBER(RIGHT(E477,LEN(E477)-SEARCH("(",E477,1))*1),RIGHT(E477,LEN(E477)-SEARCH("(",E477,1))*1,VLOOKUP(MID(E477,SEARCH("(",E477,1)+1,IF(ISERROR(FIND("NBMX",E477,1)),3,4)),$A$2:$C$38,3,0))</f>
        <v>4</v>
      </c>
      <c r="K477" s="40" t="str">
        <f aca="false">IF(ISBLANK(F477),"",IF(ISNUMBER(F477),F477,VLOOKUP(IF(ISERROR(SEARCH(")",F477,1)),LEFT(F477,LEN(F477)),LEFT(F477,LEN(F477)-1)),$A$2:$C$38,3,0)))</f>
        <v/>
      </c>
      <c r="L477" s="40" t="str">
        <f aca="false">IF(ISBLANK(G477),"",IF(ISNUMBER(G477),G477,IF(ISNUMBER(1*LEFT(G477,LEN(G477)-1)),1*LEFT(G477,LEN(G477)-1),VLOOKUP(IF(ISERROR(SEARCH(")",G477,1)),LEFT(G477,LEN(G477)),LEFT(G477,LEN(G477)-1)),$A$2:$C$38,3,0))))</f>
        <v/>
      </c>
      <c r="M477" s="41" t="str">
        <f aca="false">IF(ISBLANK(H477),"",IF(ISNUMBER(H477),H477,IF(ISNUMBER(1*LEFT(H477,LEN(H477)-1)),1*LEFT(H477,LEN(H477)-1),VLOOKUP(IF(ISERROR(SEARCH(")",H477,1)),LEFT(H477,LEN(H477)),LEFT(H477,LEN(H477)-1)),$A$2:$C$38,3,0))))</f>
        <v/>
      </c>
      <c r="N477" s="40" t="str">
        <f aca="false">I477&amp;"("&amp;J477&amp;IF(ISNUMBER(K477),IF(ISNUMBER(L477),IF(ISNUMBER(M477),","&amp;K477&amp;","&amp;L477&amp;","&amp;M477,","&amp;K477&amp;","&amp;L477),","&amp;K477),"")&amp;")"</f>
        <v>QRP(4)</v>
      </c>
      <c r="O477" s="0" t="str">
        <f aca="false">IF(ISERROR(VLOOKUP(N477,'INTEGER modparm'!$B$2:$B$155,1,0)),IF(ISERROR(VLOOKUP(N477,'REAL modparm'!$B$2:$B$801,1,0)),IF(ISERROR(VLOOKUP(N477,'CHAR modparm'!$B$2:$B$10,1,0)),"*******","CHARACTER"),"REAL"),"INTEGER")</f>
        <v>REAL</v>
      </c>
      <c r="P477" s="0" t="n">
        <v>476</v>
      </c>
      <c r="Q477" s="42" t="s">
        <v>2974</v>
      </c>
      <c r="R477" s="42" t="str">
        <f aca="false">INDEX($N$2:$N$951,MATCH(S477,$P$2:$P$951,0),1)</f>
        <v>QRF(4)</v>
      </c>
      <c r="S477" s="30" t="n">
        <v>473</v>
      </c>
      <c r="T477" s="43" t="str">
        <f aca="false">Q477&amp;"::"&amp;R477</f>
        <v>REAL::QRF(4)</v>
      </c>
      <c r="U477" s="44" t="str">
        <f aca="false">"p%"&amp;LEFT(R477,SEARCH("(",R477,1)-1)&amp;"="&amp;LEFT(R477,SEARCH("(",R477,1)-1)</f>
        <v>p%QRF=QRF</v>
      </c>
      <c r="V477" s="44" t="str">
        <f aca="false">LEFT(R477,SEARCH("(",R477,1)-1)&amp;"="&amp;"p%"&amp;LEFT(R477,SEARCH("(",R477,1)-1)</f>
        <v>QRF=p%QRF</v>
      </c>
    </row>
    <row r="478" customFormat="false" ht="12.8" hidden="false" customHeight="false" outlineLevel="0" collapsed="false">
      <c r="E478" s="0" t="s">
        <v>1009</v>
      </c>
      <c r="I478" s="39" t="s">
        <v>2484</v>
      </c>
      <c r="J478" s="40" t="n">
        <f aca="false">IF(ISNUMBER(RIGHT(E478,LEN(E478)-SEARCH("(",E478,1))*1),RIGHT(E478,LEN(E478)-SEARCH("(",E478,1))*1,VLOOKUP(MID(E478,SEARCH("(",E478,1)+1,IF(ISERROR(FIND("NBMX",E478,1)),3,4)),$A$2:$C$38,3,0))</f>
        <v>1</v>
      </c>
      <c r="K478" s="40" t="str">
        <f aca="false">IF(ISBLANK(F478),"",IF(ISNUMBER(F478),F478,VLOOKUP(IF(ISERROR(SEARCH(")",F478,1)),LEFT(F478,LEN(F478)),LEFT(F478,LEN(F478)-1)),$A$2:$C$38,3,0)))</f>
        <v/>
      </c>
      <c r="L478" s="40" t="str">
        <f aca="false">IF(ISBLANK(G478),"",IF(ISNUMBER(G478),G478,IF(ISNUMBER(1*LEFT(G478,LEN(G478)-1)),1*LEFT(G478,LEN(G478)-1),VLOOKUP(IF(ISERROR(SEARCH(")",G478,1)),LEFT(G478,LEN(G478)),LEFT(G478,LEN(G478)-1)),$A$2:$C$38,3,0))))</f>
        <v/>
      </c>
      <c r="M478" s="41" t="str">
        <f aca="false">IF(ISBLANK(H478),"",IF(ISNUMBER(H478),H478,IF(ISNUMBER(1*LEFT(H478,LEN(H478)-1)),1*LEFT(H478,LEN(H478)-1),VLOOKUP(IF(ISERROR(SEARCH(")",H478,1)),LEFT(H478,LEN(H478)),LEFT(H478,LEN(H478)-1)),$A$2:$C$38,3,0))))</f>
        <v/>
      </c>
      <c r="N478" s="40" t="str">
        <f aca="false">I478&amp;"("&amp;J478&amp;IF(ISNUMBER(K478),IF(ISNUMBER(L478),IF(ISNUMBER(M478),","&amp;K478&amp;","&amp;L478&amp;","&amp;M478,","&amp;K478&amp;","&amp;L478),","&amp;K478),"")&amp;")"</f>
        <v>QRQB(1)</v>
      </c>
      <c r="O478" s="0" t="str">
        <f aca="false">IF(ISERROR(VLOOKUP(N478,'INTEGER modparm'!$B$2:$B$155,1,0)),IF(ISERROR(VLOOKUP(N478,'REAL modparm'!$B$2:$B$801,1,0)),IF(ISERROR(VLOOKUP(N478,'CHAR modparm'!$B$2:$B$10,1,0)),"*******","CHARACTER"),"REAL"),"INTEGER")</f>
        <v>REAL</v>
      </c>
      <c r="P478" s="0" t="n">
        <v>477</v>
      </c>
      <c r="Q478" s="42" t="s">
        <v>2974</v>
      </c>
      <c r="R478" s="42" t="str">
        <f aca="false">INDEX($N$2:$N$951,MATCH(S478,$P$2:$P$951,0),1)</f>
        <v>QRFN(4)</v>
      </c>
      <c r="S478" s="30" t="n">
        <v>474</v>
      </c>
      <c r="T478" s="43" t="str">
        <f aca="false">Q478&amp;"::"&amp;R478</f>
        <v>REAL::QRFN(4)</v>
      </c>
      <c r="U478" s="44" t="str">
        <f aca="false">"p%"&amp;LEFT(R478,SEARCH("(",R478,1)-1)&amp;"="&amp;LEFT(R478,SEARCH("(",R478,1)-1)</f>
        <v>p%QRFN=QRFN</v>
      </c>
      <c r="V478" s="44" t="str">
        <f aca="false">LEFT(R478,SEARCH("(",R478,1)-1)&amp;"="&amp;"p%"&amp;LEFT(R478,SEARCH("(",R478,1)-1)</f>
        <v>QRFN=p%QRFN</v>
      </c>
    </row>
    <row r="479" customFormat="false" ht="12.8" hidden="false" customHeight="false" outlineLevel="0" collapsed="false">
      <c r="E479" s="0" t="s">
        <v>1810</v>
      </c>
      <c r="F479" s="0" t="s">
        <v>1681</v>
      </c>
      <c r="I479" s="39" t="s">
        <v>2485</v>
      </c>
      <c r="J479" s="40" t="n">
        <f aca="false">IF(ISNUMBER(RIGHT(E479,LEN(E479)-SEARCH("(",E479,1))*1),RIGHT(E479,LEN(E479)-SEARCH("(",E479,1))*1,VLOOKUP(MID(E479,SEARCH("(",E479,1)+1,IF(ISERROR(FIND("NBMX",E479,1)),3,4)),$A$2:$C$38,3,0))</f>
        <v>12</v>
      </c>
      <c r="K479" s="40" t="n">
        <f aca="false">IF(ISBLANK(F479),"",IF(ISNUMBER(F479),F479,VLOOKUP(IF(ISERROR(SEARCH(")",F479,1)),LEFT(F479,LEN(F479)),LEFT(F479,LEN(F479)-1)),$A$2:$C$38,3,0)))</f>
        <v>4</v>
      </c>
      <c r="L479" s="40" t="str">
        <f aca="false">IF(ISBLANK(G479),"",IF(ISNUMBER(G479),G479,IF(ISNUMBER(1*LEFT(G479,LEN(G479)-1)),1*LEFT(G479,LEN(G479)-1),VLOOKUP(IF(ISERROR(SEARCH(")",G479,1)),LEFT(G479,LEN(G479)),LEFT(G479,LEN(G479)-1)),$A$2:$C$38,3,0))))</f>
        <v/>
      </c>
      <c r="M479" s="41" t="str">
        <f aca="false">IF(ISBLANK(H479),"",IF(ISNUMBER(H479),H479,IF(ISNUMBER(1*LEFT(H479,LEN(H479)-1)),1*LEFT(H479,LEN(H479)-1),VLOOKUP(IF(ISERROR(SEARCH(")",H479,1)),LEFT(H479,LEN(H479)),LEFT(H479,LEN(H479)-1)),$A$2:$C$38,3,0))))</f>
        <v/>
      </c>
      <c r="N479" s="40" t="str">
        <f aca="false">I479&amp;"("&amp;J479&amp;IF(ISNUMBER(K479),IF(ISNUMBER(L479),IF(ISNUMBER(M479),","&amp;K479&amp;","&amp;L479&amp;","&amp;M479,","&amp;K479&amp;","&amp;L479),","&amp;K479),"")&amp;")"</f>
        <v>QSF(12,4)</v>
      </c>
      <c r="O479" s="0" t="str">
        <f aca="false">IF(ISERROR(VLOOKUP(N479,'INTEGER modparm'!$B$2:$B$155,1,0)),IF(ISERROR(VLOOKUP(N479,'REAL modparm'!$B$2:$B$801,1,0)),IF(ISERROR(VLOOKUP(N479,'CHAR modparm'!$B$2:$B$10,1,0)),"*******","CHARACTER"),"REAL"),"INTEGER")</f>
        <v>REAL</v>
      </c>
      <c r="P479" s="0" t="n">
        <v>478</v>
      </c>
      <c r="Q479" s="42" t="s">
        <v>2974</v>
      </c>
      <c r="R479" s="42" t="str">
        <f aca="false">INDEX($N$2:$N$951,MATCH(S479,$P$2:$P$951,0),1)</f>
        <v>QRFP(4)</v>
      </c>
      <c r="S479" s="30" t="n">
        <v>475</v>
      </c>
      <c r="T479" s="43" t="str">
        <f aca="false">Q479&amp;"::"&amp;R479</f>
        <v>REAL::QRFP(4)</v>
      </c>
      <c r="U479" s="44" t="str">
        <f aca="false">"p%"&amp;LEFT(R479,SEARCH("(",R479,1)-1)&amp;"="&amp;LEFT(R479,SEARCH("(",R479,1)-1)</f>
        <v>p%QRFP=QRFP</v>
      </c>
      <c r="V479" s="44" t="str">
        <f aca="false">LEFT(R479,SEARCH("(",R479,1)-1)&amp;"="&amp;"p%"&amp;LEFT(R479,SEARCH("(",R479,1)-1)</f>
        <v>QRFP=p%QRFP</v>
      </c>
    </row>
    <row r="480" customFormat="false" ht="12.8" hidden="false" customHeight="false" outlineLevel="0" collapsed="false">
      <c r="E480" s="0" t="s">
        <v>1247</v>
      </c>
      <c r="I480" s="39" t="s">
        <v>2486</v>
      </c>
      <c r="J480" s="40" t="n">
        <f aca="false">IF(ISNUMBER(RIGHT(E480,LEN(E480)-SEARCH("(",E480,1))*1),RIGHT(E480,LEN(E480)-SEARCH("(",E480,1))*1,VLOOKUP(MID(E480,SEARCH("(",E480,1)+1,IF(ISERROR(FIND("NBMX",E480,1)),3,4)),$A$2:$C$38,3,0))</f>
        <v>4</v>
      </c>
      <c r="K480" s="40" t="str">
        <f aca="false">IF(ISBLANK(F480),"",IF(ISNUMBER(F480),F480,VLOOKUP(IF(ISERROR(SEARCH(")",F480,1)),LEFT(F480,LEN(F480)),LEFT(F480,LEN(F480)-1)),$A$2:$C$38,3,0)))</f>
        <v/>
      </c>
      <c r="L480" s="40" t="str">
        <f aca="false">IF(ISBLANK(G480),"",IF(ISNUMBER(G480),G480,IF(ISNUMBER(1*LEFT(G480,LEN(G480)-1)),1*LEFT(G480,LEN(G480)-1),VLOOKUP(IF(ISERROR(SEARCH(")",G480,1)),LEFT(G480,LEN(G480)),LEFT(G480,LEN(G480)-1)),$A$2:$C$38,3,0))))</f>
        <v/>
      </c>
      <c r="M480" s="41" t="str">
        <f aca="false">IF(ISBLANK(H480),"",IF(ISNUMBER(H480),H480,IF(ISNUMBER(1*LEFT(H480,LEN(H480)-1)),1*LEFT(H480,LEN(H480)-1),VLOOKUP(IF(ISERROR(SEARCH(")",H480,1)),LEFT(H480,LEN(H480)),LEFT(H480,LEN(H480)-1)),$A$2:$C$38,3,0))))</f>
        <v/>
      </c>
      <c r="N480" s="40" t="str">
        <f aca="false">I480&amp;"("&amp;J480&amp;IF(ISNUMBER(K480),IF(ISNUMBER(L480),IF(ISNUMBER(M480),","&amp;K480&amp;","&amp;L480&amp;","&amp;M480,","&amp;K480&amp;","&amp;L480),","&amp;K480),"")&amp;")"</f>
        <v>QURB(4)</v>
      </c>
      <c r="O480" s="0" t="str">
        <f aca="false">IF(ISERROR(VLOOKUP(N480,'INTEGER modparm'!$B$2:$B$155,1,0)),IF(ISERROR(VLOOKUP(N480,'REAL modparm'!$B$2:$B$801,1,0)),IF(ISERROR(VLOOKUP(N480,'CHAR modparm'!$B$2:$B$10,1,0)),"*******","CHARACTER"),"REAL"),"INTEGER")</f>
        <v>REAL</v>
      </c>
      <c r="P480" s="0" t="n">
        <v>479</v>
      </c>
      <c r="Q480" s="42" t="s">
        <v>2974</v>
      </c>
      <c r="R480" s="42" t="str">
        <f aca="false">INDEX($N$2:$N$951,MATCH(S480,$P$2:$P$951,0),1)</f>
        <v>QRP(4)</v>
      </c>
      <c r="S480" s="30" t="n">
        <v>476</v>
      </c>
      <c r="T480" s="43" t="str">
        <f aca="false">Q480&amp;"::"&amp;R480</f>
        <v>REAL::QRP(4)</v>
      </c>
      <c r="U480" s="44" t="str">
        <f aca="false">"p%"&amp;LEFT(R480,SEARCH("(",R480,1)-1)&amp;"="&amp;LEFT(R480,SEARCH("(",R480,1)-1)</f>
        <v>p%QRP=QRP</v>
      </c>
      <c r="V480" s="44" t="str">
        <f aca="false">LEFT(R480,SEARCH("(",R480,1)-1)&amp;"="&amp;"p%"&amp;LEFT(R480,SEARCH("(",R480,1)-1)</f>
        <v>QRP=p%QRP</v>
      </c>
    </row>
    <row r="481" customFormat="false" ht="12.8" hidden="false" customHeight="false" outlineLevel="0" collapsed="false">
      <c r="E481" s="0" t="s">
        <v>1248</v>
      </c>
      <c r="I481" s="39" t="s">
        <v>2487</v>
      </c>
      <c r="J481" s="40" t="n">
        <f aca="false">IF(ISNUMBER(RIGHT(E481,LEN(E481)-SEARCH("(",E481,1))*1),RIGHT(E481,LEN(E481)-SEARCH("(",E481,1))*1,VLOOKUP(MID(E481,SEARCH("(",E481,1)+1,IF(ISERROR(FIND("NBMX",E481,1)),3,4)),$A$2:$C$38,3,0))</f>
        <v>4</v>
      </c>
      <c r="K481" s="40" t="str">
        <f aca="false">IF(ISBLANK(F481),"",IF(ISNUMBER(F481),F481,VLOOKUP(IF(ISERROR(SEARCH(")",F481,1)),LEFT(F481,LEN(F481)),LEFT(F481,LEN(F481)-1)),$A$2:$C$38,3,0)))</f>
        <v/>
      </c>
      <c r="L481" s="40" t="str">
        <f aca="false">IF(ISBLANK(G481),"",IF(ISNUMBER(G481),G481,IF(ISNUMBER(1*LEFT(G481,LEN(G481)-1)),1*LEFT(G481,LEN(G481)-1),VLOOKUP(IF(ISERROR(SEARCH(")",G481,1)),LEFT(G481,LEN(G481)),LEFT(G481,LEN(G481)-1)),$A$2:$C$38,3,0))))</f>
        <v/>
      </c>
      <c r="M481" s="41" t="str">
        <f aca="false">IF(ISBLANK(H481),"",IF(ISNUMBER(H481),H481,IF(ISNUMBER(1*LEFT(H481,LEN(H481)-1)),1*LEFT(H481,LEN(H481)-1),VLOOKUP(IF(ISERROR(SEARCH(")",H481,1)),LEFT(H481,LEN(H481)),LEFT(H481,LEN(H481)-1)),$A$2:$C$38,3,0))))</f>
        <v/>
      </c>
      <c r="N481" s="40" t="str">
        <f aca="false">I481&amp;"("&amp;J481&amp;IF(ISNUMBER(K481),IF(ISNUMBER(L481),IF(ISNUMBER(M481),","&amp;K481&amp;","&amp;L481&amp;","&amp;M481,","&amp;K481&amp;","&amp;L481),","&amp;K481),"")&amp;")"</f>
        <v>QVOL(4)</v>
      </c>
      <c r="O481" s="0" t="str">
        <f aca="false">IF(ISERROR(VLOOKUP(N481,'INTEGER modparm'!$B$2:$B$155,1,0)),IF(ISERROR(VLOOKUP(N481,'REAL modparm'!$B$2:$B$801,1,0)),IF(ISERROR(VLOOKUP(N481,'CHAR modparm'!$B$2:$B$10,1,0)),"*******","CHARACTER"),"REAL"),"INTEGER")</f>
        <v>REAL</v>
      </c>
      <c r="P481" s="0" t="n">
        <v>480</v>
      </c>
      <c r="Q481" s="42" t="s">
        <v>2974</v>
      </c>
      <c r="R481" s="42" t="str">
        <f aca="false">INDEX($N$2:$N$951,MATCH(S481,$P$2:$P$951,0),1)</f>
        <v>QRQB(1)</v>
      </c>
      <c r="S481" s="30" t="n">
        <v>477</v>
      </c>
      <c r="T481" s="43" t="str">
        <f aca="false">Q481&amp;"::"&amp;R481</f>
        <v>REAL::QRQB(1)</v>
      </c>
      <c r="U481" s="44" t="str">
        <f aca="false">"p%"&amp;LEFT(R481,SEARCH("(",R481,1)-1)&amp;"="&amp;LEFT(R481,SEARCH("(",R481,1)-1)</f>
        <v>p%QRQB=QRQB</v>
      </c>
      <c r="V481" s="44" t="str">
        <f aca="false">LEFT(R481,SEARCH("(",R481,1)-1)&amp;"="&amp;"p%"&amp;LEFT(R481,SEARCH("(",R481,1)-1)</f>
        <v>QRQB=p%QRQB</v>
      </c>
    </row>
    <row r="482" customFormat="false" ht="12.8" hidden="false" customHeight="false" outlineLevel="0" collapsed="false">
      <c r="E482" s="0" t="s">
        <v>874</v>
      </c>
      <c r="I482" s="39" t="s">
        <v>2488</v>
      </c>
      <c r="J482" s="40" t="n">
        <f aca="false">IF(ISNUMBER(RIGHT(E482,LEN(E482)-SEARCH("(",E482,1))*1),RIGHT(E482,LEN(E482)-SEARCH("(",E482,1))*1,VLOOKUP(MID(E482,SEARCH("(",E482,1)+1,IF(ISERROR(FIND("NBMX",E482,1)),3,4)),$A$2:$C$38,3,0))</f>
        <v>200</v>
      </c>
      <c r="K482" s="40" t="str">
        <f aca="false">IF(ISBLANK(F482),"",IF(ISNUMBER(F482),F482,VLOOKUP(IF(ISERROR(SEARCH(")",F482,1)),LEFT(F482,LEN(F482)),LEFT(F482,LEN(F482)-1)),$A$2:$C$38,3,0)))</f>
        <v/>
      </c>
      <c r="L482" s="40" t="str">
        <f aca="false">IF(ISBLANK(G482),"",IF(ISNUMBER(G482),G482,IF(ISNUMBER(1*LEFT(G482,LEN(G482)-1)),1*LEFT(G482,LEN(G482)-1),VLOOKUP(IF(ISERROR(SEARCH(")",G482,1)),LEFT(G482,LEN(G482)),LEFT(G482,LEN(G482)-1)),$A$2:$C$38,3,0))))</f>
        <v/>
      </c>
      <c r="M482" s="41" t="str">
        <f aca="false">IF(ISBLANK(H482),"",IF(ISNUMBER(H482),H482,IF(ISNUMBER(1*LEFT(H482,LEN(H482)-1)),1*LEFT(H482,LEN(H482)-1),VLOOKUP(IF(ISERROR(SEARCH(")",H482,1)),LEFT(H482,LEN(H482)),LEFT(H482,LEN(H482)-1)),$A$2:$C$38,3,0))))</f>
        <v/>
      </c>
      <c r="N482" s="40" t="str">
        <f aca="false">I482&amp;"("&amp;J482&amp;IF(ISNUMBER(K482),IF(ISNUMBER(L482),IF(ISNUMBER(M482),","&amp;K482&amp;","&amp;L482&amp;","&amp;M482,","&amp;K482&amp;","&amp;L482),","&amp;K482),"")&amp;")"</f>
        <v>RBMD(200)</v>
      </c>
      <c r="O482" s="0" t="str">
        <f aca="false">IF(ISERROR(VLOOKUP(N482,'INTEGER modparm'!$B$2:$B$155,1,0)),IF(ISERROR(VLOOKUP(N482,'REAL modparm'!$B$2:$B$801,1,0)),IF(ISERROR(VLOOKUP(N482,'CHAR modparm'!$B$2:$B$10,1,0)),"*******","CHARACTER"),"REAL"),"INTEGER")</f>
        <v>REAL</v>
      </c>
      <c r="P482" s="0" t="n">
        <v>481</v>
      </c>
      <c r="Q482" s="42" t="s">
        <v>2974</v>
      </c>
      <c r="R482" s="42" t="str">
        <f aca="false">INDEX($N$2:$N$951,MATCH(S482,$P$2:$P$951,0),1)</f>
        <v>QSF(12,4)</v>
      </c>
      <c r="S482" s="30" t="n">
        <v>478</v>
      </c>
      <c r="T482" s="43" t="str">
        <f aca="false">Q482&amp;"::"&amp;R482</f>
        <v>REAL::QSF(12,4)</v>
      </c>
      <c r="U482" s="44" t="str">
        <f aca="false">"p%"&amp;LEFT(R482,SEARCH("(",R482,1)-1)&amp;"="&amp;LEFT(R482,SEARCH("(",R482,1)-1)</f>
        <v>p%QSF=QSF</v>
      </c>
      <c r="V482" s="44" t="str">
        <f aca="false">LEFT(R482,SEARCH("(",R482,1)-1)&amp;"="&amp;"p%"&amp;LEFT(R482,SEARCH("(",R482,1)-1)</f>
        <v>QSF=p%QSF</v>
      </c>
    </row>
    <row r="483" customFormat="false" ht="12.8" hidden="false" customHeight="false" outlineLevel="0" collapsed="false">
      <c r="E483" s="0" t="s">
        <v>1010</v>
      </c>
      <c r="I483" s="39" t="s">
        <v>2489</v>
      </c>
      <c r="J483" s="40" t="n">
        <f aca="false">IF(ISNUMBER(RIGHT(E483,LEN(E483)-SEARCH("(",E483,1))*1),RIGHT(E483,LEN(E483)-SEARCH("(",E483,1))*1,VLOOKUP(MID(E483,SEARCH("(",E483,1)+1,IF(ISERROR(FIND("NBMX",E483,1)),3,4)),$A$2:$C$38,3,0))</f>
        <v>1</v>
      </c>
      <c r="K483" s="40" t="str">
        <f aca="false">IF(ISBLANK(F483),"",IF(ISNUMBER(F483),F483,VLOOKUP(IF(ISERROR(SEARCH(")",F483,1)),LEFT(F483,LEN(F483)),LEFT(F483,LEN(F483)-1)),$A$2:$C$38,3,0)))</f>
        <v/>
      </c>
      <c r="L483" s="40" t="str">
        <f aca="false">IF(ISBLANK(G483),"",IF(ISNUMBER(G483),G483,IF(ISNUMBER(1*LEFT(G483,LEN(G483)-1)),1*LEFT(G483,LEN(G483)-1),VLOOKUP(IF(ISERROR(SEARCH(")",G483,1)),LEFT(G483,LEN(G483)),LEFT(G483,LEN(G483)-1)),$A$2:$C$38,3,0))))</f>
        <v/>
      </c>
      <c r="M483" s="41" t="str">
        <f aca="false">IF(ISBLANK(H483),"",IF(ISNUMBER(H483),H483,IF(ISNUMBER(1*LEFT(H483,LEN(H483)-1)),1*LEFT(H483,LEN(H483)-1),VLOOKUP(IF(ISERROR(SEARCH(")",H483,1)),LEFT(H483,LEN(H483)),LEFT(H483,LEN(H483)-1)),$A$2:$C$38,3,0))))</f>
        <v/>
      </c>
      <c r="N483" s="40" t="str">
        <f aca="false">I483&amp;"("&amp;J483&amp;IF(ISNUMBER(K483),IF(ISNUMBER(L483),IF(ISNUMBER(M483),","&amp;K483&amp;","&amp;L483&amp;","&amp;M483,","&amp;K483&amp;","&amp;L483),","&amp;K483),"")&amp;")"</f>
        <v>RCBW(1)</v>
      </c>
      <c r="O483" s="0" t="str">
        <f aca="false">IF(ISERROR(VLOOKUP(N483,'INTEGER modparm'!$B$2:$B$155,1,0)),IF(ISERROR(VLOOKUP(N483,'REAL modparm'!$B$2:$B$801,1,0)),IF(ISERROR(VLOOKUP(N483,'CHAR modparm'!$B$2:$B$10,1,0)),"*******","CHARACTER"),"REAL"),"INTEGER")</f>
        <v>REAL</v>
      </c>
      <c r="P483" s="0" t="n">
        <v>482</v>
      </c>
      <c r="Q483" s="42" t="s">
        <v>2974</v>
      </c>
      <c r="R483" s="42" t="str">
        <f aca="false">INDEX($N$2:$N$951,MATCH(S483,$P$2:$P$951,0),1)</f>
        <v>QURB(4)</v>
      </c>
      <c r="S483" s="30" t="n">
        <v>479</v>
      </c>
      <c r="T483" s="43" t="str">
        <f aca="false">Q483&amp;"::"&amp;R483</f>
        <v>REAL::QURB(4)</v>
      </c>
      <c r="U483" s="44" t="str">
        <f aca="false">"p%"&amp;LEFT(R483,SEARCH("(",R483,1)-1)&amp;"="&amp;LEFT(R483,SEARCH("(",R483,1)-1)</f>
        <v>p%QURB=QURB</v>
      </c>
      <c r="V483" s="44" t="str">
        <f aca="false">LEFT(R483,SEARCH("(",R483,1)-1)&amp;"="&amp;"p%"&amp;LEFT(R483,SEARCH("(",R483,1)-1)</f>
        <v>QURB=p%QURB</v>
      </c>
    </row>
    <row r="484" customFormat="false" ht="12.8" hidden="false" customHeight="false" outlineLevel="0" collapsed="false">
      <c r="E484" s="0" t="s">
        <v>1011</v>
      </c>
      <c r="I484" s="39" t="s">
        <v>2490</v>
      </c>
      <c r="J484" s="40" t="n">
        <f aca="false">IF(ISNUMBER(RIGHT(E484,LEN(E484)-SEARCH("(",E484,1))*1),RIGHT(E484,LEN(E484)-SEARCH("(",E484,1))*1,VLOOKUP(MID(E484,SEARCH("(",E484,1)+1,IF(ISERROR(FIND("NBMX",E484,1)),3,4)),$A$2:$C$38,3,0))</f>
        <v>1</v>
      </c>
      <c r="K484" s="40" t="str">
        <f aca="false">IF(ISBLANK(F484),"",IF(ISNUMBER(F484),F484,VLOOKUP(IF(ISERROR(SEARCH(")",F484,1)),LEFT(F484,LEN(F484)),LEFT(F484,LEN(F484)-1)),$A$2:$C$38,3,0)))</f>
        <v/>
      </c>
      <c r="L484" s="40" t="str">
        <f aca="false">IF(ISBLANK(G484),"",IF(ISNUMBER(G484),G484,IF(ISNUMBER(1*LEFT(G484,LEN(G484)-1)),1*LEFT(G484,LEN(G484)-1),VLOOKUP(IF(ISERROR(SEARCH(")",G484,1)),LEFT(G484,LEN(G484)),LEFT(G484,LEN(G484)-1)),$A$2:$C$38,3,0))))</f>
        <v/>
      </c>
      <c r="M484" s="41" t="str">
        <f aca="false">IF(ISBLANK(H484),"",IF(ISNUMBER(H484),H484,IF(ISNUMBER(1*LEFT(H484,LEN(H484)-1)),1*LEFT(H484,LEN(H484)-1),VLOOKUP(IF(ISERROR(SEARCH(")",H484,1)),LEFT(H484,LEN(H484)),LEFT(H484,LEN(H484)-1)),$A$2:$C$38,3,0))))</f>
        <v/>
      </c>
      <c r="N484" s="40" t="str">
        <f aca="false">I484&amp;"("&amp;J484&amp;IF(ISNUMBER(K484),IF(ISNUMBER(L484),IF(ISNUMBER(M484),","&amp;K484&amp;","&amp;L484&amp;","&amp;M484,","&amp;K484&amp;","&amp;L484),","&amp;K484),"")&amp;")"</f>
        <v>RCF(1)</v>
      </c>
      <c r="O484" s="0" t="str">
        <f aca="false">IF(ISERROR(VLOOKUP(N484,'INTEGER modparm'!$B$2:$B$155,1,0)),IF(ISERROR(VLOOKUP(N484,'REAL modparm'!$B$2:$B$801,1,0)),IF(ISERROR(VLOOKUP(N484,'CHAR modparm'!$B$2:$B$10,1,0)),"*******","CHARACTER"),"REAL"),"INTEGER")</f>
        <v>REAL</v>
      </c>
      <c r="P484" s="0" t="n">
        <v>483</v>
      </c>
      <c r="Q484" s="42" t="s">
        <v>2974</v>
      </c>
      <c r="R484" s="42" t="str">
        <f aca="false">INDEX($N$2:$N$951,MATCH(S484,$P$2:$P$951,0),1)</f>
        <v>QVOL(4)</v>
      </c>
      <c r="S484" s="30" t="n">
        <v>480</v>
      </c>
      <c r="T484" s="43" t="str">
        <f aca="false">Q484&amp;"::"&amp;R484</f>
        <v>REAL::QVOL(4)</v>
      </c>
      <c r="U484" s="44" t="str">
        <f aca="false">"p%"&amp;LEFT(R484,SEARCH("(",R484,1)-1)&amp;"="&amp;LEFT(R484,SEARCH("(",R484,1)-1)</f>
        <v>p%QVOL=QVOL</v>
      </c>
      <c r="V484" s="44" t="str">
        <f aca="false">LEFT(R484,SEARCH("(",R484,1)-1)&amp;"="&amp;"p%"&amp;LEFT(R484,SEARCH("(",R484,1)-1)</f>
        <v>QVOL=p%QVOL</v>
      </c>
    </row>
    <row r="485" customFormat="false" ht="12.8" hidden="false" customHeight="false" outlineLevel="0" collapsed="false">
      <c r="E485" s="0" t="s">
        <v>1012</v>
      </c>
      <c r="I485" s="39" t="s">
        <v>2491</v>
      </c>
      <c r="J485" s="40" t="n">
        <f aca="false">IF(ISNUMBER(RIGHT(E485,LEN(E485)-SEARCH("(",E485,1))*1),RIGHT(E485,LEN(E485)-SEARCH("(",E485,1))*1,VLOOKUP(MID(E485,SEARCH("(",E485,1)+1,IF(ISERROR(FIND("NBMX",E485,1)),3,4)),$A$2:$C$38,3,0))</f>
        <v>1</v>
      </c>
      <c r="K485" s="40" t="str">
        <f aca="false">IF(ISBLANK(F485),"",IF(ISNUMBER(F485),F485,VLOOKUP(IF(ISERROR(SEARCH(")",F485,1)),LEFT(F485,LEN(F485)),LEFT(F485,LEN(F485)-1)),$A$2:$C$38,3,0)))</f>
        <v/>
      </c>
      <c r="L485" s="40" t="str">
        <f aca="false">IF(ISBLANK(G485),"",IF(ISNUMBER(G485),G485,IF(ISNUMBER(1*LEFT(G485,LEN(G485)-1)),1*LEFT(G485,LEN(G485)-1),VLOOKUP(IF(ISERROR(SEARCH(")",G485,1)),LEFT(G485,LEN(G485)),LEFT(G485,LEN(G485)-1)),$A$2:$C$38,3,0))))</f>
        <v/>
      </c>
      <c r="M485" s="41" t="str">
        <f aca="false">IF(ISBLANK(H485),"",IF(ISNUMBER(H485),H485,IF(ISNUMBER(1*LEFT(H485,LEN(H485)-1)),1*LEFT(H485,LEN(H485)-1),VLOOKUP(IF(ISERROR(SEARCH(")",H485,1)),LEFT(H485,LEN(H485)),LEFT(H485,LEN(H485)-1)),$A$2:$C$38,3,0))))</f>
        <v/>
      </c>
      <c r="N485" s="40" t="str">
        <f aca="false">I485&amp;"("&amp;J485&amp;IF(ISNUMBER(K485),IF(ISNUMBER(L485),IF(ISNUMBER(M485),","&amp;K485&amp;","&amp;L485&amp;","&amp;M485,","&amp;K485&amp;","&amp;L485),","&amp;K485),"")&amp;")"</f>
        <v>RCHC(1)</v>
      </c>
      <c r="O485" s="0" t="str">
        <f aca="false">IF(ISERROR(VLOOKUP(N485,'INTEGER modparm'!$B$2:$B$155,1,0)),IF(ISERROR(VLOOKUP(N485,'REAL modparm'!$B$2:$B$801,1,0)),IF(ISERROR(VLOOKUP(N485,'CHAR modparm'!$B$2:$B$10,1,0)),"*******","CHARACTER"),"REAL"),"INTEGER")</f>
        <v>REAL</v>
      </c>
      <c r="P485" s="0" t="n">
        <v>484</v>
      </c>
      <c r="Q485" s="42" t="s">
        <v>2974</v>
      </c>
      <c r="R485" s="42" t="str">
        <f aca="false">INDEX($N$2:$N$951,MATCH(S485,$P$2:$P$951,0),1)</f>
        <v>RBMD(200)</v>
      </c>
      <c r="S485" s="30" t="n">
        <v>481</v>
      </c>
      <c r="T485" s="43" t="str">
        <f aca="false">Q485&amp;"::"&amp;R485</f>
        <v>REAL::RBMD(200)</v>
      </c>
      <c r="U485" s="44" t="str">
        <f aca="false">"p%"&amp;LEFT(R485,SEARCH("(",R485,1)-1)&amp;"="&amp;LEFT(R485,SEARCH("(",R485,1)-1)</f>
        <v>p%RBMD=RBMD</v>
      </c>
      <c r="V485" s="44" t="str">
        <f aca="false">LEFT(R485,SEARCH("(",R485,1)-1)&amp;"="&amp;"p%"&amp;LEFT(R485,SEARCH("(",R485,1)-1)</f>
        <v>RBMD=p%RBMD</v>
      </c>
    </row>
    <row r="486" customFormat="false" ht="12.8" hidden="false" customHeight="false" outlineLevel="0" collapsed="false">
      <c r="E486" s="0" t="s">
        <v>1013</v>
      </c>
      <c r="I486" s="39" t="s">
        <v>2492</v>
      </c>
      <c r="J486" s="40" t="n">
        <f aca="false">IF(ISNUMBER(RIGHT(E486,LEN(E486)-SEARCH("(",E486,1))*1),RIGHT(E486,LEN(E486)-SEARCH("(",E486,1))*1,VLOOKUP(MID(E486,SEARCH("(",E486,1)+1,IF(ISERROR(FIND("NBMX",E486,1)),3,4)),$A$2:$C$38,3,0))</f>
        <v>1</v>
      </c>
      <c r="K486" s="40" t="str">
        <f aca="false">IF(ISBLANK(F486),"",IF(ISNUMBER(F486),F486,VLOOKUP(IF(ISERROR(SEARCH(")",F486,1)),LEFT(F486,LEN(F486)),LEFT(F486,LEN(F486)-1)),$A$2:$C$38,3,0)))</f>
        <v/>
      </c>
      <c r="L486" s="40" t="str">
        <f aca="false">IF(ISBLANK(G486),"",IF(ISNUMBER(G486),G486,IF(ISNUMBER(1*LEFT(G486,LEN(G486)-1)),1*LEFT(G486,LEN(G486)-1),VLOOKUP(IF(ISERROR(SEARCH(")",G486,1)),LEFT(G486,LEN(G486)),LEFT(G486,LEN(G486)-1)),$A$2:$C$38,3,0))))</f>
        <v/>
      </c>
      <c r="M486" s="41" t="str">
        <f aca="false">IF(ISBLANK(H486),"",IF(ISNUMBER(H486),H486,IF(ISNUMBER(1*LEFT(H486,LEN(H486)-1)),1*LEFT(H486,LEN(H486)-1),VLOOKUP(IF(ISERROR(SEARCH(")",H486,1)),LEFT(H486,LEN(H486)),LEFT(H486,LEN(H486)-1)),$A$2:$C$38,3,0))))</f>
        <v/>
      </c>
      <c r="N486" s="40" t="str">
        <f aca="false">I486&amp;"("&amp;J486&amp;IF(ISNUMBER(K486),IF(ISNUMBER(L486),IF(ISNUMBER(M486),","&amp;K486&amp;","&amp;L486&amp;","&amp;M486,","&amp;K486&amp;","&amp;L486),","&amp;K486),"")&amp;")"</f>
        <v>RCHD(1)</v>
      </c>
      <c r="O486" s="0" t="str">
        <f aca="false">IF(ISERROR(VLOOKUP(N486,'INTEGER modparm'!$B$2:$B$155,1,0)),IF(ISERROR(VLOOKUP(N486,'REAL modparm'!$B$2:$B$801,1,0)),IF(ISERROR(VLOOKUP(N486,'CHAR modparm'!$B$2:$B$10,1,0)),"*******","CHARACTER"),"REAL"),"INTEGER")</f>
        <v>REAL</v>
      </c>
      <c r="P486" s="0" t="n">
        <v>485</v>
      </c>
      <c r="Q486" s="42" t="s">
        <v>2974</v>
      </c>
      <c r="R486" s="42" t="str">
        <f aca="false">INDEX($N$2:$N$951,MATCH(S486,$P$2:$P$951,0),1)</f>
        <v>RCBW(1)</v>
      </c>
      <c r="S486" s="30" t="n">
        <v>482</v>
      </c>
      <c r="T486" s="43" t="str">
        <f aca="false">Q486&amp;"::"&amp;R486</f>
        <v>REAL::RCBW(1)</v>
      </c>
      <c r="U486" s="44" t="str">
        <f aca="false">"p%"&amp;LEFT(R486,SEARCH("(",R486,1)-1)&amp;"="&amp;LEFT(R486,SEARCH("(",R486,1)-1)</f>
        <v>p%RCBW=RCBW</v>
      </c>
      <c r="V486" s="44" t="str">
        <f aca="false">LEFT(R486,SEARCH("(",R486,1)-1)&amp;"="&amp;"p%"&amp;LEFT(R486,SEARCH("(",R486,1)-1)</f>
        <v>RCBW=p%RCBW</v>
      </c>
    </row>
    <row r="487" customFormat="false" ht="12.8" hidden="false" customHeight="false" outlineLevel="0" collapsed="false">
      <c r="E487" s="0" t="s">
        <v>1014</v>
      </c>
      <c r="I487" s="39" t="s">
        <v>2493</v>
      </c>
      <c r="J487" s="40" t="n">
        <f aca="false">IF(ISNUMBER(RIGHT(E487,LEN(E487)-SEARCH("(",E487,1))*1),RIGHT(E487,LEN(E487)-SEARCH("(",E487,1))*1,VLOOKUP(MID(E487,SEARCH("(",E487,1)+1,IF(ISERROR(FIND("NBMX",E487,1)),3,4)),$A$2:$C$38,3,0))</f>
        <v>1</v>
      </c>
      <c r="K487" s="40" t="str">
        <f aca="false">IF(ISBLANK(F487),"",IF(ISNUMBER(F487),F487,VLOOKUP(IF(ISERROR(SEARCH(")",F487,1)),LEFT(F487,LEN(F487)),LEFT(F487,LEN(F487)-1)),$A$2:$C$38,3,0)))</f>
        <v/>
      </c>
      <c r="L487" s="40" t="str">
        <f aca="false">IF(ISBLANK(G487),"",IF(ISNUMBER(G487),G487,IF(ISNUMBER(1*LEFT(G487,LEN(G487)-1)),1*LEFT(G487,LEN(G487)-1),VLOOKUP(IF(ISERROR(SEARCH(")",G487,1)),LEFT(G487,LEN(G487)),LEFT(G487,LEN(G487)-1)),$A$2:$C$38,3,0))))</f>
        <v/>
      </c>
      <c r="M487" s="41" t="str">
        <f aca="false">IF(ISBLANK(H487),"",IF(ISNUMBER(H487),H487,IF(ISNUMBER(1*LEFT(H487,LEN(H487)-1)),1*LEFT(H487,LEN(H487)-1),VLOOKUP(IF(ISERROR(SEARCH(")",H487,1)),LEFT(H487,LEN(H487)),LEFT(H487,LEN(H487)-1)),$A$2:$C$38,3,0))))</f>
        <v/>
      </c>
      <c r="N487" s="40" t="str">
        <f aca="false">I487&amp;"("&amp;J487&amp;IF(ISNUMBER(K487),IF(ISNUMBER(L487),IF(ISNUMBER(M487),","&amp;K487&amp;","&amp;L487&amp;","&amp;M487,","&amp;K487&amp;","&amp;L487),","&amp;K487),"")&amp;")"</f>
        <v>RCHK(1)</v>
      </c>
      <c r="O487" s="0" t="str">
        <f aca="false">IF(ISERROR(VLOOKUP(N487,'INTEGER modparm'!$B$2:$B$155,1,0)),IF(ISERROR(VLOOKUP(N487,'REAL modparm'!$B$2:$B$801,1,0)),IF(ISERROR(VLOOKUP(N487,'CHAR modparm'!$B$2:$B$10,1,0)),"*******","CHARACTER"),"REAL"),"INTEGER")</f>
        <v>REAL</v>
      </c>
      <c r="P487" s="0" t="n">
        <v>486</v>
      </c>
      <c r="Q487" s="42" t="s">
        <v>2974</v>
      </c>
      <c r="R487" s="42" t="str">
        <f aca="false">INDEX($N$2:$N$951,MATCH(S487,$P$2:$P$951,0),1)</f>
        <v>RCF(1)</v>
      </c>
      <c r="S487" s="30" t="n">
        <v>483</v>
      </c>
      <c r="T487" s="43" t="str">
        <f aca="false">Q487&amp;"::"&amp;R487</f>
        <v>REAL::RCF(1)</v>
      </c>
      <c r="U487" s="44" t="str">
        <f aca="false">"p%"&amp;LEFT(R487,SEARCH("(",R487,1)-1)&amp;"="&amp;LEFT(R487,SEARCH("(",R487,1)-1)</f>
        <v>p%RCF=RCF</v>
      </c>
      <c r="V487" s="44" t="str">
        <f aca="false">LEFT(R487,SEARCH("(",R487,1)-1)&amp;"="&amp;"p%"&amp;LEFT(R487,SEARCH("(",R487,1)-1)</f>
        <v>RCF=p%RCF</v>
      </c>
    </row>
    <row r="488" customFormat="false" ht="12.8" hidden="false" customHeight="false" outlineLevel="0" collapsed="false">
      <c r="E488" s="0" t="s">
        <v>1015</v>
      </c>
      <c r="I488" s="39" t="s">
        <v>2494</v>
      </c>
      <c r="J488" s="40" t="n">
        <f aca="false">IF(ISNUMBER(RIGHT(E488,LEN(E488)-SEARCH("(",E488,1))*1),RIGHT(E488,LEN(E488)-SEARCH("(",E488,1))*1,VLOOKUP(MID(E488,SEARCH("(",E488,1)+1,IF(ISERROR(FIND("NBMX",E488,1)),3,4)),$A$2:$C$38,3,0))</f>
        <v>1</v>
      </c>
      <c r="K488" s="40" t="str">
        <f aca="false">IF(ISBLANK(F488),"",IF(ISNUMBER(F488),F488,VLOOKUP(IF(ISERROR(SEARCH(")",F488,1)),LEFT(F488,LEN(F488)),LEFT(F488,LEN(F488)-1)),$A$2:$C$38,3,0)))</f>
        <v/>
      </c>
      <c r="L488" s="40" t="str">
        <f aca="false">IF(ISBLANK(G488),"",IF(ISNUMBER(G488),G488,IF(ISNUMBER(1*LEFT(G488,LEN(G488)-1)),1*LEFT(G488,LEN(G488)-1),VLOOKUP(IF(ISERROR(SEARCH(")",G488,1)),LEFT(G488,LEN(G488)),LEFT(G488,LEN(G488)-1)),$A$2:$C$38,3,0))))</f>
        <v/>
      </c>
      <c r="M488" s="41" t="str">
        <f aca="false">IF(ISBLANK(H488),"",IF(ISNUMBER(H488),H488,IF(ISNUMBER(1*LEFT(H488,LEN(H488)-1)),1*LEFT(H488,LEN(H488)-1),VLOOKUP(IF(ISERROR(SEARCH(")",H488,1)),LEFT(H488,LEN(H488)),LEFT(H488,LEN(H488)-1)),$A$2:$C$38,3,0))))</f>
        <v/>
      </c>
      <c r="N488" s="40" t="str">
        <f aca="false">I488&amp;"("&amp;J488&amp;IF(ISNUMBER(K488),IF(ISNUMBER(L488),IF(ISNUMBER(M488),","&amp;K488&amp;","&amp;L488&amp;","&amp;M488,","&amp;K488&amp;","&amp;L488),","&amp;K488),"")&amp;")"</f>
        <v>RCHL(1)</v>
      </c>
      <c r="O488" s="0" t="str">
        <f aca="false">IF(ISERROR(VLOOKUP(N488,'INTEGER modparm'!$B$2:$B$155,1,0)),IF(ISERROR(VLOOKUP(N488,'REAL modparm'!$B$2:$B$801,1,0)),IF(ISERROR(VLOOKUP(N488,'CHAR modparm'!$B$2:$B$10,1,0)),"*******","CHARACTER"),"REAL"),"INTEGER")</f>
        <v>REAL</v>
      </c>
      <c r="P488" s="0" t="n">
        <v>487</v>
      </c>
      <c r="Q488" s="42" t="s">
        <v>2974</v>
      </c>
      <c r="R488" s="42" t="str">
        <f aca="false">INDEX($N$2:$N$951,MATCH(S488,$P$2:$P$951,0),1)</f>
        <v>RCHC(1)</v>
      </c>
      <c r="S488" s="30" t="n">
        <v>484</v>
      </c>
      <c r="T488" s="43" t="str">
        <f aca="false">Q488&amp;"::"&amp;R488</f>
        <v>REAL::RCHC(1)</v>
      </c>
      <c r="U488" s="44" t="str">
        <f aca="false">"p%"&amp;LEFT(R488,SEARCH("(",R488,1)-1)&amp;"="&amp;LEFT(R488,SEARCH("(",R488,1)-1)</f>
        <v>p%RCHC=RCHC</v>
      </c>
      <c r="V488" s="44" t="str">
        <f aca="false">LEFT(R488,SEARCH("(",R488,1)-1)&amp;"="&amp;"p%"&amp;LEFT(R488,SEARCH("(",R488,1)-1)</f>
        <v>RCHC=p%RCHC</v>
      </c>
    </row>
    <row r="489" customFormat="false" ht="12.8" hidden="false" customHeight="false" outlineLevel="0" collapsed="false">
      <c r="E489" s="0" t="s">
        <v>1016</v>
      </c>
      <c r="I489" s="39" t="s">
        <v>2495</v>
      </c>
      <c r="J489" s="40" t="n">
        <f aca="false">IF(ISNUMBER(RIGHT(E489,LEN(E489)-SEARCH("(",E489,1))*1),RIGHT(E489,LEN(E489)-SEARCH("(",E489,1))*1,VLOOKUP(MID(E489,SEARCH("(",E489,1)+1,IF(ISERROR(FIND("NBMX",E489,1)),3,4)),$A$2:$C$38,3,0))</f>
        <v>1</v>
      </c>
      <c r="K489" s="40" t="str">
        <f aca="false">IF(ISBLANK(F489),"",IF(ISNUMBER(F489),F489,VLOOKUP(IF(ISERROR(SEARCH(")",F489,1)),LEFT(F489,LEN(F489)),LEFT(F489,LEN(F489)-1)),$A$2:$C$38,3,0)))</f>
        <v/>
      </c>
      <c r="L489" s="40" t="str">
        <f aca="false">IF(ISBLANK(G489),"",IF(ISNUMBER(G489),G489,IF(ISNUMBER(1*LEFT(G489,LEN(G489)-1)),1*LEFT(G489,LEN(G489)-1),VLOOKUP(IF(ISERROR(SEARCH(")",G489,1)),LEFT(G489,LEN(G489)),LEFT(G489,LEN(G489)-1)),$A$2:$C$38,3,0))))</f>
        <v/>
      </c>
      <c r="M489" s="41" t="str">
        <f aca="false">IF(ISBLANK(H489),"",IF(ISNUMBER(H489),H489,IF(ISNUMBER(1*LEFT(H489,LEN(H489)-1)),1*LEFT(H489,LEN(H489)-1),VLOOKUP(IF(ISERROR(SEARCH(")",H489,1)),LEFT(H489,LEN(H489)),LEFT(H489,LEN(H489)-1)),$A$2:$C$38,3,0))))</f>
        <v/>
      </c>
      <c r="N489" s="40" t="str">
        <f aca="false">I489&amp;"("&amp;J489&amp;IF(ISNUMBER(K489),IF(ISNUMBER(L489),IF(ISNUMBER(M489),","&amp;K489&amp;","&amp;L489&amp;","&amp;M489,","&amp;K489&amp;","&amp;L489),","&amp;K489),"")&amp;")"</f>
        <v>RCHN(1)</v>
      </c>
      <c r="O489" s="0" t="str">
        <f aca="false">IF(ISERROR(VLOOKUP(N489,'INTEGER modparm'!$B$2:$B$155,1,0)),IF(ISERROR(VLOOKUP(N489,'REAL modparm'!$B$2:$B$801,1,0)),IF(ISERROR(VLOOKUP(N489,'CHAR modparm'!$B$2:$B$10,1,0)),"*******","CHARACTER"),"REAL"),"INTEGER")</f>
        <v>REAL</v>
      </c>
      <c r="P489" s="0" t="n">
        <v>488</v>
      </c>
      <c r="Q489" s="42" t="s">
        <v>2974</v>
      </c>
      <c r="R489" s="42" t="str">
        <f aca="false">INDEX($N$2:$N$951,MATCH(S489,$P$2:$P$951,0),1)</f>
        <v>RCHD(1)</v>
      </c>
      <c r="S489" s="30" t="n">
        <v>485</v>
      </c>
      <c r="T489" s="43" t="str">
        <f aca="false">Q489&amp;"::"&amp;R489</f>
        <v>REAL::RCHD(1)</v>
      </c>
      <c r="U489" s="44" t="str">
        <f aca="false">"p%"&amp;LEFT(R489,SEARCH("(",R489,1)-1)&amp;"="&amp;LEFT(R489,SEARCH("(",R489,1)-1)</f>
        <v>p%RCHD=RCHD</v>
      </c>
      <c r="V489" s="44" t="str">
        <f aca="false">LEFT(R489,SEARCH("(",R489,1)-1)&amp;"="&amp;"p%"&amp;LEFT(R489,SEARCH("(",R489,1)-1)</f>
        <v>RCHD=p%RCHD</v>
      </c>
    </row>
    <row r="490" customFormat="false" ht="12.8" hidden="false" customHeight="false" outlineLevel="0" collapsed="false">
      <c r="E490" s="0" t="s">
        <v>1017</v>
      </c>
      <c r="I490" s="39" t="s">
        <v>2496</v>
      </c>
      <c r="J490" s="40" t="n">
        <f aca="false">IF(ISNUMBER(RIGHT(E490,LEN(E490)-SEARCH("(",E490,1))*1),RIGHT(E490,LEN(E490)-SEARCH("(",E490,1))*1,VLOOKUP(MID(E490,SEARCH("(",E490,1)+1,IF(ISERROR(FIND("NBMX",E490,1)),3,4)),$A$2:$C$38,3,0))</f>
        <v>1</v>
      </c>
      <c r="K490" s="40" t="str">
        <f aca="false">IF(ISBLANK(F490),"",IF(ISNUMBER(F490),F490,VLOOKUP(IF(ISERROR(SEARCH(")",F490,1)),LEFT(F490,LEN(F490)),LEFT(F490,LEN(F490)-1)),$A$2:$C$38,3,0)))</f>
        <v/>
      </c>
      <c r="L490" s="40" t="str">
        <f aca="false">IF(ISBLANK(G490),"",IF(ISNUMBER(G490),G490,IF(ISNUMBER(1*LEFT(G490,LEN(G490)-1)),1*LEFT(G490,LEN(G490)-1),VLOOKUP(IF(ISERROR(SEARCH(")",G490,1)),LEFT(G490,LEN(G490)),LEFT(G490,LEN(G490)-1)),$A$2:$C$38,3,0))))</f>
        <v/>
      </c>
      <c r="M490" s="41" t="str">
        <f aca="false">IF(ISBLANK(H490),"",IF(ISNUMBER(H490),H490,IF(ISNUMBER(1*LEFT(H490,LEN(H490)-1)),1*LEFT(H490,LEN(H490)-1),VLOOKUP(IF(ISERROR(SEARCH(")",H490,1)),LEFT(H490,LEN(H490)),LEFT(H490,LEN(H490)-1)),$A$2:$C$38,3,0))))</f>
        <v/>
      </c>
      <c r="N490" s="40" t="str">
        <f aca="false">I490&amp;"("&amp;J490&amp;IF(ISNUMBER(K490),IF(ISNUMBER(L490),IF(ISNUMBER(M490),","&amp;K490&amp;","&amp;L490&amp;","&amp;M490,","&amp;K490&amp;","&amp;L490),","&amp;K490),"")&amp;")"</f>
        <v>RCHS(1)</v>
      </c>
      <c r="O490" s="0" t="str">
        <f aca="false">IF(ISERROR(VLOOKUP(N490,'INTEGER modparm'!$B$2:$B$155,1,0)),IF(ISERROR(VLOOKUP(N490,'REAL modparm'!$B$2:$B$801,1,0)),IF(ISERROR(VLOOKUP(N490,'CHAR modparm'!$B$2:$B$10,1,0)),"*******","CHARACTER"),"REAL"),"INTEGER")</f>
        <v>REAL</v>
      </c>
      <c r="P490" s="0" t="n">
        <v>489</v>
      </c>
      <c r="Q490" s="42" t="s">
        <v>2974</v>
      </c>
      <c r="R490" s="42" t="str">
        <f aca="false">INDEX($N$2:$N$951,MATCH(S490,$P$2:$P$951,0),1)</f>
        <v>RCHK(1)</v>
      </c>
      <c r="S490" s="30" t="n">
        <v>486</v>
      </c>
      <c r="T490" s="43" t="str">
        <f aca="false">Q490&amp;"::"&amp;R490</f>
        <v>REAL::RCHK(1)</v>
      </c>
      <c r="U490" s="44" t="str">
        <f aca="false">"p%"&amp;LEFT(R490,SEARCH("(",R490,1)-1)&amp;"="&amp;LEFT(R490,SEARCH("(",R490,1)-1)</f>
        <v>p%RCHK=RCHK</v>
      </c>
      <c r="V490" s="44" t="str">
        <f aca="false">LEFT(R490,SEARCH("(",R490,1)-1)&amp;"="&amp;"p%"&amp;LEFT(R490,SEARCH("(",R490,1)-1)</f>
        <v>RCHK=p%RCHK</v>
      </c>
    </row>
    <row r="491" customFormat="false" ht="12.8" hidden="false" customHeight="false" outlineLevel="0" collapsed="false">
      <c r="E491" s="0" t="s">
        <v>1018</v>
      </c>
      <c r="I491" s="39" t="s">
        <v>2497</v>
      </c>
      <c r="J491" s="40" t="n">
        <f aca="false">IF(ISNUMBER(RIGHT(E491,LEN(E491)-SEARCH("(",E491,1))*1),RIGHT(E491,LEN(E491)-SEARCH("(",E491,1))*1,VLOOKUP(MID(E491,SEARCH("(",E491,1)+1,IF(ISERROR(FIND("NBMX",E491,1)),3,4)),$A$2:$C$38,3,0))</f>
        <v>1</v>
      </c>
      <c r="K491" s="40" t="str">
        <f aca="false">IF(ISBLANK(F491),"",IF(ISNUMBER(F491),F491,VLOOKUP(IF(ISERROR(SEARCH(")",F491,1)),LEFT(F491,LEN(F491)),LEFT(F491,LEN(F491)-1)),$A$2:$C$38,3,0)))</f>
        <v/>
      </c>
      <c r="L491" s="40" t="str">
        <f aca="false">IF(ISBLANK(G491),"",IF(ISNUMBER(G491),G491,IF(ISNUMBER(1*LEFT(G491,LEN(G491)-1)),1*LEFT(G491,LEN(G491)-1),VLOOKUP(IF(ISERROR(SEARCH(")",G491,1)),LEFT(G491,LEN(G491)),LEFT(G491,LEN(G491)-1)),$A$2:$C$38,3,0))))</f>
        <v/>
      </c>
      <c r="M491" s="41" t="str">
        <f aca="false">IF(ISBLANK(H491),"",IF(ISNUMBER(H491),H491,IF(ISNUMBER(1*LEFT(H491,LEN(H491)-1)),1*LEFT(H491,LEN(H491)-1),VLOOKUP(IF(ISERROR(SEARCH(")",H491,1)),LEFT(H491,LEN(H491)),LEFT(H491,LEN(H491)-1)),$A$2:$C$38,3,0))))</f>
        <v/>
      </c>
      <c r="N491" s="40" t="str">
        <f aca="false">I491&amp;"("&amp;J491&amp;IF(ISNUMBER(K491),IF(ISNUMBER(L491),IF(ISNUMBER(M491),","&amp;K491&amp;","&amp;L491&amp;","&amp;M491,","&amp;K491&amp;","&amp;L491),","&amp;K491),"")&amp;")"</f>
        <v>RCHX(1)</v>
      </c>
      <c r="O491" s="0" t="str">
        <f aca="false">IF(ISERROR(VLOOKUP(N491,'INTEGER modparm'!$B$2:$B$155,1,0)),IF(ISERROR(VLOOKUP(N491,'REAL modparm'!$B$2:$B$801,1,0)),IF(ISERROR(VLOOKUP(N491,'CHAR modparm'!$B$2:$B$10,1,0)),"*******","CHARACTER"),"REAL"),"INTEGER")</f>
        <v>REAL</v>
      </c>
      <c r="P491" s="0" t="n">
        <v>490</v>
      </c>
      <c r="Q491" s="42" t="s">
        <v>2974</v>
      </c>
      <c r="R491" s="42" t="str">
        <f aca="false">INDEX($N$2:$N$951,MATCH(S491,$P$2:$P$951,0),1)</f>
        <v>RCHL(1)</v>
      </c>
      <c r="S491" s="30" t="n">
        <v>487</v>
      </c>
      <c r="T491" s="43" t="str">
        <f aca="false">Q491&amp;"::"&amp;R491</f>
        <v>REAL::RCHL(1)</v>
      </c>
      <c r="U491" s="44" t="str">
        <f aca="false">"p%"&amp;LEFT(R491,SEARCH("(",R491,1)-1)&amp;"="&amp;LEFT(R491,SEARCH("(",R491,1)-1)</f>
        <v>p%RCHL=RCHL</v>
      </c>
      <c r="V491" s="44" t="str">
        <f aca="false">LEFT(R491,SEARCH("(",R491,1)-1)&amp;"="&amp;"p%"&amp;LEFT(R491,SEARCH("(",R491,1)-1)</f>
        <v>RCHL=p%RCHL</v>
      </c>
    </row>
    <row r="492" customFormat="false" ht="12.8" hidden="false" customHeight="false" outlineLevel="0" collapsed="false">
      <c r="E492" s="0" t="s">
        <v>1019</v>
      </c>
      <c r="I492" s="39" t="s">
        <v>2498</v>
      </c>
      <c r="J492" s="40" t="n">
        <f aca="false">IF(ISNUMBER(RIGHT(E492,LEN(E492)-SEARCH("(",E492,1))*1),RIGHT(E492,LEN(E492)-SEARCH("(",E492,1))*1,VLOOKUP(MID(E492,SEARCH("(",E492,1)+1,IF(ISERROR(FIND("NBMX",E492,1)),3,4)),$A$2:$C$38,3,0))</f>
        <v>1</v>
      </c>
      <c r="K492" s="40" t="str">
        <f aca="false">IF(ISBLANK(F492),"",IF(ISNUMBER(F492),F492,VLOOKUP(IF(ISERROR(SEARCH(")",F492,1)),LEFT(F492,LEN(F492)),LEFT(F492,LEN(F492)-1)),$A$2:$C$38,3,0)))</f>
        <v/>
      </c>
      <c r="L492" s="40" t="str">
        <f aca="false">IF(ISBLANK(G492),"",IF(ISNUMBER(G492),G492,IF(ISNUMBER(1*LEFT(G492,LEN(G492)-1)),1*LEFT(G492,LEN(G492)-1),VLOOKUP(IF(ISERROR(SEARCH(")",G492,1)),LEFT(G492,LEN(G492)),LEFT(G492,LEN(G492)-1)),$A$2:$C$38,3,0))))</f>
        <v/>
      </c>
      <c r="M492" s="41" t="str">
        <f aca="false">IF(ISBLANK(H492),"",IF(ISNUMBER(H492),H492,IF(ISNUMBER(1*LEFT(H492,LEN(H492)-1)),1*LEFT(H492,LEN(H492)-1),VLOOKUP(IF(ISERROR(SEARCH(")",H492,1)),LEFT(H492,LEN(H492)),LEFT(H492,LEN(H492)-1)),$A$2:$C$38,3,0))))</f>
        <v/>
      </c>
      <c r="N492" s="40" t="str">
        <f aca="false">I492&amp;"("&amp;J492&amp;IF(ISNUMBER(K492),IF(ISNUMBER(L492),IF(ISNUMBER(M492),","&amp;K492&amp;","&amp;L492&amp;","&amp;M492,","&amp;K492&amp;","&amp;L492),","&amp;K492),"")&amp;")"</f>
        <v>RCSS(1)</v>
      </c>
      <c r="O492" s="0" t="str">
        <f aca="false">IF(ISERROR(VLOOKUP(N492,'INTEGER modparm'!$B$2:$B$155,1,0)),IF(ISERROR(VLOOKUP(N492,'REAL modparm'!$B$2:$B$801,1,0)),IF(ISERROR(VLOOKUP(N492,'CHAR modparm'!$B$2:$B$10,1,0)),"*******","CHARACTER"),"REAL"),"INTEGER")</f>
        <v>REAL</v>
      </c>
      <c r="P492" s="0" t="n">
        <v>491</v>
      </c>
      <c r="Q492" s="42" t="s">
        <v>2974</v>
      </c>
      <c r="R492" s="42" t="str">
        <f aca="false">INDEX($N$2:$N$951,MATCH(S492,$P$2:$P$951,0),1)</f>
        <v>RCHN(1)</v>
      </c>
      <c r="S492" s="30" t="n">
        <v>488</v>
      </c>
      <c r="T492" s="43" t="str">
        <f aca="false">Q492&amp;"::"&amp;R492</f>
        <v>REAL::RCHN(1)</v>
      </c>
      <c r="U492" s="44" t="str">
        <f aca="false">"p%"&amp;LEFT(R492,SEARCH("(",R492,1)-1)&amp;"="&amp;LEFT(R492,SEARCH("(",R492,1)-1)</f>
        <v>p%RCHN=RCHN</v>
      </c>
      <c r="V492" s="44" t="str">
        <f aca="false">LEFT(R492,SEARCH("(",R492,1)-1)&amp;"="&amp;"p%"&amp;LEFT(R492,SEARCH("(",R492,1)-1)</f>
        <v>RCHN=p%RCHN</v>
      </c>
    </row>
    <row r="493" customFormat="false" ht="12.8" hidden="false" customHeight="false" outlineLevel="0" collapsed="false">
      <c r="E493" s="0" t="s">
        <v>1231</v>
      </c>
      <c r="I493" s="39" t="s">
        <v>2499</v>
      </c>
      <c r="J493" s="40" t="n">
        <f aca="false">IF(ISNUMBER(RIGHT(E493,LEN(E493)-SEARCH("(",E493,1))*1),RIGHT(E493,LEN(E493)-SEARCH("(",E493,1))*1,VLOOKUP(MID(E493,SEARCH("(",E493,1)+1,IF(ISERROR(FIND("NBMX",E493,1)),3,4)),$A$2:$C$38,3,0))</f>
        <v>4</v>
      </c>
      <c r="K493" s="40" t="str">
        <f aca="false">IF(ISBLANK(F493),"",IF(ISNUMBER(F493),F493,VLOOKUP(IF(ISERROR(SEARCH(")",F493,1)),LEFT(F493,LEN(F493)),LEFT(F493,LEN(F493)-1)),$A$2:$C$38,3,0)))</f>
        <v/>
      </c>
      <c r="L493" s="40" t="str">
        <f aca="false">IF(ISBLANK(G493),"",IF(ISNUMBER(G493),G493,IF(ISNUMBER(1*LEFT(G493,LEN(G493)-1)),1*LEFT(G493,LEN(G493)-1),VLOOKUP(IF(ISERROR(SEARCH(")",G493,1)),LEFT(G493,LEN(G493)),LEFT(G493,LEN(G493)-1)),$A$2:$C$38,3,0))))</f>
        <v/>
      </c>
      <c r="M493" s="41" t="str">
        <f aca="false">IF(ISBLANK(H493),"",IF(ISNUMBER(H493),H493,IF(ISNUMBER(1*LEFT(H493,LEN(H493)-1)),1*LEFT(H493,LEN(H493)-1),VLOOKUP(IF(ISERROR(SEARCH(")",H493,1)),LEFT(H493,LEN(H493)),LEFT(H493,LEN(H493)-1)),$A$2:$C$38,3,0))))</f>
        <v/>
      </c>
      <c r="N493" s="40" t="str">
        <f aca="false">I493&amp;"("&amp;J493&amp;IF(ISNUMBER(K493),IF(ISNUMBER(L493),IF(ISNUMBER(M493),","&amp;K493&amp;","&amp;L493&amp;","&amp;M493,","&amp;K493&amp;","&amp;L493),","&amp;K493),"")&amp;")"</f>
        <v>RCTC(4)</v>
      </c>
      <c r="O493" s="0" t="str">
        <f aca="false">IF(ISERROR(VLOOKUP(N493,'INTEGER modparm'!$B$2:$B$155,1,0)),IF(ISERROR(VLOOKUP(N493,'REAL modparm'!$B$2:$B$801,1,0)),IF(ISERROR(VLOOKUP(N493,'CHAR modparm'!$B$2:$B$10,1,0)),"*******","CHARACTER"),"REAL"),"INTEGER")</f>
        <v>REAL</v>
      </c>
      <c r="P493" s="0" t="n">
        <v>492</v>
      </c>
      <c r="Q493" s="42" t="s">
        <v>2974</v>
      </c>
      <c r="R493" s="42" t="str">
        <f aca="false">INDEX($N$2:$N$951,MATCH(S493,$P$2:$P$951,0),1)</f>
        <v>RCHS(1)</v>
      </c>
      <c r="S493" s="30" t="n">
        <v>489</v>
      </c>
      <c r="T493" s="43" t="str">
        <f aca="false">Q493&amp;"::"&amp;R493</f>
        <v>REAL::RCHS(1)</v>
      </c>
      <c r="U493" s="44" t="str">
        <f aca="false">"p%"&amp;LEFT(R493,SEARCH("(",R493,1)-1)&amp;"="&amp;LEFT(R493,SEARCH("(",R493,1)-1)</f>
        <v>p%RCHS=RCHS</v>
      </c>
      <c r="V493" s="44" t="str">
        <f aca="false">LEFT(R493,SEARCH("(",R493,1)-1)&amp;"="&amp;"p%"&amp;LEFT(R493,SEARCH("(",R493,1)-1)</f>
        <v>RCHS=p%RCHS</v>
      </c>
    </row>
    <row r="494" customFormat="false" ht="12.8" hidden="false" customHeight="false" outlineLevel="0" collapsed="false">
      <c r="E494" s="0" t="s">
        <v>1020</v>
      </c>
      <c r="I494" s="39" t="s">
        <v>2500</v>
      </c>
      <c r="J494" s="40" t="n">
        <f aca="false">IF(ISNUMBER(RIGHT(E494,LEN(E494)-SEARCH("(",E494,1))*1),RIGHT(E494,LEN(E494)-SEARCH("(",E494,1))*1,VLOOKUP(MID(E494,SEARCH("(",E494,1)+1,IF(ISERROR(FIND("NBMX",E494,1)),3,4)),$A$2:$C$38,3,0))</f>
        <v>1</v>
      </c>
      <c r="K494" s="40" t="str">
        <f aca="false">IF(ISBLANK(F494),"",IF(ISNUMBER(F494),F494,VLOOKUP(IF(ISERROR(SEARCH(")",F494,1)),LEFT(F494,LEN(F494)),LEFT(F494,LEN(F494)-1)),$A$2:$C$38,3,0)))</f>
        <v/>
      </c>
      <c r="L494" s="40" t="str">
        <f aca="false">IF(ISBLANK(G494),"",IF(ISNUMBER(G494),G494,IF(ISNUMBER(1*LEFT(G494,LEN(G494)-1)),1*LEFT(G494,LEN(G494)-1),VLOOKUP(IF(ISERROR(SEARCH(")",G494,1)),LEFT(G494,LEN(G494)),LEFT(G494,LEN(G494)-1)),$A$2:$C$38,3,0))))</f>
        <v/>
      </c>
      <c r="M494" s="41" t="str">
        <f aca="false">IF(ISBLANK(H494),"",IF(ISNUMBER(H494),H494,IF(ISNUMBER(1*LEFT(H494,LEN(H494)-1)),1*LEFT(H494,LEN(H494)-1),VLOOKUP(IF(ISERROR(SEARCH(")",H494,1)),LEFT(H494,LEN(H494)),LEFT(H494,LEN(H494)-1)),$A$2:$C$38,3,0))))</f>
        <v/>
      </c>
      <c r="N494" s="40" t="str">
        <f aca="false">I494&amp;"("&amp;J494&amp;IF(ISNUMBER(K494),IF(ISNUMBER(L494),IF(ISNUMBER(M494),","&amp;K494&amp;","&amp;L494&amp;","&amp;M494,","&amp;K494&amp;","&amp;L494),","&amp;K494),"")&amp;")"</f>
        <v>RCTW(1)</v>
      </c>
      <c r="O494" s="0" t="str">
        <f aca="false">IF(ISERROR(VLOOKUP(N494,'INTEGER modparm'!$B$2:$B$155,1,0)),IF(ISERROR(VLOOKUP(N494,'REAL modparm'!$B$2:$B$801,1,0)),IF(ISERROR(VLOOKUP(N494,'CHAR modparm'!$B$2:$B$10,1,0)),"*******","CHARACTER"),"REAL"),"INTEGER")</f>
        <v>REAL</v>
      </c>
      <c r="P494" s="0" t="n">
        <v>493</v>
      </c>
      <c r="Q494" s="42" t="s">
        <v>2974</v>
      </c>
      <c r="R494" s="42" t="str">
        <f aca="false">INDEX($N$2:$N$951,MATCH(S494,$P$2:$P$951,0),1)</f>
        <v>RCHX(1)</v>
      </c>
      <c r="S494" s="30" t="n">
        <v>490</v>
      </c>
      <c r="T494" s="43" t="str">
        <f aca="false">Q494&amp;"::"&amp;R494</f>
        <v>REAL::RCHX(1)</v>
      </c>
      <c r="U494" s="44" t="str">
        <f aca="false">"p%"&amp;LEFT(R494,SEARCH("(",R494,1)-1)&amp;"="&amp;LEFT(R494,SEARCH("(",R494,1)-1)</f>
        <v>p%RCHX=RCHX</v>
      </c>
      <c r="V494" s="44" t="str">
        <f aca="false">LEFT(R494,SEARCH("(",R494,1)-1)&amp;"="&amp;"p%"&amp;LEFT(R494,SEARCH("(",R494,1)-1)</f>
        <v>RCHX=p%RCHX</v>
      </c>
    </row>
    <row r="495" customFormat="false" ht="12.8" hidden="false" customHeight="false" outlineLevel="0" collapsed="false">
      <c r="E495" s="0" t="s">
        <v>1811</v>
      </c>
      <c r="F495" s="0" t="s">
        <v>1599</v>
      </c>
      <c r="I495" s="39" t="s">
        <v>2501</v>
      </c>
      <c r="J495" s="40" t="n">
        <f aca="false">IF(ISNUMBER(RIGHT(E495,LEN(E495)-SEARCH("(",E495,1))*1),RIGHT(E495,LEN(E495)-SEARCH("(",E495,1))*1,VLOOKUP(MID(E495,SEARCH("(",E495,1)+1,IF(ISERROR(FIND("NBMX",E495,1)),3,4)),$A$2:$C$38,3,0))</f>
        <v>200</v>
      </c>
      <c r="K495" s="40" t="n">
        <f aca="false">IF(ISBLANK(F495),"",IF(ISNUMBER(F495),F495,VLOOKUP(IF(ISERROR(SEARCH(")",F495,1)),LEFT(F495,LEN(F495)),LEFT(F495,LEN(F495)-1)),$A$2:$C$38,3,0)))</f>
        <v>1</v>
      </c>
      <c r="L495" s="40" t="str">
        <f aca="false">IF(ISBLANK(G495),"",IF(ISNUMBER(G495),G495,IF(ISNUMBER(1*LEFT(G495,LEN(G495)-1)),1*LEFT(G495,LEN(G495)-1),VLOOKUP(IF(ISERROR(SEARCH(")",G495,1)),LEFT(G495,LEN(G495)),LEFT(G495,LEN(G495)-1)),$A$2:$C$38,3,0))))</f>
        <v/>
      </c>
      <c r="M495" s="41" t="str">
        <f aca="false">IF(ISBLANK(H495),"",IF(ISNUMBER(H495),H495,IF(ISNUMBER(1*LEFT(H495,LEN(H495)-1)),1*LEFT(H495,LEN(H495)-1),VLOOKUP(IF(ISERROR(SEARCH(")",H495,1)),LEFT(H495,LEN(H495)),LEFT(H495,LEN(H495)-1)),$A$2:$C$38,3,0))))</f>
        <v/>
      </c>
      <c r="N495" s="40" t="str">
        <f aca="false">I495&amp;"("&amp;J495&amp;IF(ISNUMBER(K495),IF(ISNUMBER(L495),IF(ISNUMBER(M495),","&amp;K495&amp;","&amp;L495&amp;","&amp;M495,","&amp;K495&amp;","&amp;L495),","&amp;K495),"")&amp;")"</f>
        <v>RD(200,1)</v>
      </c>
      <c r="O495" s="0" t="str">
        <f aca="false">IF(ISERROR(VLOOKUP(N495,'INTEGER modparm'!$B$2:$B$155,1,0)),IF(ISERROR(VLOOKUP(N495,'REAL modparm'!$B$2:$B$801,1,0)),IF(ISERROR(VLOOKUP(N495,'CHAR modparm'!$B$2:$B$10,1,0)),"*******","CHARACTER"),"REAL"),"INTEGER")</f>
        <v>REAL</v>
      </c>
      <c r="P495" s="0" t="n">
        <v>494</v>
      </c>
      <c r="Q495" s="42" t="s">
        <v>2974</v>
      </c>
      <c r="R495" s="42" t="str">
        <f aca="false">INDEX($N$2:$N$951,MATCH(S495,$P$2:$P$951,0),1)</f>
        <v>RCSS(1)</v>
      </c>
      <c r="S495" s="30" t="n">
        <v>491</v>
      </c>
      <c r="T495" s="43" t="str">
        <f aca="false">Q495&amp;"::"&amp;R495</f>
        <v>REAL::RCSS(1)</v>
      </c>
      <c r="U495" s="44" t="str">
        <f aca="false">"p%"&amp;LEFT(R495,SEARCH("(",R495,1)-1)&amp;"="&amp;LEFT(R495,SEARCH("(",R495,1)-1)</f>
        <v>p%RCSS=RCSS</v>
      </c>
      <c r="V495" s="44" t="str">
        <f aca="false">LEFT(R495,SEARCH("(",R495,1)-1)&amp;"="&amp;"p%"&amp;LEFT(R495,SEARCH("(",R495,1)-1)</f>
        <v>RCSS=p%RCSS</v>
      </c>
    </row>
    <row r="496" customFormat="false" ht="12.8" hidden="false" customHeight="false" outlineLevel="0" collapsed="false">
      <c r="E496" s="0" t="s">
        <v>1812</v>
      </c>
      <c r="F496" s="0" t="s">
        <v>1599</v>
      </c>
      <c r="I496" s="39" t="s">
        <v>2502</v>
      </c>
      <c r="J496" s="40" t="n">
        <f aca="false">IF(ISNUMBER(RIGHT(E496,LEN(E496)-SEARCH("(",E496,1))*1),RIGHT(E496,LEN(E496)-SEARCH("(",E496,1))*1,VLOOKUP(MID(E496,SEARCH("(",E496,1)+1,IF(ISERROR(FIND("NBMX",E496,1)),3,4)),$A$2:$C$38,3,0))</f>
        <v>200</v>
      </c>
      <c r="K496" s="40" t="n">
        <f aca="false">IF(ISBLANK(F496),"",IF(ISNUMBER(F496),F496,VLOOKUP(IF(ISERROR(SEARCH(")",F496,1)),LEFT(F496,LEN(F496)),LEFT(F496,LEN(F496)-1)),$A$2:$C$38,3,0)))</f>
        <v>1</v>
      </c>
      <c r="L496" s="40" t="str">
        <f aca="false">IF(ISBLANK(G496),"",IF(ISNUMBER(G496),G496,IF(ISNUMBER(1*LEFT(G496,LEN(G496)-1)),1*LEFT(G496,LEN(G496)-1),VLOOKUP(IF(ISERROR(SEARCH(")",G496,1)),LEFT(G496,LEN(G496)),LEFT(G496,LEN(G496)-1)),$A$2:$C$38,3,0))))</f>
        <v/>
      </c>
      <c r="M496" s="41" t="str">
        <f aca="false">IF(ISBLANK(H496),"",IF(ISNUMBER(H496),H496,IF(ISNUMBER(1*LEFT(H496,LEN(H496)-1)),1*LEFT(H496,LEN(H496)-1),VLOOKUP(IF(ISERROR(SEARCH(")",H496,1)),LEFT(H496,LEN(H496)),LEFT(H496,LEN(H496)-1)),$A$2:$C$38,3,0))))</f>
        <v/>
      </c>
      <c r="N496" s="40" t="str">
        <f aca="false">I496&amp;"("&amp;J496&amp;IF(ISNUMBER(K496),IF(ISNUMBER(L496),IF(ISNUMBER(M496),","&amp;K496&amp;","&amp;L496&amp;","&amp;M496,","&amp;K496&amp;","&amp;L496),","&amp;K496),"")&amp;")"</f>
        <v>RDF(200,1)</v>
      </c>
      <c r="O496" s="0" t="str">
        <f aca="false">IF(ISERROR(VLOOKUP(N496,'INTEGER modparm'!$B$2:$B$155,1,0)),IF(ISERROR(VLOOKUP(N496,'REAL modparm'!$B$2:$B$801,1,0)),IF(ISERROR(VLOOKUP(N496,'CHAR modparm'!$B$2:$B$10,1,0)),"*******","CHARACTER"),"REAL"),"INTEGER")</f>
        <v>REAL</v>
      </c>
      <c r="P496" s="0" t="n">
        <v>495</v>
      </c>
      <c r="Q496" s="42" t="s">
        <v>2974</v>
      </c>
      <c r="R496" s="42" t="str">
        <f aca="false">INDEX($N$2:$N$951,MATCH(S496,$P$2:$P$951,0),1)</f>
        <v>RCTC(4)</v>
      </c>
      <c r="S496" s="30" t="n">
        <v>492</v>
      </c>
      <c r="T496" s="43" t="str">
        <f aca="false">Q496&amp;"::"&amp;R496</f>
        <v>REAL::RCTC(4)</v>
      </c>
      <c r="U496" s="44" t="str">
        <f aca="false">"p%"&amp;LEFT(R496,SEARCH("(",R496,1)-1)&amp;"="&amp;LEFT(R496,SEARCH("(",R496,1)-1)</f>
        <v>p%RCTC=RCTC</v>
      </c>
      <c r="V496" s="44" t="str">
        <f aca="false">LEFT(R496,SEARCH("(",R496,1)-1)&amp;"="&amp;"p%"&amp;LEFT(R496,SEARCH("(",R496,1)-1)</f>
        <v>RCTC=p%RCTC</v>
      </c>
    </row>
    <row r="497" customFormat="false" ht="12.8" hidden="false" customHeight="false" outlineLevel="0" collapsed="false">
      <c r="E497" s="0" t="s">
        <v>875</v>
      </c>
      <c r="I497" s="39" t="s">
        <v>2503</v>
      </c>
      <c r="J497" s="40" t="n">
        <f aca="false">IF(ISNUMBER(RIGHT(E497,LEN(E497)-SEARCH("(",E497,1))*1),RIGHT(E497,LEN(E497)-SEARCH("(",E497,1))*1,VLOOKUP(MID(E497,SEARCH("(",E497,1)+1,IF(ISERROR(FIND("NBMX",E497,1)),3,4)),$A$2:$C$38,3,0))</f>
        <v>200</v>
      </c>
      <c r="K497" s="40" t="str">
        <f aca="false">IF(ISBLANK(F497),"",IF(ISNUMBER(F497),F497,VLOOKUP(IF(ISERROR(SEARCH(")",F497,1)),LEFT(F497,LEN(F497)),LEFT(F497,LEN(F497)-1)),$A$2:$C$38,3,0)))</f>
        <v/>
      </c>
      <c r="L497" s="40" t="str">
        <f aca="false">IF(ISBLANK(G497),"",IF(ISNUMBER(G497),G497,IF(ISNUMBER(1*LEFT(G497,LEN(G497)-1)),1*LEFT(G497,LEN(G497)-1),VLOOKUP(IF(ISERROR(SEARCH(")",G497,1)),LEFT(G497,LEN(G497)),LEFT(G497,LEN(G497)-1)),$A$2:$C$38,3,0))))</f>
        <v/>
      </c>
      <c r="M497" s="41" t="str">
        <f aca="false">IF(ISBLANK(H497),"",IF(ISNUMBER(H497),H497,IF(ISNUMBER(1*LEFT(H497,LEN(H497)-1)),1*LEFT(H497,LEN(H497)-1),VLOOKUP(IF(ISERROR(SEARCH(")",H497,1)),LEFT(H497,LEN(H497)),LEFT(H497,LEN(H497)-1)),$A$2:$C$38,3,0))))</f>
        <v/>
      </c>
      <c r="N497" s="40" t="str">
        <f aca="false">I497&amp;"("&amp;J497&amp;IF(ISNUMBER(K497),IF(ISNUMBER(L497),IF(ISNUMBER(M497),","&amp;K497&amp;","&amp;L497&amp;","&amp;M497,","&amp;K497&amp;","&amp;L497),","&amp;K497),"")&amp;")"</f>
        <v>RDMX(200)</v>
      </c>
      <c r="O497" s="0" t="str">
        <f aca="false">IF(ISERROR(VLOOKUP(N497,'INTEGER modparm'!$B$2:$B$155,1,0)),IF(ISERROR(VLOOKUP(N497,'REAL modparm'!$B$2:$B$801,1,0)),IF(ISERROR(VLOOKUP(N497,'CHAR modparm'!$B$2:$B$10,1,0)),"*******","CHARACTER"),"REAL"),"INTEGER")</f>
        <v>REAL</v>
      </c>
      <c r="P497" s="0" t="n">
        <v>496</v>
      </c>
      <c r="Q497" s="42" t="s">
        <v>2974</v>
      </c>
      <c r="R497" s="42" t="str">
        <f aca="false">INDEX($N$2:$N$951,MATCH(S497,$P$2:$P$951,0),1)</f>
        <v>RCTW(1)</v>
      </c>
      <c r="S497" s="30" t="n">
        <v>493</v>
      </c>
      <c r="T497" s="43" t="str">
        <f aca="false">Q497&amp;"::"&amp;R497</f>
        <v>REAL::RCTW(1)</v>
      </c>
      <c r="U497" s="44" t="str">
        <f aca="false">"p%"&amp;LEFT(R497,SEARCH("(",R497,1)-1)&amp;"="&amp;LEFT(R497,SEARCH("(",R497,1)-1)</f>
        <v>p%RCTW=RCTW</v>
      </c>
      <c r="V497" s="44" t="str">
        <f aca="false">LEFT(R497,SEARCH("(",R497,1)-1)&amp;"="&amp;"p%"&amp;LEFT(R497,SEARCH("(",R497,1)-1)</f>
        <v>RCTW=p%RCTW</v>
      </c>
    </row>
    <row r="498" customFormat="false" ht="12.8" hidden="false" customHeight="false" outlineLevel="0" collapsed="false">
      <c r="E498" s="0" t="s">
        <v>1813</v>
      </c>
      <c r="F498" s="0" t="s">
        <v>1599</v>
      </c>
      <c r="I498" s="39" t="s">
        <v>2504</v>
      </c>
      <c r="J498" s="40" t="n">
        <f aca="false">IF(ISNUMBER(RIGHT(E498,LEN(E498)-SEARCH("(",E498,1))*1),RIGHT(E498,LEN(E498)-SEARCH("(",E498,1))*1,VLOOKUP(MID(E498,SEARCH("(",E498,1)+1,IF(ISERROR(FIND("NBMX",E498,1)),3,4)),$A$2:$C$38,3,0))</f>
        <v>200</v>
      </c>
      <c r="K498" s="40" t="n">
        <f aca="false">IF(ISBLANK(F498),"",IF(ISNUMBER(F498),F498,VLOOKUP(IF(ISERROR(SEARCH(")",F498,1)),LEFT(F498,LEN(F498)),LEFT(F498,LEN(F498)-1)),$A$2:$C$38,3,0)))</f>
        <v>1</v>
      </c>
      <c r="L498" s="40" t="str">
        <f aca="false">IF(ISBLANK(G498),"",IF(ISNUMBER(G498),G498,IF(ISNUMBER(1*LEFT(G498,LEN(G498)-1)),1*LEFT(G498,LEN(G498)-1),VLOOKUP(IF(ISERROR(SEARCH(")",G498,1)),LEFT(G498,LEN(G498)),LEFT(G498,LEN(G498)-1)),$A$2:$C$38,3,0))))</f>
        <v/>
      </c>
      <c r="M498" s="41" t="str">
        <f aca="false">IF(ISBLANK(H498),"",IF(ISNUMBER(H498),H498,IF(ISNUMBER(1*LEFT(H498,LEN(H498)-1)),1*LEFT(H498,LEN(H498)-1),VLOOKUP(IF(ISERROR(SEARCH(")",H498,1)),LEFT(H498,LEN(H498)),LEFT(H498,LEN(H498)-1)),$A$2:$C$38,3,0))))</f>
        <v/>
      </c>
      <c r="N498" s="40" t="str">
        <f aca="false">I498&amp;"("&amp;J498&amp;IF(ISNUMBER(K498),IF(ISNUMBER(L498),IF(ISNUMBER(M498),","&amp;K498&amp;","&amp;L498&amp;","&amp;M498,","&amp;K498&amp;","&amp;L498),","&amp;K498),"")&amp;")"</f>
        <v>REG(200,1)</v>
      </c>
      <c r="O498" s="0" t="str">
        <f aca="false">IF(ISERROR(VLOOKUP(N498,'INTEGER modparm'!$B$2:$B$155,1,0)),IF(ISERROR(VLOOKUP(N498,'REAL modparm'!$B$2:$B$801,1,0)),IF(ISERROR(VLOOKUP(N498,'CHAR modparm'!$B$2:$B$10,1,0)),"*******","CHARACTER"),"REAL"),"INTEGER")</f>
        <v>REAL</v>
      </c>
      <c r="P498" s="0" t="n">
        <v>497</v>
      </c>
      <c r="Q498" s="42" t="s">
        <v>2974</v>
      </c>
      <c r="R498" s="42" t="str">
        <f aca="false">INDEX($N$2:$N$951,MATCH(S498,$P$2:$P$951,0),1)</f>
        <v>RD(200,1)</v>
      </c>
      <c r="S498" s="30" t="n">
        <v>494</v>
      </c>
      <c r="T498" s="43" t="str">
        <f aca="false">Q498&amp;"::"&amp;R498</f>
        <v>REAL::RD(200,1)</v>
      </c>
      <c r="U498" s="44" t="str">
        <f aca="false">"p%"&amp;LEFT(R498,SEARCH("(",R498,1)-1)&amp;"="&amp;LEFT(R498,SEARCH("(",R498,1)-1)</f>
        <v>p%RD=RD</v>
      </c>
      <c r="V498" s="44" t="str">
        <f aca="false">LEFT(R498,SEARCH("(",R498,1)-1)&amp;"="&amp;"p%"&amp;LEFT(R498,SEARCH("(",R498,1)-1)</f>
        <v>RD=p%RD</v>
      </c>
    </row>
    <row r="499" customFormat="false" ht="12.8" hidden="false" customHeight="false" outlineLevel="0" collapsed="false">
      <c r="E499" s="0" t="s">
        <v>1021</v>
      </c>
      <c r="I499" s="39" t="s">
        <v>2505</v>
      </c>
      <c r="J499" s="40" t="n">
        <f aca="false">IF(ISNUMBER(RIGHT(E499,LEN(E499)-SEARCH("(",E499,1))*1),RIGHT(E499,LEN(E499)-SEARCH("(",E499,1))*1,VLOOKUP(MID(E499,SEARCH("(",E499,1)+1,IF(ISERROR(FIND("NBMX",E499,1)),3,4)),$A$2:$C$38,3,0))</f>
        <v>1</v>
      </c>
      <c r="K499" s="40" t="str">
        <f aca="false">IF(ISBLANK(F499),"",IF(ISNUMBER(F499),F499,VLOOKUP(IF(ISERROR(SEARCH(")",F499,1)),LEFT(F499,LEN(F499)),LEFT(F499,LEN(F499)-1)),$A$2:$C$38,3,0)))</f>
        <v/>
      </c>
      <c r="L499" s="40" t="str">
        <f aca="false">IF(ISBLANK(G499),"",IF(ISNUMBER(G499),G499,IF(ISNUMBER(1*LEFT(G499,LEN(G499)-1)),1*LEFT(G499,LEN(G499)-1),VLOOKUP(IF(ISERROR(SEARCH(")",G499,1)),LEFT(G499,LEN(G499)),LEFT(G499,LEN(G499)-1)),$A$2:$C$38,3,0))))</f>
        <v/>
      </c>
      <c r="M499" s="41" t="str">
        <f aca="false">IF(ISBLANK(H499),"",IF(ISNUMBER(H499),H499,IF(ISNUMBER(1*LEFT(H499,LEN(H499)-1)),1*LEFT(H499,LEN(H499)-1),VLOOKUP(IF(ISERROR(SEARCH(")",H499,1)),LEFT(H499,LEN(H499)),LEFT(H499,LEN(H499)-1)),$A$2:$C$38,3,0))))</f>
        <v/>
      </c>
      <c r="N499" s="40" t="str">
        <f aca="false">I499&amp;"("&amp;J499&amp;IF(ISNUMBER(K499),IF(ISNUMBER(L499),IF(ISNUMBER(M499),","&amp;K499&amp;","&amp;L499&amp;","&amp;M499,","&amp;K499&amp;","&amp;L499),","&amp;K499),"")&amp;")"</f>
        <v>REPI(1)</v>
      </c>
      <c r="O499" s="0" t="str">
        <f aca="false">IF(ISERROR(VLOOKUP(N499,'INTEGER modparm'!$B$2:$B$155,1,0)),IF(ISERROR(VLOOKUP(N499,'REAL modparm'!$B$2:$B$801,1,0)),IF(ISERROR(VLOOKUP(N499,'CHAR modparm'!$B$2:$B$10,1,0)),"*******","CHARACTER"),"REAL"),"INTEGER")</f>
        <v>REAL</v>
      </c>
      <c r="P499" s="0" t="n">
        <v>498</v>
      </c>
      <c r="Q499" s="42" t="s">
        <v>2974</v>
      </c>
      <c r="R499" s="42" t="str">
        <f aca="false">INDEX($N$2:$N$951,MATCH(S499,$P$2:$P$951,0),1)</f>
        <v>RDF(200,1)</v>
      </c>
      <c r="S499" s="30" t="n">
        <v>495</v>
      </c>
      <c r="T499" s="43" t="str">
        <f aca="false">Q499&amp;"::"&amp;R499</f>
        <v>REAL::RDF(200,1)</v>
      </c>
      <c r="U499" s="44" t="str">
        <f aca="false">"p%"&amp;LEFT(R499,SEARCH("(",R499,1)-1)&amp;"="&amp;LEFT(R499,SEARCH("(",R499,1)-1)</f>
        <v>p%RDF=RDF</v>
      </c>
      <c r="V499" s="44" t="str">
        <f aca="false">LEFT(R499,SEARCH("(",R499,1)-1)&amp;"="&amp;"p%"&amp;LEFT(R499,SEARCH("(",R499,1)-1)</f>
        <v>RDF=p%RDF</v>
      </c>
    </row>
    <row r="500" customFormat="false" ht="12.8" hidden="false" customHeight="false" outlineLevel="0" collapsed="false">
      <c r="E500" s="0" t="s">
        <v>1814</v>
      </c>
      <c r="F500" s="0" t="s">
        <v>1599</v>
      </c>
      <c r="I500" s="39" t="s">
        <v>2506</v>
      </c>
      <c r="J500" s="40" t="n">
        <f aca="false">IF(ISNUMBER(RIGHT(E500,LEN(E500)-SEARCH("(",E500,1))*1),RIGHT(E500,LEN(E500)-SEARCH("(",E500,1))*1,VLOOKUP(MID(E500,SEARCH("(",E500,1)+1,IF(ISERROR(FIND("NBMX",E500,1)),3,4)),$A$2:$C$38,3,0))</f>
        <v>30</v>
      </c>
      <c r="K500" s="40" t="n">
        <f aca="false">IF(ISBLANK(F500),"",IF(ISNUMBER(F500),F500,VLOOKUP(IF(ISERROR(SEARCH(")",F500,1)),LEFT(F500,LEN(F500)),LEFT(F500,LEN(F500)-1)),$A$2:$C$38,3,0)))</f>
        <v>1</v>
      </c>
      <c r="L500" s="40" t="str">
        <f aca="false">IF(ISBLANK(G500),"",IF(ISNUMBER(G500),G500,IF(ISNUMBER(1*LEFT(G500,LEN(G500)-1)),1*LEFT(G500,LEN(G500)-1),VLOOKUP(IF(ISERROR(SEARCH(")",G500,1)),LEFT(G500,LEN(G500)),LEFT(G500,LEN(G500)-1)),$A$2:$C$38,3,0))))</f>
        <v/>
      </c>
      <c r="M500" s="41" t="str">
        <f aca="false">IF(ISBLANK(H500),"",IF(ISNUMBER(H500),H500,IF(ISNUMBER(1*LEFT(H500,LEN(H500)-1)),1*LEFT(H500,LEN(H500)-1),VLOOKUP(IF(ISERROR(SEARCH(")",H500,1)),LEFT(H500,LEN(H500)),LEFT(H500,LEN(H500)-1)),$A$2:$C$38,3,0))))</f>
        <v/>
      </c>
      <c r="N500" s="40" t="str">
        <f aca="false">I500&amp;"("&amp;J500&amp;IF(ISNUMBER(K500),IF(ISNUMBER(L500),IF(ISNUMBER(M500),","&amp;K500&amp;","&amp;L500&amp;","&amp;M500,","&amp;K500&amp;","&amp;L500),","&amp;K500),"")&amp;")"</f>
        <v>RF5(30,1)</v>
      </c>
      <c r="O500" s="0" t="str">
        <f aca="false">IF(ISERROR(VLOOKUP(N500,'INTEGER modparm'!$B$2:$B$155,1,0)),IF(ISERROR(VLOOKUP(N500,'REAL modparm'!$B$2:$B$801,1,0)),IF(ISERROR(VLOOKUP(N500,'CHAR modparm'!$B$2:$B$10,1,0)),"*******","CHARACTER"),"REAL"),"INTEGER")</f>
        <v>REAL</v>
      </c>
      <c r="P500" s="0" t="n">
        <v>499</v>
      </c>
      <c r="Q500" s="42" t="s">
        <v>2974</v>
      </c>
      <c r="R500" s="42" t="str">
        <f aca="false">INDEX($N$2:$N$951,MATCH(S500,$P$2:$P$951,0),1)</f>
        <v>RDMX(200)</v>
      </c>
      <c r="S500" s="30" t="n">
        <v>496</v>
      </c>
      <c r="T500" s="43" t="str">
        <f aca="false">Q500&amp;"::"&amp;R500</f>
        <v>REAL::RDMX(200)</v>
      </c>
      <c r="U500" s="44" t="str">
        <f aca="false">"p%"&amp;LEFT(R500,SEARCH("(",R500,1)-1)&amp;"="&amp;LEFT(R500,SEARCH("(",R500,1)-1)</f>
        <v>p%RDMX=RDMX</v>
      </c>
      <c r="V500" s="44" t="str">
        <f aca="false">LEFT(R500,SEARCH("(",R500,1)-1)&amp;"="&amp;"p%"&amp;LEFT(R500,SEARCH("(",R500,1)-1)</f>
        <v>RDMX=p%RDMX</v>
      </c>
    </row>
    <row r="501" customFormat="false" ht="12.8" hidden="false" customHeight="false" outlineLevel="0" collapsed="false">
      <c r="E501" s="0" t="s">
        <v>1286</v>
      </c>
      <c r="I501" s="39" t="s">
        <v>2507</v>
      </c>
      <c r="J501" s="40" t="n">
        <f aca="false">IF(ISNUMBER(RIGHT(E501,LEN(E501)-SEARCH("(",E501,1))*1),RIGHT(E501,LEN(E501)-SEARCH("(",E501,1))*1,VLOOKUP(MID(E501,SEARCH("(",E501,1)+1,IF(ISERROR(FIND("NBMX",E501,1)),3,4)),$A$2:$C$38,3,0))</f>
        <v>720</v>
      </c>
      <c r="K501" s="40" t="str">
        <f aca="false">IF(ISBLANK(F501),"",IF(ISNUMBER(F501),F501,VLOOKUP(IF(ISERROR(SEARCH(")",F501,1)),LEFT(F501,LEN(F501)),LEFT(F501,LEN(F501)-1)),$A$2:$C$38,3,0)))</f>
        <v/>
      </c>
      <c r="L501" s="40" t="str">
        <f aca="false">IF(ISBLANK(G501),"",IF(ISNUMBER(G501),G501,IF(ISNUMBER(1*LEFT(G501,LEN(G501)-1)),1*LEFT(G501,LEN(G501)-1),VLOOKUP(IF(ISERROR(SEARCH(")",G501,1)),LEFT(G501,LEN(G501)),LEFT(G501,LEN(G501)-1)),$A$2:$C$38,3,0))))</f>
        <v/>
      </c>
      <c r="M501" s="41" t="str">
        <f aca="false">IF(ISBLANK(H501),"",IF(ISNUMBER(H501),H501,IF(ISNUMBER(1*LEFT(H501,LEN(H501)-1)),1*LEFT(H501,LEN(H501)-1),VLOOKUP(IF(ISERROR(SEARCH(")",H501,1)),LEFT(H501,LEN(H501)),LEFT(H501,LEN(H501)-1)),$A$2:$C$38,3,0))))</f>
        <v/>
      </c>
      <c r="N501" s="40" t="str">
        <f aca="false">I501&amp;"("&amp;J501&amp;IF(ISNUMBER(K501),IF(ISNUMBER(L501),IF(ISNUMBER(M501),","&amp;K501&amp;","&amp;L501&amp;","&amp;M501,","&amp;K501&amp;","&amp;L501),","&amp;K501),"")&amp;")"</f>
        <v>RFDT(720)</v>
      </c>
      <c r="O501" s="0" t="str">
        <f aca="false">IF(ISERROR(VLOOKUP(N501,'INTEGER modparm'!$B$2:$B$155,1,0)),IF(ISERROR(VLOOKUP(N501,'REAL modparm'!$B$2:$B$801,1,0)),IF(ISERROR(VLOOKUP(N501,'CHAR modparm'!$B$2:$B$10,1,0)),"*******","CHARACTER"),"REAL"),"INTEGER")</f>
        <v>REAL</v>
      </c>
      <c r="P501" s="0" t="n">
        <v>500</v>
      </c>
      <c r="Q501" s="42" t="s">
        <v>2974</v>
      </c>
      <c r="R501" s="42" t="str">
        <f aca="false">INDEX($N$2:$N$951,MATCH(S501,$P$2:$P$951,0),1)</f>
        <v>REG(200,1)</v>
      </c>
      <c r="S501" s="30" t="n">
        <v>497</v>
      </c>
      <c r="T501" s="43" t="str">
        <f aca="false">Q501&amp;"::"&amp;R501</f>
        <v>REAL::REG(200,1)</v>
      </c>
      <c r="U501" s="44" t="str">
        <f aca="false">"p%"&amp;LEFT(R501,SEARCH("(",R501,1)-1)&amp;"="&amp;LEFT(R501,SEARCH("(",R501,1)-1)</f>
        <v>p%REG=REG</v>
      </c>
      <c r="V501" s="44" t="str">
        <f aca="false">LEFT(R501,SEARCH("(",R501,1)-1)&amp;"="&amp;"p%"&amp;LEFT(R501,SEARCH("(",R501,1)-1)</f>
        <v>REG=p%REG</v>
      </c>
    </row>
    <row r="502" customFormat="false" ht="12.8" hidden="false" customHeight="false" outlineLevel="0" collapsed="false">
      <c r="E502" s="0" t="s">
        <v>1022</v>
      </c>
      <c r="I502" s="39" t="s">
        <v>2508</v>
      </c>
      <c r="J502" s="40" t="n">
        <f aca="false">IF(ISNUMBER(RIGHT(E502,LEN(E502)-SEARCH("(",E502,1))*1),RIGHT(E502,LEN(E502)-SEARCH("(",E502,1))*1,VLOOKUP(MID(E502,SEARCH("(",E502,1)+1,IF(ISERROR(FIND("NBMX",E502,1)),3,4)),$A$2:$C$38,3,0))</f>
        <v>1</v>
      </c>
      <c r="K502" s="40" t="str">
        <f aca="false">IF(ISBLANK(F502),"",IF(ISNUMBER(F502),F502,VLOOKUP(IF(ISERROR(SEARCH(")",F502,1)),LEFT(F502,LEN(F502)),LEFT(F502,LEN(F502)-1)),$A$2:$C$38,3,0)))</f>
        <v/>
      </c>
      <c r="L502" s="40" t="str">
        <f aca="false">IF(ISBLANK(G502),"",IF(ISNUMBER(G502),G502,IF(ISNUMBER(1*LEFT(G502,LEN(G502)-1)),1*LEFT(G502,LEN(G502)-1),VLOOKUP(IF(ISERROR(SEARCH(")",G502,1)),LEFT(G502,LEN(G502)),LEFT(G502,LEN(G502)-1)),$A$2:$C$38,3,0))))</f>
        <v/>
      </c>
      <c r="M502" s="41" t="str">
        <f aca="false">IF(ISBLANK(H502),"",IF(ISNUMBER(H502),H502,IF(ISNUMBER(1*LEFT(H502,LEN(H502)-1)),1*LEFT(H502,LEN(H502)-1),VLOOKUP(IF(ISERROR(SEARCH(")",H502,1)),LEFT(H502,LEN(H502)),LEFT(H502,LEN(H502)-1)),$A$2:$C$38,3,0))))</f>
        <v/>
      </c>
      <c r="N502" s="40" t="str">
        <f aca="false">I502&amp;"("&amp;J502&amp;IF(ISNUMBER(K502),IF(ISNUMBER(L502),IF(ISNUMBER(M502),","&amp;K502&amp;","&amp;L502&amp;","&amp;M502,","&amp;K502&amp;","&amp;L502),","&amp;K502),"")&amp;")"</f>
        <v>RFPK(1)</v>
      </c>
      <c r="O502" s="0" t="str">
        <f aca="false">IF(ISERROR(VLOOKUP(N502,'INTEGER modparm'!$B$2:$B$155,1,0)),IF(ISERROR(VLOOKUP(N502,'REAL modparm'!$B$2:$B$801,1,0)),IF(ISERROR(VLOOKUP(N502,'CHAR modparm'!$B$2:$B$10,1,0)),"*******","CHARACTER"),"REAL"),"INTEGER")</f>
        <v>REAL</v>
      </c>
      <c r="P502" s="0" t="n">
        <v>501</v>
      </c>
      <c r="Q502" s="42" t="s">
        <v>2974</v>
      </c>
      <c r="R502" s="42" t="str">
        <f aca="false">INDEX($N$2:$N$951,MATCH(S502,$P$2:$P$951,0),1)</f>
        <v>REPI(1)</v>
      </c>
      <c r="S502" s="30" t="n">
        <v>498</v>
      </c>
      <c r="T502" s="43" t="str">
        <f aca="false">Q502&amp;"::"&amp;R502</f>
        <v>REAL::REPI(1)</v>
      </c>
      <c r="U502" s="44" t="str">
        <f aca="false">"p%"&amp;LEFT(R502,SEARCH("(",R502,1)-1)&amp;"="&amp;LEFT(R502,SEARCH("(",R502,1)-1)</f>
        <v>p%REPI=REPI</v>
      </c>
      <c r="V502" s="44" t="str">
        <f aca="false">LEFT(R502,SEARCH("(",R502,1)-1)&amp;"="&amp;"p%"&amp;LEFT(R502,SEARCH("(",R502,1)-1)</f>
        <v>REPI=p%REPI</v>
      </c>
    </row>
    <row r="503" customFormat="false" ht="12.8" hidden="false" customHeight="false" outlineLevel="0" collapsed="false">
      <c r="E503" s="0" t="s">
        <v>1023</v>
      </c>
      <c r="I503" s="39" t="s">
        <v>2509</v>
      </c>
      <c r="J503" s="40" t="n">
        <f aca="false">IF(ISNUMBER(RIGHT(E503,LEN(E503)-SEARCH("(",E503,1))*1),RIGHT(E503,LEN(E503)-SEARCH("(",E503,1))*1,VLOOKUP(MID(E503,SEARCH("(",E503,1)+1,IF(ISERROR(FIND("NBMX",E503,1)),3,4)),$A$2:$C$38,3,0))</f>
        <v>1</v>
      </c>
      <c r="K503" s="40" t="str">
        <f aca="false">IF(ISBLANK(F503),"",IF(ISNUMBER(F503),F503,VLOOKUP(IF(ISERROR(SEARCH(")",F503,1)),LEFT(F503,LEN(F503)),LEFT(F503,LEN(F503)-1)),$A$2:$C$38,3,0)))</f>
        <v/>
      </c>
      <c r="L503" s="40" t="str">
        <f aca="false">IF(ISBLANK(G503),"",IF(ISNUMBER(G503),G503,IF(ISNUMBER(1*LEFT(G503,LEN(G503)-1)),1*LEFT(G503,LEN(G503)-1),VLOOKUP(IF(ISERROR(SEARCH(")",G503,1)),LEFT(G503,LEN(G503)),LEFT(G503,LEN(G503)-1)),$A$2:$C$38,3,0))))</f>
        <v/>
      </c>
      <c r="M503" s="41" t="str">
        <f aca="false">IF(ISBLANK(H503),"",IF(ISNUMBER(H503),H503,IF(ISNUMBER(1*LEFT(H503,LEN(H503)-1)),1*LEFT(H503,LEN(H503)-1),VLOOKUP(IF(ISERROR(SEARCH(")",H503,1)),LEFT(H503,LEN(H503)),LEFT(H503,LEN(H503)-1)),$A$2:$C$38,3,0))))</f>
        <v/>
      </c>
      <c r="N503" s="40" t="str">
        <f aca="false">I503&amp;"("&amp;J503&amp;IF(ISNUMBER(K503),IF(ISNUMBER(L503),IF(ISNUMBER(M503),","&amp;K503&amp;","&amp;L503&amp;","&amp;M503,","&amp;K503&amp;","&amp;L503),","&amp;K503),"")&amp;")"</f>
        <v>RFPL(1)</v>
      </c>
      <c r="O503" s="0" t="str">
        <f aca="false">IF(ISERROR(VLOOKUP(N503,'INTEGER modparm'!$B$2:$B$155,1,0)),IF(ISERROR(VLOOKUP(N503,'REAL modparm'!$B$2:$B$801,1,0)),IF(ISERROR(VLOOKUP(N503,'CHAR modparm'!$B$2:$B$10,1,0)),"*******","CHARACTER"),"REAL"),"INTEGER")</f>
        <v>REAL</v>
      </c>
      <c r="P503" s="0" t="n">
        <v>502</v>
      </c>
      <c r="Q503" s="42" t="s">
        <v>2974</v>
      </c>
      <c r="R503" s="42" t="str">
        <f aca="false">INDEX($N$2:$N$951,MATCH(S503,$P$2:$P$951,0),1)</f>
        <v>RF5(30,1)</v>
      </c>
      <c r="S503" s="30" t="n">
        <v>499</v>
      </c>
      <c r="T503" s="43" t="str">
        <f aca="false">Q503&amp;"::"&amp;R503</f>
        <v>REAL::RF5(30,1)</v>
      </c>
      <c r="U503" s="44" t="str">
        <f aca="false">"p%"&amp;LEFT(R503,SEARCH("(",R503,1)-1)&amp;"="&amp;LEFT(R503,SEARCH("(",R503,1)-1)</f>
        <v>p%RF5=RF5</v>
      </c>
      <c r="V503" s="44" t="str">
        <f aca="false">LEFT(R503,SEARCH("(",R503,1)-1)&amp;"="&amp;"p%"&amp;LEFT(R503,SEARCH("(",R503,1)-1)</f>
        <v>RF5=p%RF5</v>
      </c>
    </row>
    <row r="504" customFormat="false" ht="12.8" hidden="false" customHeight="false" outlineLevel="0" collapsed="false">
      <c r="E504" s="0" t="s">
        <v>1024</v>
      </c>
      <c r="I504" s="39" t="s">
        <v>2510</v>
      </c>
      <c r="J504" s="40" t="n">
        <f aca="false">IF(ISNUMBER(RIGHT(E504,LEN(E504)-SEARCH("(",E504,1))*1),RIGHT(E504,LEN(E504)-SEARCH("(",E504,1))*1,VLOOKUP(MID(E504,SEARCH("(",E504,1)+1,IF(ISERROR(FIND("NBMX",E504,1)),3,4)),$A$2:$C$38,3,0))</f>
        <v>1</v>
      </c>
      <c r="K504" s="40" t="str">
        <f aca="false">IF(ISBLANK(F504),"",IF(ISNUMBER(F504),F504,VLOOKUP(IF(ISERROR(SEARCH(")",F504,1)),LEFT(F504,LEN(F504)),LEFT(F504,LEN(F504)-1)),$A$2:$C$38,3,0)))</f>
        <v/>
      </c>
      <c r="L504" s="40" t="str">
        <f aca="false">IF(ISBLANK(G504),"",IF(ISNUMBER(G504),G504,IF(ISNUMBER(1*LEFT(G504,LEN(G504)-1)),1*LEFT(G504,LEN(G504)-1),VLOOKUP(IF(ISERROR(SEARCH(")",G504,1)),LEFT(G504,LEN(G504)),LEFT(G504,LEN(G504)-1)),$A$2:$C$38,3,0))))</f>
        <v/>
      </c>
      <c r="M504" s="41" t="str">
        <f aca="false">IF(ISBLANK(H504),"",IF(ISNUMBER(H504),H504,IF(ISNUMBER(1*LEFT(H504,LEN(H504)-1)),1*LEFT(H504,LEN(H504)-1),VLOOKUP(IF(ISERROR(SEARCH(")",H504,1)),LEFT(H504,LEN(H504)),LEFT(H504,LEN(H504)-1)),$A$2:$C$38,3,0))))</f>
        <v/>
      </c>
      <c r="N504" s="40" t="str">
        <f aca="false">I504&amp;"("&amp;J504&amp;IF(ISNUMBER(K504),IF(ISNUMBER(L504),IF(ISNUMBER(M504),","&amp;K504&amp;","&amp;L504&amp;","&amp;M504,","&amp;K504&amp;","&amp;L504),","&amp;K504),"")&amp;")"</f>
        <v>RFPS(1)</v>
      </c>
      <c r="O504" s="0" t="str">
        <f aca="false">IF(ISERROR(VLOOKUP(N504,'INTEGER modparm'!$B$2:$B$155,1,0)),IF(ISERROR(VLOOKUP(N504,'REAL modparm'!$B$2:$B$801,1,0)),IF(ISERROR(VLOOKUP(N504,'CHAR modparm'!$B$2:$B$10,1,0)),"*******","CHARACTER"),"REAL"),"INTEGER")</f>
        <v>REAL</v>
      </c>
      <c r="P504" s="0" t="n">
        <v>503</v>
      </c>
      <c r="Q504" s="42" t="s">
        <v>2974</v>
      </c>
      <c r="R504" s="42" t="str">
        <f aca="false">INDEX($N$2:$N$951,MATCH(S504,$P$2:$P$951,0),1)</f>
        <v>RFDT(720)</v>
      </c>
      <c r="S504" s="30" t="n">
        <v>500</v>
      </c>
      <c r="T504" s="43" t="str">
        <f aca="false">Q504&amp;"::"&amp;R504</f>
        <v>REAL::RFDT(720)</v>
      </c>
      <c r="U504" s="44" t="str">
        <f aca="false">"p%"&amp;LEFT(R504,SEARCH("(",R504,1)-1)&amp;"="&amp;LEFT(R504,SEARCH("(",R504,1)-1)</f>
        <v>p%RFDT=RFDT</v>
      </c>
      <c r="V504" s="44" t="str">
        <f aca="false">LEFT(R504,SEARCH("(",R504,1)-1)&amp;"="&amp;"p%"&amp;LEFT(R504,SEARCH("(",R504,1)-1)</f>
        <v>RFDT=p%RFDT</v>
      </c>
    </row>
    <row r="505" customFormat="false" ht="12.8" hidden="false" customHeight="false" outlineLevel="0" collapsed="false">
      <c r="E505" s="0" t="s">
        <v>1025</v>
      </c>
      <c r="I505" s="39" t="s">
        <v>2511</v>
      </c>
      <c r="J505" s="40" t="n">
        <f aca="false">IF(ISNUMBER(RIGHT(E505,LEN(E505)-SEARCH("(",E505,1))*1),RIGHT(E505,LEN(E505)-SEARCH("(",E505,1))*1,VLOOKUP(MID(E505,SEARCH("(",E505,1)+1,IF(ISERROR(FIND("NBMX",E505,1)),3,4)),$A$2:$C$38,3,0))</f>
        <v>1</v>
      </c>
      <c r="K505" s="40" t="str">
        <f aca="false">IF(ISBLANK(F505),"",IF(ISNUMBER(F505),F505,VLOOKUP(IF(ISERROR(SEARCH(")",F505,1)),LEFT(F505,LEN(F505)),LEFT(F505,LEN(F505)-1)),$A$2:$C$38,3,0)))</f>
        <v/>
      </c>
      <c r="L505" s="40" t="str">
        <f aca="false">IF(ISBLANK(G505),"",IF(ISNUMBER(G505),G505,IF(ISNUMBER(1*LEFT(G505,LEN(G505)-1)),1*LEFT(G505,LEN(G505)-1),VLOOKUP(IF(ISERROR(SEARCH(")",G505,1)),LEFT(G505,LEN(G505)),LEFT(G505,LEN(G505)-1)),$A$2:$C$38,3,0))))</f>
        <v/>
      </c>
      <c r="M505" s="41" t="str">
        <f aca="false">IF(ISBLANK(H505),"",IF(ISNUMBER(H505),H505,IF(ISNUMBER(1*LEFT(H505,LEN(H505)-1)),1*LEFT(H505,LEN(H505)-1),VLOOKUP(IF(ISERROR(SEARCH(")",H505,1)),LEFT(H505,LEN(H505)),LEFT(H505,LEN(H505)-1)),$A$2:$C$38,3,0))))</f>
        <v/>
      </c>
      <c r="N505" s="40" t="str">
        <f aca="false">I505&amp;"("&amp;J505&amp;IF(ISNUMBER(K505),IF(ISNUMBER(L505),IF(ISNUMBER(M505),","&amp;K505&amp;","&amp;L505&amp;","&amp;M505,","&amp;K505&amp;","&amp;L505),","&amp;K505),"")&amp;")"</f>
        <v>RFPW(1)</v>
      </c>
      <c r="O505" s="0" t="str">
        <f aca="false">IF(ISERROR(VLOOKUP(N505,'INTEGER modparm'!$B$2:$B$155,1,0)),IF(ISERROR(VLOOKUP(N505,'REAL modparm'!$B$2:$B$801,1,0)),IF(ISERROR(VLOOKUP(N505,'CHAR modparm'!$B$2:$B$10,1,0)),"*******","CHARACTER"),"REAL"),"INTEGER")</f>
        <v>REAL</v>
      </c>
      <c r="P505" s="0" t="n">
        <v>504</v>
      </c>
      <c r="Q505" s="42" t="s">
        <v>2974</v>
      </c>
      <c r="R505" s="42" t="str">
        <f aca="false">INDEX($N$2:$N$951,MATCH(S505,$P$2:$P$951,0),1)</f>
        <v>RFPK(1)</v>
      </c>
      <c r="S505" s="30" t="n">
        <v>501</v>
      </c>
      <c r="T505" s="43" t="str">
        <f aca="false">Q505&amp;"::"&amp;R505</f>
        <v>REAL::RFPK(1)</v>
      </c>
      <c r="U505" s="44" t="str">
        <f aca="false">"p%"&amp;LEFT(R505,SEARCH("(",R505,1)-1)&amp;"="&amp;LEFT(R505,SEARCH("(",R505,1)-1)</f>
        <v>p%RFPK=RFPK</v>
      </c>
      <c r="V505" s="44" t="str">
        <f aca="false">LEFT(R505,SEARCH("(",R505,1)-1)&amp;"="&amp;"p%"&amp;LEFT(R505,SEARCH("(",R505,1)-1)</f>
        <v>RFPK=p%RFPK</v>
      </c>
    </row>
    <row r="506" customFormat="false" ht="12.8" hidden="false" customHeight="false" outlineLevel="0" collapsed="false">
      <c r="E506" s="0" t="s">
        <v>1026</v>
      </c>
      <c r="I506" s="39" t="s">
        <v>2512</v>
      </c>
      <c r="J506" s="40" t="n">
        <f aca="false">IF(ISNUMBER(RIGHT(E506,LEN(E506)-SEARCH("(",E506,1))*1),RIGHT(E506,LEN(E506)-SEARCH("(",E506,1))*1,VLOOKUP(MID(E506,SEARCH("(",E506,1)+1,IF(ISERROR(FIND("NBMX",E506,1)),3,4)),$A$2:$C$38,3,0))</f>
        <v>1</v>
      </c>
      <c r="K506" s="40" t="str">
        <f aca="false">IF(ISBLANK(F506),"",IF(ISNUMBER(F506),F506,VLOOKUP(IF(ISERROR(SEARCH(")",F506,1)),LEFT(F506,LEN(F506)),LEFT(F506,LEN(F506)-1)),$A$2:$C$38,3,0)))</f>
        <v/>
      </c>
      <c r="L506" s="40" t="str">
        <f aca="false">IF(ISBLANK(G506),"",IF(ISNUMBER(G506),G506,IF(ISNUMBER(1*LEFT(G506,LEN(G506)-1)),1*LEFT(G506,LEN(G506)-1),VLOOKUP(IF(ISERROR(SEARCH(")",G506,1)),LEFT(G506,LEN(G506)),LEFT(G506,LEN(G506)-1)),$A$2:$C$38,3,0))))</f>
        <v/>
      </c>
      <c r="M506" s="41" t="str">
        <f aca="false">IF(ISBLANK(H506),"",IF(ISNUMBER(H506),H506,IF(ISNUMBER(1*LEFT(H506,LEN(H506)-1)),1*LEFT(H506,LEN(H506)-1),VLOOKUP(IF(ISERROR(SEARCH(")",H506,1)),LEFT(H506,LEN(H506)),LEFT(H506,LEN(H506)-1)),$A$2:$C$38,3,0))))</f>
        <v/>
      </c>
      <c r="N506" s="40" t="str">
        <f aca="false">I506&amp;"("&amp;J506&amp;IF(ISNUMBER(K506),IF(ISNUMBER(L506),IF(ISNUMBER(M506),","&amp;K506&amp;","&amp;L506&amp;","&amp;M506,","&amp;K506&amp;","&amp;L506),","&amp;K506),"")&amp;")"</f>
        <v>RFPX(1)</v>
      </c>
      <c r="O506" s="0" t="str">
        <f aca="false">IF(ISERROR(VLOOKUP(N506,'INTEGER modparm'!$B$2:$B$155,1,0)),IF(ISERROR(VLOOKUP(N506,'REAL modparm'!$B$2:$B$801,1,0)),IF(ISERROR(VLOOKUP(N506,'CHAR modparm'!$B$2:$B$10,1,0)),"*******","CHARACTER"),"REAL"),"INTEGER")</f>
        <v>REAL</v>
      </c>
      <c r="P506" s="0" t="n">
        <v>505</v>
      </c>
      <c r="Q506" s="42" t="s">
        <v>2974</v>
      </c>
      <c r="R506" s="42" t="str">
        <f aca="false">INDEX($N$2:$N$951,MATCH(S506,$P$2:$P$951,0),1)</f>
        <v>RFPL(1)</v>
      </c>
      <c r="S506" s="30" t="n">
        <v>502</v>
      </c>
      <c r="T506" s="43" t="str">
        <f aca="false">Q506&amp;"::"&amp;R506</f>
        <v>REAL::RFPL(1)</v>
      </c>
      <c r="U506" s="44" t="str">
        <f aca="false">"p%"&amp;LEFT(R506,SEARCH("(",R506,1)-1)&amp;"="&amp;LEFT(R506,SEARCH("(",R506,1)-1)</f>
        <v>p%RFPL=RFPL</v>
      </c>
      <c r="V506" s="44" t="str">
        <f aca="false">LEFT(R506,SEARCH("(",R506,1)-1)&amp;"="&amp;"p%"&amp;LEFT(R506,SEARCH("(",R506,1)-1)</f>
        <v>RFPL=p%RFPL</v>
      </c>
    </row>
    <row r="507" customFormat="false" ht="12.8" hidden="false" customHeight="false" outlineLevel="0" collapsed="false">
      <c r="E507" s="0" t="s">
        <v>1027</v>
      </c>
      <c r="I507" s="39" t="s">
        <v>2513</v>
      </c>
      <c r="J507" s="40" t="n">
        <f aca="false">IF(ISNUMBER(RIGHT(E507,LEN(E507)-SEARCH("(",E507,1))*1),RIGHT(E507,LEN(E507)-SEARCH("(",E507,1))*1,VLOOKUP(MID(E507,SEARCH("(",E507,1)+1,IF(ISERROR(FIND("NBMX",E507,1)),3,4)),$A$2:$C$38,3,0))</f>
        <v>1</v>
      </c>
      <c r="K507" s="40" t="str">
        <f aca="false">IF(ISBLANK(F507),"",IF(ISNUMBER(F507),F507,VLOOKUP(IF(ISERROR(SEARCH(")",F507,1)),LEFT(F507,LEN(F507)),LEFT(F507,LEN(F507)-1)),$A$2:$C$38,3,0)))</f>
        <v/>
      </c>
      <c r="L507" s="40" t="str">
        <f aca="false">IF(ISBLANK(G507),"",IF(ISNUMBER(G507),G507,IF(ISNUMBER(1*LEFT(G507,LEN(G507)-1)),1*LEFT(G507,LEN(G507)-1),VLOOKUP(IF(ISERROR(SEARCH(")",G507,1)),LEFT(G507,LEN(G507)),LEFT(G507,LEN(G507)-1)),$A$2:$C$38,3,0))))</f>
        <v/>
      </c>
      <c r="M507" s="41" t="str">
        <f aca="false">IF(ISBLANK(H507),"",IF(ISNUMBER(H507),H507,IF(ISNUMBER(1*LEFT(H507,LEN(H507)-1)),1*LEFT(H507,LEN(H507)-1),VLOOKUP(IF(ISERROR(SEARCH(")",H507,1)),LEFT(H507,LEN(H507)),LEFT(H507,LEN(H507)-1)),$A$2:$C$38,3,0))))</f>
        <v/>
      </c>
      <c r="N507" s="40" t="str">
        <f aca="false">I507&amp;"("&amp;J507&amp;IF(ISNUMBER(K507),IF(ISNUMBER(L507),IF(ISNUMBER(M507),","&amp;K507&amp;","&amp;L507&amp;","&amp;M507,","&amp;K507&amp;","&amp;L507),","&amp;K507),"")&amp;")"</f>
        <v>RFTT(1)</v>
      </c>
      <c r="O507" s="0" t="str">
        <f aca="false">IF(ISERROR(VLOOKUP(N507,'INTEGER modparm'!$B$2:$B$155,1,0)),IF(ISERROR(VLOOKUP(N507,'REAL modparm'!$B$2:$B$801,1,0)),IF(ISERROR(VLOOKUP(N507,'CHAR modparm'!$B$2:$B$10,1,0)),"*******","CHARACTER"),"REAL"),"INTEGER")</f>
        <v>REAL</v>
      </c>
      <c r="P507" s="0" t="n">
        <v>506</v>
      </c>
      <c r="Q507" s="42" t="s">
        <v>2974</v>
      </c>
      <c r="R507" s="42" t="str">
        <f aca="false">INDEX($N$2:$N$951,MATCH(S507,$P$2:$P$951,0),1)</f>
        <v>RFPS(1)</v>
      </c>
      <c r="S507" s="30" t="n">
        <v>503</v>
      </c>
      <c r="T507" s="43" t="str">
        <f aca="false">Q507&amp;"::"&amp;R507</f>
        <v>REAL::RFPS(1)</v>
      </c>
      <c r="U507" s="44" t="str">
        <f aca="false">"p%"&amp;LEFT(R507,SEARCH("(",R507,1)-1)&amp;"="&amp;LEFT(R507,SEARCH("(",R507,1)-1)</f>
        <v>p%RFPS=RFPS</v>
      </c>
      <c r="V507" s="44" t="str">
        <f aca="false">LEFT(R507,SEARCH("(",R507,1)-1)&amp;"="&amp;"p%"&amp;LEFT(R507,SEARCH("(",R507,1)-1)</f>
        <v>RFPS=p%RFPS</v>
      </c>
    </row>
    <row r="508" customFormat="false" ht="12.8" hidden="false" customHeight="false" outlineLevel="0" collapsed="false">
      <c r="E508" s="0" t="s">
        <v>1028</v>
      </c>
      <c r="I508" s="39" t="s">
        <v>2514</v>
      </c>
      <c r="J508" s="40" t="n">
        <f aca="false">IF(ISNUMBER(RIGHT(E508,LEN(E508)-SEARCH("(",E508,1))*1),RIGHT(E508,LEN(E508)-SEARCH("(",E508,1))*1,VLOOKUP(MID(E508,SEARCH("(",E508,1)+1,IF(ISERROR(FIND("NBMX",E508,1)),3,4)),$A$2:$C$38,3,0))</f>
        <v>1</v>
      </c>
      <c r="K508" s="40" t="str">
        <f aca="false">IF(ISBLANK(F508),"",IF(ISNUMBER(F508),F508,VLOOKUP(IF(ISERROR(SEARCH(")",F508,1)),LEFT(F508,LEN(F508)),LEFT(F508,LEN(F508)-1)),$A$2:$C$38,3,0)))</f>
        <v/>
      </c>
      <c r="L508" s="40" t="str">
        <f aca="false">IF(ISBLANK(G508),"",IF(ISNUMBER(G508),G508,IF(ISNUMBER(1*LEFT(G508,LEN(G508)-1)),1*LEFT(G508,LEN(G508)-1),VLOOKUP(IF(ISERROR(SEARCH(")",G508,1)),LEFT(G508,LEN(G508)),LEFT(G508,LEN(G508)-1)),$A$2:$C$38,3,0))))</f>
        <v/>
      </c>
      <c r="M508" s="41" t="str">
        <f aca="false">IF(ISBLANK(H508),"",IF(ISNUMBER(H508),H508,IF(ISNUMBER(1*LEFT(H508,LEN(H508)-1)),1*LEFT(H508,LEN(H508)-1),VLOOKUP(IF(ISERROR(SEARCH(")",H508,1)),LEFT(H508,LEN(H508)),LEFT(H508,LEN(H508)-1)),$A$2:$C$38,3,0))))</f>
        <v/>
      </c>
      <c r="N508" s="40" t="str">
        <f aca="false">I508&amp;"("&amp;J508&amp;IF(ISNUMBER(K508),IF(ISNUMBER(L508),IF(ISNUMBER(M508),","&amp;K508&amp;","&amp;L508&amp;","&amp;M508,","&amp;K508&amp;","&amp;L508),","&amp;K508),"")&amp;")"</f>
        <v>RFV(1)</v>
      </c>
      <c r="O508" s="0" t="str">
        <f aca="false">IF(ISERROR(VLOOKUP(N508,'INTEGER modparm'!$B$2:$B$155,1,0)),IF(ISERROR(VLOOKUP(N508,'REAL modparm'!$B$2:$B$801,1,0)),IF(ISERROR(VLOOKUP(N508,'CHAR modparm'!$B$2:$B$10,1,0)),"*******","CHARACTER"),"REAL"),"INTEGER")</f>
        <v>REAL</v>
      </c>
      <c r="P508" s="0" t="n">
        <v>507</v>
      </c>
      <c r="Q508" s="42" t="s">
        <v>2974</v>
      </c>
      <c r="R508" s="42" t="str">
        <f aca="false">INDEX($N$2:$N$951,MATCH(S508,$P$2:$P$951,0),1)</f>
        <v>RFPW(1)</v>
      </c>
      <c r="S508" s="30" t="n">
        <v>504</v>
      </c>
      <c r="T508" s="43" t="str">
        <f aca="false">Q508&amp;"::"&amp;R508</f>
        <v>REAL::RFPW(1)</v>
      </c>
      <c r="U508" s="44" t="str">
        <f aca="false">"p%"&amp;LEFT(R508,SEARCH("(",R508,1)-1)&amp;"="&amp;LEFT(R508,SEARCH("(",R508,1)-1)</f>
        <v>p%RFPW=RFPW</v>
      </c>
      <c r="V508" s="44" t="str">
        <f aca="false">LEFT(R508,SEARCH("(",R508,1)-1)&amp;"="&amp;"p%"&amp;LEFT(R508,SEARCH("(",R508,1)-1)</f>
        <v>RFPW=p%RFPW</v>
      </c>
    </row>
    <row r="509" customFormat="false" ht="12.8" hidden="false" customHeight="false" outlineLevel="0" collapsed="false">
      <c r="E509" s="0" t="s">
        <v>1029</v>
      </c>
      <c r="I509" s="39" t="s">
        <v>2515</v>
      </c>
      <c r="J509" s="40" t="n">
        <f aca="false">IF(ISNUMBER(RIGHT(E509,LEN(E509)-SEARCH("(",E509,1))*1),RIGHT(E509,LEN(E509)-SEARCH("(",E509,1))*1,VLOOKUP(MID(E509,SEARCH("(",E509,1)+1,IF(ISERROR(FIND("NBMX",E509,1)),3,4)),$A$2:$C$38,3,0))</f>
        <v>1</v>
      </c>
      <c r="K509" s="40" t="str">
        <f aca="false">IF(ISBLANK(F509),"",IF(ISNUMBER(F509),F509,VLOOKUP(IF(ISERROR(SEARCH(")",F509,1)),LEFT(F509,LEN(F509)),LEFT(F509,LEN(F509)-1)),$A$2:$C$38,3,0)))</f>
        <v/>
      </c>
      <c r="L509" s="40" t="str">
        <f aca="false">IF(ISBLANK(G509),"",IF(ISNUMBER(G509),G509,IF(ISNUMBER(1*LEFT(G509,LEN(G509)-1)),1*LEFT(G509,LEN(G509)-1),VLOOKUP(IF(ISERROR(SEARCH(")",G509,1)),LEFT(G509,LEN(G509)),LEFT(G509,LEN(G509)-1)),$A$2:$C$38,3,0))))</f>
        <v/>
      </c>
      <c r="M509" s="41" t="str">
        <f aca="false">IF(ISBLANK(H509),"",IF(ISNUMBER(H509),H509,IF(ISNUMBER(1*LEFT(H509,LEN(H509)-1)),1*LEFT(H509,LEN(H509)-1),VLOOKUP(IF(ISERROR(SEARCH(")",H509,1)),LEFT(H509,LEN(H509)),LEFT(H509,LEN(H509)-1)),$A$2:$C$38,3,0))))</f>
        <v/>
      </c>
      <c r="N509" s="40" t="str">
        <f aca="false">I509&amp;"("&amp;J509&amp;IF(ISNUMBER(K509),IF(ISNUMBER(L509),IF(ISNUMBER(M509),","&amp;K509&amp;","&amp;L509&amp;","&amp;M509,","&amp;K509&amp;","&amp;L509),","&amp;K509),"")&amp;")"</f>
        <v>RFV0(1)</v>
      </c>
      <c r="O509" s="0" t="str">
        <f aca="false">IF(ISERROR(VLOOKUP(N509,'INTEGER modparm'!$B$2:$B$155,1,0)),IF(ISERROR(VLOOKUP(N509,'REAL modparm'!$B$2:$B$801,1,0)),IF(ISERROR(VLOOKUP(N509,'CHAR modparm'!$B$2:$B$10,1,0)),"*******","CHARACTER"),"REAL"),"INTEGER")</f>
        <v>REAL</v>
      </c>
      <c r="P509" s="0" t="n">
        <v>508</v>
      </c>
      <c r="Q509" s="42" t="s">
        <v>2974</v>
      </c>
      <c r="R509" s="42" t="str">
        <f aca="false">INDEX($N$2:$N$951,MATCH(S509,$P$2:$P$951,0),1)</f>
        <v>RFPX(1)</v>
      </c>
      <c r="S509" s="30" t="n">
        <v>505</v>
      </c>
      <c r="T509" s="43" t="str">
        <f aca="false">Q509&amp;"::"&amp;R509</f>
        <v>REAL::RFPX(1)</v>
      </c>
      <c r="U509" s="44" t="str">
        <f aca="false">"p%"&amp;LEFT(R509,SEARCH("(",R509,1)-1)&amp;"="&amp;LEFT(R509,SEARCH("(",R509,1)-1)</f>
        <v>p%RFPX=RFPX</v>
      </c>
      <c r="V509" s="44" t="str">
        <f aca="false">LEFT(R509,SEARCH("(",R509,1)-1)&amp;"="&amp;"p%"&amp;LEFT(R509,SEARCH("(",R509,1)-1)</f>
        <v>RFPX=p%RFPX</v>
      </c>
    </row>
    <row r="510" customFormat="false" ht="12.8" hidden="false" customHeight="false" outlineLevel="0" collapsed="false">
      <c r="E510" s="0" t="s">
        <v>1030</v>
      </c>
      <c r="I510" s="39" t="s">
        <v>2516</v>
      </c>
      <c r="J510" s="40" t="n">
        <f aca="false">IF(ISNUMBER(RIGHT(E510,LEN(E510)-SEARCH("(",E510,1))*1),RIGHT(E510,LEN(E510)-SEARCH("(",E510,1))*1,VLOOKUP(MID(E510,SEARCH("(",E510,1)+1,IF(ISERROR(FIND("NBMX",E510,1)),3,4)),$A$2:$C$38,3,0))</f>
        <v>1</v>
      </c>
      <c r="K510" s="40" t="str">
        <f aca="false">IF(ISBLANK(F510),"",IF(ISNUMBER(F510),F510,VLOOKUP(IF(ISERROR(SEARCH(")",F510,1)),LEFT(F510,LEN(F510)),LEFT(F510,LEN(F510)-1)),$A$2:$C$38,3,0)))</f>
        <v/>
      </c>
      <c r="L510" s="40" t="str">
        <f aca="false">IF(ISBLANK(G510),"",IF(ISNUMBER(G510),G510,IF(ISNUMBER(1*LEFT(G510,LEN(G510)-1)),1*LEFT(G510,LEN(G510)-1),VLOOKUP(IF(ISERROR(SEARCH(")",G510,1)),LEFT(G510,LEN(G510)),LEFT(G510,LEN(G510)-1)),$A$2:$C$38,3,0))))</f>
        <v/>
      </c>
      <c r="M510" s="41" t="str">
        <f aca="false">IF(ISBLANK(H510),"",IF(ISNUMBER(H510),H510,IF(ISNUMBER(1*LEFT(H510,LEN(H510)-1)),1*LEFT(H510,LEN(H510)-1),VLOOKUP(IF(ISERROR(SEARCH(")",H510,1)),LEFT(H510,LEN(H510)),LEFT(H510,LEN(H510)-1)),$A$2:$C$38,3,0))))</f>
        <v/>
      </c>
      <c r="N510" s="40" t="str">
        <f aca="false">I510&amp;"("&amp;J510&amp;IF(ISNUMBER(K510),IF(ISNUMBER(L510),IF(ISNUMBER(M510),","&amp;K510&amp;","&amp;L510&amp;","&amp;M510,","&amp;K510&amp;","&amp;L510),","&amp;K510),"")&amp;")"</f>
        <v>RHD(1)</v>
      </c>
      <c r="O510" s="0" t="str">
        <f aca="false">IF(ISERROR(VLOOKUP(N510,'INTEGER modparm'!$B$2:$B$155,1,0)),IF(ISERROR(VLOOKUP(N510,'REAL modparm'!$B$2:$B$801,1,0)),IF(ISERROR(VLOOKUP(N510,'CHAR modparm'!$B$2:$B$10,1,0)),"*******","CHARACTER"),"REAL"),"INTEGER")</f>
        <v>REAL</v>
      </c>
      <c r="P510" s="0" t="n">
        <v>509</v>
      </c>
      <c r="Q510" s="42" t="s">
        <v>2974</v>
      </c>
      <c r="R510" s="42" t="str">
        <f aca="false">INDEX($N$2:$N$951,MATCH(S510,$P$2:$P$951,0),1)</f>
        <v>RFTT(1)</v>
      </c>
      <c r="S510" s="30" t="n">
        <v>506</v>
      </c>
      <c r="T510" s="43" t="str">
        <f aca="false">Q510&amp;"::"&amp;R510</f>
        <v>REAL::RFTT(1)</v>
      </c>
      <c r="U510" s="44" t="str">
        <f aca="false">"p%"&amp;LEFT(R510,SEARCH("(",R510,1)-1)&amp;"="&amp;LEFT(R510,SEARCH("(",R510,1)-1)</f>
        <v>p%RFTT=RFTT</v>
      </c>
      <c r="V510" s="44" t="str">
        <f aca="false">LEFT(R510,SEARCH("(",R510,1)-1)&amp;"="&amp;"p%"&amp;LEFT(R510,SEARCH("(",R510,1)-1)</f>
        <v>RFTT=p%RFTT</v>
      </c>
    </row>
    <row r="511" customFormat="false" ht="12.8" hidden="false" customHeight="false" outlineLevel="0" collapsed="false">
      <c r="E511" s="0" t="s">
        <v>842</v>
      </c>
      <c r="I511" s="39" t="s">
        <v>2517</v>
      </c>
      <c r="J511" s="40" t="n">
        <f aca="false">IF(ISNUMBER(RIGHT(E511,LEN(E511)-SEARCH("(",E511,1))*1),RIGHT(E511,LEN(E511)-SEARCH("(",E511,1))*1,VLOOKUP(MID(E511,SEARCH("(",E511,1)+1,IF(ISERROR(FIND("NBMX",E511,1)),3,4)),$A$2:$C$38,3,0))</f>
        <v>300</v>
      </c>
      <c r="K511" s="40" t="str">
        <f aca="false">IF(ISBLANK(F511),"",IF(ISNUMBER(F511),F511,VLOOKUP(IF(ISERROR(SEARCH(")",F511,1)),LEFT(F511,LEN(F511)),LEFT(F511,LEN(F511)-1)),$A$2:$C$38,3,0)))</f>
        <v/>
      </c>
      <c r="L511" s="40" t="str">
        <f aca="false">IF(ISBLANK(G511),"",IF(ISNUMBER(G511),G511,IF(ISNUMBER(1*LEFT(G511,LEN(G511)-1)),1*LEFT(G511,LEN(G511)-1),VLOOKUP(IF(ISERROR(SEARCH(")",G511,1)),LEFT(G511,LEN(G511)),LEFT(G511,LEN(G511)-1)),$A$2:$C$38,3,0))))</f>
        <v/>
      </c>
      <c r="M511" s="41" t="str">
        <f aca="false">IF(ISBLANK(H511),"",IF(ISNUMBER(H511),H511,IF(ISNUMBER(1*LEFT(H511,LEN(H511)-1)),1*LEFT(H511,LEN(H511)-1),VLOOKUP(IF(ISERROR(SEARCH(")",H511,1)),LEFT(H511,LEN(H511)),LEFT(H511,LEN(H511)-1)),$A$2:$C$38,3,0))))</f>
        <v/>
      </c>
      <c r="N511" s="40" t="str">
        <f aca="false">I511&amp;"("&amp;J511&amp;IF(ISNUMBER(K511),IF(ISNUMBER(L511),IF(ISNUMBER(M511),","&amp;K511&amp;","&amp;L511&amp;","&amp;M511,","&amp;K511&amp;","&amp;L511),","&amp;K511),"")&amp;")"</f>
        <v>RHT(300)</v>
      </c>
      <c r="O511" s="0" t="str">
        <f aca="false">IF(ISERROR(VLOOKUP(N511,'INTEGER modparm'!$B$2:$B$155,1,0)),IF(ISERROR(VLOOKUP(N511,'REAL modparm'!$B$2:$B$801,1,0)),IF(ISERROR(VLOOKUP(N511,'CHAR modparm'!$B$2:$B$10,1,0)),"*******","CHARACTER"),"REAL"),"INTEGER")</f>
        <v>REAL</v>
      </c>
      <c r="P511" s="0" t="n">
        <v>510</v>
      </c>
      <c r="Q511" s="42" t="s">
        <v>2974</v>
      </c>
      <c r="R511" s="42" t="str">
        <f aca="false">INDEX($N$2:$N$951,MATCH(S511,$P$2:$P$951,0),1)</f>
        <v>RFV(1)</v>
      </c>
      <c r="S511" s="30" t="n">
        <v>507</v>
      </c>
      <c r="T511" s="43" t="str">
        <f aca="false">Q511&amp;"::"&amp;R511</f>
        <v>REAL::RFV(1)</v>
      </c>
      <c r="U511" s="44" t="str">
        <f aca="false">"p%"&amp;LEFT(R511,SEARCH("(",R511,1)-1)&amp;"="&amp;LEFT(R511,SEARCH("(",R511,1)-1)</f>
        <v>p%RFV=RFV</v>
      </c>
      <c r="V511" s="44" t="str">
        <f aca="false">LEFT(R511,SEARCH("(",R511,1)-1)&amp;"="&amp;"p%"&amp;LEFT(R511,SEARCH("(",R511,1)-1)</f>
        <v>RFV=p%RFV</v>
      </c>
    </row>
    <row r="512" customFormat="false" ht="12.8" hidden="false" customHeight="false" outlineLevel="0" collapsed="false">
      <c r="E512" s="0" t="s">
        <v>1031</v>
      </c>
      <c r="I512" s="39" t="s">
        <v>2518</v>
      </c>
      <c r="J512" s="40" t="n">
        <f aca="false">IF(ISNUMBER(RIGHT(E512,LEN(E512)-SEARCH("(",E512,1))*1),RIGHT(E512,LEN(E512)-SEARCH("(",E512,1))*1,VLOOKUP(MID(E512,SEARCH("(",E512,1)+1,IF(ISERROR(FIND("NBMX",E512,1)),3,4)),$A$2:$C$38,3,0))</f>
        <v>1</v>
      </c>
      <c r="K512" s="40" t="str">
        <f aca="false">IF(ISBLANK(F512),"",IF(ISNUMBER(F512),F512,VLOOKUP(IF(ISERROR(SEARCH(")",F512,1)),LEFT(F512,LEN(F512)),LEFT(F512,LEN(F512)-1)),$A$2:$C$38,3,0)))</f>
        <v/>
      </c>
      <c r="L512" s="40" t="str">
        <f aca="false">IF(ISBLANK(G512),"",IF(ISNUMBER(G512),G512,IF(ISNUMBER(1*LEFT(G512,LEN(G512)-1)),1*LEFT(G512,LEN(G512)-1),VLOOKUP(IF(ISERROR(SEARCH(")",G512,1)),LEFT(G512,LEN(G512)),LEFT(G512,LEN(G512)-1)),$A$2:$C$38,3,0))))</f>
        <v/>
      </c>
      <c r="M512" s="41" t="str">
        <f aca="false">IF(ISBLANK(H512),"",IF(ISNUMBER(H512),H512,IF(ISNUMBER(1*LEFT(H512,LEN(H512)-1)),1*LEFT(H512,LEN(H512)-1),VLOOKUP(IF(ISERROR(SEARCH(")",H512,1)),LEFT(H512,LEN(H512)),LEFT(H512,LEN(H512)-1)),$A$2:$C$38,3,0))))</f>
        <v/>
      </c>
      <c r="N512" s="40" t="str">
        <f aca="false">I512&amp;"("&amp;J512&amp;IF(ISNUMBER(K512),IF(ISNUMBER(L512),IF(ISNUMBER(M512),","&amp;K512&amp;","&amp;L512&amp;","&amp;M512,","&amp;K512&amp;","&amp;L512),","&amp;K512),"")&amp;")"</f>
        <v>RHTT(1)</v>
      </c>
      <c r="O512" s="0" t="str">
        <f aca="false">IF(ISERROR(VLOOKUP(N512,'INTEGER modparm'!$B$2:$B$155,1,0)),IF(ISERROR(VLOOKUP(N512,'REAL modparm'!$B$2:$B$801,1,0)),IF(ISERROR(VLOOKUP(N512,'CHAR modparm'!$B$2:$B$10,1,0)),"*******","CHARACTER"),"REAL"),"INTEGER")</f>
        <v>REAL</v>
      </c>
      <c r="P512" s="0" t="n">
        <v>511</v>
      </c>
      <c r="Q512" s="42" t="s">
        <v>2974</v>
      </c>
      <c r="R512" s="42" t="str">
        <f aca="false">INDEX($N$2:$N$951,MATCH(S512,$P$2:$P$951,0),1)</f>
        <v>RFV0(1)</v>
      </c>
      <c r="S512" s="30" t="n">
        <v>508</v>
      </c>
      <c r="T512" s="43" t="str">
        <f aca="false">Q512&amp;"::"&amp;R512</f>
        <v>REAL::RFV0(1)</v>
      </c>
      <c r="U512" s="44" t="str">
        <f aca="false">"p%"&amp;LEFT(R512,SEARCH("(",R512,1)-1)&amp;"="&amp;LEFT(R512,SEARCH("(",R512,1)-1)</f>
        <v>p%RFV0=RFV0</v>
      </c>
      <c r="V512" s="44" t="str">
        <f aca="false">LEFT(R512,SEARCH("(",R512,1)-1)&amp;"="&amp;"p%"&amp;LEFT(R512,SEARCH("(",R512,1)-1)</f>
        <v>RFV0=p%RFV0</v>
      </c>
    </row>
    <row r="513" customFormat="false" ht="12.8" hidden="false" customHeight="false" outlineLevel="0" collapsed="false">
      <c r="E513" s="0" t="s">
        <v>843</v>
      </c>
      <c r="I513" s="39" t="s">
        <v>2519</v>
      </c>
      <c r="J513" s="40" t="n">
        <f aca="false">IF(ISNUMBER(RIGHT(E513,LEN(E513)-SEARCH("(",E513,1))*1),RIGHT(E513,LEN(E513)-SEARCH("(",E513,1))*1,VLOOKUP(MID(E513,SEARCH("(",E513,1)+1,IF(ISERROR(FIND("NBMX",E513,1)),3,4)),$A$2:$C$38,3,0))</f>
        <v>300</v>
      </c>
      <c r="K513" s="40" t="str">
        <f aca="false">IF(ISBLANK(F513),"",IF(ISNUMBER(F513),F513,VLOOKUP(IF(ISERROR(SEARCH(")",F513,1)),LEFT(F513,LEN(F513)),LEFT(F513,LEN(F513)-1)),$A$2:$C$38,3,0)))</f>
        <v/>
      </c>
      <c r="L513" s="40" t="str">
        <f aca="false">IF(ISBLANK(G513),"",IF(ISNUMBER(G513),G513,IF(ISNUMBER(1*LEFT(G513,LEN(G513)-1)),1*LEFT(G513,LEN(G513)-1),VLOOKUP(IF(ISERROR(SEARCH(")",G513,1)),LEFT(G513,LEN(G513)),LEFT(G513,LEN(G513)-1)),$A$2:$C$38,3,0))))</f>
        <v/>
      </c>
      <c r="M513" s="41" t="str">
        <f aca="false">IF(ISBLANK(H513),"",IF(ISNUMBER(H513),H513,IF(ISNUMBER(1*LEFT(H513,LEN(H513)-1)),1*LEFT(H513,LEN(H513)-1),VLOOKUP(IF(ISERROR(SEARCH(")",H513,1)),LEFT(H513,LEN(H513)),LEFT(H513,LEN(H513)-1)),$A$2:$C$38,3,0))))</f>
        <v/>
      </c>
      <c r="N513" s="40" t="str">
        <f aca="false">I513&amp;"("&amp;J513&amp;IF(ISNUMBER(K513),IF(ISNUMBER(L513),IF(ISNUMBER(M513),","&amp;K513&amp;","&amp;L513&amp;","&amp;M513,","&amp;K513&amp;","&amp;L513),","&amp;K513),"")&amp;")"</f>
        <v>RIN(300)</v>
      </c>
      <c r="O513" s="0" t="str">
        <f aca="false">IF(ISERROR(VLOOKUP(N513,'INTEGER modparm'!$B$2:$B$155,1,0)),IF(ISERROR(VLOOKUP(N513,'REAL modparm'!$B$2:$B$801,1,0)),IF(ISERROR(VLOOKUP(N513,'CHAR modparm'!$B$2:$B$10,1,0)),"*******","CHARACTER"),"REAL"),"INTEGER")</f>
        <v>REAL</v>
      </c>
      <c r="P513" s="0" t="n">
        <v>512</v>
      </c>
      <c r="Q513" s="42" t="s">
        <v>2974</v>
      </c>
      <c r="R513" s="42" t="str">
        <f aca="false">INDEX($N$2:$N$951,MATCH(S513,$P$2:$P$951,0),1)</f>
        <v>RHD(1)</v>
      </c>
      <c r="S513" s="30" t="n">
        <v>509</v>
      </c>
      <c r="T513" s="43" t="str">
        <f aca="false">Q513&amp;"::"&amp;R513</f>
        <v>REAL::RHD(1)</v>
      </c>
      <c r="U513" s="44" t="str">
        <f aca="false">"p%"&amp;LEFT(R513,SEARCH("(",R513,1)-1)&amp;"="&amp;LEFT(R513,SEARCH("(",R513,1)-1)</f>
        <v>p%RHD=RHD</v>
      </c>
      <c r="V513" s="44" t="str">
        <f aca="false">LEFT(R513,SEARCH("(",R513,1)-1)&amp;"="&amp;"p%"&amp;LEFT(R513,SEARCH("(",R513,1)-1)</f>
        <v>RHD=p%RHD</v>
      </c>
    </row>
    <row r="514" customFormat="false" ht="12.8" hidden="false" customHeight="false" outlineLevel="0" collapsed="false">
      <c r="E514" s="0" t="s">
        <v>1032</v>
      </c>
      <c r="I514" s="39" t="s">
        <v>2520</v>
      </c>
      <c r="J514" s="40" t="n">
        <f aca="false">IF(ISNUMBER(RIGHT(E514,LEN(E514)-SEARCH("(",E514,1))*1),RIGHT(E514,LEN(E514)-SEARCH("(",E514,1))*1,VLOOKUP(MID(E514,SEARCH("(",E514,1)+1,IF(ISERROR(FIND("NBMX",E514,1)),3,4)),$A$2:$C$38,3,0))</f>
        <v>1</v>
      </c>
      <c r="K514" s="40" t="str">
        <f aca="false">IF(ISBLANK(F514),"",IF(ISNUMBER(F514),F514,VLOOKUP(IF(ISERROR(SEARCH(")",F514,1)),LEFT(F514,LEN(F514)),LEFT(F514,LEN(F514)-1)),$A$2:$C$38,3,0)))</f>
        <v/>
      </c>
      <c r="L514" s="40" t="str">
        <f aca="false">IF(ISBLANK(G514),"",IF(ISNUMBER(G514),G514,IF(ISNUMBER(1*LEFT(G514,LEN(G514)-1)),1*LEFT(G514,LEN(G514)-1),VLOOKUP(IF(ISERROR(SEARCH(")",G514,1)),LEFT(G514,LEN(G514)),LEFT(G514,LEN(G514)-1)),$A$2:$C$38,3,0))))</f>
        <v/>
      </c>
      <c r="M514" s="41" t="str">
        <f aca="false">IF(ISBLANK(H514),"",IF(ISNUMBER(H514),H514,IF(ISNUMBER(1*LEFT(H514,LEN(H514)-1)),1*LEFT(H514,LEN(H514)-1),VLOOKUP(IF(ISERROR(SEARCH(")",H514,1)),LEFT(H514,LEN(H514)),LEFT(H514,LEN(H514)-1)),$A$2:$C$38,3,0))))</f>
        <v/>
      </c>
      <c r="N514" s="40" t="str">
        <f aca="false">I514&amp;"("&amp;J514&amp;IF(ISNUMBER(K514),IF(ISNUMBER(L514),IF(ISNUMBER(M514),","&amp;K514&amp;","&amp;L514&amp;","&amp;M514,","&amp;K514&amp;","&amp;L514),","&amp;K514),"")&amp;")"</f>
        <v>RINT(1)</v>
      </c>
      <c r="O514" s="0" t="str">
        <f aca="false">IF(ISERROR(VLOOKUP(N514,'INTEGER modparm'!$B$2:$B$155,1,0)),IF(ISERROR(VLOOKUP(N514,'REAL modparm'!$B$2:$B$801,1,0)),IF(ISERROR(VLOOKUP(N514,'CHAR modparm'!$B$2:$B$10,1,0)),"*******","CHARACTER"),"REAL"),"INTEGER")</f>
        <v>REAL</v>
      </c>
      <c r="P514" s="0" t="n">
        <v>513</v>
      </c>
      <c r="Q514" s="42" t="s">
        <v>2974</v>
      </c>
      <c r="R514" s="42" t="str">
        <f aca="false">INDEX($N$2:$N$951,MATCH(S514,$P$2:$P$951,0),1)</f>
        <v>RHT(300)</v>
      </c>
      <c r="S514" s="30" t="n">
        <v>510</v>
      </c>
      <c r="T514" s="43" t="str">
        <f aca="false">Q514&amp;"::"&amp;R514</f>
        <v>REAL::RHT(300)</v>
      </c>
      <c r="U514" s="44" t="str">
        <f aca="false">"p%"&amp;LEFT(R514,SEARCH("(",R514,1)-1)&amp;"="&amp;LEFT(R514,SEARCH("(",R514,1)-1)</f>
        <v>p%RHT=RHT</v>
      </c>
      <c r="V514" s="44" t="str">
        <f aca="false">LEFT(R514,SEARCH("(",R514,1)-1)&amp;"="&amp;"p%"&amp;LEFT(R514,SEARCH("(",R514,1)-1)</f>
        <v>RHT=p%RHT</v>
      </c>
    </row>
    <row r="515" customFormat="false" ht="12.8" hidden="false" customHeight="false" outlineLevel="0" collapsed="false">
      <c r="E515" s="0" t="s">
        <v>876</v>
      </c>
      <c r="I515" s="39" t="s">
        <v>2521</v>
      </c>
      <c r="J515" s="40" t="n">
        <f aca="false">IF(ISNUMBER(RIGHT(E515,LEN(E515)-SEARCH("(",E515,1))*1),RIGHT(E515,LEN(E515)-SEARCH("(",E515,1))*1,VLOOKUP(MID(E515,SEARCH("(",E515,1)+1,IF(ISERROR(FIND("NBMX",E515,1)),3,4)),$A$2:$C$38,3,0))</f>
        <v>200</v>
      </c>
      <c r="K515" s="40" t="str">
        <f aca="false">IF(ISBLANK(F515),"",IF(ISNUMBER(F515),F515,VLOOKUP(IF(ISERROR(SEARCH(")",F515,1)),LEFT(F515,LEN(F515)),LEFT(F515,LEN(F515)-1)),$A$2:$C$38,3,0)))</f>
        <v/>
      </c>
      <c r="L515" s="40" t="str">
        <f aca="false">IF(ISBLANK(G515),"",IF(ISNUMBER(G515),G515,IF(ISNUMBER(1*LEFT(G515,LEN(G515)-1)),1*LEFT(G515,LEN(G515)-1),VLOOKUP(IF(ISERROR(SEARCH(")",G515,1)),LEFT(G515,LEN(G515)),LEFT(G515,LEN(G515)-1)),$A$2:$C$38,3,0))))</f>
        <v/>
      </c>
      <c r="M515" s="41" t="str">
        <f aca="false">IF(ISBLANK(H515),"",IF(ISNUMBER(H515),H515,IF(ISNUMBER(1*LEFT(H515,LEN(H515)-1)),1*LEFT(H515,LEN(H515)-1),VLOOKUP(IF(ISERROR(SEARCH(")",H515,1)),LEFT(H515,LEN(H515)),LEFT(H515,LEN(H515)-1)),$A$2:$C$38,3,0))))</f>
        <v/>
      </c>
      <c r="N515" s="40" t="str">
        <f aca="false">I515&amp;"("&amp;J515&amp;IF(ISNUMBER(K515),IF(ISNUMBER(L515),IF(ISNUMBER(M515),","&amp;K515&amp;","&amp;L515&amp;","&amp;M515,","&amp;K515&amp;","&amp;L515),","&amp;K515),"")&amp;")"</f>
        <v>RLAD(200)</v>
      </c>
      <c r="O515" s="0" t="str">
        <f aca="false">IF(ISERROR(VLOOKUP(N515,'INTEGER modparm'!$B$2:$B$155,1,0)),IF(ISERROR(VLOOKUP(N515,'REAL modparm'!$B$2:$B$801,1,0)),IF(ISERROR(VLOOKUP(N515,'CHAR modparm'!$B$2:$B$10,1,0)),"*******","CHARACTER"),"REAL"),"INTEGER")</f>
        <v>REAL</v>
      </c>
      <c r="P515" s="0" t="n">
        <v>514</v>
      </c>
      <c r="Q515" s="42" t="s">
        <v>2974</v>
      </c>
      <c r="R515" s="42" t="str">
        <f aca="false">INDEX($N$2:$N$951,MATCH(S515,$P$2:$P$951,0),1)</f>
        <v>RHTT(1)</v>
      </c>
      <c r="S515" s="30" t="n">
        <v>511</v>
      </c>
      <c r="T515" s="43" t="str">
        <f aca="false">Q515&amp;"::"&amp;R515</f>
        <v>REAL::RHTT(1)</v>
      </c>
      <c r="U515" s="44" t="str">
        <f aca="false">"p%"&amp;LEFT(R515,SEARCH("(",R515,1)-1)&amp;"="&amp;LEFT(R515,SEARCH("(",R515,1)-1)</f>
        <v>p%RHTT=RHTT</v>
      </c>
      <c r="V515" s="44" t="str">
        <f aca="false">LEFT(R515,SEARCH("(",R515,1)-1)&amp;"="&amp;"p%"&amp;LEFT(R515,SEARCH("(",R515,1)-1)</f>
        <v>RHTT=p%RHTT</v>
      </c>
    </row>
    <row r="516" customFormat="false" ht="12.8" hidden="false" customHeight="false" outlineLevel="0" collapsed="false">
      <c r="E516" s="0" t="s">
        <v>1033</v>
      </c>
      <c r="I516" s="39" t="s">
        <v>2522</v>
      </c>
      <c r="J516" s="40" t="n">
        <f aca="false">IF(ISNUMBER(RIGHT(E516,LEN(E516)-SEARCH("(",E516,1))*1),RIGHT(E516,LEN(E516)-SEARCH("(",E516,1))*1,VLOOKUP(MID(E516,SEARCH("(",E516,1)+1,IF(ISERROR(FIND("NBMX",E516,1)),3,4)),$A$2:$C$38,3,0))</f>
        <v>1</v>
      </c>
      <c r="K516" s="40" t="str">
        <f aca="false">IF(ISBLANK(F516),"",IF(ISNUMBER(F516),F516,VLOOKUP(IF(ISERROR(SEARCH(")",F516,1)),LEFT(F516,LEN(F516)),LEFT(F516,LEN(F516)-1)),$A$2:$C$38,3,0)))</f>
        <v/>
      </c>
      <c r="L516" s="40" t="str">
        <f aca="false">IF(ISBLANK(G516),"",IF(ISNUMBER(G516),G516,IF(ISNUMBER(1*LEFT(G516,LEN(G516)-1)),1*LEFT(G516,LEN(G516)-1),VLOOKUP(IF(ISERROR(SEARCH(")",G516,1)),LEFT(G516,LEN(G516)),LEFT(G516,LEN(G516)-1)),$A$2:$C$38,3,0))))</f>
        <v/>
      </c>
      <c r="M516" s="41" t="str">
        <f aca="false">IF(ISBLANK(H516),"",IF(ISNUMBER(H516),H516,IF(ISNUMBER(1*LEFT(H516,LEN(H516)-1)),1*LEFT(H516,LEN(H516)-1),VLOOKUP(IF(ISERROR(SEARCH(")",H516,1)),LEFT(H516,LEN(H516)),LEFT(H516,LEN(H516)-1)),$A$2:$C$38,3,0))))</f>
        <v/>
      </c>
      <c r="N516" s="40" t="str">
        <f aca="false">I516&amp;"("&amp;J516&amp;IF(ISNUMBER(K516),IF(ISNUMBER(L516),IF(ISNUMBER(M516),","&amp;K516&amp;","&amp;L516&amp;","&amp;M516,","&amp;K516&amp;","&amp;L516),","&amp;K516),"")&amp;")"</f>
        <v>RLF(1)</v>
      </c>
      <c r="O516" s="0" t="str">
        <f aca="false">IF(ISERROR(VLOOKUP(N516,'INTEGER modparm'!$B$2:$B$155,1,0)),IF(ISERROR(VLOOKUP(N516,'REAL modparm'!$B$2:$B$801,1,0)),IF(ISERROR(VLOOKUP(N516,'CHAR modparm'!$B$2:$B$10,1,0)),"*******","CHARACTER"),"REAL"),"INTEGER")</f>
        <v>REAL</v>
      </c>
      <c r="P516" s="0" t="n">
        <v>515</v>
      </c>
      <c r="Q516" s="42" t="s">
        <v>2974</v>
      </c>
      <c r="R516" s="42" t="str">
        <f aca="false">INDEX($N$2:$N$951,MATCH(S516,$P$2:$P$951,0),1)</f>
        <v>RIN(300)</v>
      </c>
      <c r="S516" s="30" t="n">
        <v>512</v>
      </c>
      <c r="T516" s="43" t="str">
        <f aca="false">Q516&amp;"::"&amp;R516</f>
        <v>REAL::RIN(300)</v>
      </c>
      <c r="U516" s="44" t="str">
        <f aca="false">"p%"&amp;LEFT(R516,SEARCH("(",R516,1)-1)&amp;"="&amp;LEFT(R516,SEARCH("(",R516,1)-1)</f>
        <v>p%RIN=RIN</v>
      </c>
      <c r="V516" s="44" t="str">
        <f aca="false">LEFT(R516,SEARCH("(",R516,1)-1)&amp;"="&amp;"p%"&amp;LEFT(R516,SEARCH("(",R516,1)-1)</f>
        <v>RIN=p%RIN</v>
      </c>
    </row>
    <row r="517" customFormat="false" ht="12.8" hidden="false" customHeight="false" outlineLevel="0" collapsed="false">
      <c r="E517" s="0" t="s">
        <v>1034</v>
      </c>
      <c r="I517" s="39" t="s">
        <v>2523</v>
      </c>
      <c r="J517" s="40" t="n">
        <f aca="false">IF(ISNUMBER(RIGHT(E517,LEN(E517)-SEARCH("(",E517,1))*1),RIGHT(E517,LEN(E517)-SEARCH("(",E517,1))*1,VLOOKUP(MID(E517,SEARCH("(",E517,1)+1,IF(ISERROR(FIND("NBMX",E517,1)),3,4)),$A$2:$C$38,3,0))</f>
        <v>1</v>
      </c>
      <c r="K517" s="40" t="str">
        <f aca="false">IF(ISBLANK(F517),"",IF(ISNUMBER(F517),F517,VLOOKUP(IF(ISERROR(SEARCH(")",F517,1)),LEFT(F517,LEN(F517)),LEFT(F517,LEN(F517)-1)),$A$2:$C$38,3,0)))</f>
        <v/>
      </c>
      <c r="L517" s="40" t="str">
        <f aca="false">IF(ISBLANK(G517),"",IF(ISNUMBER(G517),G517,IF(ISNUMBER(1*LEFT(G517,LEN(G517)-1)),1*LEFT(G517,LEN(G517)-1),VLOOKUP(IF(ISERROR(SEARCH(")",G517,1)),LEFT(G517,LEN(G517)),LEFT(G517,LEN(G517)-1)),$A$2:$C$38,3,0))))</f>
        <v/>
      </c>
      <c r="M517" s="41" t="str">
        <f aca="false">IF(ISBLANK(H517),"",IF(ISNUMBER(H517),H517,IF(ISNUMBER(1*LEFT(H517,LEN(H517)-1)),1*LEFT(H517,LEN(H517)-1),VLOOKUP(IF(ISERROR(SEARCH(")",H517,1)),LEFT(H517,LEN(H517)),LEFT(H517,LEN(H517)-1)),$A$2:$C$38,3,0))))</f>
        <v/>
      </c>
      <c r="N517" s="40" t="str">
        <f aca="false">I517&amp;"("&amp;J517&amp;IF(ISNUMBER(K517),IF(ISNUMBER(L517),IF(ISNUMBER(M517),","&amp;K517&amp;","&amp;L517&amp;","&amp;M517,","&amp;K517&amp;","&amp;L517),","&amp;K517),"")&amp;")"</f>
        <v>RMXS(1)</v>
      </c>
      <c r="O517" s="0" t="str">
        <f aca="false">IF(ISERROR(VLOOKUP(N517,'INTEGER modparm'!$B$2:$B$155,1,0)),IF(ISERROR(VLOOKUP(N517,'REAL modparm'!$B$2:$B$801,1,0)),IF(ISERROR(VLOOKUP(N517,'CHAR modparm'!$B$2:$B$10,1,0)),"*******","CHARACTER"),"REAL"),"INTEGER")</f>
        <v>REAL</v>
      </c>
      <c r="P517" s="0" t="n">
        <v>516</v>
      </c>
      <c r="Q517" s="42" t="s">
        <v>2974</v>
      </c>
      <c r="R517" s="42" t="str">
        <f aca="false">INDEX($N$2:$N$951,MATCH(S517,$P$2:$P$951,0),1)</f>
        <v>RINT(1)</v>
      </c>
      <c r="S517" s="30" t="n">
        <v>513</v>
      </c>
      <c r="T517" s="43" t="str">
        <f aca="false">Q517&amp;"::"&amp;R517</f>
        <v>REAL::RINT(1)</v>
      </c>
      <c r="U517" s="44" t="str">
        <f aca="false">"p%"&amp;LEFT(R517,SEARCH("(",R517,1)-1)&amp;"="&amp;LEFT(R517,SEARCH("(",R517,1)-1)</f>
        <v>p%RINT=RINT</v>
      </c>
      <c r="V517" s="44" t="str">
        <f aca="false">LEFT(R517,SEARCH("(",R517,1)-1)&amp;"="&amp;"p%"&amp;LEFT(R517,SEARCH("(",R517,1)-1)</f>
        <v>RINT=p%RINT</v>
      </c>
    </row>
    <row r="518" customFormat="false" ht="12.8" hidden="false" customHeight="false" outlineLevel="0" collapsed="false">
      <c r="E518" s="0" t="s">
        <v>1815</v>
      </c>
      <c r="F518" s="0" t="s">
        <v>1599</v>
      </c>
      <c r="I518" s="39" t="s">
        <v>2524</v>
      </c>
      <c r="J518" s="40" t="n">
        <f aca="false">IF(ISNUMBER(RIGHT(E518,LEN(E518)-SEARCH("(",E518,1))*1),RIGHT(E518,LEN(E518)-SEARCH("(",E518,1))*1,VLOOKUP(MID(E518,SEARCH("(",E518,1)+1,IF(ISERROR(FIND("NBMX",E518,1)),3,4)),$A$2:$C$38,3,0))</f>
        <v>12</v>
      </c>
      <c r="K518" s="40" t="n">
        <f aca="false">IF(ISBLANK(F518),"",IF(ISNUMBER(F518),F518,VLOOKUP(IF(ISERROR(SEARCH(")",F518,1)),LEFT(F518,LEN(F518)),LEFT(F518,LEN(F518)-1)),$A$2:$C$38,3,0)))</f>
        <v>1</v>
      </c>
      <c r="L518" s="40" t="str">
        <f aca="false">IF(ISBLANK(G518),"",IF(ISNUMBER(G518),G518,IF(ISNUMBER(1*LEFT(G518,LEN(G518)-1)),1*LEFT(G518,LEN(G518)-1),VLOOKUP(IF(ISERROR(SEARCH(")",G518,1)),LEFT(G518,LEN(G518)),LEFT(G518,LEN(G518)-1)),$A$2:$C$38,3,0))))</f>
        <v/>
      </c>
      <c r="M518" s="41" t="str">
        <f aca="false">IF(ISBLANK(H518),"",IF(ISNUMBER(H518),H518,IF(ISNUMBER(1*LEFT(H518,LEN(H518)-1)),1*LEFT(H518,LEN(H518)-1),VLOOKUP(IF(ISERROR(SEARCH(")",H518,1)),LEFT(H518,LEN(H518)),LEFT(H518,LEN(H518)-1)),$A$2:$C$38,3,0))))</f>
        <v/>
      </c>
      <c r="N518" s="40" t="str">
        <f aca="false">I518&amp;"("&amp;J518&amp;IF(ISNUMBER(K518),IF(ISNUMBER(L518),IF(ISNUMBER(M518),","&amp;K518&amp;","&amp;L518&amp;","&amp;M518,","&amp;K518&amp;","&amp;L518),","&amp;K518),"")&amp;")"</f>
        <v>RNMN(12,1)</v>
      </c>
      <c r="O518" s="0" t="str">
        <f aca="false">IF(ISERROR(VLOOKUP(N518,'INTEGER modparm'!$B$2:$B$155,1,0)),IF(ISERROR(VLOOKUP(N518,'REAL modparm'!$B$2:$B$801,1,0)),IF(ISERROR(VLOOKUP(N518,'CHAR modparm'!$B$2:$B$10,1,0)),"*******","CHARACTER"),"REAL"),"INTEGER")</f>
        <v>REAL</v>
      </c>
      <c r="P518" s="0" t="n">
        <v>517</v>
      </c>
      <c r="Q518" s="42" t="s">
        <v>2974</v>
      </c>
      <c r="R518" s="42" t="str">
        <f aca="false">INDEX($N$2:$N$951,MATCH(S518,$P$2:$P$951,0),1)</f>
        <v>RLAD(200)</v>
      </c>
      <c r="S518" s="30" t="n">
        <v>514</v>
      </c>
      <c r="T518" s="43" t="str">
        <f aca="false">Q518&amp;"::"&amp;R518</f>
        <v>REAL::RLAD(200)</v>
      </c>
      <c r="U518" s="44" t="str">
        <f aca="false">"p%"&amp;LEFT(R518,SEARCH("(",R518,1)-1)&amp;"="&amp;LEFT(R518,SEARCH("(",R518,1)-1)</f>
        <v>p%RLAD=RLAD</v>
      </c>
      <c r="V518" s="44" t="str">
        <f aca="false">LEFT(R518,SEARCH("(",R518,1)-1)&amp;"="&amp;"p%"&amp;LEFT(R518,SEARCH("(",R518,1)-1)</f>
        <v>RLAD=p%RLAD</v>
      </c>
    </row>
    <row r="519" customFormat="false" ht="12.8" hidden="false" customHeight="false" outlineLevel="0" collapsed="false">
      <c r="E519" s="0" t="s">
        <v>1816</v>
      </c>
      <c r="F519" s="0" t="s">
        <v>1599</v>
      </c>
      <c r="I519" s="39" t="s">
        <v>2525</v>
      </c>
      <c r="J519" s="40" t="n">
        <f aca="false">IF(ISNUMBER(RIGHT(E519,LEN(E519)-SEARCH("(",E519,1))*1),RIGHT(E519,LEN(E519)-SEARCH("(",E519,1))*1,VLOOKUP(MID(E519,SEARCH("(",E519,1)+1,IF(ISERROR(FIND("NBMX",E519,1)),3,4)),$A$2:$C$38,3,0))</f>
        <v>12</v>
      </c>
      <c r="K519" s="40" t="n">
        <f aca="false">IF(ISBLANK(F519),"",IF(ISNUMBER(F519),F519,VLOOKUP(IF(ISERROR(SEARCH(")",F519,1)),LEFT(F519,LEN(F519)),LEFT(F519,LEN(F519)-1)),$A$2:$C$38,3,0)))</f>
        <v>1</v>
      </c>
      <c r="L519" s="40" t="str">
        <f aca="false">IF(ISBLANK(G519),"",IF(ISNUMBER(G519),G519,IF(ISNUMBER(1*LEFT(G519,LEN(G519)-1)),1*LEFT(G519,LEN(G519)-1),VLOOKUP(IF(ISERROR(SEARCH(")",G519,1)),LEFT(G519,LEN(G519)),LEFT(G519,LEN(G519)-1)),$A$2:$C$38,3,0))))</f>
        <v/>
      </c>
      <c r="M519" s="41" t="str">
        <f aca="false">IF(ISBLANK(H519),"",IF(ISNUMBER(H519),H519,IF(ISNUMBER(1*LEFT(H519,LEN(H519)-1)),1*LEFT(H519,LEN(H519)-1),VLOOKUP(IF(ISERROR(SEARCH(")",H519,1)),LEFT(H519,LEN(H519)),LEFT(H519,LEN(H519)-1)),$A$2:$C$38,3,0))))</f>
        <v/>
      </c>
      <c r="N519" s="40" t="str">
        <f aca="false">I519&amp;"("&amp;J519&amp;IF(ISNUMBER(K519),IF(ISNUMBER(L519),IF(ISNUMBER(M519),","&amp;K519&amp;","&amp;L519&amp;","&amp;M519,","&amp;K519&amp;","&amp;L519),","&amp;K519),"")&amp;")"</f>
        <v>ROK(12,1)</v>
      </c>
      <c r="O519" s="0" t="str">
        <f aca="false">IF(ISERROR(VLOOKUP(N519,'INTEGER modparm'!$B$2:$B$155,1,0)),IF(ISERROR(VLOOKUP(N519,'REAL modparm'!$B$2:$B$801,1,0)),IF(ISERROR(VLOOKUP(N519,'CHAR modparm'!$B$2:$B$10,1,0)),"*******","CHARACTER"),"REAL"),"INTEGER")</f>
        <v>REAL</v>
      </c>
      <c r="P519" s="0" t="n">
        <v>518</v>
      </c>
      <c r="Q519" s="42" t="s">
        <v>2974</v>
      </c>
      <c r="R519" s="42" t="str">
        <f aca="false">INDEX($N$2:$N$951,MATCH(S519,$P$2:$P$951,0),1)</f>
        <v>RLF(1)</v>
      </c>
      <c r="S519" s="30" t="n">
        <v>515</v>
      </c>
      <c r="T519" s="43" t="str">
        <f aca="false">Q519&amp;"::"&amp;R519</f>
        <v>REAL::RLF(1)</v>
      </c>
      <c r="U519" s="44" t="str">
        <f aca="false">"p%"&amp;LEFT(R519,SEARCH("(",R519,1)-1)&amp;"="&amp;LEFT(R519,SEARCH("(",R519,1)-1)</f>
        <v>p%RLF=RLF</v>
      </c>
      <c r="V519" s="44" t="str">
        <f aca="false">LEFT(R519,SEARCH("(",R519,1)-1)&amp;"="&amp;"p%"&amp;LEFT(R519,SEARCH("(",R519,1)-1)</f>
        <v>RLF=p%RLF</v>
      </c>
    </row>
    <row r="520" customFormat="false" ht="12.8" hidden="false" customHeight="false" outlineLevel="0" collapsed="false">
      <c r="E520" s="0" t="s">
        <v>1035</v>
      </c>
      <c r="I520" s="39" t="s">
        <v>2526</v>
      </c>
      <c r="J520" s="40" t="n">
        <f aca="false">IF(ISNUMBER(RIGHT(E520,LEN(E520)-SEARCH("(",E520,1))*1),RIGHT(E520,LEN(E520)-SEARCH("(",E520,1))*1,VLOOKUP(MID(E520,SEARCH("(",E520,1)+1,IF(ISERROR(FIND("NBMX",E520,1)),3,4)),$A$2:$C$38,3,0))</f>
        <v>1</v>
      </c>
      <c r="K520" s="40" t="str">
        <f aca="false">IF(ISBLANK(F520),"",IF(ISNUMBER(F520),F520,VLOOKUP(IF(ISERROR(SEARCH(")",F520,1)),LEFT(F520,LEN(F520)),LEFT(F520,LEN(F520)-1)),$A$2:$C$38,3,0)))</f>
        <v/>
      </c>
      <c r="L520" s="40" t="str">
        <f aca="false">IF(ISBLANK(G520),"",IF(ISNUMBER(G520),G520,IF(ISNUMBER(1*LEFT(G520,LEN(G520)-1)),1*LEFT(G520,LEN(G520)-1),VLOOKUP(IF(ISERROR(SEARCH(")",G520,1)),LEFT(G520,LEN(G520)),LEFT(G520,LEN(G520)-1)),$A$2:$C$38,3,0))))</f>
        <v/>
      </c>
      <c r="M520" s="41" t="str">
        <f aca="false">IF(ISBLANK(H520),"",IF(ISNUMBER(H520),H520,IF(ISNUMBER(1*LEFT(H520,LEN(H520)-1)),1*LEFT(H520,LEN(H520)-1),VLOOKUP(IF(ISERROR(SEARCH(")",H520,1)),LEFT(H520,LEN(H520)),LEFT(H520,LEN(H520)-1)),$A$2:$C$38,3,0))))</f>
        <v/>
      </c>
      <c r="N520" s="40" t="str">
        <f aca="false">I520&amp;"("&amp;J520&amp;IF(ISNUMBER(K520),IF(ISNUMBER(L520),IF(ISNUMBER(M520),","&amp;K520&amp;","&amp;L520&amp;","&amp;M520,","&amp;K520&amp;","&amp;L520),","&amp;K520),"")&amp;")"</f>
        <v>ROSP(1)</v>
      </c>
      <c r="O520" s="0" t="str">
        <f aca="false">IF(ISERROR(VLOOKUP(N520,'INTEGER modparm'!$B$2:$B$155,1,0)),IF(ISERROR(VLOOKUP(N520,'REAL modparm'!$B$2:$B$801,1,0)),IF(ISERROR(VLOOKUP(N520,'CHAR modparm'!$B$2:$B$10,1,0)),"*******","CHARACTER"),"REAL"),"INTEGER")</f>
        <v>REAL</v>
      </c>
      <c r="P520" s="0" t="n">
        <v>519</v>
      </c>
      <c r="Q520" s="42" t="s">
        <v>2974</v>
      </c>
      <c r="R520" s="42" t="str">
        <f aca="false">INDEX($N$2:$N$951,MATCH(S520,$P$2:$P$951,0),1)</f>
        <v>RMXS(1)</v>
      </c>
      <c r="S520" s="30" t="n">
        <v>516</v>
      </c>
      <c r="T520" s="43" t="str">
        <f aca="false">Q520&amp;"::"&amp;R520</f>
        <v>REAL::RMXS(1)</v>
      </c>
      <c r="U520" s="44" t="str">
        <f aca="false">"p%"&amp;LEFT(R520,SEARCH("(",R520,1)-1)&amp;"="&amp;LEFT(R520,SEARCH("(",R520,1)-1)</f>
        <v>p%RMXS=RMXS</v>
      </c>
      <c r="V520" s="44" t="str">
        <f aca="false">LEFT(R520,SEARCH("(",R520,1)-1)&amp;"="&amp;"p%"&amp;LEFT(R520,SEARCH("(",R520,1)-1)</f>
        <v>RMXS=p%RMXS</v>
      </c>
    </row>
    <row r="521" customFormat="false" ht="12.8" hidden="false" customHeight="false" outlineLevel="0" collapsed="false">
      <c r="E521" s="0" t="s">
        <v>1249</v>
      </c>
      <c r="I521" s="39" t="s">
        <v>2527</v>
      </c>
      <c r="J521" s="40" t="n">
        <f aca="false">IF(ISNUMBER(RIGHT(E521,LEN(E521)-SEARCH("(",E521,1))*1),RIGHT(E521,LEN(E521)-SEARCH("(",E521,1))*1,VLOOKUP(MID(E521,SEARCH("(",E521,1)+1,IF(ISERROR(FIND("NBMX",E521,1)),3,4)),$A$2:$C$38,3,0))</f>
        <v>4</v>
      </c>
      <c r="K521" s="40" t="str">
        <f aca="false">IF(ISBLANK(F521),"",IF(ISNUMBER(F521),F521,VLOOKUP(IF(ISERROR(SEARCH(")",F521,1)),LEFT(F521,LEN(F521)),LEFT(F521,LEN(F521)-1)),$A$2:$C$38,3,0)))</f>
        <v/>
      </c>
      <c r="L521" s="40" t="str">
        <f aca="false">IF(ISBLANK(G521),"",IF(ISNUMBER(G521),G521,IF(ISNUMBER(1*LEFT(G521,LEN(G521)-1)),1*LEFT(G521,LEN(G521)-1),VLOOKUP(IF(ISERROR(SEARCH(")",G521,1)),LEFT(G521,LEN(G521)),LEFT(G521,LEN(G521)-1)),$A$2:$C$38,3,0))))</f>
        <v/>
      </c>
      <c r="M521" s="41" t="str">
        <f aca="false">IF(ISBLANK(H521),"",IF(ISNUMBER(H521),H521,IF(ISNUMBER(1*LEFT(H521,LEN(H521)-1)),1*LEFT(H521,LEN(H521)-1),VLOOKUP(IF(ISERROR(SEARCH(")",H521,1)),LEFT(H521,LEN(H521)),LEFT(H521,LEN(H521)-1)),$A$2:$C$38,3,0))))</f>
        <v/>
      </c>
      <c r="N521" s="40" t="str">
        <f aca="false">I521&amp;"("&amp;J521&amp;IF(ISNUMBER(K521),IF(ISNUMBER(L521),IF(ISNUMBER(M521),","&amp;K521&amp;","&amp;L521&amp;","&amp;M521,","&amp;K521&amp;","&amp;L521),","&amp;K521),"")&amp;")"</f>
        <v>RQRB(4)</v>
      </c>
      <c r="O521" s="0" t="str">
        <f aca="false">IF(ISERROR(VLOOKUP(N521,'INTEGER modparm'!$B$2:$B$155,1,0)),IF(ISERROR(VLOOKUP(N521,'REAL modparm'!$B$2:$B$801,1,0)),IF(ISERROR(VLOOKUP(N521,'CHAR modparm'!$B$2:$B$10,1,0)),"*******","CHARACTER"),"REAL"),"INTEGER")</f>
        <v>REAL</v>
      </c>
      <c r="P521" s="0" t="n">
        <v>520</v>
      </c>
      <c r="Q521" s="42" t="s">
        <v>2974</v>
      </c>
      <c r="R521" s="42" t="str">
        <f aca="false">INDEX($N$2:$N$951,MATCH(S521,$P$2:$P$951,0),1)</f>
        <v>RNMN(12,1)</v>
      </c>
      <c r="S521" s="30" t="n">
        <v>517</v>
      </c>
      <c r="T521" s="43" t="str">
        <f aca="false">Q521&amp;"::"&amp;R521</f>
        <v>REAL::RNMN(12,1)</v>
      </c>
      <c r="U521" s="44" t="str">
        <f aca="false">"p%"&amp;LEFT(R521,SEARCH("(",R521,1)-1)&amp;"="&amp;LEFT(R521,SEARCH("(",R521,1)-1)</f>
        <v>p%RNMN=RNMN</v>
      </c>
      <c r="V521" s="44" t="str">
        <f aca="false">LEFT(R521,SEARCH("(",R521,1)-1)&amp;"="&amp;"p%"&amp;LEFT(R521,SEARCH("(",R521,1)-1)</f>
        <v>RNMN=p%RNMN</v>
      </c>
    </row>
    <row r="522" customFormat="false" ht="12.8" hidden="false" customHeight="false" outlineLevel="0" collapsed="false">
      <c r="E522" s="0" t="s">
        <v>844</v>
      </c>
      <c r="I522" s="39" t="s">
        <v>2528</v>
      </c>
      <c r="J522" s="40" t="n">
        <f aca="false">IF(ISNUMBER(RIGHT(E522,LEN(E522)-SEARCH("(",E522,1))*1),RIGHT(E522,LEN(E522)-SEARCH("(",E522,1))*1,VLOOKUP(MID(E522,SEARCH("(",E522,1)+1,IF(ISERROR(FIND("NBMX",E522,1)),3,4)),$A$2:$C$38,3,0))</f>
        <v>300</v>
      </c>
      <c r="K522" s="40" t="str">
        <f aca="false">IF(ISBLANK(F522),"",IF(ISNUMBER(F522),F522,VLOOKUP(IF(ISERROR(SEARCH(")",F522,1)),LEFT(F522,LEN(F522)),LEFT(F522,LEN(F522)-1)),$A$2:$C$38,3,0)))</f>
        <v/>
      </c>
      <c r="L522" s="40" t="str">
        <f aca="false">IF(ISBLANK(G522),"",IF(ISNUMBER(G522),G522,IF(ISNUMBER(1*LEFT(G522,LEN(G522)-1)),1*LEFT(G522,LEN(G522)-1),VLOOKUP(IF(ISERROR(SEARCH(")",G522,1)),LEFT(G522,LEN(G522)),LEFT(G522,LEN(G522)-1)),$A$2:$C$38,3,0))))</f>
        <v/>
      </c>
      <c r="M522" s="41" t="str">
        <f aca="false">IF(ISBLANK(H522),"",IF(ISNUMBER(H522),H522,IF(ISNUMBER(1*LEFT(H522,LEN(H522)-1)),1*LEFT(H522,LEN(H522)-1),VLOOKUP(IF(ISERROR(SEARCH(")",H522,1)),LEFT(H522,LEN(H522)),LEFT(H522,LEN(H522)-1)),$A$2:$C$38,3,0))))</f>
        <v/>
      </c>
      <c r="N522" s="40" t="str">
        <f aca="false">I522&amp;"("&amp;J522&amp;IF(ISNUMBER(K522),IF(ISNUMBER(L522),IF(ISNUMBER(M522),","&amp;K522&amp;","&amp;L522&amp;","&amp;M522,","&amp;K522&amp;","&amp;L522),","&amp;K522),"")&amp;")"</f>
        <v>RR(300)</v>
      </c>
      <c r="O522" s="0" t="str">
        <f aca="false">IF(ISERROR(VLOOKUP(N522,'INTEGER modparm'!$B$2:$B$155,1,0)),IF(ISERROR(VLOOKUP(N522,'REAL modparm'!$B$2:$B$801,1,0)),IF(ISERROR(VLOOKUP(N522,'CHAR modparm'!$B$2:$B$10,1,0)),"*******","CHARACTER"),"REAL"),"INTEGER")</f>
        <v>REAL</v>
      </c>
      <c r="P522" s="0" t="n">
        <v>521</v>
      </c>
      <c r="Q522" s="42" t="s">
        <v>2974</v>
      </c>
      <c r="R522" s="42" t="str">
        <f aca="false">INDEX($N$2:$N$951,MATCH(S522,$P$2:$P$951,0),1)</f>
        <v>ROK(12,1)</v>
      </c>
      <c r="S522" s="30" t="n">
        <v>518</v>
      </c>
      <c r="T522" s="43" t="str">
        <f aca="false">Q522&amp;"::"&amp;R522</f>
        <v>REAL::ROK(12,1)</v>
      </c>
      <c r="U522" s="44" t="str">
        <f aca="false">"p%"&amp;LEFT(R522,SEARCH("(",R522,1)-1)&amp;"="&amp;LEFT(R522,SEARCH("(",R522,1)-1)</f>
        <v>p%ROK=ROK</v>
      </c>
      <c r="V522" s="44" t="str">
        <f aca="false">LEFT(R522,SEARCH("(",R522,1)-1)&amp;"="&amp;"p%"&amp;LEFT(R522,SEARCH("(",R522,1)-1)</f>
        <v>ROK=p%ROK</v>
      </c>
    </row>
    <row r="523" customFormat="false" ht="12.8" hidden="false" customHeight="false" outlineLevel="0" collapsed="false">
      <c r="E523" s="0" t="s">
        <v>1036</v>
      </c>
      <c r="I523" s="39" t="s">
        <v>2529</v>
      </c>
      <c r="J523" s="40" t="n">
        <f aca="false">IF(ISNUMBER(RIGHT(E523,LEN(E523)-SEARCH("(",E523,1))*1),RIGHT(E523,LEN(E523)-SEARCH("(",E523,1))*1,VLOOKUP(MID(E523,SEARCH("(",E523,1)+1,IF(ISERROR(FIND("NBMX",E523,1)),3,4)),$A$2:$C$38,3,0))</f>
        <v>1</v>
      </c>
      <c r="K523" s="40" t="str">
        <f aca="false">IF(ISBLANK(F523),"",IF(ISNUMBER(F523),F523,VLOOKUP(IF(ISERROR(SEARCH(")",F523,1)),LEFT(F523,LEN(F523)),LEFT(F523,LEN(F523)-1)),$A$2:$C$38,3,0)))</f>
        <v/>
      </c>
      <c r="L523" s="40" t="str">
        <f aca="false">IF(ISBLANK(G523),"",IF(ISNUMBER(G523),G523,IF(ISNUMBER(1*LEFT(G523,LEN(G523)-1)),1*LEFT(G523,LEN(G523)-1),VLOOKUP(IF(ISERROR(SEARCH(")",G523,1)),LEFT(G523,LEN(G523)),LEFT(G523,LEN(G523)-1)),$A$2:$C$38,3,0))))</f>
        <v/>
      </c>
      <c r="M523" s="41" t="str">
        <f aca="false">IF(ISBLANK(H523),"",IF(ISNUMBER(H523),H523,IF(ISNUMBER(1*LEFT(H523,LEN(H523)-1)),1*LEFT(H523,LEN(H523)-1),VLOOKUP(IF(ISERROR(SEARCH(")",H523,1)),LEFT(H523,LEN(H523)),LEFT(H523,LEN(H523)-1)),$A$2:$C$38,3,0))))</f>
        <v/>
      </c>
      <c r="N523" s="40" t="str">
        <f aca="false">I523&amp;"("&amp;J523&amp;IF(ISNUMBER(K523),IF(ISNUMBER(L523),IF(ISNUMBER(M523),","&amp;K523&amp;","&amp;L523&amp;","&amp;M523,","&amp;K523&amp;","&amp;L523),","&amp;K523),"")&amp;")"</f>
        <v>RRUF(1)</v>
      </c>
      <c r="O523" s="0" t="str">
        <f aca="false">IF(ISERROR(VLOOKUP(N523,'INTEGER modparm'!$B$2:$B$155,1,0)),IF(ISERROR(VLOOKUP(N523,'REAL modparm'!$B$2:$B$801,1,0)),IF(ISERROR(VLOOKUP(N523,'CHAR modparm'!$B$2:$B$10,1,0)),"*******","CHARACTER"),"REAL"),"INTEGER")</f>
        <v>REAL</v>
      </c>
      <c r="P523" s="0" t="n">
        <v>522</v>
      </c>
      <c r="Q523" s="42" t="s">
        <v>2974</v>
      </c>
      <c r="R523" s="42" t="str">
        <f aca="false">INDEX($N$2:$N$951,MATCH(S523,$P$2:$P$951,0),1)</f>
        <v>ROSP(1)</v>
      </c>
      <c r="S523" s="30" t="n">
        <v>519</v>
      </c>
      <c r="T523" s="43" t="str">
        <f aca="false">Q523&amp;"::"&amp;R523</f>
        <v>REAL::ROSP(1)</v>
      </c>
      <c r="U523" s="44" t="str">
        <f aca="false">"p%"&amp;LEFT(R523,SEARCH("(",R523,1)-1)&amp;"="&amp;LEFT(R523,SEARCH("(",R523,1)-1)</f>
        <v>p%ROSP=ROSP</v>
      </c>
      <c r="V523" s="44" t="str">
        <f aca="false">LEFT(R523,SEARCH("(",R523,1)-1)&amp;"="&amp;"p%"&amp;LEFT(R523,SEARCH("(",R523,1)-1)</f>
        <v>ROSP=p%ROSP</v>
      </c>
    </row>
    <row r="524" customFormat="false" ht="12.8" hidden="false" customHeight="false" outlineLevel="0" collapsed="false">
      <c r="E524" s="0" t="s">
        <v>1037</v>
      </c>
      <c r="I524" s="39" t="s">
        <v>2530</v>
      </c>
      <c r="J524" s="40" t="n">
        <f aca="false">IF(ISNUMBER(RIGHT(E524,LEN(E524)-SEARCH("(",E524,1))*1),RIGHT(E524,LEN(E524)-SEARCH("(",E524,1))*1,VLOOKUP(MID(E524,SEARCH("(",E524,1)+1,IF(ISERROR(FIND("NBMX",E524,1)),3,4)),$A$2:$C$38,3,0))</f>
        <v>1</v>
      </c>
      <c r="K524" s="40" t="str">
        <f aca="false">IF(ISBLANK(F524),"",IF(ISNUMBER(F524),F524,VLOOKUP(IF(ISERROR(SEARCH(")",F524,1)),LEFT(F524,LEN(F524)),LEFT(F524,LEN(F524)-1)),$A$2:$C$38,3,0)))</f>
        <v/>
      </c>
      <c r="L524" s="40" t="str">
        <f aca="false">IF(ISBLANK(G524),"",IF(ISNUMBER(G524),G524,IF(ISNUMBER(1*LEFT(G524,LEN(G524)-1)),1*LEFT(G524,LEN(G524)-1),VLOOKUP(IF(ISERROR(SEARCH(")",G524,1)),LEFT(G524,LEN(G524)),LEFT(G524,LEN(G524)-1)),$A$2:$C$38,3,0))))</f>
        <v/>
      </c>
      <c r="M524" s="41" t="str">
        <f aca="false">IF(ISBLANK(H524),"",IF(ISNUMBER(H524),H524,IF(ISNUMBER(1*LEFT(H524,LEN(H524)-1)),1*LEFT(H524,LEN(H524)-1),VLOOKUP(IF(ISERROR(SEARCH(")",H524,1)),LEFT(H524,LEN(H524)),LEFT(H524,LEN(H524)-1)),$A$2:$C$38,3,0))))</f>
        <v/>
      </c>
      <c r="N524" s="40" t="str">
        <f aca="false">I524&amp;"("&amp;J524&amp;IF(ISNUMBER(K524),IF(ISNUMBER(L524),IF(ISNUMBER(M524),","&amp;K524&amp;","&amp;L524&amp;","&amp;M524,","&amp;K524&amp;","&amp;L524),","&amp;K524),"")&amp;")"</f>
        <v>RSAE(1)</v>
      </c>
      <c r="O524" s="0" t="str">
        <f aca="false">IF(ISERROR(VLOOKUP(N524,'INTEGER modparm'!$B$2:$B$155,1,0)),IF(ISERROR(VLOOKUP(N524,'REAL modparm'!$B$2:$B$801,1,0)),IF(ISERROR(VLOOKUP(N524,'CHAR modparm'!$B$2:$B$10,1,0)),"*******","CHARACTER"),"REAL"),"INTEGER")</f>
        <v>REAL</v>
      </c>
      <c r="P524" s="0" t="n">
        <v>523</v>
      </c>
      <c r="Q524" s="42" t="s">
        <v>2974</v>
      </c>
      <c r="R524" s="42" t="str">
        <f aca="false">INDEX($N$2:$N$951,MATCH(S524,$P$2:$P$951,0),1)</f>
        <v>RQRB(4)</v>
      </c>
      <c r="S524" s="30" t="n">
        <v>520</v>
      </c>
      <c r="T524" s="43" t="str">
        <f aca="false">Q524&amp;"::"&amp;R524</f>
        <v>REAL::RQRB(4)</v>
      </c>
      <c r="U524" s="44" t="str">
        <f aca="false">"p%"&amp;LEFT(R524,SEARCH("(",R524,1)-1)&amp;"="&amp;LEFT(R524,SEARCH("(",R524,1)-1)</f>
        <v>p%RQRB=RQRB</v>
      </c>
      <c r="V524" s="44" t="str">
        <f aca="false">LEFT(R524,SEARCH("(",R524,1)-1)&amp;"="&amp;"p%"&amp;LEFT(R524,SEARCH("(",R524,1)-1)</f>
        <v>RQRB=p%RQRB</v>
      </c>
    </row>
    <row r="525" customFormat="false" ht="12.8" hidden="false" customHeight="false" outlineLevel="0" collapsed="false">
      <c r="E525" s="0" t="s">
        <v>1038</v>
      </c>
      <c r="I525" s="39" t="s">
        <v>2531</v>
      </c>
      <c r="J525" s="40" t="n">
        <f aca="false">IF(ISNUMBER(RIGHT(E525,LEN(E525)-SEARCH("(",E525,1))*1),RIGHT(E525,LEN(E525)-SEARCH("(",E525,1))*1,VLOOKUP(MID(E525,SEARCH("(",E525,1)+1,IF(ISERROR(FIND("NBMX",E525,1)),3,4)),$A$2:$C$38,3,0))</f>
        <v>1</v>
      </c>
      <c r="K525" s="40" t="str">
        <f aca="false">IF(ISBLANK(F525),"",IF(ISNUMBER(F525),F525,VLOOKUP(IF(ISERROR(SEARCH(")",F525,1)),LEFT(F525,LEN(F525)),LEFT(F525,LEN(F525)-1)),$A$2:$C$38,3,0)))</f>
        <v/>
      </c>
      <c r="L525" s="40" t="str">
        <f aca="false">IF(ISBLANK(G525),"",IF(ISNUMBER(G525),G525,IF(ISNUMBER(1*LEFT(G525,LEN(G525)-1)),1*LEFT(G525,LEN(G525)-1),VLOOKUP(IF(ISERROR(SEARCH(")",G525,1)),LEFT(G525,LEN(G525)),LEFT(G525,LEN(G525)-1)),$A$2:$C$38,3,0))))</f>
        <v/>
      </c>
      <c r="M525" s="41" t="str">
        <f aca="false">IF(ISBLANK(H525),"",IF(ISNUMBER(H525),H525,IF(ISNUMBER(1*LEFT(H525,LEN(H525)-1)),1*LEFT(H525,LEN(H525)-1),VLOOKUP(IF(ISERROR(SEARCH(")",H525,1)),LEFT(H525,LEN(H525)),LEFT(H525,LEN(H525)-1)),$A$2:$C$38,3,0))))</f>
        <v/>
      </c>
      <c r="N525" s="40" t="str">
        <f aca="false">I525&amp;"("&amp;J525&amp;IF(ISNUMBER(K525),IF(ISNUMBER(L525),IF(ISNUMBER(M525),","&amp;K525&amp;","&amp;L525&amp;","&amp;M525,","&amp;K525&amp;","&amp;L525),","&amp;K525),"")&amp;")"</f>
        <v>RSAP(1)</v>
      </c>
      <c r="O525" s="0" t="str">
        <f aca="false">IF(ISERROR(VLOOKUP(N525,'INTEGER modparm'!$B$2:$B$155,1,0)),IF(ISERROR(VLOOKUP(N525,'REAL modparm'!$B$2:$B$801,1,0)),IF(ISERROR(VLOOKUP(N525,'CHAR modparm'!$B$2:$B$10,1,0)),"*******","CHARACTER"),"REAL"),"INTEGER")</f>
        <v>REAL</v>
      </c>
      <c r="P525" s="0" t="n">
        <v>524</v>
      </c>
      <c r="Q525" s="42" t="s">
        <v>2974</v>
      </c>
      <c r="R525" s="42" t="str">
        <f aca="false">INDEX($N$2:$N$951,MATCH(S525,$P$2:$P$951,0),1)</f>
        <v>RR(300)</v>
      </c>
      <c r="S525" s="30" t="n">
        <v>521</v>
      </c>
      <c r="T525" s="43" t="str">
        <f aca="false">Q525&amp;"::"&amp;R525</f>
        <v>REAL::RR(300)</v>
      </c>
      <c r="U525" s="44" t="str">
        <f aca="false">"p%"&amp;LEFT(R525,SEARCH("(",R525,1)-1)&amp;"="&amp;LEFT(R525,SEARCH("(",R525,1)-1)</f>
        <v>p%RR=RR</v>
      </c>
      <c r="V525" s="44" t="str">
        <f aca="false">LEFT(R525,SEARCH("(",R525,1)-1)&amp;"="&amp;"p%"&amp;LEFT(R525,SEARCH("(",R525,1)-1)</f>
        <v>RR=p%RR</v>
      </c>
    </row>
    <row r="526" customFormat="false" ht="12.8" hidden="false" customHeight="false" outlineLevel="0" collapsed="false">
      <c r="E526" s="0" t="s">
        <v>1039</v>
      </c>
      <c r="I526" s="39" t="s">
        <v>2532</v>
      </c>
      <c r="J526" s="40" t="n">
        <f aca="false">IF(ISNUMBER(RIGHT(E526,LEN(E526)-SEARCH("(",E526,1))*1),RIGHT(E526,LEN(E526)-SEARCH("(",E526,1))*1,VLOOKUP(MID(E526,SEARCH("(",E526,1)+1,IF(ISERROR(FIND("NBMX",E526,1)),3,4)),$A$2:$C$38,3,0))</f>
        <v>1</v>
      </c>
      <c r="K526" s="40" t="str">
        <f aca="false">IF(ISBLANK(F526),"",IF(ISNUMBER(F526),F526,VLOOKUP(IF(ISERROR(SEARCH(")",F526,1)),LEFT(F526,LEN(F526)),LEFT(F526,LEN(F526)-1)),$A$2:$C$38,3,0)))</f>
        <v/>
      </c>
      <c r="L526" s="40" t="str">
        <f aca="false">IF(ISBLANK(G526),"",IF(ISNUMBER(G526),G526,IF(ISNUMBER(1*LEFT(G526,LEN(G526)-1)),1*LEFT(G526,LEN(G526)-1),VLOOKUP(IF(ISERROR(SEARCH(")",G526,1)),LEFT(G526,LEN(G526)),LEFT(G526,LEN(G526)-1)),$A$2:$C$38,3,0))))</f>
        <v/>
      </c>
      <c r="M526" s="41" t="str">
        <f aca="false">IF(ISBLANK(H526),"",IF(ISNUMBER(H526),H526,IF(ISNUMBER(1*LEFT(H526,LEN(H526)-1)),1*LEFT(H526,LEN(H526)-1),VLOOKUP(IF(ISERROR(SEARCH(")",H526,1)),LEFT(H526,LEN(H526)),LEFT(H526,LEN(H526)-1)),$A$2:$C$38,3,0))))</f>
        <v/>
      </c>
      <c r="N526" s="40" t="str">
        <f aca="false">I526&amp;"("&amp;J526&amp;IF(ISNUMBER(K526),IF(ISNUMBER(L526),IF(ISNUMBER(M526),","&amp;K526&amp;","&amp;L526&amp;","&amp;M526,","&amp;K526&amp;","&amp;L526),","&amp;K526),"")&amp;")"</f>
        <v>RSBD(1)</v>
      </c>
      <c r="O526" s="0" t="str">
        <f aca="false">IF(ISERROR(VLOOKUP(N526,'INTEGER modparm'!$B$2:$B$155,1,0)),IF(ISERROR(VLOOKUP(N526,'REAL modparm'!$B$2:$B$801,1,0)),IF(ISERROR(VLOOKUP(N526,'CHAR modparm'!$B$2:$B$10,1,0)),"*******","CHARACTER"),"REAL"),"INTEGER")</f>
        <v>REAL</v>
      </c>
      <c r="P526" s="0" t="n">
        <v>525</v>
      </c>
      <c r="Q526" s="42" t="s">
        <v>2974</v>
      </c>
      <c r="R526" s="42" t="str">
        <f aca="false">INDEX($N$2:$N$951,MATCH(S526,$P$2:$P$951,0),1)</f>
        <v>RRUF(1)</v>
      </c>
      <c r="S526" s="30" t="n">
        <v>522</v>
      </c>
      <c r="T526" s="43" t="str">
        <f aca="false">Q526&amp;"::"&amp;R526</f>
        <v>REAL::RRUF(1)</v>
      </c>
      <c r="U526" s="44" t="str">
        <f aca="false">"p%"&amp;LEFT(R526,SEARCH("(",R526,1)-1)&amp;"="&amp;LEFT(R526,SEARCH("(",R526,1)-1)</f>
        <v>p%RRUF=RRUF</v>
      </c>
      <c r="V526" s="44" t="str">
        <f aca="false">LEFT(R526,SEARCH("(",R526,1)-1)&amp;"="&amp;"p%"&amp;LEFT(R526,SEARCH("(",R526,1)-1)</f>
        <v>RRUF=p%RRUF</v>
      </c>
    </row>
    <row r="527" customFormat="false" ht="12.8" hidden="false" customHeight="false" outlineLevel="0" collapsed="false">
      <c r="E527" s="0" t="s">
        <v>1817</v>
      </c>
      <c r="F527" s="0" t="s">
        <v>1599</v>
      </c>
      <c r="I527" s="39" t="s">
        <v>2533</v>
      </c>
      <c r="J527" s="40" t="n">
        <f aca="false">IF(ISNUMBER(RIGHT(E527,LEN(E527)-SEARCH("(",E527,1))*1),RIGHT(E527,LEN(E527)-SEARCH("(",E527,1))*1,VLOOKUP(MID(E527,SEARCH("(",E527,1)+1,IF(ISERROR(FIND("NBMX",E527,1)),3,4)),$A$2:$C$38,3,0))</f>
        <v>12</v>
      </c>
      <c r="K527" s="40" t="n">
        <f aca="false">IF(ISBLANK(F527),"",IF(ISNUMBER(F527),F527,VLOOKUP(IF(ISERROR(SEARCH(")",F527,1)),LEFT(F527,LEN(F527)),LEFT(F527,LEN(F527)-1)),$A$2:$C$38,3,0)))</f>
        <v>1</v>
      </c>
      <c r="L527" s="40" t="str">
        <f aca="false">IF(ISBLANK(G527),"",IF(ISNUMBER(G527),G527,IF(ISNUMBER(1*LEFT(G527,LEN(G527)-1)),1*LEFT(G527,LEN(G527)-1),VLOOKUP(IF(ISERROR(SEARCH(")",G527,1)),LEFT(G527,LEN(G527)),LEFT(G527,LEN(G527)-1)),$A$2:$C$38,3,0))))</f>
        <v/>
      </c>
      <c r="M527" s="41" t="str">
        <f aca="false">IF(ISBLANK(H527),"",IF(ISNUMBER(H527),H527,IF(ISNUMBER(1*LEFT(H527,LEN(H527)-1)),1*LEFT(H527,LEN(H527)-1),VLOOKUP(IF(ISERROR(SEARCH(")",H527,1)),LEFT(H527,LEN(H527)),LEFT(H527,LEN(H527)-1)),$A$2:$C$38,3,0))))</f>
        <v/>
      </c>
      <c r="N527" s="40" t="str">
        <f aca="false">I527&amp;"("&amp;J527&amp;IF(ISNUMBER(K527),IF(ISNUMBER(L527),IF(ISNUMBER(M527),","&amp;K527&amp;","&amp;L527&amp;","&amp;M527,","&amp;K527&amp;","&amp;L527),","&amp;K527),"")&amp;")"</f>
        <v>RSD(12,1)</v>
      </c>
      <c r="O527" s="0" t="str">
        <f aca="false">IF(ISERROR(VLOOKUP(N527,'INTEGER modparm'!$B$2:$B$155,1,0)),IF(ISERROR(VLOOKUP(N527,'REAL modparm'!$B$2:$B$801,1,0)),IF(ISERROR(VLOOKUP(N527,'CHAR modparm'!$B$2:$B$10,1,0)),"*******","CHARACTER"),"REAL"),"INTEGER")</f>
        <v>REAL</v>
      </c>
      <c r="P527" s="0" t="n">
        <v>526</v>
      </c>
      <c r="Q527" s="42" t="s">
        <v>2974</v>
      </c>
      <c r="R527" s="42" t="str">
        <f aca="false">INDEX($N$2:$N$951,MATCH(S527,$P$2:$P$951,0),1)</f>
        <v>RSAE(1)</v>
      </c>
      <c r="S527" s="30" t="n">
        <v>523</v>
      </c>
      <c r="T527" s="43" t="str">
        <f aca="false">Q527&amp;"::"&amp;R527</f>
        <v>REAL::RSAE(1)</v>
      </c>
      <c r="U527" s="44" t="str">
        <f aca="false">"p%"&amp;LEFT(R527,SEARCH("(",R527,1)-1)&amp;"="&amp;LEFT(R527,SEARCH("(",R527,1)-1)</f>
        <v>p%RSAE=RSAE</v>
      </c>
      <c r="V527" s="44" t="str">
        <f aca="false">LEFT(R527,SEARCH("(",R527,1)-1)&amp;"="&amp;"p%"&amp;LEFT(R527,SEARCH("(",R527,1)-1)</f>
        <v>RSAE=p%RSAE</v>
      </c>
    </row>
    <row r="528" customFormat="false" ht="12.8" hidden="false" customHeight="false" outlineLevel="0" collapsed="false">
      <c r="E528" s="0" t="s">
        <v>1818</v>
      </c>
      <c r="F528" s="0" t="s">
        <v>1599</v>
      </c>
      <c r="I528" s="39" t="s">
        <v>2534</v>
      </c>
      <c r="J528" s="40" t="n">
        <f aca="false">IF(ISNUMBER(RIGHT(E528,LEN(E528)-SEARCH("(",E528,1))*1),RIGHT(E528,LEN(E528)-SEARCH("(",E528,1))*1,VLOOKUP(MID(E528,SEARCH("(",E528,1)+1,IF(ISERROR(FIND("NBMX",E528,1)),3,4)),$A$2:$C$38,3,0))</f>
        <v>12</v>
      </c>
      <c r="K528" s="40" t="n">
        <f aca="false">IF(ISBLANK(F528),"",IF(ISNUMBER(F528),F528,VLOOKUP(IF(ISERROR(SEARCH(")",F528,1)),LEFT(F528,LEN(F528)),LEFT(F528,LEN(F528)-1)),$A$2:$C$38,3,0)))</f>
        <v>1</v>
      </c>
      <c r="L528" s="40" t="str">
        <f aca="false">IF(ISBLANK(G528),"",IF(ISNUMBER(G528),G528,IF(ISNUMBER(1*LEFT(G528,LEN(G528)-1)),1*LEFT(G528,LEN(G528)-1),VLOOKUP(IF(ISERROR(SEARCH(")",G528,1)),LEFT(G528,LEN(G528)),LEFT(G528,LEN(G528)-1)),$A$2:$C$38,3,0))))</f>
        <v/>
      </c>
      <c r="M528" s="41" t="str">
        <f aca="false">IF(ISBLANK(H528),"",IF(ISNUMBER(H528),H528,IF(ISNUMBER(1*LEFT(H528,LEN(H528)-1)),1*LEFT(H528,LEN(H528)-1),VLOOKUP(IF(ISERROR(SEARCH(")",H528,1)),LEFT(H528,LEN(H528)),LEFT(H528,LEN(H528)-1)),$A$2:$C$38,3,0))))</f>
        <v/>
      </c>
      <c r="N528" s="40" t="str">
        <f aca="false">I528&amp;"("&amp;J528&amp;IF(ISNUMBER(K528),IF(ISNUMBER(L528),IF(ISNUMBER(M528),","&amp;K528&amp;","&amp;L528&amp;","&amp;M528,","&amp;K528&amp;","&amp;L528),","&amp;K528),"")&amp;")"</f>
        <v>RSDM(12,1)</v>
      </c>
      <c r="O528" s="0" t="str">
        <f aca="false">IF(ISERROR(VLOOKUP(N528,'INTEGER modparm'!$B$2:$B$155,1,0)),IF(ISERROR(VLOOKUP(N528,'REAL modparm'!$B$2:$B$801,1,0)),IF(ISERROR(VLOOKUP(N528,'CHAR modparm'!$B$2:$B$10,1,0)),"*******","CHARACTER"),"REAL"),"INTEGER")</f>
        <v>REAL</v>
      </c>
      <c r="P528" s="0" t="n">
        <v>527</v>
      </c>
      <c r="Q528" s="42" t="s">
        <v>2974</v>
      </c>
      <c r="R528" s="42" t="str">
        <f aca="false">INDEX($N$2:$N$951,MATCH(S528,$P$2:$P$951,0),1)</f>
        <v>RSAP(1)</v>
      </c>
      <c r="S528" s="30" t="n">
        <v>524</v>
      </c>
      <c r="T528" s="43" t="str">
        <f aca="false">Q528&amp;"::"&amp;R528</f>
        <v>REAL::RSAP(1)</v>
      </c>
      <c r="U528" s="44" t="str">
        <f aca="false">"p%"&amp;LEFT(R528,SEARCH("(",R528,1)-1)&amp;"="&amp;LEFT(R528,SEARCH("(",R528,1)-1)</f>
        <v>p%RSAP=RSAP</v>
      </c>
      <c r="V528" s="44" t="str">
        <f aca="false">LEFT(R528,SEARCH("(",R528,1)-1)&amp;"="&amp;"p%"&amp;LEFT(R528,SEARCH("(",R528,1)-1)</f>
        <v>RSAP=p%RSAP</v>
      </c>
    </row>
    <row r="529" customFormat="false" ht="12.8" hidden="false" customHeight="false" outlineLevel="0" collapsed="false">
      <c r="E529" s="0" t="s">
        <v>1040</v>
      </c>
      <c r="I529" s="39" t="s">
        <v>2535</v>
      </c>
      <c r="J529" s="40" t="n">
        <f aca="false">IF(ISNUMBER(RIGHT(E529,LEN(E529)-SEARCH("(",E529,1))*1),RIGHT(E529,LEN(E529)-SEARCH("(",E529,1))*1,VLOOKUP(MID(E529,SEARCH("(",E529,1)+1,IF(ISERROR(FIND("NBMX",E529,1)),3,4)),$A$2:$C$38,3,0))</f>
        <v>1</v>
      </c>
      <c r="K529" s="40" t="str">
        <f aca="false">IF(ISBLANK(F529),"",IF(ISNUMBER(F529),F529,VLOOKUP(IF(ISERROR(SEARCH(")",F529,1)),LEFT(F529,LEN(F529)),LEFT(F529,LEN(F529)-1)),$A$2:$C$38,3,0)))</f>
        <v/>
      </c>
      <c r="L529" s="40" t="str">
        <f aca="false">IF(ISBLANK(G529),"",IF(ISNUMBER(G529),G529,IF(ISNUMBER(1*LEFT(G529,LEN(G529)-1)),1*LEFT(G529,LEN(G529)-1),VLOOKUP(IF(ISERROR(SEARCH(")",G529,1)),LEFT(G529,LEN(G529)),LEFT(G529,LEN(G529)-1)),$A$2:$C$38,3,0))))</f>
        <v/>
      </c>
      <c r="M529" s="41" t="str">
        <f aca="false">IF(ISBLANK(H529),"",IF(ISNUMBER(H529),H529,IF(ISNUMBER(1*LEFT(H529,LEN(H529)-1)),1*LEFT(H529,LEN(H529)-1),VLOOKUP(IF(ISERROR(SEARCH(")",H529,1)),LEFT(H529,LEN(H529)),LEFT(H529,LEN(H529)-1)),$A$2:$C$38,3,0))))</f>
        <v/>
      </c>
      <c r="N529" s="40" t="str">
        <f aca="false">I529&amp;"("&amp;J529&amp;IF(ISNUMBER(K529),IF(ISNUMBER(L529),IF(ISNUMBER(M529),","&amp;K529&amp;","&amp;L529&amp;","&amp;M529,","&amp;K529&amp;","&amp;L529),","&amp;K529),"")&amp;")"</f>
        <v>RSDP(1)</v>
      </c>
      <c r="O529" s="0" t="str">
        <f aca="false">IF(ISERROR(VLOOKUP(N529,'INTEGER modparm'!$B$2:$B$155,1,0)),IF(ISERROR(VLOOKUP(N529,'REAL modparm'!$B$2:$B$801,1,0)),IF(ISERROR(VLOOKUP(N529,'CHAR modparm'!$B$2:$B$10,1,0)),"*******","CHARACTER"),"REAL"),"INTEGER")</f>
        <v>REAL</v>
      </c>
      <c r="P529" s="0" t="n">
        <v>528</v>
      </c>
      <c r="Q529" s="42" t="s">
        <v>2974</v>
      </c>
      <c r="R529" s="42" t="str">
        <f aca="false">INDEX($N$2:$N$951,MATCH(S529,$P$2:$P$951,0),1)</f>
        <v>RSBD(1)</v>
      </c>
      <c r="S529" s="30" t="n">
        <v>525</v>
      </c>
      <c r="T529" s="43" t="str">
        <f aca="false">Q529&amp;"::"&amp;R529</f>
        <v>REAL::RSBD(1)</v>
      </c>
      <c r="U529" s="44" t="str">
        <f aca="false">"p%"&amp;LEFT(R529,SEARCH("(",R529,1)-1)&amp;"="&amp;LEFT(R529,SEARCH("(",R529,1)-1)</f>
        <v>p%RSBD=RSBD</v>
      </c>
      <c r="V529" s="44" t="str">
        <f aca="false">LEFT(R529,SEARCH("(",R529,1)-1)&amp;"="&amp;"p%"&amp;LEFT(R529,SEARCH("(",R529,1)-1)</f>
        <v>RSBD=p%RSBD</v>
      </c>
    </row>
    <row r="530" customFormat="false" ht="12.8" hidden="false" customHeight="false" outlineLevel="0" collapsed="false">
      <c r="E530" s="0" t="s">
        <v>1041</v>
      </c>
      <c r="I530" s="39" t="s">
        <v>2536</v>
      </c>
      <c r="J530" s="40" t="n">
        <f aca="false">IF(ISNUMBER(RIGHT(E530,LEN(E530)-SEARCH("(",E530,1))*1),RIGHT(E530,LEN(E530)-SEARCH("(",E530,1))*1,VLOOKUP(MID(E530,SEARCH("(",E530,1)+1,IF(ISERROR(FIND("NBMX",E530,1)),3,4)),$A$2:$C$38,3,0))</f>
        <v>1</v>
      </c>
      <c r="K530" s="40" t="str">
        <f aca="false">IF(ISBLANK(F530),"",IF(ISNUMBER(F530),F530,VLOOKUP(IF(ISERROR(SEARCH(")",F530,1)),LEFT(F530,LEN(F530)),LEFT(F530,LEN(F530)-1)),$A$2:$C$38,3,0)))</f>
        <v/>
      </c>
      <c r="L530" s="40" t="str">
        <f aca="false">IF(ISBLANK(G530),"",IF(ISNUMBER(G530),G530,IF(ISNUMBER(1*LEFT(G530,LEN(G530)-1)),1*LEFT(G530,LEN(G530)-1),VLOOKUP(IF(ISERROR(SEARCH(")",G530,1)),LEFT(G530,LEN(G530)),LEFT(G530,LEN(G530)-1)),$A$2:$C$38,3,0))))</f>
        <v/>
      </c>
      <c r="M530" s="41" t="str">
        <f aca="false">IF(ISBLANK(H530),"",IF(ISNUMBER(H530),H530,IF(ISNUMBER(1*LEFT(H530,LEN(H530)-1)),1*LEFT(H530,LEN(H530)-1),VLOOKUP(IF(ISERROR(SEARCH(")",H530,1)),LEFT(H530,LEN(H530)),LEFT(H530,LEN(H530)-1)),$A$2:$C$38,3,0))))</f>
        <v/>
      </c>
      <c r="N530" s="40" t="str">
        <f aca="false">I530&amp;"("&amp;J530&amp;IF(ISNUMBER(K530),IF(ISNUMBER(L530),IF(ISNUMBER(M530),","&amp;K530&amp;","&amp;L530&amp;","&amp;M530,","&amp;K530&amp;","&amp;L530),","&amp;K530),"")&amp;")"</f>
        <v>RSEE(1)</v>
      </c>
      <c r="O530" s="0" t="str">
        <f aca="false">IF(ISERROR(VLOOKUP(N530,'INTEGER modparm'!$B$2:$B$155,1,0)),IF(ISERROR(VLOOKUP(N530,'REAL modparm'!$B$2:$B$801,1,0)),IF(ISERROR(VLOOKUP(N530,'CHAR modparm'!$B$2:$B$10,1,0)),"*******","CHARACTER"),"REAL"),"INTEGER")</f>
        <v>REAL</v>
      </c>
      <c r="P530" s="0" t="n">
        <v>529</v>
      </c>
      <c r="Q530" s="42" t="s">
        <v>2974</v>
      </c>
      <c r="R530" s="42" t="str">
        <f aca="false">INDEX($N$2:$N$951,MATCH(S530,$P$2:$P$951,0),1)</f>
        <v>RSD(12,1)</v>
      </c>
      <c r="S530" s="30" t="n">
        <v>526</v>
      </c>
      <c r="T530" s="43" t="str">
        <f aca="false">Q530&amp;"::"&amp;R530</f>
        <v>REAL::RSD(12,1)</v>
      </c>
      <c r="U530" s="44" t="str">
        <f aca="false">"p%"&amp;LEFT(R530,SEARCH("(",R530,1)-1)&amp;"="&amp;LEFT(R530,SEARCH("(",R530,1)-1)</f>
        <v>p%RSD=RSD</v>
      </c>
      <c r="V530" s="44" t="str">
        <f aca="false">LEFT(R530,SEARCH("(",R530,1)-1)&amp;"="&amp;"p%"&amp;LEFT(R530,SEARCH("(",R530,1)-1)</f>
        <v>RSD=p%RSD</v>
      </c>
    </row>
    <row r="531" customFormat="false" ht="12.8" hidden="false" customHeight="false" outlineLevel="0" collapsed="false">
      <c r="E531" s="0" t="s">
        <v>1042</v>
      </c>
      <c r="I531" s="39" t="s">
        <v>2537</v>
      </c>
      <c r="J531" s="40" t="n">
        <f aca="false">IF(ISNUMBER(RIGHT(E531,LEN(E531)-SEARCH("(",E531,1))*1),RIGHT(E531,LEN(E531)-SEARCH("(",E531,1))*1,VLOOKUP(MID(E531,SEARCH("(",E531,1)+1,IF(ISERROR(FIND("NBMX",E531,1)),3,4)),$A$2:$C$38,3,0))</f>
        <v>1</v>
      </c>
      <c r="K531" s="40" t="str">
        <f aca="false">IF(ISBLANK(F531),"",IF(ISNUMBER(F531),F531,VLOOKUP(IF(ISERROR(SEARCH(")",F531,1)),LEFT(F531,LEN(F531)),LEFT(F531,LEN(F531)-1)),$A$2:$C$38,3,0)))</f>
        <v/>
      </c>
      <c r="L531" s="40" t="str">
        <f aca="false">IF(ISBLANK(G531),"",IF(ISNUMBER(G531),G531,IF(ISNUMBER(1*LEFT(G531,LEN(G531)-1)),1*LEFT(G531,LEN(G531)-1),VLOOKUP(IF(ISERROR(SEARCH(")",G531,1)),LEFT(G531,LEN(G531)),LEFT(G531,LEN(G531)-1)),$A$2:$C$38,3,0))))</f>
        <v/>
      </c>
      <c r="M531" s="41" t="str">
        <f aca="false">IF(ISBLANK(H531),"",IF(ISNUMBER(H531),H531,IF(ISNUMBER(1*LEFT(H531,LEN(H531)-1)),1*LEFT(H531,LEN(H531)-1),VLOOKUP(IF(ISERROR(SEARCH(")",H531,1)),LEFT(H531,LEN(H531)),LEFT(H531,LEN(H531)-1)),$A$2:$C$38,3,0))))</f>
        <v/>
      </c>
      <c r="N531" s="40" t="str">
        <f aca="false">I531&amp;"("&amp;J531&amp;IF(ISNUMBER(K531),IF(ISNUMBER(L531),IF(ISNUMBER(M531),","&amp;K531&amp;","&amp;L531&amp;","&amp;M531,","&amp;K531&amp;","&amp;L531),","&amp;K531),"")&amp;")"</f>
        <v>RSEP(1)</v>
      </c>
      <c r="O531" s="0" t="str">
        <f aca="false">IF(ISERROR(VLOOKUP(N531,'INTEGER modparm'!$B$2:$B$155,1,0)),IF(ISERROR(VLOOKUP(N531,'REAL modparm'!$B$2:$B$801,1,0)),IF(ISERROR(VLOOKUP(N531,'CHAR modparm'!$B$2:$B$10,1,0)),"*******","CHARACTER"),"REAL"),"INTEGER")</f>
        <v>REAL</v>
      </c>
      <c r="P531" s="0" t="n">
        <v>530</v>
      </c>
      <c r="Q531" s="42" t="s">
        <v>2974</v>
      </c>
      <c r="R531" s="42" t="str">
        <f aca="false">INDEX($N$2:$N$951,MATCH(S531,$P$2:$P$951,0),1)</f>
        <v>RSDM(12,1)</v>
      </c>
      <c r="S531" s="30" t="n">
        <v>527</v>
      </c>
      <c r="T531" s="43" t="str">
        <f aca="false">Q531&amp;"::"&amp;R531</f>
        <v>REAL::RSDM(12,1)</v>
      </c>
      <c r="U531" s="44" t="str">
        <f aca="false">"p%"&amp;LEFT(R531,SEARCH("(",R531,1)-1)&amp;"="&amp;LEFT(R531,SEARCH("(",R531,1)-1)</f>
        <v>p%RSDM=RSDM</v>
      </c>
      <c r="V531" s="44" t="str">
        <f aca="false">LEFT(R531,SEARCH("(",R531,1)-1)&amp;"="&amp;"p%"&amp;LEFT(R531,SEARCH("(",R531,1)-1)</f>
        <v>RSDM=p%RSDM</v>
      </c>
    </row>
    <row r="532" customFormat="false" ht="12.8" hidden="false" customHeight="false" outlineLevel="0" collapsed="false">
      <c r="E532" s="0" t="s">
        <v>1043</v>
      </c>
      <c r="I532" s="39" t="s">
        <v>2538</v>
      </c>
      <c r="J532" s="40" t="n">
        <f aca="false">IF(ISNUMBER(RIGHT(E532,LEN(E532)-SEARCH("(",E532,1))*1),RIGHT(E532,LEN(E532)-SEARCH("(",E532,1))*1,VLOOKUP(MID(E532,SEARCH("(",E532,1)+1,IF(ISERROR(FIND("NBMX",E532,1)),3,4)),$A$2:$C$38,3,0))</f>
        <v>1</v>
      </c>
      <c r="K532" s="40" t="str">
        <f aca="false">IF(ISBLANK(F532),"",IF(ISNUMBER(F532),F532,VLOOKUP(IF(ISERROR(SEARCH(")",F532,1)),LEFT(F532,LEN(F532)),LEFT(F532,LEN(F532)-1)),$A$2:$C$38,3,0)))</f>
        <v/>
      </c>
      <c r="L532" s="40" t="str">
        <f aca="false">IF(ISBLANK(G532),"",IF(ISNUMBER(G532),G532,IF(ISNUMBER(1*LEFT(G532,LEN(G532)-1)),1*LEFT(G532,LEN(G532)-1),VLOOKUP(IF(ISERROR(SEARCH(")",G532,1)),LEFT(G532,LEN(G532)),LEFT(G532,LEN(G532)-1)),$A$2:$C$38,3,0))))</f>
        <v/>
      </c>
      <c r="M532" s="41" t="str">
        <f aca="false">IF(ISBLANK(H532),"",IF(ISNUMBER(H532),H532,IF(ISNUMBER(1*LEFT(H532,LEN(H532)-1)),1*LEFT(H532,LEN(H532)-1),VLOOKUP(IF(ISERROR(SEARCH(")",H532,1)),LEFT(H532,LEN(H532)),LEFT(H532,LEN(H532)-1)),$A$2:$C$38,3,0))))</f>
        <v/>
      </c>
      <c r="N532" s="40" t="str">
        <f aca="false">I532&amp;"("&amp;J532&amp;IF(ISNUMBER(K532),IF(ISNUMBER(L532),IF(ISNUMBER(M532),","&amp;K532&amp;","&amp;L532&amp;","&amp;M532,","&amp;K532&amp;","&amp;L532),","&amp;K532),"")&amp;")"</f>
        <v>RSF(1)</v>
      </c>
      <c r="O532" s="0" t="str">
        <f aca="false">IF(ISERROR(VLOOKUP(N532,'INTEGER modparm'!$B$2:$B$155,1,0)),IF(ISERROR(VLOOKUP(N532,'REAL modparm'!$B$2:$B$801,1,0)),IF(ISERROR(VLOOKUP(N532,'CHAR modparm'!$B$2:$B$10,1,0)),"*******","CHARACTER"),"REAL"),"INTEGER")</f>
        <v>REAL</v>
      </c>
      <c r="P532" s="0" t="n">
        <v>531</v>
      </c>
      <c r="Q532" s="42" t="s">
        <v>2974</v>
      </c>
      <c r="R532" s="42" t="str">
        <f aca="false">INDEX($N$2:$N$951,MATCH(S532,$P$2:$P$951,0),1)</f>
        <v>RSDP(1)</v>
      </c>
      <c r="S532" s="30" t="n">
        <v>528</v>
      </c>
      <c r="T532" s="43" t="str">
        <f aca="false">Q532&amp;"::"&amp;R532</f>
        <v>REAL::RSDP(1)</v>
      </c>
      <c r="U532" s="44" t="str">
        <f aca="false">"p%"&amp;LEFT(R532,SEARCH("(",R532,1)-1)&amp;"="&amp;LEFT(R532,SEARCH("(",R532,1)-1)</f>
        <v>p%RSDP=RSDP</v>
      </c>
      <c r="V532" s="44" t="str">
        <f aca="false">LEFT(R532,SEARCH("(",R532,1)-1)&amp;"="&amp;"p%"&amp;LEFT(R532,SEARCH("(",R532,1)-1)</f>
        <v>RSDP=p%RSDP</v>
      </c>
    </row>
    <row r="533" customFormat="false" ht="12.8" hidden="false" customHeight="false" outlineLevel="0" collapsed="false">
      <c r="E533" s="0" t="s">
        <v>1250</v>
      </c>
      <c r="I533" s="39" t="s">
        <v>2539</v>
      </c>
      <c r="J533" s="40" t="n">
        <f aca="false">IF(ISNUMBER(RIGHT(E533,LEN(E533)-SEARCH("(",E533,1))*1),RIGHT(E533,LEN(E533)-SEARCH("(",E533,1))*1,VLOOKUP(MID(E533,SEARCH("(",E533,1)+1,IF(ISERROR(FIND("NBMX",E533,1)),3,4)),$A$2:$C$38,3,0))</f>
        <v>4</v>
      </c>
      <c r="K533" s="40" t="str">
        <f aca="false">IF(ISBLANK(F533),"",IF(ISNUMBER(F533),F533,VLOOKUP(IF(ISERROR(SEARCH(")",F533,1)),LEFT(F533,LEN(F533)),LEFT(F533,LEN(F533)-1)),$A$2:$C$38,3,0)))</f>
        <v/>
      </c>
      <c r="L533" s="40" t="str">
        <f aca="false">IF(ISBLANK(G533),"",IF(ISNUMBER(G533),G533,IF(ISNUMBER(1*LEFT(G533,LEN(G533)-1)),1*LEFT(G533,LEN(G533)-1),VLOOKUP(IF(ISERROR(SEARCH(")",G533,1)),LEFT(G533,LEN(G533)),LEFT(G533,LEN(G533)-1)),$A$2:$C$38,3,0))))</f>
        <v/>
      </c>
      <c r="M533" s="41" t="str">
        <f aca="false">IF(ISBLANK(H533),"",IF(ISNUMBER(H533),H533,IF(ISNUMBER(1*LEFT(H533,LEN(H533)-1)),1*LEFT(H533,LEN(H533)-1),VLOOKUP(IF(ISERROR(SEARCH(")",H533,1)),LEFT(H533,LEN(H533)),LEFT(H533,LEN(H533)-1)),$A$2:$C$38,3,0))))</f>
        <v/>
      </c>
      <c r="N533" s="40" t="str">
        <f aca="false">I533&amp;"("&amp;J533&amp;IF(ISNUMBER(K533),IF(ISNUMBER(L533),IF(ISNUMBER(M533),","&amp;K533&amp;","&amp;L533&amp;","&amp;M533,","&amp;K533&amp;","&amp;L533),","&amp;K533),"")&amp;")"</f>
        <v>RSFN(4)</v>
      </c>
      <c r="O533" s="0" t="str">
        <f aca="false">IF(ISERROR(VLOOKUP(N533,'INTEGER modparm'!$B$2:$B$155,1,0)),IF(ISERROR(VLOOKUP(N533,'REAL modparm'!$B$2:$B$801,1,0)),IF(ISERROR(VLOOKUP(N533,'CHAR modparm'!$B$2:$B$10,1,0)),"*******","CHARACTER"),"REAL"),"INTEGER")</f>
        <v>REAL</v>
      </c>
      <c r="P533" s="0" t="n">
        <v>532</v>
      </c>
      <c r="Q533" s="42" t="s">
        <v>2974</v>
      </c>
      <c r="R533" s="42" t="str">
        <f aca="false">INDEX($N$2:$N$951,MATCH(S533,$P$2:$P$951,0),1)</f>
        <v>RSEE(1)</v>
      </c>
      <c r="S533" s="30" t="n">
        <v>529</v>
      </c>
      <c r="T533" s="43" t="str">
        <f aca="false">Q533&amp;"::"&amp;R533</f>
        <v>REAL::RSEE(1)</v>
      </c>
      <c r="U533" s="44" t="str">
        <f aca="false">"p%"&amp;LEFT(R533,SEARCH("(",R533,1)-1)&amp;"="&amp;LEFT(R533,SEARCH("(",R533,1)-1)</f>
        <v>p%RSEE=RSEE</v>
      </c>
      <c r="V533" s="44" t="str">
        <f aca="false">LEFT(R533,SEARCH("(",R533,1)-1)&amp;"="&amp;"p%"&amp;LEFT(R533,SEARCH("(",R533,1)-1)</f>
        <v>RSEE=p%RSEE</v>
      </c>
    </row>
    <row r="534" customFormat="false" ht="12.8" hidden="false" customHeight="false" outlineLevel="0" collapsed="false">
      <c r="E534" s="0" t="s">
        <v>1044</v>
      </c>
      <c r="I534" s="39" t="s">
        <v>2540</v>
      </c>
      <c r="J534" s="40" t="n">
        <f aca="false">IF(ISNUMBER(RIGHT(E534,LEN(E534)-SEARCH("(",E534,1))*1),RIGHT(E534,LEN(E534)-SEARCH("(",E534,1))*1,VLOOKUP(MID(E534,SEARCH("(",E534,1)+1,IF(ISERROR(FIND("NBMX",E534,1)),3,4)),$A$2:$C$38,3,0))</f>
        <v>1</v>
      </c>
      <c r="K534" s="40" t="str">
        <f aca="false">IF(ISBLANK(F534),"",IF(ISNUMBER(F534),F534,VLOOKUP(IF(ISERROR(SEARCH(")",F534,1)),LEFT(F534,LEN(F534)),LEFT(F534,LEN(F534)-1)),$A$2:$C$38,3,0)))</f>
        <v/>
      </c>
      <c r="L534" s="40" t="str">
        <f aca="false">IF(ISBLANK(G534),"",IF(ISNUMBER(G534),G534,IF(ISNUMBER(1*LEFT(G534,LEN(G534)-1)),1*LEFT(G534,LEN(G534)-1),VLOOKUP(IF(ISERROR(SEARCH(")",G534,1)),LEFT(G534,LEN(G534)),LEFT(G534,LEN(G534)-1)),$A$2:$C$38,3,0))))</f>
        <v/>
      </c>
      <c r="M534" s="41" t="str">
        <f aca="false">IF(ISBLANK(H534),"",IF(ISNUMBER(H534),H534,IF(ISNUMBER(1*LEFT(H534,LEN(H534)-1)),1*LEFT(H534,LEN(H534)-1),VLOOKUP(IF(ISERROR(SEARCH(")",H534,1)),LEFT(H534,LEN(H534)),LEFT(H534,LEN(H534)-1)),$A$2:$C$38,3,0))))</f>
        <v/>
      </c>
      <c r="N534" s="40" t="str">
        <f aca="false">I534&amp;"("&amp;J534&amp;IF(ISNUMBER(K534),IF(ISNUMBER(L534),IF(ISNUMBER(M534),","&amp;K534&amp;","&amp;L534&amp;","&amp;M534,","&amp;K534&amp;","&amp;L534),","&amp;K534),"")&amp;")"</f>
        <v>RSHC(1)</v>
      </c>
      <c r="O534" s="0" t="str">
        <f aca="false">IF(ISERROR(VLOOKUP(N534,'INTEGER modparm'!$B$2:$B$155,1,0)),IF(ISERROR(VLOOKUP(N534,'REAL modparm'!$B$2:$B$801,1,0)),IF(ISERROR(VLOOKUP(N534,'CHAR modparm'!$B$2:$B$10,1,0)),"*******","CHARACTER"),"REAL"),"INTEGER")</f>
        <v>REAL</v>
      </c>
      <c r="P534" s="0" t="n">
        <v>533</v>
      </c>
      <c r="Q534" s="42" t="s">
        <v>2974</v>
      </c>
      <c r="R534" s="42" t="str">
        <f aca="false">INDEX($N$2:$N$951,MATCH(S534,$P$2:$P$951,0),1)</f>
        <v>RSEP(1)</v>
      </c>
      <c r="S534" s="30" t="n">
        <v>530</v>
      </c>
      <c r="T534" s="43" t="str">
        <f aca="false">Q534&amp;"::"&amp;R534</f>
        <v>REAL::RSEP(1)</v>
      </c>
      <c r="U534" s="44" t="str">
        <f aca="false">"p%"&amp;LEFT(R534,SEARCH("(",R534,1)-1)&amp;"="&amp;LEFT(R534,SEARCH("(",R534,1)-1)</f>
        <v>p%RSEP=RSEP</v>
      </c>
      <c r="V534" s="44" t="str">
        <f aca="false">LEFT(R534,SEARCH("(",R534,1)-1)&amp;"="&amp;"p%"&amp;LEFT(R534,SEARCH("(",R534,1)-1)</f>
        <v>RSEP=p%RSEP</v>
      </c>
    </row>
    <row r="535" customFormat="false" ht="12.8" hidden="false" customHeight="false" outlineLevel="0" collapsed="false">
      <c r="E535" s="0" t="s">
        <v>1045</v>
      </c>
      <c r="I535" s="39" t="s">
        <v>2541</v>
      </c>
      <c r="J535" s="40" t="n">
        <f aca="false">IF(ISNUMBER(RIGHT(E535,LEN(E535)-SEARCH("(",E535,1))*1),RIGHT(E535,LEN(E535)-SEARCH("(",E535,1))*1,VLOOKUP(MID(E535,SEARCH("(",E535,1)+1,IF(ISERROR(FIND("NBMX",E535,1)),3,4)),$A$2:$C$38,3,0))</f>
        <v>1</v>
      </c>
      <c r="K535" s="40" t="str">
        <f aca="false">IF(ISBLANK(F535),"",IF(ISNUMBER(F535),F535,VLOOKUP(IF(ISERROR(SEARCH(")",F535,1)),LEFT(F535,LEN(F535)),LEFT(F535,LEN(F535)-1)),$A$2:$C$38,3,0)))</f>
        <v/>
      </c>
      <c r="L535" s="40" t="str">
        <f aca="false">IF(ISBLANK(G535),"",IF(ISNUMBER(G535),G535,IF(ISNUMBER(1*LEFT(G535,LEN(G535)-1)),1*LEFT(G535,LEN(G535)-1),VLOOKUP(IF(ISERROR(SEARCH(")",G535,1)),LEFT(G535,LEN(G535)),LEFT(G535,LEN(G535)-1)),$A$2:$C$38,3,0))))</f>
        <v/>
      </c>
      <c r="M535" s="41" t="str">
        <f aca="false">IF(ISBLANK(H535),"",IF(ISNUMBER(H535),H535,IF(ISNUMBER(1*LEFT(H535,LEN(H535)-1)),1*LEFT(H535,LEN(H535)-1),VLOOKUP(IF(ISERROR(SEARCH(")",H535,1)),LEFT(H535,LEN(H535)),LEFT(H535,LEN(H535)-1)),$A$2:$C$38,3,0))))</f>
        <v/>
      </c>
      <c r="N535" s="40" t="str">
        <f aca="false">I535&amp;"("&amp;J535&amp;IF(ISNUMBER(K535),IF(ISNUMBER(L535),IF(ISNUMBER(M535),","&amp;K535&amp;","&amp;L535&amp;","&amp;M535,","&amp;K535&amp;","&amp;L535),","&amp;K535),"")&amp;")"</f>
        <v>RSK(1)</v>
      </c>
      <c r="O535" s="0" t="str">
        <f aca="false">IF(ISERROR(VLOOKUP(N535,'INTEGER modparm'!$B$2:$B$155,1,0)),IF(ISERROR(VLOOKUP(N535,'REAL modparm'!$B$2:$B$801,1,0)),IF(ISERROR(VLOOKUP(N535,'CHAR modparm'!$B$2:$B$10,1,0)),"*******","CHARACTER"),"REAL"),"INTEGER")</f>
        <v>REAL</v>
      </c>
      <c r="P535" s="0" t="n">
        <v>534</v>
      </c>
      <c r="Q535" s="42" t="s">
        <v>2974</v>
      </c>
      <c r="R535" s="42" t="str">
        <f aca="false">INDEX($N$2:$N$951,MATCH(S535,$P$2:$P$951,0),1)</f>
        <v>RSF(1)</v>
      </c>
      <c r="S535" s="30" t="n">
        <v>531</v>
      </c>
      <c r="T535" s="43" t="str">
        <f aca="false">Q535&amp;"::"&amp;R535</f>
        <v>REAL::RSF(1)</v>
      </c>
      <c r="U535" s="44" t="str">
        <f aca="false">"p%"&amp;LEFT(R535,SEARCH("(",R535,1)-1)&amp;"="&amp;LEFT(R535,SEARCH("(",R535,1)-1)</f>
        <v>p%RSF=RSF</v>
      </c>
      <c r="V535" s="44" t="str">
        <f aca="false">LEFT(R535,SEARCH("(",R535,1)-1)&amp;"="&amp;"p%"&amp;LEFT(R535,SEARCH("(",R535,1)-1)</f>
        <v>RSF=p%RSF</v>
      </c>
    </row>
    <row r="536" customFormat="false" ht="12.8" hidden="false" customHeight="false" outlineLevel="0" collapsed="false">
      <c r="E536" s="0" t="s">
        <v>1046</v>
      </c>
      <c r="I536" s="39" t="s">
        <v>2542</v>
      </c>
      <c r="J536" s="40" t="n">
        <f aca="false">IF(ISNUMBER(RIGHT(E536,LEN(E536)-SEARCH("(",E536,1))*1),RIGHT(E536,LEN(E536)-SEARCH("(",E536,1))*1,VLOOKUP(MID(E536,SEARCH("(",E536,1)+1,IF(ISERROR(FIND("NBMX",E536,1)),3,4)),$A$2:$C$38,3,0))</f>
        <v>1</v>
      </c>
      <c r="K536" s="40" t="str">
        <f aca="false">IF(ISBLANK(F536),"",IF(ISNUMBER(F536),F536,VLOOKUP(IF(ISERROR(SEARCH(")",F536,1)),LEFT(F536,LEN(F536)),LEFT(F536,LEN(F536)-1)),$A$2:$C$38,3,0)))</f>
        <v/>
      </c>
      <c r="L536" s="40" t="str">
        <f aca="false">IF(ISBLANK(G536),"",IF(ISNUMBER(G536),G536,IF(ISNUMBER(1*LEFT(G536,LEN(G536)-1)),1*LEFT(G536,LEN(G536)-1),VLOOKUP(IF(ISERROR(SEARCH(")",G536,1)),LEFT(G536,LEN(G536)),LEFT(G536,LEN(G536)-1)),$A$2:$C$38,3,0))))</f>
        <v/>
      </c>
      <c r="M536" s="41" t="str">
        <f aca="false">IF(ISBLANK(H536),"",IF(ISNUMBER(H536),H536,IF(ISNUMBER(1*LEFT(H536,LEN(H536)-1)),1*LEFT(H536,LEN(H536)-1),VLOOKUP(IF(ISERROR(SEARCH(")",H536,1)),LEFT(H536,LEN(H536)),LEFT(H536,LEN(H536)-1)),$A$2:$C$38,3,0))))</f>
        <v/>
      </c>
      <c r="N536" s="40" t="str">
        <f aca="false">I536&amp;"("&amp;J536&amp;IF(ISNUMBER(K536),IF(ISNUMBER(L536),IF(ISNUMBER(M536),","&amp;K536&amp;","&amp;L536&amp;","&amp;M536,","&amp;K536&amp;","&amp;L536),","&amp;K536),"")&amp;")"</f>
        <v>RSLK(1)</v>
      </c>
      <c r="O536" s="0" t="str">
        <f aca="false">IF(ISERROR(VLOOKUP(N536,'INTEGER modparm'!$B$2:$B$155,1,0)),IF(ISERROR(VLOOKUP(N536,'REAL modparm'!$B$2:$B$801,1,0)),IF(ISERROR(VLOOKUP(N536,'CHAR modparm'!$B$2:$B$10,1,0)),"*******","CHARACTER"),"REAL"),"INTEGER")</f>
        <v>REAL</v>
      </c>
      <c r="P536" s="0" t="n">
        <v>535</v>
      </c>
      <c r="Q536" s="42" t="s">
        <v>2974</v>
      </c>
      <c r="R536" s="42" t="str">
        <f aca="false">INDEX($N$2:$N$951,MATCH(S536,$P$2:$P$951,0),1)</f>
        <v>RSFN(4)</v>
      </c>
      <c r="S536" s="30" t="n">
        <v>532</v>
      </c>
      <c r="T536" s="43" t="str">
        <f aca="false">Q536&amp;"::"&amp;R536</f>
        <v>REAL::RSFN(4)</v>
      </c>
      <c r="U536" s="44" t="str">
        <f aca="false">"p%"&amp;LEFT(R536,SEARCH("(",R536,1)-1)&amp;"="&amp;LEFT(R536,SEARCH("(",R536,1)-1)</f>
        <v>p%RSFN=RSFN</v>
      </c>
      <c r="V536" s="44" t="str">
        <f aca="false">LEFT(R536,SEARCH("(",R536,1)-1)&amp;"="&amp;"p%"&amp;LEFT(R536,SEARCH("(",R536,1)-1)</f>
        <v>RSFN=p%RSFN</v>
      </c>
    </row>
    <row r="537" customFormat="false" ht="12.8" hidden="false" customHeight="false" outlineLevel="0" collapsed="false">
      <c r="E537" s="0" t="s">
        <v>1050</v>
      </c>
      <c r="I537" s="39" t="s">
        <v>2543</v>
      </c>
      <c r="J537" s="40" t="n">
        <f aca="false">IF(ISNUMBER(RIGHT(E537,LEN(E537)-SEARCH("(",E537,1))*1),RIGHT(E537,LEN(E537)-SEARCH("(",E537,1))*1,VLOOKUP(MID(E537,SEARCH("(",E537,1)+1,IF(ISERROR(FIND("NBMX",E537,1)),3,4)),$A$2:$C$38,3,0))</f>
        <v>1</v>
      </c>
      <c r="K537" s="40" t="str">
        <f aca="false">IF(ISBLANK(F537),"",IF(ISNUMBER(F537),F537,VLOOKUP(IF(ISERROR(SEARCH(")",F537,1)),LEFT(F537,LEN(F537)),LEFT(F537,LEN(F537)-1)),$A$2:$C$38,3,0)))</f>
        <v/>
      </c>
      <c r="L537" s="40" t="str">
        <f aca="false">IF(ISBLANK(G537),"",IF(ISNUMBER(G537),G537,IF(ISNUMBER(1*LEFT(G537,LEN(G537)-1)),1*LEFT(G537,LEN(G537)-1),VLOOKUP(IF(ISERROR(SEARCH(")",G537,1)),LEFT(G537,LEN(G537)),LEFT(G537,LEN(G537)-1)),$A$2:$C$38,3,0))))</f>
        <v/>
      </c>
      <c r="M537" s="41" t="str">
        <f aca="false">IF(ISBLANK(H537),"",IF(ISNUMBER(H537),H537,IF(ISNUMBER(1*LEFT(H537,LEN(H537)-1)),1*LEFT(H537,LEN(H537)-1),VLOOKUP(IF(ISERROR(SEARCH(")",H537,1)),LEFT(H537,LEN(H537)),LEFT(H537,LEN(H537)-1)),$A$2:$C$38,3,0))))</f>
        <v/>
      </c>
      <c r="N537" s="40" t="str">
        <f aca="false">I537&amp;"("&amp;J537&amp;IF(ISNUMBER(K537),IF(ISNUMBER(L537),IF(ISNUMBER(M537),","&amp;K537&amp;","&amp;L537&amp;","&amp;M537,","&amp;K537&amp;","&amp;L537),","&amp;K537),"")&amp;")"</f>
        <v>RSO3(1)</v>
      </c>
      <c r="O537" s="0" t="str">
        <f aca="false">IF(ISERROR(VLOOKUP(N537,'INTEGER modparm'!$B$2:$B$155,1,0)),IF(ISERROR(VLOOKUP(N537,'REAL modparm'!$B$2:$B$801,1,0)),IF(ISERROR(VLOOKUP(N537,'CHAR modparm'!$B$2:$B$10,1,0)),"*******","CHARACTER"),"REAL"),"INTEGER")</f>
        <v>REAL</v>
      </c>
      <c r="P537" s="0" t="n">
        <v>536</v>
      </c>
      <c r="Q537" s="42" t="s">
        <v>2974</v>
      </c>
      <c r="R537" s="42" t="str">
        <f aca="false">INDEX($N$2:$N$951,MATCH(S537,$P$2:$P$951,0),1)</f>
        <v>RSHC(1)</v>
      </c>
      <c r="S537" s="30" t="n">
        <v>533</v>
      </c>
      <c r="T537" s="43" t="str">
        <f aca="false">Q537&amp;"::"&amp;R537</f>
        <v>REAL::RSHC(1)</v>
      </c>
      <c r="U537" s="44" t="str">
        <f aca="false">"p%"&amp;LEFT(R537,SEARCH("(",R537,1)-1)&amp;"="&amp;LEFT(R537,SEARCH("(",R537,1)-1)</f>
        <v>p%RSHC=RSHC</v>
      </c>
      <c r="V537" s="44" t="str">
        <f aca="false">LEFT(R537,SEARCH("(",R537,1)-1)&amp;"="&amp;"p%"&amp;LEFT(R537,SEARCH("(",R537,1)-1)</f>
        <v>RSHC=p%RSHC</v>
      </c>
    </row>
    <row r="538" customFormat="false" ht="12.8" hidden="false" customHeight="false" outlineLevel="0" collapsed="false">
      <c r="E538" s="0" t="s">
        <v>1047</v>
      </c>
      <c r="I538" s="39" t="s">
        <v>2544</v>
      </c>
      <c r="J538" s="40" t="n">
        <f aca="false">IF(ISNUMBER(RIGHT(E538,LEN(E538)-SEARCH("(",E538,1))*1),RIGHT(E538,LEN(E538)-SEARCH("(",E538,1))*1,VLOOKUP(MID(E538,SEARCH("(",E538,1)+1,IF(ISERROR(FIND("NBMX",E538,1)),3,4)),$A$2:$C$38,3,0))</f>
        <v>1</v>
      </c>
      <c r="K538" s="40" t="str">
        <f aca="false">IF(ISBLANK(F538),"",IF(ISNUMBER(F538),F538,VLOOKUP(IF(ISERROR(SEARCH(")",F538,1)),LEFT(F538,LEN(F538)),LEFT(F538,LEN(F538)-1)),$A$2:$C$38,3,0)))</f>
        <v/>
      </c>
      <c r="L538" s="40" t="str">
        <f aca="false">IF(ISBLANK(G538),"",IF(ISNUMBER(G538),G538,IF(ISNUMBER(1*LEFT(G538,LEN(G538)-1)),1*LEFT(G538,LEN(G538)-1),VLOOKUP(IF(ISERROR(SEARCH(")",G538,1)),LEFT(G538,LEN(G538)),LEFT(G538,LEN(G538)-1)),$A$2:$C$38,3,0))))</f>
        <v/>
      </c>
      <c r="M538" s="41" t="str">
        <f aca="false">IF(ISBLANK(H538),"",IF(ISNUMBER(H538),H538,IF(ISNUMBER(1*LEFT(H538,LEN(H538)-1)),1*LEFT(H538,LEN(H538)-1),VLOOKUP(IF(ISERROR(SEARCH(")",H538,1)),LEFT(H538,LEN(H538)),LEFT(H538,LEN(H538)-1)),$A$2:$C$38,3,0))))</f>
        <v/>
      </c>
      <c r="N538" s="40" t="str">
        <f aca="false">I538&amp;"("&amp;J538&amp;IF(ISNUMBER(K538),IF(ISNUMBER(L538),IF(ISNUMBER(M538),","&amp;K538&amp;","&amp;L538&amp;","&amp;M538,","&amp;K538&amp;","&amp;L538),","&amp;K538),"")&amp;")"</f>
        <v>RSOC(1)</v>
      </c>
      <c r="O538" s="0" t="str">
        <f aca="false">IF(ISERROR(VLOOKUP(N538,'INTEGER modparm'!$B$2:$B$155,1,0)),IF(ISERROR(VLOOKUP(N538,'REAL modparm'!$B$2:$B$801,1,0)),IF(ISERROR(VLOOKUP(N538,'CHAR modparm'!$B$2:$B$10,1,0)),"*******","CHARACTER"),"REAL"),"INTEGER")</f>
        <v>REAL</v>
      </c>
      <c r="P538" s="0" t="n">
        <v>537</v>
      </c>
      <c r="Q538" s="42" t="s">
        <v>2974</v>
      </c>
      <c r="R538" s="42" t="str">
        <f aca="false">INDEX($N$2:$N$951,MATCH(S538,$P$2:$P$951,0),1)</f>
        <v>RSK(1)</v>
      </c>
      <c r="S538" s="30" t="n">
        <v>534</v>
      </c>
      <c r="T538" s="43" t="str">
        <f aca="false">Q538&amp;"::"&amp;R538</f>
        <v>REAL::RSK(1)</v>
      </c>
      <c r="U538" s="44" t="str">
        <f aca="false">"p%"&amp;LEFT(R538,SEARCH("(",R538,1)-1)&amp;"="&amp;LEFT(R538,SEARCH("(",R538,1)-1)</f>
        <v>p%RSK=RSK</v>
      </c>
      <c r="V538" s="44" t="str">
        <f aca="false">LEFT(R538,SEARCH("(",R538,1)-1)&amp;"="&amp;"p%"&amp;LEFT(R538,SEARCH("(",R538,1)-1)</f>
        <v>RSK=p%RSK</v>
      </c>
    </row>
    <row r="539" customFormat="false" ht="12.8" hidden="false" customHeight="false" outlineLevel="0" collapsed="false">
      <c r="E539" s="0" t="s">
        <v>1048</v>
      </c>
      <c r="I539" s="39" t="s">
        <v>2545</v>
      </c>
      <c r="J539" s="40" t="n">
        <f aca="false">IF(ISNUMBER(RIGHT(E539,LEN(E539)-SEARCH("(",E539,1))*1),RIGHT(E539,LEN(E539)-SEARCH("(",E539,1))*1,VLOOKUP(MID(E539,SEARCH("(",E539,1)+1,IF(ISERROR(FIND("NBMX",E539,1)),3,4)),$A$2:$C$38,3,0))</f>
        <v>1</v>
      </c>
      <c r="K539" s="40" t="str">
        <f aca="false">IF(ISBLANK(F539),"",IF(ISNUMBER(F539),F539,VLOOKUP(IF(ISERROR(SEARCH(")",F539,1)),LEFT(F539,LEN(F539)),LEFT(F539,LEN(F539)-1)),$A$2:$C$38,3,0)))</f>
        <v/>
      </c>
      <c r="L539" s="40" t="str">
        <f aca="false">IF(ISBLANK(G539),"",IF(ISNUMBER(G539),G539,IF(ISNUMBER(1*LEFT(G539,LEN(G539)-1)),1*LEFT(G539,LEN(G539)-1),VLOOKUP(IF(ISERROR(SEARCH(")",G539,1)),LEFT(G539,LEN(G539)),LEFT(G539,LEN(G539)-1)),$A$2:$C$38,3,0))))</f>
        <v/>
      </c>
      <c r="M539" s="41" t="str">
        <f aca="false">IF(ISBLANK(H539),"",IF(ISNUMBER(H539),H539,IF(ISNUMBER(1*LEFT(H539,LEN(H539)-1)),1*LEFT(H539,LEN(H539)-1),VLOOKUP(IF(ISERROR(SEARCH(")",H539,1)),LEFT(H539,LEN(H539)),LEFT(H539,LEN(H539)-1)),$A$2:$C$38,3,0))))</f>
        <v/>
      </c>
      <c r="N539" s="40" t="str">
        <f aca="false">I539&amp;"("&amp;J539&amp;IF(ISNUMBER(K539),IF(ISNUMBER(L539),IF(ISNUMBER(M539),","&amp;K539&amp;","&amp;L539&amp;","&amp;M539,","&amp;K539&amp;","&amp;L539),","&amp;K539),"")&amp;")"</f>
        <v>RSON(1)</v>
      </c>
      <c r="O539" s="0" t="str">
        <f aca="false">IF(ISERROR(VLOOKUP(N539,'INTEGER modparm'!$B$2:$B$155,1,0)),IF(ISERROR(VLOOKUP(N539,'REAL modparm'!$B$2:$B$801,1,0)),IF(ISERROR(VLOOKUP(N539,'CHAR modparm'!$B$2:$B$10,1,0)),"*******","CHARACTER"),"REAL"),"INTEGER")</f>
        <v>REAL</v>
      </c>
      <c r="P539" s="0" t="n">
        <v>538</v>
      </c>
      <c r="Q539" s="42" t="s">
        <v>2974</v>
      </c>
      <c r="R539" s="42" t="str">
        <f aca="false">INDEX($N$2:$N$951,MATCH(S539,$P$2:$P$951,0),1)</f>
        <v>RSLK(1)</v>
      </c>
      <c r="S539" s="30" t="n">
        <v>535</v>
      </c>
      <c r="T539" s="43" t="str">
        <f aca="false">Q539&amp;"::"&amp;R539</f>
        <v>REAL::RSLK(1)</v>
      </c>
      <c r="U539" s="44" t="str">
        <f aca="false">"p%"&amp;LEFT(R539,SEARCH("(",R539,1)-1)&amp;"="&amp;LEFT(R539,SEARCH("(",R539,1)-1)</f>
        <v>p%RSLK=RSLK</v>
      </c>
      <c r="V539" s="44" t="str">
        <f aca="false">LEFT(R539,SEARCH("(",R539,1)-1)&amp;"="&amp;"p%"&amp;LEFT(R539,SEARCH("(",R539,1)-1)</f>
        <v>RSLK=p%RSLK</v>
      </c>
    </row>
    <row r="540" customFormat="false" ht="12.8" hidden="false" customHeight="false" outlineLevel="0" collapsed="false">
      <c r="E540" s="0" t="s">
        <v>1049</v>
      </c>
      <c r="I540" s="39" t="s">
        <v>2546</v>
      </c>
      <c r="J540" s="40" t="n">
        <f aca="false">IF(ISNUMBER(RIGHT(E540,LEN(E540)-SEARCH("(",E540,1))*1),RIGHT(E540,LEN(E540)-SEARCH("(",E540,1))*1,VLOOKUP(MID(E540,SEARCH("(",E540,1)+1,IF(ISERROR(FIND("NBMX",E540,1)),3,4)),$A$2:$C$38,3,0))</f>
        <v>1</v>
      </c>
      <c r="K540" s="40" t="str">
        <f aca="false">IF(ISBLANK(F540),"",IF(ISNUMBER(F540),F540,VLOOKUP(IF(ISERROR(SEARCH(")",F540,1)),LEFT(F540,LEN(F540)),LEFT(F540,LEN(F540)-1)),$A$2:$C$38,3,0)))</f>
        <v/>
      </c>
      <c r="L540" s="40" t="str">
        <f aca="false">IF(ISBLANK(G540),"",IF(ISNUMBER(G540),G540,IF(ISNUMBER(1*LEFT(G540,LEN(G540)-1)),1*LEFT(G540,LEN(G540)-1),VLOOKUP(IF(ISERROR(SEARCH(")",G540,1)),LEFT(G540,LEN(G540)),LEFT(G540,LEN(G540)-1)),$A$2:$C$38,3,0))))</f>
        <v/>
      </c>
      <c r="M540" s="41" t="str">
        <f aca="false">IF(ISBLANK(H540),"",IF(ISNUMBER(H540),H540,IF(ISNUMBER(1*LEFT(H540,LEN(H540)-1)),1*LEFT(H540,LEN(H540)-1),VLOOKUP(IF(ISERROR(SEARCH(")",H540,1)),LEFT(H540,LEN(H540)),LEFT(H540,LEN(H540)-1)),$A$2:$C$38,3,0))))</f>
        <v/>
      </c>
      <c r="N540" s="40" t="str">
        <f aca="false">I540&amp;"("&amp;J540&amp;IF(ISNUMBER(K540),IF(ISNUMBER(L540),IF(ISNUMBER(M540),","&amp;K540&amp;","&amp;L540&amp;","&amp;M540,","&amp;K540&amp;","&amp;L540),","&amp;K540),"")&amp;")"</f>
        <v>RSOP(1)</v>
      </c>
      <c r="O540" s="0" t="str">
        <f aca="false">IF(ISERROR(VLOOKUP(N540,'INTEGER modparm'!$B$2:$B$155,1,0)),IF(ISERROR(VLOOKUP(N540,'REAL modparm'!$B$2:$B$801,1,0)),IF(ISERROR(VLOOKUP(N540,'CHAR modparm'!$B$2:$B$10,1,0)),"*******","CHARACTER"),"REAL"),"INTEGER")</f>
        <v>REAL</v>
      </c>
      <c r="P540" s="0" t="n">
        <v>539</v>
      </c>
      <c r="Q540" s="42" t="s">
        <v>2974</v>
      </c>
      <c r="R540" s="42" t="str">
        <f aca="false">INDEX($N$2:$N$951,MATCH(S540,$P$2:$P$951,0),1)</f>
        <v>RSO3(1)</v>
      </c>
      <c r="S540" s="30" t="n">
        <v>536</v>
      </c>
      <c r="T540" s="43" t="str">
        <f aca="false">Q540&amp;"::"&amp;R540</f>
        <v>REAL::RSO3(1)</v>
      </c>
      <c r="U540" s="44" t="str">
        <f aca="false">"p%"&amp;LEFT(R540,SEARCH("(",R540,1)-1)&amp;"="&amp;LEFT(R540,SEARCH("(",R540,1)-1)</f>
        <v>p%RSO3=RSO3</v>
      </c>
      <c r="V540" s="44" t="str">
        <f aca="false">LEFT(R540,SEARCH("(",R540,1)-1)&amp;"="&amp;"p%"&amp;LEFT(R540,SEARCH("(",R540,1)-1)</f>
        <v>RSO3=p%RSO3</v>
      </c>
    </row>
    <row r="541" customFormat="false" ht="12.8" hidden="false" customHeight="false" outlineLevel="0" collapsed="false">
      <c r="E541" s="0" t="s">
        <v>1060</v>
      </c>
      <c r="I541" s="39" t="s">
        <v>2547</v>
      </c>
      <c r="J541" s="40" t="n">
        <f aca="false">IF(ISNUMBER(RIGHT(E541,LEN(E541)-SEARCH("(",E541,1))*1),RIGHT(E541,LEN(E541)-SEARCH("(",E541,1))*1,VLOOKUP(MID(E541,SEARCH("(",E541,1)+1,IF(ISERROR(FIND("NBMX",E541,1)),3,4)),$A$2:$C$38,3,0))</f>
        <v>1</v>
      </c>
      <c r="K541" s="40" t="str">
        <f aca="false">IF(ISBLANK(F541),"",IF(ISNUMBER(F541),F541,VLOOKUP(IF(ISERROR(SEARCH(")",F541,1)),LEFT(F541,LEN(F541)),LEFT(F541,LEN(F541)-1)),$A$2:$C$38,3,0)))</f>
        <v/>
      </c>
      <c r="L541" s="40" t="str">
        <f aca="false">IF(ISBLANK(G541),"",IF(ISNUMBER(G541),G541,IF(ISNUMBER(1*LEFT(G541,LEN(G541)-1)),1*LEFT(G541,LEN(G541)-1),VLOOKUP(IF(ISERROR(SEARCH(")",G541,1)),LEFT(G541,LEN(G541)),LEFT(G541,LEN(G541)-1)),$A$2:$C$38,3,0))))</f>
        <v/>
      </c>
      <c r="M541" s="41" t="str">
        <f aca="false">IF(ISBLANK(H541),"",IF(ISNUMBER(H541),H541,IF(ISNUMBER(1*LEFT(H541,LEN(H541)-1)),1*LEFT(H541,LEN(H541)-1),VLOOKUP(IF(ISERROR(SEARCH(")",H541,1)),LEFT(H541,LEN(H541)),LEFT(H541,LEN(H541)-1)),$A$2:$C$38,3,0))))</f>
        <v/>
      </c>
      <c r="N541" s="40" t="str">
        <f aca="false">I541&amp;"("&amp;J541&amp;IF(ISNUMBER(K541),IF(ISNUMBER(L541),IF(ISNUMBER(M541),","&amp;K541&amp;","&amp;L541&amp;","&amp;M541,","&amp;K541&amp;","&amp;L541),","&amp;K541),"")&amp;")"</f>
        <v>RSPK(1)</v>
      </c>
      <c r="O541" s="0" t="str">
        <f aca="false">IF(ISERROR(VLOOKUP(N541,'INTEGER modparm'!$B$2:$B$155,1,0)),IF(ISERROR(VLOOKUP(N541,'REAL modparm'!$B$2:$B$801,1,0)),IF(ISERROR(VLOOKUP(N541,'CHAR modparm'!$B$2:$B$10,1,0)),"*******","CHARACTER"),"REAL"),"INTEGER")</f>
        <v>REAL</v>
      </c>
      <c r="P541" s="0" t="n">
        <v>540</v>
      </c>
      <c r="Q541" s="42" t="s">
        <v>2974</v>
      </c>
      <c r="R541" s="42" t="str">
        <f aca="false">INDEX($N$2:$N$951,MATCH(S541,$P$2:$P$951,0),1)</f>
        <v>RSOC(1)</v>
      </c>
      <c r="S541" s="30" t="n">
        <v>537</v>
      </c>
      <c r="T541" s="43" t="str">
        <f aca="false">Q541&amp;"::"&amp;R541</f>
        <v>REAL::RSOC(1)</v>
      </c>
      <c r="U541" s="44" t="str">
        <f aca="false">"p%"&amp;LEFT(R541,SEARCH("(",R541,1)-1)&amp;"="&amp;LEFT(R541,SEARCH("(",R541,1)-1)</f>
        <v>p%RSOC=RSOC</v>
      </c>
      <c r="V541" s="44" t="str">
        <f aca="false">LEFT(R541,SEARCH("(",R541,1)-1)&amp;"="&amp;"p%"&amp;LEFT(R541,SEARCH("(",R541,1)-1)</f>
        <v>RSOC=p%RSOC</v>
      </c>
    </row>
    <row r="542" customFormat="false" ht="12.8" hidden="false" customHeight="false" outlineLevel="0" collapsed="false">
      <c r="E542" s="0" t="s">
        <v>1819</v>
      </c>
      <c r="F542" s="0" t="s">
        <v>1681</v>
      </c>
      <c r="I542" s="39" t="s">
        <v>2548</v>
      </c>
      <c r="J542" s="40" t="n">
        <f aca="false">IF(ISNUMBER(RIGHT(E542,LEN(E542)-SEARCH("(",E542,1))*1),RIGHT(E542,LEN(E542)-SEARCH("(",E542,1))*1,VLOOKUP(MID(E542,SEARCH("(",E542,1)+1,IF(ISERROR(FIND("NBMX",E542,1)),3,4)),$A$2:$C$38,3,0))</f>
        <v>60</v>
      </c>
      <c r="K542" s="40" t="n">
        <f aca="false">IF(ISBLANK(F542),"",IF(ISNUMBER(F542),F542,VLOOKUP(IF(ISERROR(SEARCH(")",F542,1)),LEFT(F542,LEN(F542)),LEFT(F542,LEN(F542)-1)),$A$2:$C$38,3,0)))</f>
        <v>4</v>
      </c>
      <c r="L542" s="40" t="str">
        <f aca="false">IF(ISBLANK(G542),"",IF(ISNUMBER(G542),G542,IF(ISNUMBER(1*LEFT(G542,LEN(G542)-1)),1*LEFT(G542,LEN(G542)-1),VLOOKUP(IF(ISERROR(SEARCH(")",G542,1)),LEFT(G542,LEN(G542)),LEFT(G542,LEN(G542)-1)),$A$2:$C$38,3,0))))</f>
        <v/>
      </c>
      <c r="M542" s="41" t="str">
        <f aca="false">IF(ISBLANK(H542),"",IF(ISNUMBER(H542),H542,IF(ISNUMBER(1*LEFT(H542,LEN(H542)-1)),1*LEFT(H542,LEN(H542)-1),VLOOKUP(IF(ISERROR(SEARCH(")",H542,1)),LEFT(H542,LEN(H542)),LEFT(H542,LEN(H542)-1)),$A$2:$C$38,3,0))))</f>
        <v/>
      </c>
      <c r="N542" s="40" t="str">
        <f aca="false">I542&amp;"("&amp;J542&amp;IF(ISNUMBER(K542),IF(ISNUMBER(L542),IF(ISNUMBER(M542),","&amp;K542&amp;","&amp;L542&amp;","&amp;M542,","&amp;K542&amp;","&amp;L542),","&amp;K542),"")&amp;")"</f>
        <v>RSPS(60,4)</v>
      </c>
      <c r="O542" s="0" t="str">
        <f aca="false">IF(ISERROR(VLOOKUP(N542,'INTEGER modparm'!$B$2:$B$155,1,0)),IF(ISERROR(VLOOKUP(N542,'REAL modparm'!$B$2:$B$801,1,0)),IF(ISERROR(VLOOKUP(N542,'CHAR modparm'!$B$2:$B$10,1,0)),"*******","CHARACTER"),"REAL"),"INTEGER")</f>
        <v>REAL</v>
      </c>
      <c r="P542" s="0" t="n">
        <v>541</v>
      </c>
      <c r="Q542" s="42" t="s">
        <v>2974</v>
      </c>
      <c r="R542" s="42" t="str">
        <f aca="false">INDEX($N$2:$N$951,MATCH(S542,$P$2:$P$951,0),1)</f>
        <v>RSON(1)</v>
      </c>
      <c r="S542" s="30" t="n">
        <v>538</v>
      </c>
      <c r="T542" s="43" t="str">
        <f aca="false">Q542&amp;"::"&amp;R542</f>
        <v>REAL::RSON(1)</v>
      </c>
      <c r="U542" s="44" t="str">
        <f aca="false">"p%"&amp;LEFT(R542,SEARCH("(",R542,1)-1)&amp;"="&amp;LEFT(R542,SEARCH("(",R542,1)-1)</f>
        <v>p%RSON=RSON</v>
      </c>
      <c r="V542" s="44" t="str">
        <f aca="false">LEFT(R542,SEARCH("(",R542,1)-1)&amp;"="&amp;"p%"&amp;LEFT(R542,SEARCH("(",R542,1)-1)</f>
        <v>RSON=p%RSON</v>
      </c>
    </row>
    <row r="543" customFormat="false" ht="12.8" hidden="false" customHeight="false" outlineLevel="0" collapsed="false">
      <c r="E543" s="0" t="s">
        <v>1051</v>
      </c>
      <c r="I543" s="39" t="s">
        <v>2549</v>
      </c>
      <c r="J543" s="40" t="n">
        <f aca="false">IF(ISNUMBER(RIGHT(E543,LEN(E543)-SEARCH("(",E543,1))*1),RIGHT(E543,LEN(E543)-SEARCH("(",E543,1))*1,VLOOKUP(MID(E543,SEARCH("(",E543,1)+1,IF(ISERROR(FIND("NBMX",E543,1)),3,4)),$A$2:$C$38,3,0))</f>
        <v>1</v>
      </c>
      <c r="K543" s="40" t="str">
        <f aca="false">IF(ISBLANK(F543),"",IF(ISNUMBER(F543),F543,VLOOKUP(IF(ISERROR(SEARCH(")",F543,1)),LEFT(F543,LEN(F543)),LEFT(F543,LEN(F543)-1)),$A$2:$C$38,3,0)))</f>
        <v/>
      </c>
      <c r="L543" s="40" t="str">
        <f aca="false">IF(ISBLANK(G543),"",IF(ISNUMBER(G543),G543,IF(ISNUMBER(1*LEFT(G543,LEN(G543)-1)),1*LEFT(G543,LEN(G543)-1),VLOOKUP(IF(ISERROR(SEARCH(")",G543,1)),LEFT(G543,LEN(G543)),LEFT(G543,LEN(G543)-1)),$A$2:$C$38,3,0))))</f>
        <v/>
      </c>
      <c r="M543" s="41" t="str">
        <f aca="false">IF(ISBLANK(H543),"",IF(ISNUMBER(H543),H543,IF(ISNUMBER(1*LEFT(H543,LEN(H543)-1)),1*LEFT(H543,LEN(H543)-1),VLOOKUP(IF(ISERROR(SEARCH(")",H543,1)),LEFT(H543,LEN(H543)),LEFT(H543,LEN(H543)-1)),$A$2:$C$38,3,0))))</f>
        <v/>
      </c>
      <c r="N543" s="40" t="str">
        <f aca="false">I543&amp;"("&amp;J543&amp;IF(ISNUMBER(K543),IF(ISNUMBER(L543),IF(ISNUMBER(M543),","&amp;K543&amp;","&amp;L543&amp;","&amp;M543,","&amp;K543&amp;","&amp;L543),","&amp;K543),"")&amp;")"</f>
        <v>RSRR(1)</v>
      </c>
      <c r="O543" s="0" t="str">
        <f aca="false">IF(ISERROR(VLOOKUP(N543,'INTEGER modparm'!$B$2:$B$155,1,0)),IF(ISERROR(VLOOKUP(N543,'REAL modparm'!$B$2:$B$801,1,0)),IF(ISERROR(VLOOKUP(N543,'CHAR modparm'!$B$2:$B$10,1,0)),"*******","CHARACTER"),"REAL"),"INTEGER")</f>
        <v>REAL</v>
      </c>
      <c r="P543" s="0" t="n">
        <v>542</v>
      </c>
      <c r="Q543" s="42" t="s">
        <v>2974</v>
      </c>
      <c r="R543" s="42" t="str">
        <f aca="false">INDEX($N$2:$N$951,MATCH(S543,$P$2:$P$951,0),1)</f>
        <v>RSOP(1)</v>
      </c>
      <c r="S543" s="30" t="n">
        <v>539</v>
      </c>
      <c r="T543" s="43" t="str">
        <f aca="false">Q543&amp;"::"&amp;R543</f>
        <v>REAL::RSOP(1)</v>
      </c>
      <c r="U543" s="44" t="str">
        <f aca="false">"p%"&amp;LEFT(R543,SEARCH("(",R543,1)-1)&amp;"="&amp;LEFT(R543,SEARCH("(",R543,1)-1)</f>
        <v>p%RSOP=RSOP</v>
      </c>
      <c r="V543" s="44" t="str">
        <f aca="false">LEFT(R543,SEARCH("(",R543,1)-1)&amp;"="&amp;"p%"&amp;LEFT(R543,SEARCH("(",R543,1)-1)</f>
        <v>RSOP=p%RSOP</v>
      </c>
    </row>
    <row r="544" customFormat="false" ht="12.8" hidden="false" customHeight="false" outlineLevel="0" collapsed="false">
      <c r="E544" s="0" t="s">
        <v>1052</v>
      </c>
      <c r="I544" s="39" t="s">
        <v>2550</v>
      </c>
      <c r="J544" s="40" t="n">
        <f aca="false">IF(ISNUMBER(RIGHT(E544,LEN(E544)-SEARCH("(",E544,1))*1),RIGHT(E544,LEN(E544)-SEARCH("(",E544,1))*1,VLOOKUP(MID(E544,SEARCH("(",E544,1)+1,IF(ISERROR(FIND("NBMX",E544,1)),3,4)),$A$2:$C$38,3,0))</f>
        <v>1</v>
      </c>
      <c r="K544" s="40" t="str">
        <f aca="false">IF(ISBLANK(F544),"",IF(ISNUMBER(F544),F544,VLOOKUP(IF(ISERROR(SEARCH(")",F544,1)),LEFT(F544,LEN(F544)),LEFT(F544,LEN(F544)-1)),$A$2:$C$38,3,0)))</f>
        <v/>
      </c>
      <c r="L544" s="40" t="str">
        <f aca="false">IF(ISBLANK(G544),"",IF(ISNUMBER(G544),G544,IF(ISNUMBER(1*LEFT(G544,LEN(G544)-1)),1*LEFT(G544,LEN(G544)-1),VLOOKUP(IF(ISERROR(SEARCH(")",G544,1)),LEFT(G544,LEN(G544)),LEFT(G544,LEN(G544)-1)),$A$2:$C$38,3,0))))</f>
        <v/>
      </c>
      <c r="M544" s="41" t="str">
        <f aca="false">IF(ISBLANK(H544),"",IF(ISNUMBER(H544),H544,IF(ISNUMBER(1*LEFT(H544,LEN(H544)-1)),1*LEFT(H544,LEN(H544)-1),VLOOKUP(IF(ISERROR(SEARCH(")",H544,1)),LEFT(H544,LEN(H544)),LEFT(H544,LEN(H544)-1)),$A$2:$C$38,3,0))))</f>
        <v/>
      </c>
      <c r="N544" s="40" t="str">
        <f aca="false">I544&amp;"("&amp;J544&amp;IF(ISNUMBER(K544),IF(ISNUMBER(L544),IF(ISNUMBER(M544),","&amp;K544&amp;","&amp;L544&amp;","&amp;M544,","&amp;K544&amp;","&amp;L544),","&amp;K544),"")&amp;")"</f>
        <v>RSSA(1)</v>
      </c>
      <c r="O544" s="0" t="str">
        <f aca="false">IF(ISERROR(VLOOKUP(N544,'INTEGER modparm'!$B$2:$B$155,1,0)),IF(ISERROR(VLOOKUP(N544,'REAL modparm'!$B$2:$B$801,1,0)),IF(ISERROR(VLOOKUP(N544,'CHAR modparm'!$B$2:$B$10,1,0)),"*******","CHARACTER"),"REAL"),"INTEGER")</f>
        <v>REAL</v>
      </c>
      <c r="P544" s="0" t="n">
        <v>543</v>
      </c>
      <c r="Q544" s="42" t="s">
        <v>2974</v>
      </c>
      <c r="R544" s="42" t="str">
        <f aca="false">INDEX($N$2:$N$951,MATCH(S544,$P$2:$P$951,0),1)</f>
        <v>RSPC(31,1)</v>
      </c>
      <c r="S544" s="30" t="n">
        <v>635</v>
      </c>
      <c r="T544" s="43" t="str">
        <f aca="false">Q544&amp;"::"&amp;R544</f>
        <v>REAL::RSPC(31,1)</v>
      </c>
      <c r="U544" s="44" t="str">
        <f aca="false">"p%"&amp;LEFT(R544,SEARCH("(",R544,1)-1)&amp;"="&amp;LEFT(R544,SEARCH("(",R544,1)-1)</f>
        <v>p%RSPC=RSPC</v>
      </c>
      <c r="V544" s="44" t="str">
        <f aca="false">LEFT(R544,SEARCH("(",R544,1)-1)&amp;"="&amp;"p%"&amp;LEFT(R544,SEARCH("(",R544,1)-1)</f>
        <v>RSPC=p%RSPC</v>
      </c>
    </row>
    <row r="545" customFormat="false" ht="12.8" hidden="false" customHeight="false" outlineLevel="0" collapsed="false">
      <c r="E545" s="0" t="s">
        <v>1251</v>
      </c>
      <c r="I545" s="39" t="s">
        <v>2551</v>
      </c>
      <c r="J545" s="40" t="n">
        <f aca="false">IF(ISNUMBER(RIGHT(E545,LEN(E545)-SEARCH("(",E545,1))*1),RIGHT(E545,LEN(E545)-SEARCH("(",E545,1))*1,VLOOKUP(MID(E545,SEARCH("(",E545,1)+1,IF(ISERROR(FIND("NBMX",E545,1)),3,4)),$A$2:$C$38,3,0))</f>
        <v>4</v>
      </c>
      <c r="K545" s="40" t="str">
        <f aca="false">IF(ISBLANK(F545),"",IF(ISNUMBER(F545),F545,VLOOKUP(IF(ISERROR(SEARCH(")",F545,1)),LEFT(F545,LEN(F545)),LEFT(F545,LEN(F545)-1)),$A$2:$C$38,3,0)))</f>
        <v/>
      </c>
      <c r="L545" s="40" t="str">
        <f aca="false">IF(ISBLANK(G545),"",IF(ISNUMBER(G545),G545,IF(ISNUMBER(1*LEFT(G545,LEN(G545)-1)),1*LEFT(G545,LEN(G545)-1),VLOOKUP(IF(ISERROR(SEARCH(")",G545,1)),LEFT(G545,LEN(G545)),LEFT(G545,LEN(G545)-1)),$A$2:$C$38,3,0))))</f>
        <v/>
      </c>
      <c r="M545" s="41" t="str">
        <f aca="false">IF(ISBLANK(H545),"",IF(ISNUMBER(H545),H545,IF(ISNUMBER(1*LEFT(H545,LEN(H545)-1)),1*LEFT(H545,LEN(H545)-1),VLOOKUP(IF(ISERROR(SEARCH(")",H545,1)),LEFT(H545,LEN(H545)),LEFT(H545,LEN(H545)-1)),$A$2:$C$38,3,0))))</f>
        <v/>
      </c>
      <c r="N545" s="40" t="str">
        <f aca="false">I545&amp;"("&amp;J545&amp;IF(ISNUMBER(K545),IF(ISNUMBER(L545),IF(ISNUMBER(M545),","&amp;K545&amp;","&amp;L545&amp;","&amp;M545,","&amp;K545&amp;","&amp;L545),","&amp;K545),"")&amp;")"</f>
        <v>RSSF(4)</v>
      </c>
      <c r="O545" s="0" t="str">
        <f aca="false">IF(ISERROR(VLOOKUP(N545,'INTEGER modparm'!$B$2:$B$155,1,0)),IF(ISERROR(VLOOKUP(N545,'REAL modparm'!$B$2:$B$801,1,0)),IF(ISERROR(VLOOKUP(N545,'CHAR modparm'!$B$2:$B$10,1,0)),"*******","CHARACTER"),"REAL"),"INTEGER")</f>
        <v>REAL</v>
      </c>
      <c r="P545" s="0" t="n">
        <v>544</v>
      </c>
      <c r="Q545" s="42" t="s">
        <v>2974</v>
      </c>
      <c r="R545" s="42" t="str">
        <f aca="false">INDEX($N$2:$N$951,MATCH(S545,$P$2:$P$951,0),1)</f>
        <v>RSPK(1)</v>
      </c>
      <c r="S545" s="30" t="n">
        <v>540</v>
      </c>
      <c r="T545" s="43" t="str">
        <f aca="false">Q545&amp;"::"&amp;R545</f>
        <v>REAL::RSPK(1)</v>
      </c>
      <c r="U545" s="44" t="str">
        <f aca="false">"p%"&amp;LEFT(R545,SEARCH("(",R545,1)-1)&amp;"="&amp;LEFT(R545,SEARCH("(",R545,1)-1)</f>
        <v>p%RSPK=RSPK</v>
      </c>
      <c r="V545" s="44" t="str">
        <f aca="false">LEFT(R545,SEARCH("(",R545,1)-1)&amp;"="&amp;"p%"&amp;LEFT(R545,SEARCH("(",R545,1)-1)</f>
        <v>RSPK=p%RSPK</v>
      </c>
    </row>
    <row r="546" customFormat="false" ht="12.8" hidden="false" customHeight="false" outlineLevel="0" collapsed="false">
      <c r="E546" s="0" t="s">
        <v>1053</v>
      </c>
      <c r="I546" s="39" t="s">
        <v>2552</v>
      </c>
      <c r="J546" s="40" t="n">
        <f aca="false">IF(ISNUMBER(RIGHT(E546,LEN(E546)-SEARCH("(",E546,1))*1),RIGHT(E546,LEN(E546)-SEARCH("(",E546,1))*1,VLOOKUP(MID(E546,SEARCH("(",E546,1)+1,IF(ISERROR(FIND("NBMX",E546,1)),3,4)),$A$2:$C$38,3,0))</f>
        <v>1</v>
      </c>
      <c r="K546" s="40" t="str">
        <f aca="false">IF(ISBLANK(F546),"",IF(ISNUMBER(F546),F546,VLOOKUP(IF(ISERROR(SEARCH(")",F546,1)),LEFT(F546,LEN(F546)),LEFT(F546,LEN(F546)-1)),$A$2:$C$38,3,0)))</f>
        <v/>
      </c>
      <c r="L546" s="40" t="str">
        <f aca="false">IF(ISBLANK(G546),"",IF(ISNUMBER(G546),G546,IF(ISNUMBER(1*LEFT(G546,LEN(G546)-1)),1*LEFT(G546,LEN(G546)-1),VLOOKUP(IF(ISERROR(SEARCH(")",G546,1)),LEFT(G546,LEN(G546)),LEFT(G546,LEN(G546)-1)),$A$2:$C$38,3,0))))</f>
        <v/>
      </c>
      <c r="M546" s="41" t="str">
        <f aca="false">IF(ISBLANK(H546),"",IF(ISNUMBER(H546),H546,IF(ISNUMBER(1*LEFT(H546,LEN(H546)-1)),1*LEFT(H546,LEN(H546)-1),VLOOKUP(IF(ISERROR(SEARCH(")",H546,1)),LEFT(H546,LEN(H546)),LEFT(H546,LEN(H546)-1)),$A$2:$C$38,3,0))))</f>
        <v/>
      </c>
      <c r="N546" s="40" t="str">
        <f aca="false">I546&amp;"("&amp;J546&amp;IF(ISNUMBER(K546),IF(ISNUMBER(L546),IF(ISNUMBER(M546),","&amp;K546&amp;","&amp;L546&amp;","&amp;M546,","&amp;K546&amp;","&amp;L546),","&amp;K546),"")&amp;")"</f>
        <v>RSSP(1)</v>
      </c>
      <c r="O546" s="0" t="str">
        <f aca="false">IF(ISERROR(VLOOKUP(N546,'INTEGER modparm'!$B$2:$B$155,1,0)),IF(ISERROR(VLOOKUP(N546,'REAL modparm'!$B$2:$B$801,1,0)),IF(ISERROR(VLOOKUP(N546,'CHAR modparm'!$B$2:$B$10,1,0)),"*******","CHARACTER"),"REAL"),"INTEGER")</f>
        <v>REAL</v>
      </c>
      <c r="P546" s="0" t="n">
        <v>545</v>
      </c>
      <c r="Q546" s="42" t="s">
        <v>2974</v>
      </c>
      <c r="R546" s="42" t="str">
        <f aca="false">INDEX($N$2:$N$951,MATCH(S546,$P$2:$P$951,0),1)</f>
        <v>RSPS(60,4)</v>
      </c>
      <c r="S546" s="30" t="n">
        <v>541</v>
      </c>
      <c r="T546" s="43" t="str">
        <f aca="false">Q546&amp;"::"&amp;R546</f>
        <v>REAL::RSPS(60,4)</v>
      </c>
      <c r="U546" s="44" t="str">
        <f aca="false">"p%"&amp;LEFT(R546,SEARCH("(",R546,1)-1)&amp;"="&amp;LEFT(R546,SEARCH("(",R546,1)-1)</f>
        <v>p%RSPS=RSPS</v>
      </c>
      <c r="V546" s="44" t="str">
        <f aca="false">LEFT(R546,SEARCH("(",R546,1)-1)&amp;"="&amp;"p%"&amp;LEFT(R546,SEARCH("(",R546,1)-1)</f>
        <v>RSPS=p%RSPS</v>
      </c>
    </row>
    <row r="547" customFormat="false" ht="12.8" hidden="false" customHeight="false" outlineLevel="0" collapsed="false">
      <c r="E547" s="0" t="s">
        <v>1054</v>
      </c>
      <c r="I547" s="39" t="s">
        <v>2553</v>
      </c>
      <c r="J547" s="40" t="n">
        <f aca="false">IF(ISNUMBER(RIGHT(E547,LEN(E547)-SEARCH("(",E547,1))*1),RIGHT(E547,LEN(E547)-SEARCH("(",E547,1))*1,VLOOKUP(MID(E547,SEARCH("(",E547,1)+1,IF(ISERROR(FIND("NBMX",E547,1)),3,4)),$A$2:$C$38,3,0))</f>
        <v>1</v>
      </c>
      <c r="K547" s="40" t="str">
        <f aca="false">IF(ISBLANK(F547),"",IF(ISNUMBER(F547),F547,VLOOKUP(IF(ISERROR(SEARCH(")",F547,1)),LEFT(F547,LEN(F547)),LEFT(F547,LEN(F547)-1)),$A$2:$C$38,3,0)))</f>
        <v/>
      </c>
      <c r="L547" s="40" t="str">
        <f aca="false">IF(ISBLANK(G547),"",IF(ISNUMBER(G547),G547,IF(ISNUMBER(1*LEFT(G547,LEN(G547)-1)),1*LEFT(G547,LEN(G547)-1),VLOOKUP(IF(ISERROR(SEARCH(")",G547,1)),LEFT(G547,LEN(G547)),LEFT(G547,LEN(G547)-1)),$A$2:$C$38,3,0))))</f>
        <v/>
      </c>
      <c r="M547" s="41" t="str">
        <f aca="false">IF(ISBLANK(H547),"",IF(ISNUMBER(H547),H547,IF(ISNUMBER(1*LEFT(H547,LEN(H547)-1)),1*LEFT(H547,LEN(H547)-1),VLOOKUP(IF(ISERROR(SEARCH(")",H547,1)),LEFT(H547,LEN(H547)),LEFT(H547,LEN(H547)-1)),$A$2:$C$38,3,0))))</f>
        <v/>
      </c>
      <c r="N547" s="40" t="str">
        <f aca="false">I547&amp;"("&amp;J547&amp;IF(ISNUMBER(K547),IF(ISNUMBER(L547),IF(ISNUMBER(M547),","&amp;K547&amp;","&amp;L547&amp;","&amp;M547,","&amp;K547&amp;","&amp;L547),","&amp;K547),"")&amp;")"</f>
        <v>RST0(1)</v>
      </c>
      <c r="O547" s="0" t="str">
        <f aca="false">IF(ISERROR(VLOOKUP(N547,'INTEGER modparm'!$B$2:$B$155,1,0)),IF(ISERROR(VLOOKUP(N547,'REAL modparm'!$B$2:$B$801,1,0)),IF(ISERROR(VLOOKUP(N547,'CHAR modparm'!$B$2:$B$10,1,0)),"*******","CHARACTER"),"REAL"),"INTEGER")</f>
        <v>REAL</v>
      </c>
      <c r="P547" s="0" t="n">
        <v>546</v>
      </c>
      <c r="Q547" s="42" t="s">
        <v>2974</v>
      </c>
      <c r="R547" s="42" t="str">
        <f aca="false">INDEX($N$2:$N$951,MATCH(S547,$P$2:$P$951,0),1)</f>
        <v>RSRR(1)</v>
      </c>
      <c r="S547" s="30" t="n">
        <v>542</v>
      </c>
      <c r="T547" s="43" t="str">
        <f aca="false">Q547&amp;"::"&amp;R547</f>
        <v>REAL::RSRR(1)</v>
      </c>
      <c r="U547" s="44" t="str">
        <f aca="false">"p%"&amp;LEFT(R547,SEARCH("(",R547,1)-1)&amp;"="&amp;LEFT(R547,SEARCH("(",R547,1)-1)</f>
        <v>p%RSRR=RSRR</v>
      </c>
      <c r="V547" s="44" t="str">
        <f aca="false">LEFT(R547,SEARCH("(",R547,1)-1)&amp;"="&amp;"p%"&amp;LEFT(R547,SEARCH("(",R547,1)-1)</f>
        <v>RSRR=p%RSRR</v>
      </c>
    </row>
    <row r="548" customFormat="false" ht="12.8" hidden="false" customHeight="false" outlineLevel="0" collapsed="false">
      <c r="E548" s="0" t="s">
        <v>1820</v>
      </c>
      <c r="F548" s="0" t="s">
        <v>224</v>
      </c>
      <c r="G548" s="0" t="s">
        <v>1599</v>
      </c>
      <c r="I548" s="39" t="s">
        <v>2554</v>
      </c>
      <c r="J548" s="40" t="n">
        <f aca="false">IF(ISNUMBER(RIGHT(E548,LEN(E548)-SEARCH("(",E548,1))*1),RIGHT(E548,LEN(E548)-SEARCH("(",E548,1))*1,VLOOKUP(MID(E548,SEARCH("(",E548,1)+1,IF(ISERROR(FIND("NBMX",E548,1)),3,4)),$A$2:$C$38,3,0))</f>
        <v>45</v>
      </c>
      <c r="K548" s="40" t="n">
        <f aca="false">IF(ISBLANK(F548),"",IF(ISNUMBER(F548),F548,VLOOKUP(IF(ISERROR(SEARCH(")",F548,1)),LEFT(F548,LEN(F548)),LEFT(F548,LEN(F548)-1)),$A$2:$C$38,3,0)))</f>
        <v>300</v>
      </c>
      <c r="L548" s="40" t="n">
        <f aca="false">IF(ISBLANK(G548),"",IF(ISNUMBER(G548),G548,IF(ISNUMBER(1*LEFT(G548,LEN(G548)-1)),1*LEFT(G548,LEN(G548)-1),VLOOKUP(IF(ISERROR(SEARCH(")",G548,1)),LEFT(G548,LEN(G548)),LEFT(G548,LEN(G548)-1)),$A$2:$C$38,3,0))))</f>
        <v>1</v>
      </c>
      <c r="M548" s="41" t="str">
        <f aca="false">IF(ISBLANK(H548),"",IF(ISNUMBER(H548),H548,IF(ISNUMBER(1*LEFT(H548,LEN(H548)-1)),1*LEFT(H548,LEN(H548)-1),VLOOKUP(IF(ISERROR(SEARCH(")",H548,1)),LEFT(H548,LEN(H548)),LEFT(H548,LEN(H548)-1)),$A$2:$C$38,3,0))))</f>
        <v/>
      </c>
      <c r="N548" s="40" t="str">
        <f aca="false">I548&amp;"("&amp;J548&amp;IF(ISNUMBER(K548),IF(ISNUMBER(L548),IF(ISNUMBER(M548),","&amp;K548&amp;","&amp;L548&amp;","&amp;M548,","&amp;K548&amp;","&amp;L548),","&amp;K548),"")&amp;")"</f>
        <v>RSTK(45,300,1)</v>
      </c>
      <c r="O548" s="0" t="str">
        <f aca="false">IF(ISERROR(VLOOKUP(N548,'INTEGER modparm'!$B$2:$B$155,1,0)),IF(ISERROR(VLOOKUP(N548,'REAL modparm'!$B$2:$B$801,1,0)),IF(ISERROR(VLOOKUP(N548,'CHAR modparm'!$B$2:$B$10,1,0)),"*******","CHARACTER"),"REAL"),"INTEGER")</f>
        <v>REAL</v>
      </c>
      <c r="P548" s="0" t="n">
        <v>547</v>
      </c>
      <c r="Q548" s="42" t="s">
        <v>2974</v>
      </c>
      <c r="R548" s="42" t="str">
        <f aca="false">INDEX($N$2:$N$951,MATCH(S548,$P$2:$P$951,0),1)</f>
        <v>RSSA(1)</v>
      </c>
      <c r="S548" s="30" t="n">
        <v>543</v>
      </c>
      <c r="T548" s="43" t="str">
        <f aca="false">Q548&amp;"::"&amp;R548</f>
        <v>REAL::RSSA(1)</v>
      </c>
      <c r="U548" s="44" t="str">
        <f aca="false">"p%"&amp;LEFT(R548,SEARCH("(",R548,1)-1)&amp;"="&amp;LEFT(R548,SEARCH("(",R548,1)-1)</f>
        <v>p%RSSA=RSSA</v>
      </c>
      <c r="V548" s="44" t="str">
        <f aca="false">LEFT(R548,SEARCH("(",R548,1)-1)&amp;"="&amp;"p%"&amp;LEFT(R548,SEARCH("(",R548,1)-1)</f>
        <v>RSSA=p%RSSA</v>
      </c>
    </row>
    <row r="549" customFormat="false" ht="12.8" hidden="false" customHeight="false" outlineLevel="0" collapsed="false">
      <c r="E549" s="0" t="s">
        <v>1055</v>
      </c>
      <c r="I549" s="39" t="s">
        <v>2555</v>
      </c>
      <c r="J549" s="40" t="n">
        <f aca="false">IF(ISNUMBER(RIGHT(E549,LEN(E549)-SEARCH("(",E549,1))*1),RIGHT(E549,LEN(E549)-SEARCH("(",E549,1))*1,VLOOKUP(MID(E549,SEARCH("(",E549,1)+1,IF(ISERROR(FIND("NBMX",E549,1)),3,4)),$A$2:$C$38,3,0))</f>
        <v>1</v>
      </c>
      <c r="K549" s="40" t="str">
        <f aca="false">IF(ISBLANK(F549),"",IF(ISNUMBER(F549),F549,VLOOKUP(IF(ISERROR(SEARCH(")",F549,1)),LEFT(F549,LEN(F549)),LEFT(F549,LEN(F549)-1)),$A$2:$C$38,3,0)))</f>
        <v/>
      </c>
      <c r="L549" s="40" t="str">
        <f aca="false">IF(ISBLANK(G549),"",IF(ISNUMBER(G549),G549,IF(ISNUMBER(1*LEFT(G549,LEN(G549)-1)),1*LEFT(G549,LEN(G549)-1),VLOOKUP(IF(ISERROR(SEARCH(")",G549,1)),LEFT(G549,LEN(G549)),LEFT(G549,LEN(G549)-1)),$A$2:$C$38,3,0))))</f>
        <v/>
      </c>
      <c r="M549" s="41" t="str">
        <f aca="false">IF(ISBLANK(H549),"",IF(ISNUMBER(H549),H549,IF(ISNUMBER(1*LEFT(H549,LEN(H549)-1)),1*LEFT(H549,LEN(H549)-1),VLOOKUP(IF(ISERROR(SEARCH(")",H549,1)),LEFT(H549,LEN(H549)),LEFT(H549,LEN(H549)-1)),$A$2:$C$38,3,0))))</f>
        <v/>
      </c>
      <c r="N549" s="40" t="str">
        <f aca="false">I549&amp;"("&amp;J549&amp;IF(ISNUMBER(K549),IF(ISNUMBER(L549),IF(ISNUMBER(M549),","&amp;K549&amp;","&amp;L549&amp;","&amp;M549,","&amp;K549&amp;","&amp;L549),","&amp;K549),"")&amp;")"</f>
        <v>RSV(1)</v>
      </c>
      <c r="O549" s="0" t="str">
        <f aca="false">IF(ISERROR(VLOOKUP(N549,'INTEGER modparm'!$B$2:$B$155,1,0)),IF(ISERROR(VLOOKUP(N549,'REAL modparm'!$B$2:$B$801,1,0)),IF(ISERROR(VLOOKUP(N549,'CHAR modparm'!$B$2:$B$10,1,0)),"*******","CHARACTER"),"REAL"),"INTEGER")</f>
        <v>REAL</v>
      </c>
      <c r="P549" s="0" t="n">
        <v>548</v>
      </c>
      <c r="Q549" s="42" t="s">
        <v>2974</v>
      </c>
      <c r="R549" s="42" t="str">
        <f aca="false">INDEX($N$2:$N$951,MATCH(S549,$P$2:$P$951,0),1)</f>
        <v>RSSF(4)</v>
      </c>
      <c r="S549" s="30" t="n">
        <v>544</v>
      </c>
      <c r="T549" s="43" t="str">
        <f aca="false">Q549&amp;"::"&amp;R549</f>
        <v>REAL::RSSF(4)</v>
      </c>
      <c r="U549" s="44" t="str">
        <f aca="false">"p%"&amp;LEFT(R549,SEARCH("(",R549,1)-1)&amp;"="&amp;LEFT(R549,SEARCH("(",R549,1)-1)</f>
        <v>p%RSSF=RSSF</v>
      </c>
      <c r="V549" s="44" t="str">
        <f aca="false">LEFT(R549,SEARCH("(",R549,1)-1)&amp;"="&amp;"p%"&amp;LEFT(R549,SEARCH("(",R549,1)-1)</f>
        <v>RSSF=p%RSSF</v>
      </c>
    </row>
    <row r="550" customFormat="false" ht="12.8" hidden="false" customHeight="false" outlineLevel="0" collapsed="false">
      <c r="E550" s="0" t="s">
        <v>1056</v>
      </c>
      <c r="I550" s="39" t="s">
        <v>2556</v>
      </c>
      <c r="J550" s="40" t="n">
        <f aca="false">IF(ISNUMBER(RIGHT(E550,LEN(E550)-SEARCH("(",E550,1))*1),RIGHT(E550,LEN(E550)-SEARCH("(",E550,1))*1,VLOOKUP(MID(E550,SEARCH("(",E550,1)+1,IF(ISERROR(FIND("NBMX",E550,1)),3,4)),$A$2:$C$38,3,0))</f>
        <v>1</v>
      </c>
      <c r="K550" s="40" t="str">
        <f aca="false">IF(ISBLANK(F550),"",IF(ISNUMBER(F550),F550,VLOOKUP(IF(ISERROR(SEARCH(")",F550,1)),LEFT(F550,LEN(F550)),LEFT(F550,LEN(F550)-1)),$A$2:$C$38,3,0)))</f>
        <v/>
      </c>
      <c r="L550" s="40" t="str">
        <f aca="false">IF(ISBLANK(G550),"",IF(ISNUMBER(G550),G550,IF(ISNUMBER(1*LEFT(G550,LEN(G550)-1)),1*LEFT(G550,LEN(G550)-1),VLOOKUP(IF(ISERROR(SEARCH(")",G550,1)),LEFT(G550,LEN(G550)),LEFT(G550,LEN(G550)-1)),$A$2:$C$38,3,0))))</f>
        <v/>
      </c>
      <c r="M550" s="41" t="str">
        <f aca="false">IF(ISBLANK(H550),"",IF(ISNUMBER(H550),H550,IF(ISNUMBER(1*LEFT(H550,LEN(H550)-1)),1*LEFT(H550,LEN(H550)-1),VLOOKUP(IF(ISERROR(SEARCH(")",H550,1)),LEFT(H550,LEN(H550)),LEFT(H550,LEN(H550)-1)),$A$2:$C$38,3,0))))</f>
        <v/>
      </c>
      <c r="N550" s="40" t="str">
        <f aca="false">I550&amp;"("&amp;J550&amp;IF(ISNUMBER(K550),IF(ISNUMBER(L550),IF(ISNUMBER(M550),","&amp;K550&amp;","&amp;L550&amp;","&amp;M550,","&amp;K550&amp;","&amp;L550),","&amp;K550),"")&amp;")"</f>
        <v>RSVB(1)</v>
      </c>
      <c r="O550" s="0" t="str">
        <f aca="false">IF(ISERROR(VLOOKUP(N550,'INTEGER modparm'!$B$2:$B$155,1,0)),IF(ISERROR(VLOOKUP(N550,'REAL modparm'!$B$2:$B$801,1,0)),IF(ISERROR(VLOOKUP(N550,'CHAR modparm'!$B$2:$B$10,1,0)),"*******","CHARACTER"),"REAL"),"INTEGER")</f>
        <v>REAL</v>
      </c>
      <c r="P550" s="0" t="n">
        <v>549</v>
      </c>
      <c r="Q550" s="42" t="s">
        <v>2974</v>
      </c>
      <c r="R550" s="42" t="str">
        <f aca="false">INDEX($N$2:$N$951,MATCH(S550,$P$2:$P$951,0),1)</f>
        <v>RSSP(1)</v>
      </c>
      <c r="S550" s="30" t="n">
        <v>545</v>
      </c>
      <c r="T550" s="43" t="str">
        <f aca="false">Q550&amp;"::"&amp;R550</f>
        <v>REAL::RSSP(1)</v>
      </c>
      <c r="U550" s="44" t="str">
        <f aca="false">"p%"&amp;LEFT(R550,SEARCH("(",R550,1)-1)&amp;"="&amp;LEFT(R550,SEARCH("(",R550,1)-1)</f>
        <v>p%RSSP=RSSP</v>
      </c>
      <c r="V550" s="44" t="str">
        <f aca="false">LEFT(R550,SEARCH("(",R550,1)-1)&amp;"="&amp;"p%"&amp;LEFT(R550,SEARCH("(",R550,1)-1)</f>
        <v>RSSP=p%RSSP</v>
      </c>
    </row>
    <row r="551" customFormat="false" ht="12.8" hidden="false" customHeight="false" outlineLevel="0" collapsed="false">
      <c r="E551" s="0" t="s">
        <v>1057</v>
      </c>
      <c r="I551" s="39" t="s">
        <v>2557</v>
      </c>
      <c r="J551" s="40" t="n">
        <f aca="false">IF(ISNUMBER(RIGHT(E551,LEN(E551)-SEARCH("(",E551,1))*1),RIGHT(E551,LEN(E551)-SEARCH("(",E551,1))*1,VLOOKUP(MID(E551,SEARCH("(",E551,1)+1,IF(ISERROR(FIND("NBMX",E551,1)),3,4)),$A$2:$C$38,3,0))</f>
        <v>1</v>
      </c>
      <c r="K551" s="40" t="str">
        <f aca="false">IF(ISBLANK(F551),"",IF(ISNUMBER(F551),F551,VLOOKUP(IF(ISERROR(SEARCH(")",F551,1)),LEFT(F551,LEN(F551)),LEFT(F551,LEN(F551)-1)),$A$2:$C$38,3,0)))</f>
        <v/>
      </c>
      <c r="L551" s="40" t="str">
        <f aca="false">IF(ISBLANK(G551),"",IF(ISNUMBER(G551),G551,IF(ISNUMBER(1*LEFT(G551,LEN(G551)-1)),1*LEFT(G551,LEN(G551)-1),VLOOKUP(IF(ISERROR(SEARCH(")",G551,1)),LEFT(G551,LEN(G551)),LEFT(G551,LEN(G551)-1)),$A$2:$C$38,3,0))))</f>
        <v/>
      </c>
      <c r="M551" s="41" t="str">
        <f aca="false">IF(ISBLANK(H551),"",IF(ISNUMBER(H551),H551,IF(ISNUMBER(1*LEFT(H551,LEN(H551)-1)),1*LEFT(H551,LEN(H551)-1),VLOOKUP(IF(ISERROR(SEARCH(")",H551,1)),LEFT(H551,LEN(H551)),LEFT(H551,LEN(H551)-1)),$A$2:$C$38,3,0))))</f>
        <v/>
      </c>
      <c r="N551" s="40" t="str">
        <f aca="false">I551&amp;"("&amp;J551&amp;IF(ISNUMBER(K551),IF(ISNUMBER(L551),IF(ISNUMBER(M551),","&amp;K551&amp;","&amp;L551&amp;","&amp;M551,","&amp;K551&amp;","&amp;L551),","&amp;K551),"")&amp;")"</f>
        <v>RSVE(1)</v>
      </c>
      <c r="O551" s="0" t="str">
        <f aca="false">IF(ISERROR(VLOOKUP(N551,'INTEGER modparm'!$B$2:$B$155,1,0)),IF(ISERROR(VLOOKUP(N551,'REAL modparm'!$B$2:$B$801,1,0)),IF(ISERROR(VLOOKUP(N551,'CHAR modparm'!$B$2:$B$10,1,0)),"*******","CHARACTER"),"REAL"),"INTEGER")</f>
        <v>REAL</v>
      </c>
      <c r="P551" s="0" t="n">
        <v>550</v>
      </c>
      <c r="Q551" s="42" t="s">
        <v>2974</v>
      </c>
      <c r="R551" s="42" t="str">
        <f aca="false">INDEX($N$2:$N$951,MATCH(S551,$P$2:$P$951,0),1)</f>
        <v>RST0(1)</v>
      </c>
      <c r="S551" s="30" t="n">
        <v>546</v>
      </c>
      <c r="T551" s="43" t="str">
        <f aca="false">Q551&amp;"::"&amp;R551</f>
        <v>REAL::RST0(1)</v>
      </c>
      <c r="U551" s="44" t="str">
        <f aca="false">"p%"&amp;LEFT(R551,SEARCH("(",R551,1)-1)&amp;"="&amp;LEFT(R551,SEARCH("(",R551,1)-1)</f>
        <v>p%RST0=RST0</v>
      </c>
      <c r="V551" s="44" t="str">
        <f aca="false">LEFT(R551,SEARCH("(",R551,1)-1)&amp;"="&amp;"p%"&amp;LEFT(R551,SEARCH("(",R551,1)-1)</f>
        <v>RST0=p%RST0</v>
      </c>
    </row>
    <row r="552" customFormat="false" ht="12.8" hidden="false" customHeight="false" outlineLevel="0" collapsed="false">
      <c r="E552" s="0" t="s">
        <v>1058</v>
      </c>
      <c r="I552" s="39" t="s">
        <v>2558</v>
      </c>
      <c r="J552" s="40" t="n">
        <f aca="false">IF(ISNUMBER(RIGHT(E552,LEN(E552)-SEARCH("(",E552,1))*1),RIGHT(E552,LEN(E552)-SEARCH("(",E552,1))*1,VLOOKUP(MID(E552,SEARCH("(",E552,1)+1,IF(ISERROR(FIND("NBMX",E552,1)),3,4)),$A$2:$C$38,3,0))</f>
        <v>1</v>
      </c>
      <c r="K552" s="40" t="str">
        <f aca="false">IF(ISBLANK(F552),"",IF(ISNUMBER(F552),F552,VLOOKUP(IF(ISERROR(SEARCH(")",F552,1)),LEFT(F552,LEN(F552)),LEFT(F552,LEN(F552)-1)),$A$2:$C$38,3,0)))</f>
        <v/>
      </c>
      <c r="L552" s="40" t="str">
        <f aca="false">IF(ISBLANK(G552),"",IF(ISNUMBER(G552),G552,IF(ISNUMBER(1*LEFT(G552,LEN(G552)-1)),1*LEFT(G552,LEN(G552)-1),VLOOKUP(IF(ISERROR(SEARCH(")",G552,1)),LEFT(G552,LEN(G552)),LEFT(G552,LEN(G552)-1)),$A$2:$C$38,3,0))))</f>
        <v/>
      </c>
      <c r="M552" s="41" t="str">
        <f aca="false">IF(ISBLANK(H552),"",IF(ISNUMBER(H552),H552,IF(ISNUMBER(1*LEFT(H552,LEN(H552)-1)),1*LEFT(H552,LEN(H552)-1),VLOOKUP(IF(ISERROR(SEARCH(")",H552,1)),LEFT(H552,LEN(H552)),LEFT(H552,LEN(H552)-1)),$A$2:$C$38,3,0))))</f>
        <v/>
      </c>
      <c r="N552" s="40" t="str">
        <f aca="false">I552&amp;"("&amp;J552&amp;IF(ISNUMBER(K552),IF(ISNUMBER(L552),IF(ISNUMBER(M552),","&amp;K552&amp;","&amp;L552&amp;","&amp;M552,","&amp;K552&amp;","&amp;L552),","&amp;K552),"")&amp;")"</f>
        <v>RSVF(1)</v>
      </c>
      <c r="O552" s="0" t="str">
        <f aca="false">IF(ISERROR(VLOOKUP(N552,'INTEGER modparm'!$B$2:$B$155,1,0)),IF(ISERROR(VLOOKUP(N552,'REAL modparm'!$B$2:$B$801,1,0)),IF(ISERROR(VLOOKUP(N552,'CHAR modparm'!$B$2:$B$10,1,0)),"*******","CHARACTER"),"REAL"),"INTEGER")</f>
        <v>REAL</v>
      </c>
      <c r="P552" s="0" t="n">
        <v>551</v>
      </c>
      <c r="Q552" s="42" t="s">
        <v>2974</v>
      </c>
      <c r="R552" s="42" t="str">
        <f aca="false">INDEX($N$2:$N$951,MATCH(S552,$P$2:$P$951,0),1)</f>
        <v>RSTK(45,300,1)</v>
      </c>
      <c r="S552" s="30" t="n">
        <v>547</v>
      </c>
      <c r="T552" s="43" t="str">
        <f aca="false">Q552&amp;"::"&amp;R552</f>
        <v>REAL::RSTK(45,300,1)</v>
      </c>
      <c r="U552" s="44" t="str">
        <f aca="false">"p%"&amp;LEFT(R552,SEARCH("(",R552,1)-1)&amp;"="&amp;LEFT(R552,SEARCH("(",R552,1)-1)</f>
        <v>p%RSTK=RSTK</v>
      </c>
      <c r="V552" s="44" t="str">
        <f aca="false">LEFT(R552,SEARCH("(",R552,1)-1)&amp;"="&amp;"p%"&amp;LEFT(R552,SEARCH("(",R552,1)-1)</f>
        <v>RSTK=p%RSTK</v>
      </c>
    </row>
    <row r="553" customFormat="false" ht="12.8" hidden="false" customHeight="false" outlineLevel="0" collapsed="false">
      <c r="E553" s="0" t="s">
        <v>1059</v>
      </c>
      <c r="I553" s="39" t="s">
        <v>2559</v>
      </c>
      <c r="J553" s="40" t="n">
        <f aca="false">IF(ISNUMBER(RIGHT(E553,LEN(E553)-SEARCH("(",E553,1))*1),RIGHT(E553,LEN(E553)-SEARCH("(",E553,1))*1,VLOOKUP(MID(E553,SEARCH("(",E553,1)+1,IF(ISERROR(FIND("NBMX",E553,1)),3,4)),$A$2:$C$38,3,0))</f>
        <v>1</v>
      </c>
      <c r="K553" s="40" t="str">
        <f aca="false">IF(ISBLANK(F553),"",IF(ISNUMBER(F553),F553,VLOOKUP(IF(ISERROR(SEARCH(")",F553,1)),LEFT(F553,LEN(F553)),LEFT(F553,LEN(F553)-1)),$A$2:$C$38,3,0)))</f>
        <v/>
      </c>
      <c r="L553" s="40" t="str">
        <f aca="false">IF(ISBLANK(G553),"",IF(ISNUMBER(G553),G553,IF(ISNUMBER(1*LEFT(G553,LEN(G553)-1)),1*LEFT(G553,LEN(G553)-1),VLOOKUP(IF(ISERROR(SEARCH(")",G553,1)),LEFT(G553,LEN(G553)),LEFT(G553,LEN(G553)-1)),$A$2:$C$38,3,0))))</f>
        <v/>
      </c>
      <c r="M553" s="41" t="str">
        <f aca="false">IF(ISBLANK(H553),"",IF(ISNUMBER(H553),H553,IF(ISNUMBER(1*LEFT(H553,LEN(H553)-1)),1*LEFT(H553,LEN(H553)-1),VLOOKUP(IF(ISERROR(SEARCH(")",H553,1)),LEFT(H553,LEN(H553)),LEFT(H553,LEN(H553)-1)),$A$2:$C$38,3,0))))</f>
        <v/>
      </c>
      <c r="N553" s="40" t="str">
        <f aca="false">I553&amp;"("&amp;J553&amp;IF(ISNUMBER(K553),IF(ISNUMBER(L553),IF(ISNUMBER(M553),","&amp;K553&amp;","&amp;L553&amp;","&amp;M553,","&amp;K553&amp;","&amp;L553),","&amp;K553),"")&amp;")"</f>
        <v>RSVP(1)</v>
      </c>
      <c r="O553" s="0" t="str">
        <f aca="false">IF(ISERROR(VLOOKUP(N553,'INTEGER modparm'!$B$2:$B$155,1,0)),IF(ISERROR(VLOOKUP(N553,'REAL modparm'!$B$2:$B$801,1,0)),IF(ISERROR(VLOOKUP(N553,'CHAR modparm'!$B$2:$B$10,1,0)),"*******","CHARACTER"),"REAL"),"INTEGER")</f>
        <v>REAL</v>
      </c>
      <c r="P553" s="0" t="n">
        <v>552</v>
      </c>
      <c r="Q553" s="42" t="s">
        <v>2974</v>
      </c>
      <c r="R553" s="42" t="str">
        <f aca="false">INDEX($N$2:$N$951,MATCH(S553,$P$2:$P$951,0),1)</f>
        <v>RSV(1)</v>
      </c>
      <c r="S553" s="30" t="n">
        <v>548</v>
      </c>
      <c r="T553" s="43" t="str">
        <f aca="false">Q553&amp;"::"&amp;R553</f>
        <v>REAL::RSV(1)</v>
      </c>
      <c r="U553" s="44" t="str">
        <f aca="false">"p%"&amp;LEFT(R553,SEARCH("(",R553,1)-1)&amp;"="&amp;LEFT(R553,SEARCH("(",R553,1)-1)</f>
        <v>p%RSV=RSV</v>
      </c>
      <c r="V553" s="44" t="str">
        <f aca="false">LEFT(R553,SEARCH("(",R553,1)-1)&amp;"="&amp;"p%"&amp;LEFT(R553,SEARCH("(",R553,1)-1)</f>
        <v>RSV=p%RSV</v>
      </c>
    </row>
    <row r="554" customFormat="false" ht="12.8" hidden="false" customHeight="false" outlineLevel="0" collapsed="false">
      <c r="E554" s="0" t="s">
        <v>1061</v>
      </c>
      <c r="I554" s="39" t="s">
        <v>2560</v>
      </c>
      <c r="J554" s="40" t="n">
        <f aca="false">IF(ISNUMBER(RIGHT(E554,LEN(E554)-SEARCH("(",E554,1))*1),RIGHT(E554,LEN(E554)-SEARCH("(",E554,1))*1,VLOOKUP(MID(E554,SEARCH("(",E554,1)+1,IF(ISERROR(FIND("NBMX",E554,1)),3,4)),$A$2:$C$38,3,0))</f>
        <v>1</v>
      </c>
      <c r="K554" s="40" t="str">
        <f aca="false">IF(ISBLANK(F554),"",IF(ISNUMBER(F554),F554,VLOOKUP(IF(ISERROR(SEARCH(")",F554,1)),LEFT(F554,LEN(F554)),LEFT(F554,LEN(F554)-1)),$A$2:$C$38,3,0)))</f>
        <v/>
      </c>
      <c r="L554" s="40" t="str">
        <f aca="false">IF(ISBLANK(G554),"",IF(ISNUMBER(G554),G554,IF(ISNUMBER(1*LEFT(G554,LEN(G554)-1)),1*LEFT(G554,LEN(G554)-1),VLOOKUP(IF(ISERROR(SEARCH(")",G554,1)),LEFT(G554,LEN(G554)),LEFT(G554,LEN(G554)-1)),$A$2:$C$38,3,0))))</f>
        <v/>
      </c>
      <c r="M554" s="41" t="str">
        <f aca="false">IF(ISBLANK(H554),"",IF(ISNUMBER(H554),H554,IF(ISNUMBER(1*LEFT(H554,LEN(H554)-1)),1*LEFT(H554,LEN(H554)-1),VLOOKUP(IF(ISERROR(SEARCH(")",H554,1)),LEFT(H554,LEN(H554)),LEFT(H554,LEN(H554)-1)),$A$2:$C$38,3,0))))</f>
        <v/>
      </c>
      <c r="N554" s="40" t="str">
        <f aca="false">I554&amp;"("&amp;J554&amp;IF(ISNUMBER(K554),IF(ISNUMBER(L554),IF(ISNUMBER(M554),","&amp;K554&amp;","&amp;L554&amp;","&amp;M554,","&amp;K554&amp;","&amp;L554),","&amp;K554),"")&amp;")"</f>
        <v>RSYB(1)</v>
      </c>
      <c r="O554" s="0" t="str">
        <f aca="false">IF(ISERROR(VLOOKUP(N554,'INTEGER modparm'!$B$2:$B$155,1,0)),IF(ISERROR(VLOOKUP(N554,'REAL modparm'!$B$2:$B$801,1,0)),IF(ISERROR(VLOOKUP(N554,'CHAR modparm'!$B$2:$B$10,1,0)),"*******","CHARACTER"),"REAL"),"INTEGER")</f>
        <v>REAL</v>
      </c>
      <c r="P554" s="0" t="n">
        <v>553</v>
      </c>
      <c r="Q554" s="42" t="s">
        <v>2974</v>
      </c>
      <c r="R554" s="42" t="str">
        <f aca="false">INDEX($N$2:$N$951,MATCH(S554,$P$2:$P$951,0),1)</f>
        <v>RSVB(1)</v>
      </c>
      <c r="S554" s="30" t="n">
        <v>549</v>
      </c>
      <c r="T554" s="43" t="str">
        <f aca="false">Q554&amp;"::"&amp;R554</f>
        <v>REAL::RSVB(1)</v>
      </c>
      <c r="U554" s="44" t="str">
        <f aca="false">"p%"&amp;LEFT(R554,SEARCH("(",R554,1)-1)&amp;"="&amp;LEFT(R554,SEARCH("(",R554,1)-1)</f>
        <v>p%RSVB=RSVB</v>
      </c>
      <c r="V554" s="44" t="str">
        <f aca="false">LEFT(R554,SEARCH("(",R554,1)-1)&amp;"="&amp;"p%"&amp;LEFT(R554,SEARCH("(",R554,1)-1)</f>
        <v>RSVB=p%RSVB</v>
      </c>
    </row>
    <row r="555" customFormat="false" ht="12.8" hidden="false" customHeight="false" outlineLevel="0" collapsed="false">
      <c r="E555" s="0" t="s">
        <v>1062</v>
      </c>
      <c r="I555" s="39" t="s">
        <v>2561</v>
      </c>
      <c r="J555" s="40" t="n">
        <f aca="false">IF(ISNUMBER(RIGHT(E555,LEN(E555)-SEARCH("(",E555,1))*1),RIGHT(E555,LEN(E555)-SEARCH("(",E555,1))*1,VLOOKUP(MID(E555,SEARCH("(",E555,1)+1,IF(ISERROR(FIND("NBMX",E555,1)),3,4)),$A$2:$C$38,3,0))</f>
        <v>1</v>
      </c>
      <c r="K555" s="40" t="str">
        <f aca="false">IF(ISBLANK(F555),"",IF(ISNUMBER(F555),F555,VLOOKUP(IF(ISERROR(SEARCH(")",F555,1)),LEFT(F555,LEN(F555)),LEFT(F555,LEN(F555)-1)),$A$2:$C$38,3,0)))</f>
        <v/>
      </c>
      <c r="L555" s="40" t="str">
        <f aca="false">IF(ISBLANK(G555),"",IF(ISNUMBER(G555),G555,IF(ISNUMBER(1*LEFT(G555,LEN(G555)-1)),1*LEFT(G555,LEN(G555)-1),VLOOKUP(IF(ISERROR(SEARCH(")",G555,1)),LEFT(G555,LEN(G555)),LEFT(G555,LEN(G555)-1)),$A$2:$C$38,3,0))))</f>
        <v/>
      </c>
      <c r="M555" s="41" t="str">
        <f aca="false">IF(ISBLANK(H555),"",IF(ISNUMBER(H555),H555,IF(ISNUMBER(1*LEFT(H555,LEN(H555)-1)),1*LEFT(H555,LEN(H555)-1),VLOOKUP(IF(ISERROR(SEARCH(")",H555,1)),LEFT(H555,LEN(H555)),LEFT(H555,LEN(H555)-1)),$A$2:$C$38,3,0))))</f>
        <v/>
      </c>
      <c r="N555" s="40" t="str">
        <f aca="false">I555&amp;"("&amp;J555&amp;IF(ISNUMBER(K555),IF(ISNUMBER(L555),IF(ISNUMBER(M555),","&amp;K555&amp;","&amp;L555&amp;","&amp;M555,","&amp;K555&amp;","&amp;L555),","&amp;K555),"")&amp;")"</f>
        <v>RSYF(1)</v>
      </c>
      <c r="O555" s="0" t="str">
        <f aca="false">IF(ISERROR(VLOOKUP(N555,'INTEGER modparm'!$B$2:$B$155,1,0)),IF(ISERROR(VLOOKUP(N555,'REAL modparm'!$B$2:$B$801,1,0)),IF(ISERROR(VLOOKUP(N555,'CHAR modparm'!$B$2:$B$10,1,0)),"*******","CHARACTER"),"REAL"),"INTEGER")</f>
        <v>REAL</v>
      </c>
      <c r="P555" s="0" t="n">
        <v>554</v>
      </c>
      <c r="Q555" s="42" t="s">
        <v>2974</v>
      </c>
      <c r="R555" s="42" t="str">
        <f aca="false">INDEX($N$2:$N$951,MATCH(S555,$P$2:$P$951,0),1)</f>
        <v>RSVE(1)</v>
      </c>
      <c r="S555" s="30" t="n">
        <v>550</v>
      </c>
      <c r="T555" s="43" t="str">
        <f aca="false">Q555&amp;"::"&amp;R555</f>
        <v>REAL::RSVE(1)</v>
      </c>
      <c r="U555" s="44" t="str">
        <f aca="false">"p%"&amp;LEFT(R555,SEARCH("(",R555,1)-1)&amp;"="&amp;LEFT(R555,SEARCH("(",R555,1)-1)</f>
        <v>p%RSVE=RSVE</v>
      </c>
      <c r="V555" s="44" t="str">
        <f aca="false">LEFT(R555,SEARCH("(",R555,1)-1)&amp;"="&amp;"p%"&amp;LEFT(R555,SEARCH("(",R555,1)-1)</f>
        <v>RSVE=p%RSVE</v>
      </c>
    </row>
    <row r="556" customFormat="false" ht="12.8" hidden="false" customHeight="false" outlineLevel="0" collapsed="false">
      <c r="E556" s="0" t="s">
        <v>1063</v>
      </c>
      <c r="I556" s="39" t="s">
        <v>2562</v>
      </c>
      <c r="J556" s="40" t="n">
        <f aca="false">IF(ISNUMBER(RIGHT(E556,LEN(E556)-SEARCH("(",E556,1))*1),RIGHT(E556,LEN(E556)-SEARCH("(",E556,1))*1,VLOOKUP(MID(E556,SEARCH("(",E556,1)+1,IF(ISERROR(FIND("NBMX",E556,1)),3,4)),$A$2:$C$38,3,0))</f>
        <v>1</v>
      </c>
      <c r="K556" s="40" t="str">
        <f aca="false">IF(ISBLANK(F556),"",IF(ISNUMBER(F556),F556,VLOOKUP(IF(ISERROR(SEARCH(")",F556,1)),LEFT(F556,LEN(F556)),LEFT(F556,LEN(F556)-1)),$A$2:$C$38,3,0)))</f>
        <v/>
      </c>
      <c r="L556" s="40" t="str">
        <f aca="false">IF(ISBLANK(G556),"",IF(ISNUMBER(G556),G556,IF(ISNUMBER(1*LEFT(G556,LEN(G556)-1)),1*LEFT(G556,LEN(G556)-1),VLOOKUP(IF(ISERROR(SEARCH(")",G556,1)),LEFT(G556,LEN(G556)),LEFT(G556,LEN(G556)-1)),$A$2:$C$38,3,0))))</f>
        <v/>
      </c>
      <c r="M556" s="41" t="str">
        <f aca="false">IF(ISBLANK(H556),"",IF(ISNUMBER(H556),H556,IF(ISNUMBER(1*LEFT(H556,LEN(H556)-1)),1*LEFT(H556,LEN(H556)-1),VLOOKUP(IF(ISERROR(SEARCH(")",H556,1)),LEFT(H556,LEN(H556)),LEFT(H556,LEN(H556)-1)),$A$2:$C$38,3,0))))</f>
        <v/>
      </c>
      <c r="N556" s="40" t="str">
        <f aca="false">I556&amp;"("&amp;J556&amp;IF(ISNUMBER(K556),IF(ISNUMBER(L556),IF(ISNUMBER(M556),","&amp;K556&amp;","&amp;L556&amp;","&amp;M556,","&amp;K556&amp;","&amp;L556),","&amp;K556),"")&amp;")"</f>
        <v>RSYN(1)</v>
      </c>
      <c r="O556" s="0" t="str">
        <f aca="false">IF(ISERROR(VLOOKUP(N556,'INTEGER modparm'!$B$2:$B$155,1,0)),IF(ISERROR(VLOOKUP(N556,'REAL modparm'!$B$2:$B$801,1,0)),IF(ISERROR(VLOOKUP(N556,'CHAR modparm'!$B$2:$B$10,1,0)),"*******","CHARACTER"),"REAL"),"INTEGER")</f>
        <v>REAL</v>
      </c>
      <c r="P556" s="0" t="n">
        <v>555</v>
      </c>
      <c r="Q556" s="42" t="s">
        <v>2974</v>
      </c>
      <c r="R556" s="42" t="str">
        <f aca="false">INDEX($N$2:$N$951,MATCH(S556,$P$2:$P$951,0),1)</f>
        <v>RSVF(1)</v>
      </c>
      <c r="S556" s="30" t="n">
        <v>551</v>
      </c>
      <c r="T556" s="43" t="str">
        <f aca="false">Q556&amp;"::"&amp;R556</f>
        <v>REAL::RSVF(1)</v>
      </c>
      <c r="U556" s="44" t="str">
        <f aca="false">"p%"&amp;LEFT(R556,SEARCH("(",R556,1)-1)&amp;"="&amp;LEFT(R556,SEARCH("(",R556,1)-1)</f>
        <v>p%RSVF=RSVF</v>
      </c>
      <c r="V556" s="44" t="str">
        <f aca="false">LEFT(R556,SEARCH("(",R556,1)-1)&amp;"="&amp;"p%"&amp;LEFT(R556,SEARCH("(",R556,1)-1)</f>
        <v>RSVF=p%RSVF</v>
      </c>
    </row>
    <row r="557" customFormat="false" ht="12.8" hidden="false" customHeight="false" outlineLevel="0" collapsed="false">
      <c r="E557" s="0" t="s">
        <v>1064</v>
      </c>
      <c r="I557" s="39" t="s">
        <v>2563</v>
      </c>
      <c r="J557" s="40" t="n">
        <f aca="false">IF(ISNUMBER(RIGHT(E557,LEN(E557)-SEARCH("(",E557,1))*1),RIGHT(E557,LEN(E557)-SEARCH("(",E557,1))*1,VLOOKUP(MID(E557,SEARCH("(",E557,1)+1,IF(ISERROR(FIND("NBMX",E557,1)),3,4)),$A$2:$C$38,3,0))</f>
        <v>1</v>
      </c>
      <c r="K557" s="40" t="str">
        <f aca="false">IF(ISBLANK(F557),"",IF(ISNUMBER(F557),F557,VLOOKUP(IF(ISERROR(SEARCH(")",F557,1)),LEFT(F557,LEN(F557)),LEFT(F557,LEN(F557)-1)),$A$2:$C$38,3,0)))</f>
        <v/>
      </c>
      <c r="L557" s="40" t="str">
        <f aca="false">IF(ISBLANK(G557),"",IF(ISNUMBER(G557),G557,IF(ISNUMBER(1*LEFT(G557,LEN(G557)-1)),1*LEFT(G557,LEN(G557)-1),VLOOKUP(IF(ISERROR(SEARCH(")",G557,1)),LEFT(G557,LEN(G557)),LEFT(G557,LEN(G557)-1)),$A$2:$C$38,3,0))))</f>
        <v/>
      </c>
      <c r="M557" s="41" t="str">
        <f aca="false">IF(ISBLANK(H557),"",IF(ISNUMBER(H557),H557,IF(ISNUMBER(1*LEFT(H557,LEN(H557)-1)),1*LEFT(H557,LEN(H557)-1),VLOOKUP(IF(ISERROR(SEARCH(")",H557,1)),LEFT(H557,LEN(H557)),LEFT(H557,LEN(H557)-1)),$A$2:$C$38,3,0))))</f>
        <v/>
      </c>
      <c r="N557" s="40" t="str">
        <f aca="false">I557&amp;"("&amp;J557&amp;IF(ISNUMBER(K557),IF(ISNUMBER(L557),IF(ISNUMBER(M557),","&amp;K557&amp;","&amp;L557&amp;","&amp;M557,","&amp;K557&amp;","&amp;L557),","&amp;K557),"")&amp;")"</f>
        <v>RSYS(1)</v>
      </c>
      <c r="O557" s="0" t="str">
        <f aca="false">IF(ISERROR(VLOOKUP(N557,'INTEGER modparm'!$B$2:$B$155,1,0)),IF(ISERROR(VLOOKUP(N557,'REAL modparm'!$B$2:$B$801,1,0)),IF(ISERROR(VLOOKUP(N557,'CHAR modparm'!$B$2:$B$10,1,0)),"*******","CHARACTER"),"REAL"),"INTEGER")</f>
        <v>REAL</v>
      </c>
      <c r="P557" s="0" t="n">
        <v>556</v>
      </c>
      <c r="Q557" s="42" t="s">
        <v>2974</v>
      </c>
      <c r="R557" s="42" t="str">
        <f aca="false">INDEX($N$2:$N$951,MATCH(S557,$P$2:$P$951,0),1)</f>
        <v>RSVP(1)</v>
      </c>
      <c r="S557" s="30" t="n">
        <v>552</v>
      </c>
      <c r="T557" s="43" t="str">
        <f aca="false">Q557&amp;"::"&amp;R557</f>
        <v>REAL::RSVP(1)</v>
      </c>
      <c r="U557" s="44" t="str">
        <f aca="false">"p%"&amp;LEFT(R557,SEARCH("(",R557,1)-1)&amp;"="&amp;LEFT(R557,SEARCH("(",R557,1)-1)</f>
        <v>p%RSVP=RSVP</v>
      </c>
      <c r="V557" s="44" t="str">
        <f aca="false">LEFT(R557,SEARCH("(",R557,1)-1)&amp;"="&amp;"p%"&amp;LEFT(R557,SEARCH("(",R557,1)-1)</f>
        <v>RSVP=p%RSVP</v>
      </c>
    </row>
    <row r="558" customFormat="false" ht="12.8" hidden="false" customHeight="false" outlineLevel="0" collapsed="false">
      <c r="E558" s="0" t="s">
        <v>1065</v>
      </c>
      <c r="I558" s="39" t="s">
        <v>2564</v>
      </c>
      <c r="J558" s="40" t="n">
        <f aca="false">IF(ISNUMBER(RIGHT(E558,LEN(E558)-SEARCH("(",E558,1))*1),RIGHT(E558,LEN(E558)-SEARCH("(",E558,1))*1,VLOOKUP(MID(E558,SEARCH("(",E558,1)+1,IF(ISERROR(FIND("NBMX",E558,1)),3,4)),$A$2:$C$38,3,0))</f>
        <v>1</v>
      </c>
      <c r="K558" s="40" t="str">
        <f aca="false">IF(ISBLANK(F558),"",IF(ISNUMBER(F558),F558,VLOOKUP(IF(ISERROR(SEARCH(")",F558,1)),LEFT(F558,LEN(F558)),LEFT(F558,LEN(F558)-1)),$A$2:$C$38,3,0)))</f>
        <v/>
      </c>
      <c r="L558" s="40" t="str">
        <f aca="false">IF(ISBLANK(G558),"",IF(ISNUMBER(G558),G558,IF(ISNUMBER(1*LEFT(G558,LEN(G558)-1)),1*LEFT(G558,LEN(G558)-1),VLOOKUP(IF(ISERROR(SEARCH(")",G558,1)),LEFT(G558,LEN(G558)),LEFT(G558,LEN(G558)-1)),$A$2:$C$38,3,0))))</f>
        <v/>
      </c>
      <c r="M558" s="41" t="str">
        <f aca="false">IF(ISBLANK(H558),"",IF(ISNUMBER(H558),H558,IF(ISNUMBER(1*LEFT(H558,LEN(H558)-1)),1*LEFT(H558,LEN(H558)-1),VLOOKUP(IF(ISERROR(SEARCH(")",H558,1)),LEFT(H558,LEN(H558)),LEFT(H558,LEN(H558)-1)),$A$2:$C$38,3,0))))</f>
        <v/>
      </c>
      <c r="N558" s="40" t="str">
        <f aca="false">I558&amp;"("&amp;J558&amp;IF(ISNUMBER(K558),IF(ISNUMBER(L558),IF(ISNUMBER(M558),","&amp;K558&amp;","&amp;L558&amp;","&amp;M558,","&amp;K558&amp;","&amp;L558),","&amp;K558),"")&amp;")"</f>
        <v>RVE0(1)</v>
      </c>
      <c r="O558" s="0" t="str">
        <f aca="false">IF(ISERROR(VLOOKUP(N558,'INTEGER modparm'!$B$2:$B$155,1,0)),IF(ISERROR(VLOOKUP(N558,'REAL modparm'!$B$2:$B$801,1,0)),IF(ISERROR(VLOOKUP(N558,'CHAR modparm'!$B$2:$B$10,1,0)),"*******","CHARACTER"),"REAL"),"INTEGER")</f>
        <v>REAL</v>
      </c>
      <c r="P558" s="0" t="n">
        <v>557</v>
      </c>
      <c r="Q558" s="42" t="s">
        <v>2974</v>
      </c>
      <c r="R558" s="42" t="str">
        <f aca="false">INDEX($N$2:$N$951,MATCH(S558,$P$2:$P$951,0),1)</f>
        <v>RSYB(1)</v>
      </c>
      <c r="S558" s="30" t="n">
        <v>553</v>
      </c>
      <c r="T558" s="43" t="str">
        <f aca="false">Q558&amp;"::"&amp;R558</f>
        <v>REAL::RSYB(1)</v>
      </c>
      <c r="U558" s="44" t="str">
        <f aca="false">"p%"&amp;LEFT(R558,SEARCH("(",R558,1)-1)&amp;"="&amp;LEFT(R558,SEARCH("(",R558,1)-1)</f>
        <v>p%RSYB=RSYB</v>
      </c>
      <c r="V558" s="44" t="str">
        <f aca="false">LEFT(R558,SEARCH("(",R558,1)-1)&amp;"="&amp;"p%"&amp;LEFT(R558,SEARCH("(",R558,1)-1)</f>
        <v>RSYB=p%RSYB</v>
      </c>
    </row>
    <row r="559" customFormat="false" ht="12.8" hidden="false" customHeight="false" outlineLevel="0" collapsed="false">
      <c r="E559" s="0" t="s">
        <v>1066</v>
      </c>
      <c r="I559" s="39" t="s">
        <v>2565</v>
      </c>
      <c r="J559" s="40" t="n">
        <f aca="false">IF(ISNUMBER(RIGHT(E559,LEN(E559)-SEARCH("(",E559,1))*1),RIGHT(E559,LEN(E559)-SEARCH("(",E559,1))*1,VLOOKUP(MID(E559,SEARCH("(",E559,1)+1,IF(ISERROR(FIND("NBMX",E559,1)),3,4)),$A$2:$C$38,3,0))</f>
        <v>1</v>
      </c>
      <c r="K559" s="40" t="str">
        <f aca="false">IF(ISBLANK(F559),"",IF(ISNUMBER(F559),F559,VLOOKUP(IF(ISERROR(SEARCH(")",F559,1)),LEFT(F559,LEN(F559)),LEFT(F559,LEN(F559)-1)),$A$2:$C$38,3,0)))</f>
        <v/>
      </c>
      <c r="L559" s="40" t="str">
        <f aca="false">IF(ISBLANK(G559),"",IF(ISNUMBER(G559),G559,IF(ISNUMBER(1*LEFT(G559,LEN(G559)-1)),1*LEFT(G559,LEN(G559)-1),VLOOKUP(IF(ISERROR(SEARCH(")",G559,1)),LEFT(G559,LEN(G559)),LEFT(G559,LEN(G559)-1)),$A$2:$C$38,3,0))))</f>
        <v/>
      </c>
      <c r="M559" s="41" t="str">
        <f aca="false">IF(ISBLANK(H559),"",IF(ISNUMBER(H559),H559,IF(ISNUMBER(1*LEFT(H559,LEN(H559)-1)),1*LEFT(H559,LEN(H559)-1),VLOOKUP(IF(ISERROR(SEARCH(")",H559,1)),LEFT(H559,LEN(H559)),LEFT(H559,LEN(H559)-1)),$A$2:$C$38,3,0))))</f>
        <v/>
      </c>
      <c r="N559" s="40" t="str">
        <f aca="false">I559&amp;"("&amp;J559&amp;IF(ISNUMBER(K559),IF(ISNUMBER(L559),IF(ISNUMBER(M559),","&amp;K559&amp;","&amp;L559&amp;","&amp;M559,","&amp;K559&amp;","&amp;L559),","&amp;K559),"")&amp;")"</f>
        <v>RVP0(1)</v>
      </c>
      <c r="O559" s="0" t="str">
        <f aca="false">IF(ISERROR(VLOOKUP(N559,'INTEGER modparm'!$B$2:$B$155,1,0)),IF(ISERROR(VLOOKUP(N559,'REAL modparm'!$B$2:$B$801,1,0)),IF(ISERROR(VLOOKUP(N559,'CHAR modparm'!$B$2:$B$10,1,0)),"*******","CHARACTER"),"REAL"),"INTEGER")</f>
        <v>REAL</v>
      </c>
      <c r="P559" s="0" t="n">
        <v>558</v>
      </c>
      <c r="Q559" s="42" t="s">
        <v>2974</v>
      </c>
      <c r="R559" s="42" t="str">
        <f aca="false">INDEX($N$2:$N$951,MATCH(S559,$P$2:$P$951,0),1)</f>
        <v>RSYF(1)</v>
      </c>
      <c r="S559" s="30" t="n">
        <v>554</v>
      </c>
      <c r="T559" s="43" t="str">
        <f aca="false">Q559&amp;"::"&amp;R559</f>
        <v>REAL::RSYF(1)</v>
      </c>
      <c r="U559" s="44" t="str">
        <f aca="false">"p%"&amp;LEFT(R559,SEARCH("(",R559,1)-1)&amp;"="&amp;LEFT(R559,SEARCH("(",R559,1)-1)</f>
        <v>p%RSYF=RSYF</v>
      </c>
      <c r="V559" s="44" t="str">
        <f aca="false">LEFT(R559,SEARCH("(",R559,1)-1)&amp;"="&amp;"p%"&amp;LEFT(R559,SEARCH("(",R559,1)-1)</f>
        <v>RSYF=p%RSYF</v>
      </c>
    </row>
    <row r="560" customFormat="false" ht="12.8" hidden="false" customHeight="false" outlineLevel="0" collapsed="false">
      <c r="E560" s="0" t="s">
        <v>1821</v>
      </c>
      <c r="F560" s="0" t="s">
        <v>1599</v>
      </c>
      <c r="I560" s="39" t="s">
        <v>2566</v>
      </c>
      <c r="J560" s="40" t="n">
        <f aca="false">IF(ISNUMBER(RIGHT(E560,LEN(E560)-SEARCH("(",E560,1))*1),RIGHT(E560,LEN(E560)-SEARCH("(",E560,1))*1,VLOOKUP(MID(E560,SEARCH("(",E560,1)+1,IF(ISERROR(FIND("NBMX",E560,1)),3,4)),$A$2:$C$38,3,0))</f>
        <v>200</v>
      </c>
      <c r="K560" s="40" t="n">
        <f aca="false">IF(ISBLANK(F560),"",IF(ISNUMBER(F560),F560,VLOOKUP(IF(ISERROR(SEARCH(")",F560,1)),LEFT(F560,LEN(F560)),LEFT(F560,LEN(F560)-1)),$A$2:$C$38,3,0)))</f>
        <v>1</v>
      </c>
      <c r="L560" s="40" t="str">
        <f aca="false">IF(ISBLANK(G560),"",IF(ISNUMBER(G560),G560,IF(ISNUMBER(1*LEFT(G560,LEN(G560)-1)),1*LEFT(G560,LEN(G560)-1),VLOOKUP(IF(ISERROR(SEARCH(")",G560,1)),LEFT(G560,LEN(G560)),LEFT(G560,LEN(G560)-1)),$A$2:$C$38,3,0))))</f>
        <v/>
      </c>
      <c r="M560" s="41" t="str">
        <f aca="false">IF(ISBLANK(H560),"",IF(ISNUMBER(H560),H560,IF(ISNUMBER(1*LEFT(H560,LEN(H560)-1)),1*LEFT(H560,LEN(H560)-1),VLOOKUP(IF(ISERROR(SEARCH(")",H560,1)),LEFT(H560,LEN(H560)),LEFT(H560,LEN(H560)-1)),$A$2:$C$38,3,0))))</f>
        <v/>
      </c>
      <c r="N560" s="40" t="str">
        <f aca="false">I560&amp;"("&amp;J560&amp;IF(ISNUMBER(K560),IF(ISNUMBER(L560),IF(ISNUMBER(M560),","&amp;K560&amp;","&amp;L560&amp;","&amp;M560,","&amp;K560&amp;","&amp;L560),","&amp;K560),"")&amp;")"</f>
        <v>RW(200,1)</v>
      </c>
      <c r="O560" s="0" t="str">
        <f aca="false">IF(ISERROR(VLOOKUP(N560,'INTEGER modparm'!$B$2:$B$155,1,0)),IF(ISERROR(VLOOKUP(N560,'REAL modparm'!$B$2:$B$801,1,0)),IF(ISERROR(VLOOKUP(N560,'CHAR modparm'!$B$2:$B$10,1,0)),"*******","CHARACTER"),"REAL"),"INTEGER")</f>
        <v>REAL</v>
      </c>
      <c r="P560" s="0" t="n">
        <v>559</v>
      </c>
      <c r="Q560" s="42" t="s">
        <v>2974</v>
      </c>
      <c r="R560" s="42" t="str">
        <f aca="false">INDEX($N$2:$N$951,MATCH(S560,$P$2:$P$951,0),1)</f>
        <v>RSYN(1)</v>
      </c>
      <c r="S560" s="30" t="n">
        <v>555</v>
      </c>
      <c r="T560" s="43" t="str">
        <f aca="false">Q560&amp;"::"&amp;R560</f>
        <v>REAL::RSYN(1)</v>
      </c>
      <c r="U560" s="44" t="str">
        <f aca="false">"p%"&amp;LEFT(R560,SEARCH("(",R560,1)-1)&amp;"="&amp;LEFT(R560,SEARCH("(",R560,1)-1)</f>
        <v>p%RSYN=RSYN</v>
      </c>
      <c r="V560" s="44" t="str">
        <f aca="false">LEFT(R560,SEARCH("(",R560,1)-1)&amp;"="&amp;"p%"&amp;LEFT(R560,SEARCH("(",R560,1)-1)</f>
        <v>RSYN=p%RSYN</v>
      </c>
    </row>
    <row r="561" customFormat="false" ht="12.8" hidden="false" customHeight="false" outlineLevel="0" collapsed="false">
      <c r="E561" s="0" t="s">
        <v>1822</v>
      </c>
      <c r="F561" s="0" t="s">
        <v>1652</v>
      </c>
      <c r="I561" s="39" t="s">
        <v>2567</v>
      </c>
      <c r="J561" s="40" t="n">
        <f aca="false">IF(ISNUMBER(RIGHT(E561,LEN(E561)-SEARCH("(",E561,1))*1),RIGHT(E561,LEN(E561)-SEARCH("(",E561,1))*1,VLOOKUP(MID(E561,SEARCH("(",E561,1)+1,IF(ISERROR(FIND("NBMX",E561,1)),3,4)),$A$2:$C$38,3,0))</f>
        <v>2</v>
      </c>
      <c r="K561" s="40" t="n">
        <f aca="false">IF(ISBLANK(F561),"",IF(ISNUMBER(F561),F561,VLOOKUP(IF(ISERROR(SEARCH(")",F561,1)),LEFT(F561,LEN(F561)),LEFT(F561,LEN(F561)-1)),$A$2:$C$38,3,0)))</f>
        <v>200</v>
      </c>
      <c r="L561" s="40" t="str">
        <f aca="false">IF(ISBLANK(G561),"",IF(ISNUMBER(G561),G561,IF(ISNUMBER(1*LEFT(G561,LEN(G561)-1)),1*LEFT(G561,LEN(G561)-1),VLOOKUP(IF(ISERROR(SEARCH(")",G561,1)),LEFT(G561,LEN(G561)),LEFT(G561,LEN(G561)-1)),$A$2:$C$38,3,0))))</f>
        <v/>
      </c>
      <c r="M561" s="41" t="str">
        <f aca="false">IF(ISBLANK(H561),"",IF(ISNUMBER(H561),H561,IF(ISNUMBER(1*LEFT(H561,LEN(H561)-1)),1*LEFT(H561,LEN(H561)-1),VLOOKUP(IF(ISERROR(SEARCH(")",H561,1)),LEFT(H561,LEN(H561)),LEFT(H561,LEN(H561)-1)),$A$2:$C$38,3,0))))</f>
        <v/>
      </c>
      <c r="N561" s="40" t="str">
        <f aca="false">I561&amp;"("&amp;J561&amp;IF(ISNUMBER(K561),IF(ISNUMBER(L561),IF(ISNUMBER(M561),","&amp;K561&amp;","&amp;L561&amp;","&amp;M561,","&amp;K561&amp;","&amp;L561),","&amp;K561),"")&amp;")"</f>
        <v>RWPC(2,200)</v>
      </c>
      <c r="O561" s="0" t="str">
        <f aca="false">IF(ISERROR(VLOOKUP(N561,'INTEGER modparm'!$B$2:$B$155,1,0)),IF(ISERROR(VLOOKUP(N561,'REAL modparm'!$B$2:$B$801,1,0)),IF(ISERROR(VLOOKUP(N561,'CHAR modparm'!$B$2:$B$10,1,0)),"*******","CHARACTER"),"REAL"),"INTEGER")</f>
        <v>REAL</v>
      </c>
      <c r="P561" s="0" t="n">
        <v>560</v>
      </c>
      <c r="Q561" s="42" t="s">
        <v>2974</v>
      </c>
      <c r="R561" s="42" t="str">
        <f aca="false">INDEX($N$2:$N$951,MATCH(S561,$P$2:$P$951,0),1)</f>
        <v>RSYS(1)</v>
      </c>
      <c r="S561" s="30" t="n">
        <v>556</v>
      </c>
      <c r="T561" s="43" t="str">
        <f aca="false">Q561&amp;"::"&amp;R561</f>
        <v>REAL::RSYS(1)</v>
      </c>
      <c r="U561" s="44" t="str">
        <f aca="false">"p%"&amp;LEFT(R561,SEARCH("(",R561,1)-1)&amp;"="&amp;LEFT(R561,SEARCH("(",R561,1)-1)</f>
        <v>p%RSYS=RSYS</v>
      </c>
      <c r="V561" s="44" t="str">
        <f aca="false">LEFT(R561,SEARCH("(",R561,1)-1)&amp;"="&amp;"p%"&amp;LEFT(R561,SEARCH("(",R561,1)-1)</f>
        <v>RSYS=p%RSYS</v>
      </c>
    </row>
    <row r="562" customFormat="false" ht="12.8" hidden="false" customHeight="false" outlineLevel="0" collapsed="false">
      <c r="E562" s="0" t="s">
        <v>1252</v>
      </c>
      <c r="I562" s="39" t="s">
        <v>2568</v>
      </c>
      <c r="J562" s="40" t="n">
        <f aca="false">IF(ISNUMBER(RIGHT(E562,LEN(E562)-SEARCH("(",E562,1))*1),RIGHT(E562,LEN(E562)-SEARCH("(",E562,1))*1,VLOOKUP(MID(E562,SEARCH("(",E562,1)+1,IF(ISERROR(FIND("NBMX",E562,1)),3,4)),$A$2:$C$38,3,0))</f>
        <v>4</v>
      </c>
      <c r="K562" s="40" t="str">
        <f aca="false">IF(ISBLANK(F562),"",IF(ISNUMBER(F562),F562,VLOOKUP(IF(ISERROR(SEARCH(")",F562,1)),LEFT(F562,LEN(F562)),LEFT(F562,LEN(F562)-1)),$A$2:$C$38,3,0)))</f>
        <v/>
      </c>
      <c r="L562" s="40" t="str">
        <f aca="false">IF(ISBLANK(G562),"",IF(ISNUMBER(G562),G562,IF(ISNUMBER(1*LEFT(G562,LEN(G562)-1)),1*LEFT(G562,LEN(G562)-1),VLOOKUP(IF(ISERROR(SEARCH(")",G562,1)),LEFT(G562,LEN(G562)),LEFT(G562,LEN(G562)-1)),$A$2:$C$38,3,0))))</f>
        <v/>
      </c>
      <c r="M562" s="41" t="str">
        <f aca="false">IF(ISBLANK(H562),"",IF(ISNUMBER(H562),H562,IF(ISNUMBER(1*LEFT(H562,LEN(H562)-1)),1*LEFT(H562,LEN(H562)-1),VLOOKUP(IF(ISERROR(SEARCH(")",H562,1)),LEFT(H562,LEN(H562)),LEFT(H562,LEN(H562)-1)),$A$2:$C$38,3,0))))</f>
        <v/>
      </c>
      <c r="N562" s="40" t="str">
        <f aca="false">I562&amp;"("&amp;J562&amp;IF(ISNUMBER(K562),IF(ISNUMBER(L562),IF(ISNUMBER(M562),","&amp;K562&amp;","&amp;L562&amp;","&amp;M562,","&amp;K562&amp;","&amp;L562),","&amp;K562),"")&amp;")"</f>
        <v>RWSA(4)</v>
      </c>
      <c r="O562" s="0" t="str">
        <f aca="false">IF(ISERROR(VLOOKUP(N562,'INTEGER modparm'!$B$2:$B$155,1,0)),IF(ISERROR(VLOOKUP(N562,'REAL modparm'!$B$2:$B$801,1,0)),IF(ISERROR(VLOOKUP(N562,'CHAR modparm'!$B$2:$B$10,1,0)),"*******","CHARACTER"),"REAL"),"INTEGER")</f>
        <v>REAL</v>
      </c>
      <c r="P562" s="0" t="n">
        <v>561</v>
      </c>
      <c r="Q562" s="42" t="s">
        <v>2974</v>
      </c>
      <c r="R562" s="42" t="str">
        <f aca="false">INDEX($N$2:$N$951,MATCH(S562,$P$2:$P$951,0),1)</f>
        <v>RVE0(1)</v>
      </c>
      <c r="S562" s="30" t="n">
        <v>557</v>
      </c>
      <c r="T562" s="43" t="str">
        <f aca="false">Q562&amp;"::"&amp;R562</f>
        <v>REAL::RVE0(1)</v>
      </c>
      <c r="U562" s="44" t="str">
        <f aca="false">"p%"&amp;LEFT(R562,SEARCH("(",R562,1)-1)&amp;"="&amp;LEFT(R562,SEARCH("(",R562,1)-1)</f>
        <v>p%RVE0=RVE0</v>
      </c>
      <c r="V562" s="44" t="str">
        <f aca="false">LEFT(R562,SEARCH("(",R562,1)-1)&amp;"="&amp;"p%"&amp;LEFT(R562,SEARCH("(",R562,1)-1)</f>
        <v>RVE0=p%RVE0</v>
      </c>
    </row>
    <row r="563" customFormat="false" ht="12.8" hidden="false" customHeight="false" outlineLevel="0" collapsed="false">
      <c r="E563" s="0" t="s">
        <v>1823</v>
      </c>
      <c r="F563" s="0" t="s">
        <v>226</v>
      </c>
      <c r="G563" s="0" t="s">
        <v>1599</v>
      </c>
      <c r="I563" s="39" t="s">
        <v>2569</v>
      </c>
      <c r="J563" s="40" t="n">
        <f aca="false">IF(ISNUMBER(RIGHT(E563,LEN(E563)-SEARCH("(",E563,1))*1),RIGHT(E563,LEN(E563)-SEARCH("(",E563,1))*1,VLOOKUP(MID(E563,SEARCH("(",E563,1)+1,IF(ISERROR(FIND("NBMX",E563,1)),3,4)),$A$2:$C$38,3,0))</f>
        <v>12</v>
      </c>
      <c r="K563" s="40" t="n">
        <f aca="false">IF(ISBLANK(F563),"",IF(ISNUMBER(F563),F563,VLOOKUP(IF(ISERROR(SEARCH(")",F563,1)),LEFT(F563,LEN(F563)),LEFT(F563,LEN(F563)-1)),$A$2:$C$38,3,0)))</f>
        <v>200</v>
      </c>
      <c r="L563" s="40" t="n">
        <f aca="false">IF(ISBLANK(G563),"",IF(ISNUMBER(G563),G563,IF(ISNUMBER(1*LEFT(G563,LEN(G563)-1)),1*LEFT(G563,LEN(G563)-1),VLOOKUP(IF(ISERROR(SEARCH(")",G563,1)),LEFT(G563,LEN(G563)),LEFT(G563,LEN(G563)-1)),$A$2:$C$38,3,0))))</f>
        <v>1</v>
      </c>
      <c r="M563" s="41" t="str">
        <f aca="false">IF(ISBLANK(H563),"",IF(ISNUMBER(H563),H563,IF(ISNUMBER(1*LEFT(H563,LEN(H563)-1)),1*LEFT(H563,LEN(H563)-1),VLOOKUP(IF(ISERROR(SEARCH(")",H563,1)),LEFT(H563,LEN(H563)),LEFT(H563,LEN(H563)-1)),$A$2:$C$38,3,0))))</f>
        <v/>
      </c>
      <c r="N563" s="40" t="str">
        <f aca="false">I563&amp;"("&amp;J563&amp;IF(ISNUMBER(K563),IF(ISNUMBER(L563),IF(ISNUMBER(M563),","&amp;K563&amp;","&amp;L563&amp;","&amp;M563,","&amp;K563&amp;","&amp;L563),","&amp;K563),"")&amp;")"</f>
        <v>RWT(12,200,1)</v>
      </c>
      <c r="O563" s="0" t="str">
        <f aca="false">IF(ISERROR(VLOOKUP(N563,'INTEGER modparm'!$B$2:$B$155,1,0)),IF(ISERROR(VLOOKUP(N563,'REAL modparm'!$B$2:$B$801,1,0)),IF(ISERROR(VLOOKUP(N563,'CHAR modparm'!$B$2:$B$10,1,0)),"*******","CHARACTER"),"REAL"),"INTEGER")</f>
        <v>REAL</v>
      </c>
      <c r="P563" s="0" t="n">
        <v>562</v>
      </c>
      <c r="Q563" s="42" t="s">
        <v>2974</v>
      </c>
      <c r="R563" s="42" t="str">
        <f aca="false">INDEX($N$2:$N$951,MATCH(S563,$P$2:$P$951,0),1)</f>
        <v>RVP0(1)</v>
      </c>
      <c r="S563" s="30" t="n">
        <v>558</v>
      </c>
      <c r="T563" s="43" t="str">
        <f aca="false">Q563&amp;"::"&amp;R563</f>
        <v>REAL::RVP0(1)</v>
      </c>
      <c r="U563" s="44" t="str">
        <f aca="false">"p%"&amp;LEFT(R563,SEARCH("(",R563,1)-1)&amp;"="&amp;LEFT(R563,SEARCH("(",R563,1)-1)</f>
        <v>p%RVP0=RVP0</v>
      </c>
      <c r="V563" s="44" t="str">
        <f aca="false">LEFT(R563,SEARCH("(",R563,1)-1)&amp;"="&amp;"p%"&amp;LEFT(R563,SEARCH("(",R563,1)-1)</f>
        <v>RVP0=p%RVP0</v>
      </c>
    </row>
    <row r="564" customFormat="false" ht="12.8" hidden="false" customHeight="false" outlineLevel="0" collapsed="false">
      <c r="E564" s="0" t="s">
        <v>1824</v>
      </c>
      <c r="F564" s="0" t="s">
        <v>1599</v>
      </c>
      <c r="I564" s="39" t="s">
        <v>2570</v>
      </c>
      <c r="J564" s="40" t="n">
        <f aca="false">IF(ISNUMBER(RIGHT(E564,LEN(E564)-SEARCH("(",E564,1))*1),RIGHT(E564,LEN(E564)-SEARCH("(",E564,1))*1,VLOOKUP(MID(E564,SEARCH("(",E564,1)+1,IF(ISERROR(FIND("NBMX",E564,1)),3,4)),$A$2:$C$38,3,0))</f>
        <v>31</v>
      </c>
      <c r="K564" s="40" t="n">
        <f aca="false">IF(ISBLANK(F564),"",IF(ISNUMBER(F564),F564,VLOOKUP(IF(ISERROR(SEARCH(")",F564,1)),LEFT(F564,LEN(F564)),LEFT(F564,LEN(F564)-1)),$A$2:$C$38,3,0)))</f>
        <v>1</v>
      </c>
      <c r="L564" s="40" t="str">
        <f aca="false">IF(ISBLANK(G564),"",IF(ISNUMBER(G564),G564,IF(ISNUMBER(1*LEFT(G564,LEN(G564)-1)),1*LEFT(G564,LEN(G564)-1),VLOOKUP(IF(ISERROR(SEARCH(")",G564,1)),LEFT(G564,LEN(G564)),LEFT(G564,LEN(G564)-1)),$A$2:$C$38,3,0))))</f>
        <v/>
      </c>
      <c r="M564" s="41" t="str">
        <f aca="false">IF(ISBLANK(H564),"",IF(ISNUMBER(H564),H564,IF(ISNUMBER(1*LEFT(H564,LEN(H564)-1)),1*LEFT(H564,LEN(H564)-1),VLOOKUP(IF(ISERROR(SEARCH(")",H564,1)),LEFT(H564,LEN(H564)),LEFT(H564,LEN(H564)-1)),$A$2:$C$38,3,0))))</f>
        <v/>
      </c>
      <c r="N564" s="40" t="str">
        <f aca="false">I564&amp;"("&amp;J564&amp;IF(ISNUMBER(K564),IF(ISNUMBER(L564),IF(ISNUMBER(M564),","&amp;K564&amp;","&amp;L564&amp;","&amp;M564,","&amp;K564&amp;","&amp;L564),","&amp;K564),"")&amp;")"</f>
        <v>RWTZ(31,1)</v>
      </c>
      <c r="O564" s="0" t="str">
        <f aca="false">IF(ISERROR(VLOOKUP(N564,'INTEGER modparm'!$B$2:$B$155,1,0)),IF(ISERROR(VLOOKUP(N564,'REAL modparm'!$B$2:$B$801,1,0)),IF(ISERROR(VLOOKUP(N564,'CHAR modparm'!$B$2:$B$10,1,0)),"*******","CHARACTER"),"REAL"),"INTEGER")</f>
        <v>REAL</v>
      </c>
      <c r="P564" s="0" t="n">
        <v>563</v>
      </c>
      <c r="Q564" s="42" t="s">
        <v>2974</v>
      </c>
      <c r="R564" s="42" t="str">
        <f aca="false">INDEX($N$2:$N$951,MATCH(S564,$P$2:$P$951,0),1)</f>
        <v>RW(200,1)</v>
      </c>
      <c r="S564" s="30" t="n">
        <v>559</v>
      </c>
      <c r="T564" s="43" t="str">
        <f aca="false">Q564&amp;"::"&amp;R564</f>
        <v>REAL::RW(200,1)</v>
      </c>
      <c r="U564" s="44" t="str">
        <f aca="false">"p%"&amp;LEFT(R564,SEARCH("(",R564,1)-1)&amp;"="&amp;LEFT(R564,SEARCH("(",R564,1)-1)</f>
        <v>p%RW=RW</v>
      </c>
      <c r="V564" s="44" t="str">
        <f aca="false">LEFT(R564,SEARCH("(",R564,1)-1)&amp;"="&amp;"p%"&amp;LEFT(R564,SEARCH("(",R564,1)-1)</f>
        <v>RW=p%RW</v>
      </c>
    </row>
    <row r="565" customFormat="false" ht="12.8" hidden="false" customHeight="false" outlineLevel="0" collapsed="false">
      <c r="E565" s="0" t="s">
        <v>1067</v>
      </c>
      <c r="I565" s="39" t="s">
        <v>2571</v>
      </c>
      <c r="J565" s="40" t="n">
        <f aca="false">IF(ISNUMBER(RIGHT(E565,LEN(E565)-SEARCH("(",E565,1))*1),RIGHT(E565,LEN(E565)-SEARCH("(",E565,1))*1,VLOOKUP(MID(E565,SEARCH("(",E565,1)+1,IF(ISERROR(FIND("NBMX",E565,1)),3,4)),$A$2:$C$38,3,0))</f>
        <v>1</v>
      </c>
      <c r="K565" s="40" t="str">
        <f aca="false">IF(ISBLANK(F565),"",IF(ISNUMBER(F565),F565,VLOOKUP(IF(ISERROR(SEARCH(")",F565,1)),LEFT(F565,LEN(F565)),LEFT(F565,LEN(F565)-1)),$A$2:$C$38,3,0)))</f>
        <v/>
      </c>
      <c r="L565" s="40" t="str">
        <f aca="false">IF(ISBLANK(G565),"",IF(ISNUMBER(G565),G565,IF(ISNUMBER(1*LEFT(G565,LEN(G565)-1)),1*LEFT(G565,LEN(G565)-1),VLOOKUP(IF(ISERROR(SEARCH(")",G565,1)),LEFT(G565,LEN(G565)),LEFT(G565,LEN(G565)-1)),$A$2:$C$38,3,0))))</f>
        <v/>
      </c>
      <c r="M565" s="41" t="str">
        <f aca="false">IF(ISBLANK(H565),"",IF(ISNUMBER(H565),H565,IF(ISNUMBER(1*LEFT(H565,LEN(H565)-1)),1*LEFT(H565,LEN(H565)-1),VLOOKUP(IF(ISERROR(SEARCH(")",H565,1)),LEFT(H565,LEN(H565)),LEFT(H565,LEN(H565)-1)),$A$2:$C$38,3,0))))</f>
        <v/>
      </c>
      <c r="N565" s="40" t="str">
        <f aca="false">I565&amp;"("&amp;J565&amp;IF(ISNUMBER(K565),IF(ISNUMBER(L565),IF(ISNUMBER(M565),","&amp;K565&amp;","&amp;L565&amp;","&amp;M565,","&amp;K565&amp;","&amp;L565),","&amp;K565),"")&amp;")"</f>
        <v>RZ(1)</v>
      </c>
      <c r="O565" s="0" t="str">
        <f aca="false">IF(ISERROR(VLOOKUP(N565,'INTEGER modparm'!$B$2:$B$155,1,0)),IF(ISERROR(VLOOKUP(N565,'REAL modparm'!$B$2:$B$801,1,0)),IF(ISERROR(VLOOKUP(N565,'CHAR modparm'!$B$2:$B$10,1,0)),"*******","CHARACTER"),"REAL"),"INTEGER")</f>
        <v>REAL</v>
      </c>
      <c r="P565" s="0" t="n">
        <v>564</v>
      </c>
      <c r="Q565" s="42" t="s">
        <v>2974</v>
      </c>
      <c r="R565" s="42" t="str">
        <f aca="false">INDEX($N$2:$N$951,MATCH(S565,$P$2:$P$951,0),1)</f>
        <v>RWPC(2,200)</v>
      </c>
      <c r="S565" s="30" t="n">
        <v>560</v>
      </c>
      <c r="T565" s="43" t="str">
        <f aca="false">Q565&amp;"::"&amp;R565</f>
        <v>REAL::RWPC(2,200)</v>
      </c>
      <c r="U565" s="44" t="str">
        <f aca="false">"p%"&amp;LEFT(R565,SEARCH("(",R565,1)-1)&amp;"="&amp;LEFT(R565,SEARCH("(",R565,1)-1)</f>
        <v>p%RWPC=RWPC</v>
      </c>
      <c r="V565" s="44" t="str">
        <f aca="false">LEFT(R565,SEARCH("(",R565,1)-1)&amp;"="&amp;"p%"&amp;LEFT(R565,SEARCH("(",R565,1)-1)</f>
        <v>RWPC=p%RWPC</v>
      </c>
    </row>
    <row r="566" customFormat="false" ht="12.8" hidden="false" customHeight="false" outlineLevel="0" collapsed="false">
      <c r="E566" s="0" t="s">
        <v>1068</v>
      </c>
      <c r="I566" s="39" t="s">
        <v>2572</v>
      </c>
      <c r="J566" s="40" t="n">
        <f aca="false">IF(ISNUMBER(RIGHT(E566,LEN(E566)-SEARCH("(",E566,1))*1),RIGHT(E566,LEN(E566)-SEARCH("(",E566,1))*1,VLOOKUP(MID(E566,SEARCH("(",E566,1)+1,IF(ISERROR(FIND("NBMX",E566,1)),3,4)),$A$2:$C$38,3,0))</f>
        <v>1</v>
      </c>
      <c r="K566" s="40" t="str">
        <f aca="false">IF(ISBLANK(F566),"",IF(ISNUMBER(F566),F566,VLOOKUP(IF(ISERROR(SEARCH(")",F566,1)),LEFT(F566,LEN(F566)),LEFT(F566,LEN(F566)-1)),$A$2:$C$38,3,0)))</f>
        <v/>
      </c>
      <c r="L566" s="40" t="str">
        <f aca="false">IF(ISBLANK(G566),"",IF(ISNUMBER(G566),G566,IF(ISNUMBER(1*LEFT(G566,LEN(G566)-1)),1*LEFT(G566,LEN(G566)-1),VLOOKUP(IF(ISERROR(SEARCH(")",G566,1)),LEFT(G566,LEN(G566)),LEFT(G566,LEN(G566)-1)),$A$2:$C$38,3,0))))</f>
        <v/>
      </c>
      <c r="M566" s="41" t="str">
        <f aca="false">IF(ISBLANK(H566),"",IF(ISNUMBER(H566),H566,IF(ISNUMBER(1*LEFT(H566,LEN(H566)-1)),1*LEFT(H566,LEN(H566)-1),VLOOKUP(IF(ISERROR(SEARCH(")",H566,1)),LEFT(H566,LEN(H566)),LEFT(H566,LEN(H566)-1)),$A$2:$C$38,3,0))))</f>
        <v/>
      </c>
      <c r="N566" s="40" t="str">
        <f aca="false">I566&amp;"("&amp;J566&amp;IF(ISNUMBER(K566),IF(ISNUMBER(L566),IF(ISNUMBER(M566),","&amp;K566&amp;","&amp;L566&amp;","&amp;M566,","&amp;K566&amp;","&amp;L566),","&amp;K566),"")&amp;")"</f>
        <v>RZSW(1)</v>
      </c>
      <c r="O566" s="0" t="str">
        <f aca="false">IF(ISERROR(VLOOKUP(N566,'INTEGER modparm'!$B$2:$B$155,1,0)),IF(ISERROR(VLOOKUP(N566,'REAL modparm'!$B$2:$B$801,1,0)),IF(ISERROR(VLOOKUP(N566,'CHAR modparm'!$B$2:$B$10,1,0)),"*******","CHARACTER"),"REAL"),"INTEGER")</f>
        <v>REAL</v>
      </c>
      <c r="P566" s="0" t="n">
        <v>565</v>
      </c>
      <c r="Q566" s="42" t="s">
        <v>2974</v>
      </c>
      <c r="R566" s="42" t="str">
        <f aca="false">INDEX($N$2:$N$951,MATCH(S566,$P$2:$P$951,0),1)</f>
        <v>RWSA(4)</v>
      </c>
      <c r="S566" s="30" t="n">
        <v>561</v>
      </c>
      <c r="T566" s="43" t="str">
        <f aca="false">Q566&amp;"::"&amp;R566</f>
        <v>REAL::RWSA(4)</v>
      </c>
      <c r="U566" s="44" t="str">
        <f aca="false">"p%"&amp;LEFT(R566,SEARCH("(",R566,1)-1)&amp;"="&amp;LEFT(R566,SEARCH("(",R566,1)-1)</f>
        <v>p%RWSA=RWSA</v>
      </c>
      <c r="V566" s="44" t="str">
        <f aca="false">LEFT(R566,SEARCH("(",R566,1)-1)&amp;"="&amp;"p%"&amp;LEFT(R566,SEARCH("(",R566,1)-1)</f>
        <v>RWSA=p%RWSA</v>
      </c>
    </row>
    <row r="567" customFormat="false" ht="12.8" hidden="false" customHeight="false" outlineLevel="0" collapsed="false">
      <c r="E567" s="0" t="s">
        <v>1825</v>
      </c>
      <c r="F567" s="0" t="s">
        <v>1599</v>
      </c>
      <c r="I567" s="39" t="s">
        <v>2573</v>
      </c>
      <c r="J567" s="40" t="n">
        <f aca="false">IF(ISNUMBER(RIGHT(E567,LEN(E567)-SEARCH("(",E567,1))*1),RIGHT(E567,LEN(E567)-SEARCH("(",E567,1))*1,VLOOKUP(MID(E567,SEARCH("(",E567,1)+1,IF(ISERROR(FIND("NBMX",E567,1)),3,4)),$A$2:$C$38,3,0))</f>
        <v>31</v>
      </c>
      <c r="K567" s="40" t="n">
        <f aca="false">IF(ISBLANK(F567),"",IF(ISNUMBER(F567),F567,VLOOKUP(IF(ISERROR(SEARCH(")",F567,1)),LEFT(F567,LEN(F567)),LEFT(F567,LEN(F567)-1)),$A$2:$C$38,3,0)))</f>
        <v>1</v>
      </c>
      <c r="L567" s="40" t="str">
        <f aca="false">IF(ISBLANK(G567),"",IF(ISNUMBER(G567),G567,IF(ISNUMBER(1*LEFT(G567,LEN(G567)-1)),1*LEFT(G567,LEN(G567)-1),VLOOKUP(IF(ISERROR(SEARCH(")",G567,1)),LEFT(G567,LEN(G567)),LEFT(G567,LEN(G567)-1)),$A$2:$C$38,3,0))))</f>
        <v/>
      </c>
      <c r="M567" s="41" t="str">
        <f aca="false">IF(ISBLANK(H567),"",IF(ISNUMBER(H567),H567,IF(ISNUMBER(1*LEFT(H567,LEN(H567)-1)),1*LEFT(H567,LEN(H567)-1),VLOOKUP(IF(ISERROR(SEARCH(")",H567,1)),LEFT(H567,LEN(H567)),LEFT(H567,LEN(H567)-1)),$A$2:$C$38,3,0))))</f>
        <v/>
      </c>
      <c r="N567" s="40" t="str">
        <f aca="false">I567&amp;"("&amp;J567&amp;IF(ISNUMBER(K567),IF(ISNUMBER(L567),IF(ISNUMBER(M567),","&amp;K567&amp;","&amp;L567&amp;","&amp;M567,","&amp;K567&amp;","&amp;L567),","&amp;K567),"")&amp;")"</f>
        <v>S15(31,1)</v>
      </c>
      <c r="O567" s="0" t="str">
        <f aca="false">IF(ISERROR(VLOOKUP(N567,'INTEGER modparm'!$B$2:$B$155,1,0)),IF(ISERROR(VLOOKUP(N567,'REAL modparm'!$B$2:$B$801,1,0)),IF(ISERROR(VLOOKUP(N567,'CHAR modparm'!$B$2:$B$10,1,0)),"*******","CHARACTER"),"REAL"),"INTEGER")</f>
        <v>REAL</v>
      </c>
      <c r="P567" s="0" t="n">
        <v>566</v>
      </c>
      <c r="Q567" s="42" t="s">
        <v>2974</v>
      </c>
      <c r="R567" s="42" t="str">
        <f aca="false">INDEX($N$2:$N$951,MATCH(S567,$P$2:$P$951,0),1)</f>
        <v>RWT(12,200,1)</v>
      </c>
      <c r="S567" s="30" t="n">
        <v>562</v>
      </c>
      <c r="T567" s="43" t="str">
        <f aca="false">Q567&amp;"::"&amp;R567</f>
        <v>REAL::RWT(12,200,1)</v>
      </c>
      <c r="U567" s="44" t="str">
        <f aca="false">"p%"&amp;LEFT(R567,SEARCH("(",R567,1)-1)&amp;"="&amp;LEFT(R567,SEARCH("(",R567,1)-1)</f>
        <v>p%RWT=RWT</v>
      </c>
      <c r="V567" s="44" t="str">
        <f aca="false">LEFT(R567,SEARCH("(",R567,1)-1)&amp;"="&amp;"p%"&amp;LEFT(R567,SEARCH("(",R567,1)-1)</f>
        <v>RWT=p%RWT</v>
      </c>
    </row>
    <row r="568" customFormat="false" ht="12.8" hidden="false" customHeight="false" outlineLevel="0" collapsed="false">
      <c r="E568" s="0" t="s">
        <v>1121</v>
      </c>
      <c r="I568" s="39" t="s">
        <v>2574</v>
      </c>
      <c r="J568" s="40" t="n">
        <f aca="false">IF(ISNUMBER(RIGHT(E568,LEN(E568)-SEARCH("(",E568,1))*1),RIGHT(E568,LEN(E568)-SEARCH("(",E568,1))*1,VLOOKUP(MID(E568,SEARCH("(",E568,1)+1,IF(ISERROR(FIND("NBMX",E568,1)),3,4)),$A$2:$C$38,3,0))</f>
        <v>1</v>
      </c>
      <c r="K568" s="40" t="str">
        <f aca="false">IF(ISBLANK(F568),"",IF(ISNUMBER(F568),F568,VLOOKUP(IF(ISERROR(SEARCH(")",F568,1)),LEFT(F568,LEN(F568)),LEFT(F568,LEN(F568)-1)),$A$2:$C$38,3,0)))</f>
        <v/>
      </c>
      <c r="L568" s="40" t="str">
        <f aca="false">IF(ISBLANK(G568),"",IF(ISNUMBER(G568),G568,IF(ISNUMBER(1*LEFT(G568,LEN(G568)-1)),1*LEFT(G568,LEN(G568)-1),VLOOKUP(IF(ISERROR(SEARCH(")",G568,1)),LEFT(G568,LEN(G568)),LEFT(G568,LEN(G568)-1)),$A$2:$C$38,3,0))))</f>
        <v/>
      </c>
      <c r="M568" s="41" t="str">
        <f aca="false">IF(ISBLANK(H568),"",IF(ISNUMBER(H568),H568,IF(ISNUMBER(1*LEFT(H568,LEN(H568)-1)),1*LEFT(H568,LEN(H568)-1),VLOOKUP(IF(ISERROR(SEARCH(")",H568,1)),LEFT(H568,LEN(H568)),LEFT(H568,LEN(H568)-1)),$A$2:$C$38,3,0))))</f>
        <v/>
      </c>
      <c r="N568" s="40" t="str">
        <f aca="false">I568&amp;"("&amp;J568&amp;IF(ISNUMBER(K568),IF(ISNUMBER(L568),IF(ISNUMBER(M568),","&amp;K568&amp;","&amp;L568&amp;","&amp;M568,","&amp;K568&amp;","&amp;L568),","&amp;K568),"")&amp;")"</f>
        <v>S3(1)</v>
      </c>
      <c r="O568" s="0" t="str">
        <f aca="false">IF(ISERROR(VLOOKUP(N568,'INTEGER modparm'!$B$2:$B$155,1,0)),IF(ISERROR(VLOOKUP(N568,'REAL modparm'!$B$2:$B$801,1,0)),IF(ISERROR(VLOOKUP(N568,'CHAR modparm'!$B$2:$B$10,1,0)),"*******","CHARACTER"),"REAL"),"INTEGER")</f>
        <v>REAL</v>
      </c>
      <c r="P568" s="0" t="n">
        <v>567</v>
      </c>
      <c r="Q568" s="42" t="s">
        <v>2974</v>
      </c>
      <c r="R568" s="42" t="str">
        <f aca="false">INDEX($N$2:$N$951,MATCH(S568,$P$2:$P$951,0),1)</f>
        <v>RWTZ(31,1)</v>
      </c>
      <c r="S568" s="30" t="n">
        <v>563</v>
      </c>
      <c r="T568" s="43" t="str">
        <f aca="false">Q568&amp;"::"&amp;R568</f>
        <v>REAL::RWTZ(31,1)</v>
      </c>
      <c r="U568" s="44" t="str">
        <f aca="false">"p%"&amp;LEFT(R568,SEARCH("(",R568,1)-1)&amp;"="&amp;LEFT(R568,SEARCH("(",R568,1)-1)</f>
        <v>p%RWTZ=RWTZ</v>
      </c>
      <c r="V568" s="44" t="str">
        <f aca="false">LEFT(R568,SEARCH("(",R568,1)-1)&amp;"="&amp;"p%"&amp;LEFT(R568,SEARCH("(",R568,1)-1)</f>
        <v>RWTZ=p%RWTZ</v>
      </c>
    </row>
    <row r="569" customFormat="false" ht="12.8" hidden="false" customHeight="false" outlineLevel="0" collapsed="false">
      <c r="E569" s="0" t="s">
        <v>1069</v>
      </c>
      <c r="I569" s="39" t="s">
        <v>2575</v>
      </c>
      <c r="J569" s="40" t="n">
        <f aca="false">IF(ISNUMBER(RIGHT(E569,LEN(E569)-SEARCH("(",E569,1))*1),RIGHT(E569,LEN(E569)-SEARCH("(",E569,1))*1,VLOOKUP(MID(E569,SEARCH("(",E569,1)+1,IF(ISERROR(FIND("NBMX",E569,1)),3,4)),$A$2:$C$38,3,0))</f>
        <v>1</v>
      </c>
      <c r="K569" s="40" t="str">
        <f aca="false">IF(ISBLANK(F569),"",IF(ISNUMBER(F569),F569,VLOOKUP(IF(ISERROR(SEARCH(")",F569,1)),LEFT(F569,LEN(F569)),LEFT(F569,LEN(F569)-1)),$A$2:$C$38,3,0)))</f>
        <v/>
      </c>
      <c r="L569" s="40" t="str">
        <f aca="false">IF(ISBLANK(G569),"",IF(ISNUMBER(G569),G569,IF(ISNUMBER(1*LEFT(G569,LEN(G569)-1)),1*LEFT(G569,LEN(G569)-1),VLOOKUP(IF(ISERROR(SEARCH(")",G569,1)),LEFT(G569,LEN(G569)),LEFT(G569,LEN(G569)-1)),$A$2:$C$38,3,0))))</f>
        <v/>
      </c>
      <c r="M569" s="41" t="str">
        <f aca="false">IF(ISBLANK(H569),"",IF(ISNUMBER(H569),H569,IF(ISNUMBER(1*LEFT(H569,LEN(H569)-1)),1*LEFT(H569,LEN(H569)-1),VLOOKUP(IF(ISERROR(SEARCH(")",H569,1)),LEFT(H569,LEN(H569)),LEFT(H569,LEN(H569)-1)),$A$2:$C$38,3,0))))</f>
        <v/>
      </c>
      <c r="N569" s="40" t="str">
        <f aca="false">I569&amp;"("&amp;J569&amp;IF(ISNUMBER(K569),IF(ISNUMBER(L569),IF(ISNUMBER(M569),","&amp;K569&amp;","&amp;L569&amp;","&amp;M569,","&amp;K569&amp;","&amp;L569),","&amp;K569),"")&amp;")"</f>
        <v>SALA(1)</v>
      </c>
      <c r="O569" s="0" t="str">
        <f aca="false">IF(ISERROR(VLOOKUP(N569,'INTEGER modparm'!$B$2:$B$155,1,0)),IF(ISERROR(VLOOKUP(N569,'REAL modparm'!$B$2:$B$801,1,0)),IF(ISERROR(VLOOKUP(N569,'CHAR modparm'!$B$2:$B$10,1,0)),"*******","CHARACTER"),"REAL"),"INTEGER")</f>
        <v>REAL</v>
      </c>
      <c r="P569" s="0" t="n">
        <v>568</v>
      </c>
      <c r="Q569" s="42" t="s">
        <v>2974</v>
      </c>
      <c r="R569" s="42" t="str">
        <f aca="false">INDEX($N$2:$N$951,MATCH(S569,$P$2:$P$951,0),1)</f>
        <v>RZ(1)</v>
      </c>
      <c r="S569" s="30" t="n">
        <v>564</v>
      </c>
      <c r="T569" s="43" t="str">
        <f aca="false">Q569&amp;"::"&amp;R569</f>
        <v>REAL::RZ(1)</v>
      </c>
      <c r="U569" s="44" t="str">
        <f aca="false">"p%"&amp;LEFT(R569,SEARCH("(",R569,1)-1)&amp;"="&amp;LEFT(R569,SEARCH("(",R569,1)-1)</f>
        <v>p%RZ=RZ</v>
      </c>
      <c r="V569" s="44" t="str">
        <f aca="false">LEFT(R569,SEARCH("(",R569,1)-1)&amp;"="&amp;"p%"&amp;LEFT(R569,SEARCH("(",R569,1)-1)</f>
        <v>RZ=p%RZ</v>
      </c>
    </row>
    <row r="570" customFormat="false" ht="12.8" hidden="false" customHeight="false" outlineLevel="0" collapsed="false">
      <c r="E570" s="0" t="s">
        <v>1070</v>
      </c>
      <c r="I570" s="39" t="s">
        <v>2576</v>
      </c>
      <c r="J570" s="40" t="n">
        <f aca="false">IF(ISNUMBER(RIGHT(E570,LEN(E570)-SEARCH("(",E570,1))*1),RIGHT(E570,LEN(E570)-SEARCH("(",E570,1))*1,VLOOKUP(MID(E570,SEARCH("(",E570,1)+1,IF(ISERROR(FIND("NBMX",E570,1)),3,4)),$A$2:$C$38,3,0))</f>
        <v>1</v>
      </c>
      <c r="K570" s="40" t="str">
        <f aca="false">IF(ISBLANK(F570),"",IF(ISNUMBER(F570),F570,VLOOKUP(IF(ISERROR(SEARCH(")",F570,1)),LEFT(F570,LEN(F570)),LEFT(F570,LEN(F570)-1)),$A$2:$C$38,3,0)))</f>
        <v/>
      </c>
      <c r="L570" s="40" t="str">
        <f aca="false">IF(ISBLANK(G570),"",IF(ISNUMBER(G570),G570,IF(ISNUMBER(1*LEFT(G570,LEN(G570)-1)),1*LEFT(G570,LEN(G570)-1),VLOOKUP(IF(ISERROR(SEARCH(")",G570,1)),LEFT(G570,LEN(G570)),LEFT(G570,LEN(G570)-1)),$A$2:$C$38,3,0))))</f>
        <v/>
      </c>
      <c r="M570" s="41" t="str">
        <f aca="false">IF(ISBLANK(H570),"",IF(ISNUMBER(H570),H570,IF(ISNUMBER(1*LEFT(H570,LEN(H570)-1)),1*LEFT(H570,LEN(H570)-1),VLOOKUP(IF(ISERROR(SEARCH(")",H570,1)),LEFT(H570,LEN(H570)),LEFT(H570,LEN(H570)-1)),$A$2:$C$38,3,0))))</f>
        <v/>
      </c>
      <c r="N570" s="40" t="str">
        <f aca="false">I570&amp;"("&amp;J570&amp;IF(ISNUMBER(K570),IF(ISNUMBER(L570),IF(ISNUMBER(M570),","&amp;K570&amp;","&amp;L570&amp;","&amp;M570,","&amp;K570&amp;","&amp;L570),","&amp;K570),"")&amp;")"</f>
        <v>SALB(1)</v>
      </c>
      <c r="O570" s="0" t="str">
        <f aca="false">IF(ISERROR(VLOOKUP(N570,'INTEGER modparm'!$B$2:$B$155,1,0)),IF(ISERROR(VLOOKUP(N570,'REAL modparm'!$B$2:$B$801,1,0)),IF(ISERROR(VLOOKUP(N570,'CHAR modparm'!$B$2:$B$10,1,0)),"*******","CHARACTER"),"REAL"),"INTEGER")</f>
        <v>REAL</v>
      </c>
      <c r="P570" s="0" t="n">
        <v>569</v>
      </c>
      <c r="Q570" s="42" t="s">
        <v>2974</v>
      </c>
      <c r="R570" s="42" t="str">
        <f aca="false">INDEX($N$2:$N$951,MATCH(S570,$P$2:$P$951,0),1)</f>
        <v>RZSW(1)</v>
      </c>
      <c r="S570" s="30" t="n">
        <v>565</v>
      </c>
      <c r="T570" s="43" t="str">
        <f aca="false">Q570&amp;"::"&amp;R570</f>
        <v>REAL::RZSW(1)</v>
      </c>
      <c r="U570" s="44" t="str">
        <f aca="false">"p%"&amp;LEFT(R570,SEARCH("(",R570,1)-1)&amp;"="&amp;LEFT(R570,SEARCH("(",R570,1)-1)</f>
        <v>p%RZSW=RZSW</v>
      </c>
      <c r="V570" s="44" t="str">
        <f aca="false">LEFT(R570,SEARCH("(",R570,1)-1)&amp;"="&amp;"p%"&amp;LEFT(R570,SEARCH("(",R570,1)-1)</f>
        <v>RZSW=p%RZSW</v>
      </c>
    </row>
    <row r="571" customFormat="false" ht="12.8" hidden="false" customHeight="false" outlineLevel="0" collapsed="false">
      <c r="E571" s="0" t="s">
        <v>1071</v>
      </c>
      <c r="I571" s="39" t="s">
        <v>2577</v>
      </c>
      <c r="J571" s="40" t="n">
        <f aca="false">IF(ISNUMBER(RIGHT(E571,LEN(E571)-SEARCH("(",E571,1))*1),RIGHT(E571,LEN(E571)-SEARCH("(",E571,1))*1,VLOOKUP(MID(E571,SEARCH("(",E571,1)+1,IF(ISERROR(FIND("NBMX",E571,1)),3,4)),$A$2:$C$38,3,0))</f>
        <v>1</v>
      </c>
      <c r="K571" s="40" t="str">
        <f aca="false">IF(ISBLANK(F571),"",IF(ISNUMBER(F571),F571,VLOOKUP(IF(ISERROR(SEARCH(")",F571,1)),LEFT(F571,LEN(F571)),LEFT(F571,LEN(F571)-1)),$A$2:$C$38,3,0)))</f>
        <v/>
      </c>
      <c r="L571" s="40" t="str">
        <f aca="false">IF(ISBLANK(G571),"",IF(ISNUMBER(G571),G571,IF(ISNUMBER(1*LEFT(G571,LEN(G571)-1)),1*LEFT(G571,LEN(G571)-1),VLOOKUP(IF(ISERROR(SEARCH(")",G571,1)),LEFT(G571,LEN(G571)),LEFT(G571,LEN(G571)-1)),$A$2:$C$38,3,0))))</f>
        <v/>
      </c>
      <c r="M571" s="41" t="str">
        <f aca="false">IF(ISBLANK(H571),"",IF(ISNUMBER(H571),H571,IF(ISNUMBER(1*LEFT(H571,LEN(H571)-1)),1*LEFT(H571,LEN(H571)-1),VLOOKUP(IF(ISERROR(SEARCH(")",H571,1)),LEFT(H571,LEN(H571)),LEFT(H571,LEN(H571)-1)),$A$2:$C$38,3,0))))</f>
        <v/>
      </c>
      <c r="N571" s="40" t="str">
        <f aca="false">I571&amp;"("&amp;J571&amp;IF(ISNUMBER(K571),IF(ISNUMBER(L571),IF(ISNUMBER(M571),","&amp;K571&amp;","&amp;L571&amp;","&amp;M571,","&amp;K571&amp;","&amp;L571),","&amp;K571),"")&amp;")"</f>
        <v>SAMA(1)</v>
      </c>
      <c r="O571" s="0" t="str">
        <f aca="false">IF(ISERROR(VLOOKUP(N571,'INTEGER modparm'!$B$2:$B$155,1,0)),IF(ISERROR(VLOOKUP(N571,'REAL modparm'!$B$2:$B$801,1,0)),IF(ISERROR(VLOOKUP(N571,'CHAR modparm'!$B$2:$B$10,1,0)),"*******","CHARACTER"),"REAL"),"INTEGER")</f>
        <v>REAL</v>
      </c>
      <c r="P571" s="0" t="n">
        <v>570</v>
      </c>
      <c r="Q571" s="42" t="s">
        <v>2974</v>
      </c>
      <c r="R571" s="42" t="str">
        <f aca="false">INDEX($N$2:$N$951,MATCH(S571,$P$2:$P$951,0),1)</f>
        <v>S15(31,1)</v>
      </c>
      <c r="S571" s="30" t="n">
        <v>566</v>
      </c>
      <c r="T571" s="43" t="str">
        <f aca="false">Q571&amp;"::"&amp;R571</f>
        <v>REAL::S15(31,1)</v>
      </c>
      <c r="U571" s="44" t="str">
        <f aca="false">"p%"&amp;LEFT(R571,SEARCH("(",R571,1)-1)&amp;"="&amp;LEFT(R571,SEARCH("(",R571,1)-1)</f>
        <v>p%S15=S15</v>
      </c>
      <c r="V571" s="44" t="str">
        <f aca="false">LEFT(R571,SEARCH("(",R571,1)-1)&amp;"="&amp;"p%"&amp;LEFT(R571,SEARCH("(",R571,1)-1)</f>
        <v>S15=p%S15</v>
      </c>
    </row>
    <row r="572" customFormat="false" ht="12.8" hidden="false" customHeight="false" outlineLevel="0" collapsed="false">
      <c r="E572" s="0" t="s">
        <v>1826</v>
      </c>
      <c r="F572" s="0" t="s">
        <v>1599</v>
      </c>
      <c r="I572" s="39" t="s">
        <v>2578</v>
      </c>
      <c r="J572" s="40" t="n">
        <f aca="false">IF(ISNUMBER(RIGHT(E572,LEN(E572)-SEARCH("(",E572,1))*1),RIGHT(E572,LEN(E572)-SEARCH("(",E572,1))*1,VLOOKUP(MID(E572,SEARCH("(",E572,1)+1,IF(ISERROR(FIND("NBMX",E572,1)),3,4)),$A$2:$C$38,3,0))</f>
        <v>12</v>
      </c>
      <c r="K572" s="40" t="n">
        <f aca="false">IF(ISBLANK(F572),"",IF(ISNUMBER(F572),F572,VLOOKUP(IF(ISERROR(SEARCH(")",F572,1)),LEFT(F572,LEN(F572)),LEFT(F572,LEN(F572)-1)),$A$2:$C$38,3,0)))</f>
        <v>1</v>
      </c>
      <c r="L572" s="40" t="str">
        <f aca="false">IF(ISBLANK(G572),"",IF(ISNUMBER(G572),G572,IF(ISNUMBER(1*LEFT(G572,LEN(G572)-1)),1*LEFT(G572,LEN(G572)-1),VLOOKUP(IF(ISERROR(SEARCH(")",G572,1)),LEFT(G572,LEN(G572)),LEFT(G572,LEN(G572)-1)),$A$2:$C$38,3,0))))</f>
        <v/>
      </c>
      <c r="M572" s="41" t="str">
        <f aca="false">IF(ISBLANK(H572),"",IF(ISNUMBER(H572),H572,IF(ISNUMBER(1*LEFT(H572,LEN(H572)-1)),1*LEFT(H572,LEN(H572)-1),VLOOKUP(IF(ISERROR(SEARCH(")",H572,1)),LEFT(H572,LEN(H572)),LEFT(H572,LEN(H572)-1)),$A$2:$C$38,3,0))))</f>
        <v/>
      </c>
      <c r="N572" s="40" t="str">
        <f aca="false">I572&amp;"("&amp;J572&amp;IF(ISNUMBER(K572),IF(ISNUMBER(L572),IF(ISNUMBER(M572),","&amp;K572&amp;","&amp;L572&amp;","&amp;M572,","&amp;K572&amp;","&amp;L572),","&amp;K572),"")&amp;")"</f>
        <v>SAN(12,1)</v>
      </c>
      <c r="O572" s="0" t="str">
        <f aca="false">IF(ISERROR(VLOOKUP(N572,'INTEGER modparm'!$B$2:$B$155,1,0)),IF(ISERROR(VLOOKUP(N572,'REAL modparm'!$B$2:$B$801,1,0)),IF(ISERROR(VLOOKUP(N572,'CHAR modparm'!$B$2:$B$10,1,0)),"*******","CHARACTER"),"REAL"),"INTEGER")</f>
        <v>REAL</v>
      </c>
      <c r="P572" s="0" t="n">
        <v>571</v>
      </c>
      <c r="Q572" s="42" t="s">
        <v>2974</v>
      </c>
      <c r="R572" s="42" t="str">
        <f aca="false">INDEX($N$2:$N$951,MATCH(S572,$P$2:$P$951,0),1)</f>
        <v>S3(1)</v>
      </c>
      <c r="S572" s="30" t="n">
        <v>567</v>
      </c>
      <c r="T572" s="43" t="str">
        <f aca="false">Q572&amp;"::"&amp;R572</f>
        <v>REAL::S3(1)</v>
      </c>
      <c r="U572" s="44" t="str">
        <f aca="false">"p%"&amp;LEFT(R572,SEARCH("(",R572,1)-1)&amp;"="&amp;LEFT(R572,SEARCH("(",R572,1)-1)</f>
        <v>p%S3=S3</v>
      </c>
      <c r="V572" s="44" t="str">
        <f aca="false">LEFT(R572,SEARCH("(",R572,1)-1)&amp;"="&amp;"p%"&amp;LEFT(R572,SEARCH("(",R572,1)-1)</f>
        <v>S3=p%S3</v>
      </c>
    </row>
    <row r="573" customFormat="false" ht="12.8" hidden="false" customHeight="false" outlineLevel="0" collapsed="false">
      <c r="E573" s="0" t="s">
        <v>1827</v>
      </c>
      <c r="F573" s="0" t="s">
        <v>1599</v>
      </c>
      <c r="I573" s="39" t="s">
        <v>2579</v>
      </c>
      <c r="J573" s="40" t="n">
        <f aca="false">IF(ISNUMBER(RIGHT(E573,LEN(E573)-SEARCH("(",E573,1))*1),RIGHT(E573,LEN(E573)-SEARCH("(",E573,1))*1,VLOOKUP(MID(E573,SEARCH("(",E573,1)+1,IF(ISERROR(FIND("NBMX",E573,1)),3,4)),$A$2:$C$38,3,0))</f>
        <v>12</v>
      </c>
      <c r="K573" s="40" t="n">
        <f aca="false">IF(ISBLANK(F573),"",IF(ISNUMBER(F573),F573,VLOOKUP(IF(ISERROR(SEARCH(")",F573,1)),LEFT(F573,LEN(F573)),LEFT(F573,LEN(F573)-1)),$A$2:$C$38,3,0)))</f>
        <v>1</v>
      </c>
      <c r="L573" s="40" t="str">
        <f aca="false">IF(ISBLANK(G573),"",IF(ISNUMBER(G573),G573,IF(ISNUMBER(1*LEFT(G573,LEN(G573)-1)),1*LEFT(G573,LEN(G573)-1),VLOOKUP(IF(ISERROR(SEARCH(")",G573,1)),LEFT(G573,LEN(G573)),LEFT(G573,LEN(G573)-1)),$A$2:$C$38,3,0))))</f>
        <v/>
      </c>
      <c r="M573" s="41" t="str">
        <f aca="false">IF(ISBLANK(H573),"",IF(ISNUMBER(H573),H573,IF(ISNUMBER(1*LEFT(H573,LEN(H573)-1)),1*LEFT(H573,LEN(H573)-1),VLOOKUP(IF(ISERROR(SEARCH(")",H573,1)),LEFT(H573,LEN(H573)),LEFT(H573,LEN(H573)-1)),$A$2:$C$38,3,0))))</f>
        <v/>
      </c>
      <c r="N573" s="40" t="str">
        <f aca="false">I573&amp;"("&amp;J573&amp;IF(ISNUMBER(K573),IF(ISNUMBER(L573),IF(ISNUMBER(M573),","&amp;K573&amp;","&amp;L573&amp;","&amp;M573,","&amp;K573&amp;","&amp;L573),","&amp;K573),"")&amp;")"</f>
        <v>SATC(12,1)</v>
      </c>
      <c r="O573" s="0" t="str">
        <f aca="false">IF(ISERROR(VLOOKUP(N573,'INTEGER modparm'!$B$2:$B$155,1,0)),IF(ISERROR(VLOOKUP(N573,'REAL modparm'!$B$2:$B$801,1,0)),IF(ISERROR(VLOOKUP(N573,'CHAR modparm'!$B$2:$B$10,1,0)),"*******","CHARACTER"),"REAL"),"INTEGER")</f>
        <v>REAL</v>
      </c>
      <c r="P573" s="0" t="n">
        <v>572</v>
      </c>
      <c r="Q573" s="42" t="s">
        <v>2974</v>
      </c>
      <c r="R573" s="42" t="str">
        <f aca="false">INDEX($N$2:$N$951,MATCH(S573,$P$2:$P$951,0),1)</f>
        <v>SALA(1)</v>
      </c>
      <c r="S573" s="30" t="n">
        <v>568</v>
      </c>
      <c r="T573" s="43" t="str">
        <f aca="false">Q573&amp;"::"&amp;R573</f>
        <v>REAL::SALA(1)</v>
      </c>
      <c r="U573" s="44" t="str">
        <f aca="false">"p%"&amp;LEFT(R573,SEARCH("(",R573,1)-1)&amp;"="&amp;LEFT(R573,SEARCH("(",R573,1)-1)</f>
        <v>p%SALA=SALA</v>
      </c>
      <c r="V573" s="44" t="str">
        <f aca="false">LEFT(R573,SEARCH("(",R573,1)-1)&amp;"="&amp;"p%"&amp;LEFT(R573,SEARCH("(",R573,1)-1)</f>
        <v>SALA=p%SALA</v>
      </c>
    </row>
    <row r="574" customFormat="false" ht="12.8" hidden="false" customHeight="false" outlineLevel="0" collapsed="false">
      <c r="E574" s="0" t="s">
        <v>1072</v>
      </c>
      <c r="I574" s="39" t="s">
        <v>2580</v>
      </c>
      <c r="J574" s="40" t="n">
        <f aca="false">IF(ISNUMBER(RIGHT(E574,LEN(E574)-SEARCH("(",E574,1))*1),RIGHT(E574,LEN(E574)-SEARCH("(",E574,1))*1,VLOOKUP(MID(E574,SEARCH("(",E574,1)+1,IF(ISERROR(FIND("NBMX",E574,1)),3,4)),$A$2:$C$38,3,0))</f>
        <v>1</v>
      </c>
      <c r="K574" s="40" t="str">
        <f aca="false">IF(ISBLANK(F574),"",IF(ISNUMBER(F574),F574,VLOOKUP(IF(ISERROR(SEARCH(")",F574,1)),LEFT(F574,LEN(F574)),LEFT(F574,LEN(F574)-1)),$A$2:$C$38,3,0)))</f>
        <v/>
      </c>
      <c r="L574" s="40" t="str">
        <f aca="false">IF(ISBLANK(G574),"",IF(ISNUMBER(G574),G574,IF(ISNUMBER(1*LEFT(G574,LEN(G574)-1)),1*LEFT(G574,LEN(G574)-1),VLOOKUP(IF(ISERROR(SEARCH(")",G574,1)),LEFT(G574,LEN(G574)),LEFT(G574,LEN(G574)-1)),$A$2:$C$38,3,0))))</f>
        <v/>
      </c>
      <c r="M574" s="41" t="str">
        <f aca="false">IF(ISBLANK(H574),"",IF(ISNUMBER(H574),H574,IF(ISNUMBER(1*LEFT(H574,LEN(H574)-1)),1*LEFT(H574,LEN(H574)-1),VLOOKUP(IF(ISERROR(SEARCH(")",H574,1)),LEFT(H574,LEN(H574)),LEFT(H574,LEN(H574)-1)),$A$2:$C$38,3,0))))</f>
        <v/>
      </c>
      <c r="N574" s="40" t="str">
        <f aca="false">I574&amp;"("&amp;J574&amp;IF(ISNUMBER(K574),IF(ISNUMBER(L574),IF(ISNUMBER(M574),","&amp;K574&amp;","&amp;L574&amp;","&amp;M574,","&amp;K574&amp;","&amp;L574),","&amp;K574),"")&amp;")"</f>
        <v>SATK(1)</v>
      </c>
      <c r="O574" s="0" t="str">
        <f aca="false">IF(ISERROR(VLOOKUP(N574,'INTEGER modparm'!$B$2:$B$155,1,0)),IF(ISERROR(VLOOKUP(N574,'REAL modparm'!$B$2:$B$801,1,0)),IF(ISERROR(VLOOKUP(N574,'CHAR modparm'!$B$2:$B$10,1,0)),"*******","CHARACTER"),"REAL"),"INTEGER")</f>
        <v>REAL</v>
      </c>
      <c r="P574" s="0" t="n">
        <v>573</v>
      </c>
      <c r="Q574" s="42" t="s">
        <v>2974</v>
      </c>
      <c r="R574" s="42" t="str">
        <f aca="false">INDEX($N$2:$N$951,MATCH(S574,$P$2:$P$951,0),1)</f>
        <v>SALB(1)</v>
      </c>
      <c r="S574" s="30" t="n">
        <v>569</v>
      </c>
      <c r="T574" s="43" t="str">
        <f aca="false">Q574&amp;"::"&amp;R574</f>
        <v>REAL::SALB(1)</v>
      </c>
      <c r="U574" s="44" t="str">
        <f aca="false">"p%"&amp;LEFT(R574,SEARCH("(",R574,1)-1)&amp;"="&amp;LEFT(R574,SEARCH("(",R574,1)-1)</f>
        <v>p%SALB=SALB</v>
      </c>
      <c r="V574" s="44" t="str">
        <f aca="false">LEFT(R574,SEARCH("(",R574,1)-1)&amp;"="&amp;"p%"&amp;LEFT(R574,SEARCH("(",R574,1)-1)</f>
        <v>SALB=p%SALB</v>
      </c>
    </row>
    <row r="575" customFormat="false" ht="12.8" hidden="false" customHeight="false" outlineLevel="0" collapsed="false">
      <c r="E575" s="0" t="s">
        <v>1828</v>
      </c>
      <c r="F575" s="0" t="s">
        <v>1599</v>
      </c>
      <c r="I575" s="39" t="s">
        <v>2581</v>
      </c>
      <c r="J575" s="40" t="n">
        <f aca="false">IF(ISNUMBER(RIGHT(E575,LEN(E575)-SEARCH("(",E575,1))*1),RIGHT(E575,LEN(E575)-SEARCH("(",E575,1))*1,VLOOKUP(MID(E575,SEARCH("(",E575,1)+1,IF(ISERROR(FIND("NBMX",E575,1)),3,4)),$A$2:$C$38,3,0))</f>
        <v>30</v>
      </c>
      <c r="K575" s="40" t="n">
        <f aca="false">IF(ISBLANK(F575),"",IF(ISNUMBER(F575),F575,VLOOKUP(IF(ISERROR(SEARCH(")",F575,1)),LEFT(F575,LEN(F575)),LEFT(F575,LEN(F575)-1)),$A$2:$C$38,3,0)))</f>
        <v>1</v>
      </c>
      <c r="L575" s="40" t="str">
        <f aca="false">IF(ISBLANK(G575),"",IF(ISNUMBER(G575),G575,IF(ISNUMBER(1*LEFT(G575,LEN(G575)-1)),1*LEFT(G575,LEN(G575)-1),VLOOKUP(IF(ISERROR(SEARCH(")",G575,1)),LEFT(G575,LEN(G575)),LEFT(G575,LEN(G575)-1)),$A$2:$C$38,3,0))))</f>
        <v/>
      </c>
      <c r="M575" s="41" t="str">
        <f aca="false">IF(ISBLANK(H575),"",IF(ISNUMBER(H575),H575,IF(ISNUMBER(1*LEFT(H575,LEN(H575)-1)),1*LEFT(H575,LEN(H575)-1),VLOOKUP(IF(ISERROR(SEARCH(")",H575,1)),LEFT(H575,LEN(H575)),LEFT(H575,LEN(H575)-1)),$A$2:$C$38,3,0))))</f>
        <v/>
      </c>
      <c r="N575" s="40" t="str">
        <f aca="false">I575&amp;"("&amp;J575&amp;IF(ISNUMBER(K575),IF(ISNUMBER(L575),IF(ISNUMBER(M575),","&amp;K575&amp;","&amp;L575&amp;","&amp;M575,","&amp;K575&amp;","&amp;L575),","&amp;K575),"")&amp;")"</f>
        <v>SCFS(30,1)</v>
      </c>
      <c r="O575" s="0" t="str">
        <f aca="false">IF(ISERROR(VLOOKUP(N575,'INTEGER modparm'!$B$2:$B$155,1,0)),IF(ISERROR(VLOOKUP(N575,'REAL modparm'!$B$2:$B$801,1,0)),IF(ISERROR(VLOOKUP(N575,'CHAR modparm'!$B$2:$B$10,1,0)),"*******","CHARACTER"),"REAL"),"INTEGER")</f>
        <v>REAL</v>
      </c>
      <c r="P575" s="0" t="n">
        <v>574</v>
      </c>
      <c r="Q575" s="42" t="s">
        <v>2974</v>
      </c>
      <c r="R575" s="42" t="str">
        <f aca="false">INDEX($N$2:$N$951,MATCH(S575,$P$2:$P$951,0),1)</f>
        <v>SAMA(1)</v>
      </c>
      <c r="S575" s="30" t="n">
        <v>570</v>
      </c>
      <c r="T575" s="43" t="str">
        <f aca="false">Q575&amp;"::"&amp;R575</f>
        <v>REAL::SAMA(1)</v>
      </c>
      <c r="U575" s="44" t="str">
        <f aca="false">"p%"&amp;LEFT(R575,SEARCH("(",R575,1)-1)&amp;"="&amp;LEFT(R575,SEARCH("(",R575,1)-1)</f>
        <v>p%SAMA=SAMA</v>
      </c>
      <c r="V575" s="44" t="str">
        <f aca="false">LEFT(R575,SEARCH("(",R575,1)-1)&amp;"="&amp;"p%"&amp;LEFT(R575,SEARCH("(",R575,1)-1)</f>
        <v>SAMA=p%SAMA</v>
      </c>
    </row>
    <row r="576" customFormat="false" ht="12.8" hidden="false" customHeight="false" outlineLevel="0" collapsed="false">
      <c r="E576" s="0" t="s">
        <v>1073</v>
      </c>
      <c r="I576" s="39" t="s">
        <v>2582</v>
      </c>
      <c r="J576" s="40" t="n">
        <f aca="false">IF(ISNUMBER(RIGHT(E576,LEN(E576)-SEARCH("(",E576,1))*1),RIGHT(E576,LEN(E576)-SEARCH("(",E576,1))*1,VLOOKUP(MID(E576,SEARCH("(",E576,1)+1,IF(ISERROR(FIND("NBMX",E576,1)),3,4)),$A$2:$C$38,3,0))</f>
        <v>1</v>
      </c>
      <c r="K576" s="40" t="str">
        <f aca="false">IF(ISBLANK(F576),"",IF(ISNUMBER(F576),F576,VLOOKUP(IF(ISERROR(SEARCH(")",F576,1)),LEFT(F576,LEN(F576)),LEFT(F576,LEN(F576)-1)),$A$2:$C$38,3,0)))</f>
        <v/>
      </c>
      <c r="L576" s="40" t="str">
        <f aca="false">IF(ISBLANK(G576),"",IF(ISNUMBER(G576),G576,IF(ISNUMBER(1*LEFT(G576,LEN(G576)-1)),1*LEFT(G576,LEN(G576)-1),VLOOKUP(IF(ISERROR(SEARCH(")",G576,1)),LEFT(G576,LEN(G576)),LEFT(G576,LEN(G576)-1)),$A$2:$C$38,3,0))))</f>
        <v/>
      </c>
      <c r="M576" s="41" t="str">
        <f aca="false">IF(ISBLANK(H576),"",IF(ISNUMBER(H576),H576,IF(ISNUMBER(1*LEFT(H576,LEN(H576)-1)),1*LEFT(H576,LEN(H576)-1),VLOOKUP(IF(ISERROR(SEARCH(")",H576,1)),LEFT(H576,LEN(H576)),LEFT(H576,LEN(H576)-1)),$A$2:$C$38,3,0))))</f>
        <v/>
      </c>
      <c r="N576" s="40" t="str">
        <f aca="false">I576&amp;"("&amp;J576&amp;IF(ISNUMBER(K576),IF(ISNUMBER(L576),IF(ISNUMBER(M576),","&amp;K576&amp;","&amp;L576&amp;","&amp;M576,","&amp;K576&amp;","&amp;L576),","&amp;K576),"")&amp;")"</f>
        <v>SCI(1)</v>
      </c>
      <c r="O576" s="0" t="str">
        <f aca="false">IF(ISERROR(VLOOKUP(N576,'INTEGER modparm'!$B$2:$B$155,1,0)),IF(ISERROR(VLOOKUP(N576,'REAL modparm'!$B$2:$B$801,1,0)),IF(ISERROR(VLOOKUP(N576,'CHAR modparm'!$B$2:$B$10,1,0)),"*******","CHARACTER"),"REAL"),"INTEGER")</f>
        <v>REAL</v>
      </c>
      <c r="P576" s="0" t="n">
        <v>575</v>
      </c>
      <c r="Q576" s="42" t="s">
        <v>2974</v>
      </c>
      <c r="R576" s="42" t="str">
        <f aca="false">INDEX($N$2:$N$951,MATCH(S576,$P$2:$P$951,0),1)</f>
        <v>SAN(12,1)</v>
      </c>
      <c r="S576" s="30" t="n">
        <v>571</v>
      </c>
      <c r="T576" s="43" t="str">
        <f aca="false">Q576&amp;"::"&amp;R576</f>
        <v>REAL::SAN(12,1)</v>
      </c>
      <c r="U576" s="44" t="str">
        <f aca="false">"p%"&amp;LEFT(R576,SEARCH("(",R576,1)-1)&amp;"="&amp;LEFT(R576,SEARCH("(",R576,1)-1)</f>
        <v>p%SAN=SAN</v>
      </c>
      <c r="V576" s="44" t="str">
        <f aca="false">LEFT(R576,SEARCH("(",R576,1)-1)&amp;"="&amp;"p%"&amp;LEFT(R576,SEARCH("(",R576,1)-1)</f>
        <v>SAN=p%SAN</v>
      </c>
    </row>
    <row r="577" customFormat="false" ht="12.8" hidden="false" customHeight="false" outlineLevel="0" collapsed="false">
      <c r="E577" s="0" t="s">
        <v>1074</v>
      </c>
      <c r="I577" s="39" t="s">
        <v>2583</v>
      </c>
      <c r="J577" s="40" t="n">
        <f aca="false">IF(ISNUMBER(RIGHT(E577,LEN(E577)-SEARCH("(",E577,1))*1),RIGHT(E577,LEN(E577)-SEARCH("(",E577,1))*1,VLOOKUP(MID(E577,SEARCH("(",E577,1)+1,IF(ISERROR(FIND("NBMX",E577,1)),3,4)),$A$2:$C$38,3,0))</f>
        <v>1</v>
      </c>
      <c r="K577" s="40" t="str">
        <f aca="false">IF(ISBLANK(F577),"",IF(ISNUMBER(F577),F577,VLOOKUP(IF(ISERROR(SEARCH(")",F577,1)),LEFT(F577,LEN(F577)),LEFT(F577,LEN(F577)-1)),$A$2:$C$38,3,0)))</f>
        <v/>
      </c>
      <c r="L577" s="40" t="str">
        <f aca="false">IF(ISBLANK(G577),"",IF(ISNUMBER(G577),G577,IF(ISNUMBER(1*LEFT(G577,LEN(G577)-1)),1*LEFT(G577,LEN(G577)-1),VLOOKUP(IF(ISERROR(SEARCH(")",G577,1)),LEFT(G577,LEN(G577)),LEFT(G577,LEN(G577)-1)),$A$2:$C$38,3,0))))</f>
        <v/>
      </c>
      <c r="M577" s="41" t="str">
        <f aca="false">IF(ISBLANK(H577),"",IF(ISNUMBER(H577),H577,IF(ISNUMBER(1*LEFT(H577,LEN(H577)-1)),1*LEFT(H577,LEN(H577)-1),VLOOKUP(IF(ISERROR(SEARCH(")",H577,1)),LEFT(H577,LEN(H577)),LEFT(H577,LEN(H577)-1)),$A$2:$C$38,3,0))))</f>
        <v/>
      </c>
      <c r="N577" s="40" t="str">
        <f aca="false">I577&amp;"("&amp;J577&amp;IF(ISNUMBER(K577),IF(ISNUMBER(L577),IF(ISNUMBER(M577),","&amp;K577&amp;","&amp;L577&amp;","&amp;M577,","&amp;K577&amp;","&amp;L577),","&amp;K577),"")&amp;")"</f>
        <v>SCNX(1)</v>
      </c>
      <c r="O577" s="0" t="str">
        <f aca="false">IF(ISERROR(VLOOKUP(N577,'INTEGER modparm'!$B$2:$B$155,1,0)),IF(ISERROR(VLOOKUP(N577,'REAL modparm'!$B$2:$B$801,1,0)),IF(ISERROR(VLOOKUP(N577,'CHAR modparm'!$B$2:$B$10,1,0)),"*******","CHARACTER"),"REAL"),"INTEGER")</f>
        <v>REAL</v>
      </c>
      <c r="P577" s="0" t="n">
        <v>576</v>
      </c>
      <c r="Q577" s="42" t="s">
        <v>2974</v>
      </c>
      <c r="R577" s="42" t="str">
        <f aca="false">INDEX($N$2:$N$951,MATCH(S577,$P$2:$P$951,0),1)</f>
        <v>SATC(12,1)</v>
      </c>
      <c r="S577" s="30" t="n">
        <v>572</v>
      </c>
      <c r="T577" s="43" t="str">
        <f aca="false">Q577&amp;"::"&amp;R577</f>
        <v>REAL::SATC(12,1)</v>
      </c>
      <c r="U577" s="44" t="str">
        <f aca="false">"p%"&amp;LEFT(R577,SEARCH("(",R577,1)-1)&amp;"="&amp;LEFT(R577,SEARCH("(",R577,1)-1)</f>
        <v>p%SATC=SATC</v>
      </c>
      <c r="V577" s="44" t="str">
        <f aca="false">LEFT(R577,SEARCH("(",R577,1)-1)&amp;"="&amp;"p%"&amp;LEFT(R577,SEARCH("(",R577,1)-1)</f>
        <v>SATC=p%SATC</v>
      </c>
    </row>
    <row r="578" customFormat="false" ht="12.8" hidden="false" customHeight="false" outlineLevel="0" collapsed="false">
      <c r="E578" s="0" t="s">
        <v>1075</v>
      </c>
      <c r="I578" s="39" t="s">
        <v>2584</v>
      </c>
      <c r="J578" s="40" t="n">
        <f aca="false">IF(ISNUMBER(RIGHT(E578,LEN(E578)-SEARCH("(",E578,1))*1),RIGHT(E578,LEN(E578)-SEARCH("(",E578,1))*1,VLOOKUP(MID(E578,SEARCH("(",E578,1)+1,IF(ISERROR(FIND("NBMX",E578,1)),3,4)),$A$2:$C$38,3,0))</f>
        <v>1</v>
      </c>
      <c r="K578" s="40" t="str">
        <f aca="false">IF(ISBLANK(F578),"",IF(ISNUMBER(F578),F578,VLOOKUP(IF(ISERROR(SEARCH(")",F578,1)),LEFT(F578,LEN(F578)),LEFT(F578,LEN(F578)-1)),$A$2:$C$38,3,0)))</f>
        <v/>
      </c>
      <c r="L578" s="40" t="str">
        <f aca="false">IF(ISBLANK(G578),"",IF(ISNUMBER(G578),G578,IF(ISNUMBER(1*LEFT(G578,LEN(G578)-1)),1*LEFT(G578,LEN(G578)-1),VLOOKUP(IF(ISERROR(SEARCH(")",G578,1)),LEFT(G578,LEN(G578)),LEFT(G578,LEN(G578)-1)),$A$2:$C$38,3,0))))</f>
        <v/>
      </c>
      <c r="M578" s="41" t="str">
        <f aca="false">IF(ISBLANK(H578),"",IF(ISNUMBER(H578),H578,IF(ISNUMBER(1*LEFT(H578,LEN(H578)-1)),1*LEFT(H578,LEN(H578)-1),VLOOKUP(IF(ISERROR(SEARCH(")",H578,1)),LEFT(H578,LEN(H578)),LEFT(H578,LEN(H578)-1)),$A$2:$C$38,3,0))))</f>
        <v/>
      </c>
      <c r="N578" s="40" t="str">
        <f aca="false">I578&amp;"("&amp;J578&amp;IF(ISNUMBER(K578),IF(ISNUMBER(L578),IF(ISNUMBER(M578),","&amp;K578&amp;","&amp;L578&amp;","&amp;M578,","&amp;K578&amp;","&amp;L578),","&amp;K578),"")&amp;")"</f>
        <v>SDVR(1)</v>
      </c>
      <c r="O578" s="0" t="str">
        <f aca="false">IF(ISERROR(VLOOKUP(N578,'INTEGER modparm'!$B$2:$B$155,1,0)),IF(ISERROR(VLOOKUP(N578,'REAL modparm'!$B$2:$B$801,1,0)),IF(ISERROR(VLOOKUP(N578,'CHAR modparm'!$B$2:$B$10,1,0)),"*******","CHARACTER"),"REAL"),"INTEGER")</f>
        <v>REAL</v>
      </c>
      <c r="P578" s="0" t="n">
        <v>577</v>
      </c>
      <c r="Q578" s="42" t="s">
        <v>2974</v>
      </c>
      <c r="R578" s="42" t="str">
        <f aca="false">INDEX($N$2:$N$951,MATCH(S578,$P$2:$P$951,0),1)</f>
        <v>SATK(1)</v>
      </c>
      <c r="S578" s="30" t="n">
        <v>573</v>
      </c>
      <c r="T578" s="43" t="str">
        <f aca="false">Q578&amp;"::"&amp;R578</f>
        <v>REAL::SATK(1)</v>
      </c>
      <c r="U578" s="44" t="str">
        <f aca="false">"p%"&amp;LEFT(R578,SEARCH("(",R578,1)-1)&amp;"="&amp;LEFT(R578,SEARCH("(",R578,1)-1)</f>
        <v>p%SATK=SATK</v>
      </c>
      <c r="V578" s="44" t="str">
        <f aca="false">LEFT(R578,SEARCH("(",R578,1)-1)&amp;"="&amp;"p%"&amp;LEFT(R578,SEARCH("(",R578,1)-1)</f>
        <v>SATK=p%SATK</v>
      </c>
    </row>
    <row r="579" customFormat="false" ht="12.8" hidden="false" customHeight="false" outlineLevel="0" collapsed="false">
      <c r="E579" s="0" t="s">
        <v>877</v>
      </c>
      <c r="I579" s="39" t="s">
        <v>2585</v>
      </c>
      <c r="J579" s="40" t="n">
        <f aca="false">IF(ISNUMBER(RIGHT(E579,LEN(E579)-SEARCH("(",E579,1))*1),RIGHT(E579,LEN(E579)-SEARCH("(",E579,1))*1,VLOOKUP(MID(E579,SEARCH("(",E579,1)+1,IF(ISERROR(FIND("NBMX",E579,1)),3,4)),$A$2:$C$38,3,0))</f>
        <v>200</v>
      </c>
      <c r="K579" s="40" t="str">
        <f aca="false">IF(ISBLANK(F579),"",IF(ISNUMBER(F579),F579,VLOOKUP(IF(ISERROR(SEARCH(")",F579,1)),LEFT(F579,LEN(F579)),LEFT(F579,LEN(F579)-1)),$A$2:$C$38,3,0)))</f>
        <v/>
      </c>
      <c r="L579" s="40" t="str">
        <f aca="false">IF(ISBLANK(G579),"",IF(ISNUMBER(G579),G579,IF(ISNUMBER(1*LEFT(G579,LEN(G579)-1)),1*LEFT(G579,LEN(G579)-1),VLOOKUP(IF(ISERROR(SEARCH(")",G579,1)),LEFT(G579,LEN(G579)),LEFT(G579,LEN(G579)-1)),$A$2:$C$38,3,0))))</f>
        <v/>
      </c>
      <c r="M579" s="41" t="str">
        <f aca="false">IF(ISBLANK(H579),"",IF(ISNUMBER(H579),H579,IF(ISNUMBER(1*LEFT(H579,LEN(H579)-1)),1*LEFT(H579,LEN(H579)-1),VLOOKUP(IF(ISERROR(SEARCH(")",H579,1)),LEFT(H579,LEN(H579)),LEFT(H579,LEN(H579)-1)),$A$2:$C$38,3,0))))</f>
        <v/>
      </c>
      <c r="N579" s="40" t="str">
        <f aca="false">I579&amp;"("&amp;J579&amp;IF(ISNUMBER(K579),IF(ISNUMBER(L579),IF(ISNUMBER(M579),","&amp;K579&amp;","&amp;L579&amp;","&amp;M579,","&amp;K579&amp;","&amp;L579),","&amp;K579),"")&amp;")"</f>
        <v>SDW(200)</v>
      </c>
      <c r="O579" s="0" t="str">
        <f aca="false">IF(ISERROR(VLOOKUP(N579,'INTEGER modparm'!$B$2:$B$155,1,0)),IF(ISERROR(VLOOKUP(N579,'REAL modparm'!$B$2:$B$801,1,0)),IF(ISERROR(VLOOKUP(N579,'CHAR modparm'!$B$2:$B$10,1,0)),"*******","CHARACTER"),"REAL"),"INTEGER")</f>
        <v>REAL</v>
      </c>
      <c r="P579" s="0" t="n">
        <v>578</v>
      </c>
      <c r="Q579" s="42" t="s">
        <v>2974</v>
      </c>
      <c r="R579" s="42" t="str">
        <f aca="false">INDEX($N$2:$N$951,MATCH(S579,$P$2:$P$951,0),1)</f>
        <v>SCFS(30,1)</v>
      </c>
      <c r="S579" s="30" t="n">
        <v>574</v>
      </c>
      <c r="T579" s="43" t="str">
        <f aca="false">Q579&amp;"::"&amp;R579</f>
        <v>REAL::SCFS(30,1)</v>
      </c>
      <c r="U579" s="44" t="str">
        <f aca="false">"p%"&amp;LEFT(R579,SEARCH("(",R579,1)-1)&amp;"="&amp;LEFT(R579,SEARCH("(",R579,1)-1)</f>
        <v>p%SCFS=SCFS</v>
      </c>
      <c r="V579" s="44" t="str">
        <f aca="false">LEFT(R579,SEARCH("(",R579,1)-1)&amp;"="&amp;"p%"&amp;LEFT(R579,SEARCH("(",R579,1)-1)</f>
        <v>SCFS=p%SCFS</v>
      </c>
    </row>
    <row r="580" customFormat="false" ht="12.8" hidden="false" customHeight="false" outlineLevel="0" collapsed="false">
      <c r="E580" s="0" t="s">
        <v>1829</v>
      </c>
      <c r="F580" s="0" t="s">
        <v>1599</v>
      </c>
      <c r="I580" s="39" t="s">
        <v>2586</v>
      </c>
      <c r="J580" s="40" t="n">
        <f aca="false">IF(ISNUMBER(RIGHT(E580,LEN(E580)-SEARCH("(",E580,1))*1),RIGHT(E580,LEN(E580)-SEARCH("(",E580,1))*1,VLOOKUP(MID(E580,SEARCH("(",E580,1)+1,IF(ISERROR(FIND("NBMX",E580,1)),3,4)),$A$2:$C$38,3,0))</f>
        <v>12</v>
      </c>
      <c r="K580" s="40" t="n">
        <f aca="false">IF(ISBLANK(F580),"",IF(ISNUMBER(F580),F580,VLOOKUP(IF(ISERROR(SEARCH(")",F580,1)),LEFT(F580,LEN(F580)),LEFT(F580,LEN(F580)-1)),$A$2:$C$38,3,0)))</f>
        <v>1</v>
      </c>
      <c r="L580" s="40" t="str">
        <f aca="false">IF(ISBLANK(G580),"",IF(ISNUMBER(G580),G580,IF(ISNUMBER(1*LEFT(G580,LEN(G580)-1)),1*LEFT(G580,LEN(G580)-1),VLOOKUP(IF(ISERROR(SEARCH(")",G580,1)),LEFT(G580,LEN(G580)),LEFT(G580,LEN(G580)-1)),$A$2:$C$38,3,0))))</f>
        <v/>
      </c>
      <c r="M580" s="41" t="str">
        <f aca="false">IF(ISBLANK(H580),"",IF(ISNUMBER(H580),H580,IF(ISNUMBER(1*LEFT(H580,LEN(H580)-1)),1*LEFT(H580,LEN(H580)-1),VLOOKUP(IF(ISERROR(SEARCH(")",H580,1)),LEFT(H580,LEN(H580)),LEFT(H580,LEN(H580)-1)),$A$2:$C$38,3,0))))</f>
        <v/>
      </c>
      <c r="N580" s="40" t="str">
        <f aca="false">I580&amp;"("&amp;J580&amp;IF(ISNUMBER(K580),IF(ISNUMBER(L580),IF(ISNUMBER(M580),","&amp;K580&amp;","&amp;L580&amp;","&amp;M580,","&amp;K580&amp;","&amp;L580),","&amp;K580),"")&amp;")"</f>
        <v>SET(12,1)</v>
      </c>
      <c r="O580" s="0" t="str">
        <f aca="false">IF(ISERROR(VLOOKUP(N580,'INTEGER modparm'!$B$2:$B$155,1,0)),IF(ISERROR(VLOOKUP(N580,'REAL modparm'!$B$2:$B$801,1,0)),IF(ISERROR(VLOOKUP(N580,'CHAR modparm'!$B$2:$B$10,1,0)),"*******","CHARACTER"),"REAL"),"INTEGER")</f>
        <v>REAL</v>
      </c>
      <c r="P580" s="0" t="n">
        <v>579</v>
      </c>
      <c r="Q580" s="42" t="s">
        <v>2974</v>
      </c>
      <c r="R580" s="42" t="str">
        <f aca="false">INDEX($N$2:$N$951,MATCH(S580,$P$2:$P$951,0),1)</f>
        <v>SCI(1)</v>
      </c>
      <c r="S580" s="30" t="n">
        <v>575</v>
      </c>
      <c r="T580" s="43" t="str">
        <f aca="false">Q580&amp;"::"&amp;R580</f>
        <v>REAL::SCI(1)</v>
      </c>
      <c r="U580" s="44" t="str">
        <f aca="false">"p%"&amp;LEFT(R580,SEARCH("(",R580,1)-1)&amp;"="&amp;LEFT(R580,SEARCH("(",R580,1)-1)</f>
        <v>p%SCI=SCI</v>
      </c>
      <c r="V580" s="44" t="str">
        <f aca="false">LEFT(R580,SEARCH("(",R580,1)-1)&amp;"="&amp;"p%"&amp;LEFT(R580,SEARCH("(",R580,1)-1)</f>
        <v>SCI=p%SCI</v>
      </c>
    </row>
    <row r="581" customFormat="false" ht="12.8" hidden="false" customHeight="false" outlineLevel="0" collapsed="false">
      <c r="E581" s="0" t="s">
        <v>1830</v>
      </c>
      <c r="F581" s="0" t="s">
        <v>1599</v>
      </c>
      <c r="I581" s="39" t="s">
        <v>2587</v>
      </c>
      <c r="J581" s="40" t="n">
        <f aca="false">IF(ISNUMBER(RIGHT(E581,LEN(E581)-SEARCH("(",E581,1))*1),RIGHT(E581,LEN(E581)-SEARCH("(",E581,1))*1,VLOOKUP(MID(E581,SEARCH("(",E581,1)+1,IF(ISERROR(FIND("NBMX",E581,1)),3,4)),$A$2:$C$38,3,0))</f>
        <v>12</v>
      </c>
      <c r="K581" s="40" t="n">
        <f aca="false">IF(ISBLANK(F581),"",IF(ISNUMBER(F581),F581,VLOOKUP(IF(ISERROR(SEARCH(")",F581,1)),LEFT(F581,LEN(F581)),LEFT(F581,LEN(F581)-1)),$A$2:$C$38,3,0)))</f>
        <v>1</v>
      </c>
      <c r="L581" s="40" t="str">
        <f aca="false">IF(ISBLANK(G581),"",IF(ISNUMBER(G581),G581,IF(ISNUMBER(1*LEFT(G581,LEN(G581)-1)),1*LEFT(G581,LEN(G581)-1),VLOOKUP(IF(ISERROR(SEARCH(")",G581,1)),LEFT(G581,LEN(G581)),LEFT(G581,LEN(G581)-1)),$A$2:$C$38,3,0))))</f>
        <v/>
      </c>
      <c r="M581" s="41" t="str">
        <f aca="false">IF(ISBLANK(H581),"",IF(ISNUMBER(H581),H581,IF(ISNUMBER(1*LEFT(H581,LEN(H581)-1)),1*LEFT(H581,LEN(H581)-1),VLOOKUP(IF(ISERROR(SEARCH(")",H581,1)),LEFT(H581,LEN(H581)),LEFT(H581,LEN(H581)-1)),$A$2:$C$38,3,0))))</f>
        <v/>
      </c>
      <c r="N581" s="40" t="str">
        <f aca="false">I581&amp;"("&amp;J581&amp;IF(ISNUMBER(K581),IF(ISNUMBER(L581),IF(ISNUMBER(M581),","&amp;K581&amp;","&amp;L581&amp;","&amp;M581,","&amp;K581&amp;","&amp;L581),","&amp;K581),"")&amp;")"</f>
        <v>SEV(12,1)</v>
      </c>
      <c r="O581" s="0" t="str">
        <f aca="false">IF(ISERROR(VLOOKUP(N581,'INTEGER modparm'!$B$2:$B$155,1,0)),IF(ISERROR(VLOOKUP(N581,'REAL modparm'!$B$2:$B$801,1,0)),IF(ISERROR(VLOOKUP(N581,'CHAR modparm'!$B$2:$B$10,1,0)),"*******","CHARACTER"),"REAL"),"INTEGER")</f>
        <v>REAL</v>
      </c>
      <c r="P581" s="0" t="n">
        <v>580</v>
      </c>
      <c r="Q581" s="42" t="s">
        <v>2974</v>
      </c>
      <c r="R581" s="42" t="str">
        <f aca="false">INDEX($N$2:$N$951,MATCH(S581,$P$2:$P$951,0),1)</f>
        <v>SCNX(1)</v>
      </c>
      <c r="S581" s="30" t="n">
        <v>576</v>
      </c>
      <c r="T581" s="43" t="str">
        <f aca="false">Q581&amp;"::"&amp;R581</f>
        <v>REAL::SCNX(1)</v>
      </c>
      <c r="U581" s="44" t="str">
        <f aca="false">"p%"&amp;LEFT(R581,SEARCH("(",R581,1)-1)&amp;"="&amp;LEFT(R581,SEARCH("(",R581,1)-1)</f>
        <v>p%SCNX=SCNX</v>
      </c>
      <c r="V581" s="44" t="str">
        <f aca="false">LEFT(R581,SEARCH("(",R581,1)-1)&amp;"="&amp;"p%"&amp;LEFT(R581,SEARCH("(",R581,1)-1)</f>
        <v>SCNX=p%SCNX</v>
      </c>
    </row>
    <row r="582" customFormat="false" ht="12.8" hidden="false" customHeight="false" outlineLevel="0" collapsed="false">
      <c r="E582" s="0" t="s">
        <v>1831</v>
      </c>
      <c r="F582" s="0" t="s">
        <v>226</v>
      </c>
      <c r="G582" s="0" t="s">
        <v>1599</v>
      </c>
      <c r="I582" s="39" t="s">
        <v>2588</v>
      </c>
      <c r="J582" s="40" t="n">
        <f aca="false">IF(ISNUMBER(RIGHT(E582,LEN(E582)-SEARCH("(",E582,1))*1),RIGHT(E582,LEN(E582)-SEARCH("(",E582,1))*1,VLOOKUP(MID(E582,SEARCH("(",E582,1)+1,IF(ISERROR(FIND("NBMX",E582,1)),3,4)),$A$2:$C$38,3,0))</f>
        <v>7</v>
      </c>
      <c r="K582" s="40" t="n">
        <f aca="false">IF(ISBLANK(F582),"",IF(ISNUMBER(F582),F582,VLOOKUP(IF(ISERROR(SEARCH(")",F582,1)),LEFT(F582,LEN(F582)),LEFT(F582,LEN(F582)-1)),$A$2:$C$38,3,0)))</f>
        <v>200</v>
      </c>
      <c r="L582" s="40" t="n">
        <f aca="false">IF(ISBLANK(G582),"",IF(ISNUMBER(G582),G582,IF(ISNUMBER(1*LEFT(G582,LEN(G582)-1)),1*LEFT(G582,LEN(G582)-1),VLOOKUP(IF(ISERROR(SEARCH(")",G582,1)),LEFT(G582,LEN(G582)),LEFT(G582,LEN(G582)-1)),$A$2:$C$38,3,0))))</f>
        <v>1</v>
      </c>
      <c r="M582" s="41" t="str">
        <f aca="false">IF(ISBLANK(H582),"",IF(ISNUMBER(H582),H582,IF(ISNUMBER(1*LEFT(H582,LEN(H582)-1)),1*LEFT(H582,LEN(H582)-1),VLOOKUP(IF(ISERROR(SEARCH(")",H582,1)),LEFT(H582,LEN(H582)),LEFT(H582,LEN(H582)-1)),$A$2:$C$38,3,0))))</f>
        <v/>
      </c>
      <c r="N582" s="40" t="str">
        <f aca="false">I582&amp;"("&amp;J582&amp;IF(ISNUMBER(K582),IF(ISNUMBER(L582),IF(ISNUMBER(M582),","&amp;K582&amp;","&amp;L582&amp;","&amp;M582,","&amp;K582&amp;","&amp;L582),","&amp;K582),"")&amp;")"</f>
        <v>SFCP(7,200,1)</v>
      </c>
      <c r="O582" s="0" t="str">
        <f aca="false">IF(ISERROR(VLOOKUP(N582,'INTEGER modparm'!$B$2:$B$155,1,0)),IF(ISERROR(VLOOKUP(N582,'REAL modparm'!$B$2:$B$801,1,0)),IF(ISERROR(VLOOKUP(N582,'CHAR modparm'!$B$2:$B$10,1,0)),"*******","CHARACTER"),"REAL"),"INTEGER")</f>
        <v>REAL</v>
      </c>
      <c r="P582" s="0" t="n">
        <v>581</v>
      </c>
      <c r="Q582" s="42" t="s">
        <v>2974</v>
      </c>
      <c r="R582" s="42" t="str">
        <f aca="false">INDEX($N$2:$N$951,MATCH(S582,$P$2:$P$951,0),1)</f>
        <v>SDVR(1)</v>
      </c>
      <c r="S582" s="30" t="n">
        <v>577</v>
      </c>
      <c r="T582" s="43" t="str">
        <f aca="false">Q582&amp;"::"&amp;R582</f>
        <v>REAL::SDVR(1)</v>
      </c>
      <c r="U582" s="44" t="str">
        <f aca="false">"p%"&amp;LEFT(R582,SEARCH("(",R582,1)-1)&amp;"="&amp;LEFT(R582,SEARCH("(",R582,1)-1)</f>
        <v>p%SDVR=SDVR</v>
      </c>
      <c r="V582" s="44" t="str">
        <f aca="false">LEFT(R582,SEARCH("(",R582,1)-1)&amp;"="&amp;"p%"&amp;LEFT(R582,SEARCH("(",R582,1)-1)</f>
        <v>SDVR=p%SDVR</v>
      </c>
    </row>
    <row r="583" customFormat="false" ht="12.8" hidden="false" customHeight="false" outlineLevel="0" collapsed="false">
      <c r="E583" s="0" t="s">
        <v>1832</v>
      </c>
      <c r="F583" s="0" t="s">
        <v>226</v>
      </c>
      <c r="G583" s="0" t="s">
        <v>1599</v>
      </c>
      <c r="I583" s="39" t="s">
        <v>2589</v>
      </c>
      <c r="J583" s="40" t="n">
        <f aca="false">IF(ISNUMBER(RIGHT(E583,LEN(E583)-SEARCH("(",E583,1))*1),RIGHT(E583,LEN(E583)-SEARCH("(",E583,1))*1,VLOOKUP(MID(E583,SEARCH("(",E583,1)+1,IF(ISERROR(FIND("NBMX",E583,1)),3,4)),$A$2:$C$38,3,0))</f>
        <v>7</v>
      </c>
      <c r="K583" s="40" t="n">
        <f aca="false">IF(ISBLANK(F583),"",IF(ISNUMBER(F583),F583,VLOOKUP(IF(ISERROR(SEARCH(")",F583,1)),LEFT(F583,LEN(F583)),LEFT(F583,LEN(F583)-1)),$A$2:$C$38,3,0)))</f>
        <v>200</v>
      </c>
      <c r="L583" s="40" t="n">
        <f aca="false">IF(ISBLANK(G583),"",IF(ISNUMBER(G583),G583,IF(ISNUMBER(1*LEFT(G583,LEN(G583)-1)),1*LEFT(G583,LEN(G583)-1),VLOOKUP(IF(ISERROR(SEARCH(")",G583,1)),LEFT(G583,LEN(G583)),LEFT(G583,LEN(G583)-1)),$A$2:$C$38,3,0))))</f>
        <v>1</v>
      </c>
      <c r="M583" s="41" t="str">
        <f aca="false">IF(ISBLANK(H583),"",IF(ISNUMBER(H583),H583,IF(ISNUMBER(1*LEFT(H583,LEN(H583)-1)),1*LEFT(H583,LEN(H583)-1),VLOOKUP(IF(ISERROR(SEARCH(")",H583,1)),LEFT(H583,LEN(H583)),LEFT(H583,LEN(H583)-1)),$A$2:$C$38,3,0))))</f>
        <v/>
      </c>
      <c r="N583" s="40" t="str">
        <f aca="false">I583&amp;"("&amp;J583&amp;IF(ISNUMBER(K583),IF(ISNUMBER(L583),IF(ISNUMBER(M583),","&amp;K583&amp;","&amp;L583&amp;","&amp;M583,","&amp;K583&amp;","&amp;L583),","&amp;K583),"")&amp;")"</f>
        <v>SFMO(7,200,1)</v>
      </c>
      <c r="O583" s="0" t="str">
        <f aca="false">IF(ISERROR(VLOOKUP(N583,'INTEGER modparm'!$B$2:$B$155,1,0)),IF(ISERROR(VLOOKUP(N583,'REAL modparm'!$B$2:$B$801,1,0)),IF(ISERROR(VLOOKUP(N583,'CHAR modparm'!$B$2:$B$10,1,0)),"*******","CHARACTER"),"REAL"),"INTEGER")</f>
        <v>REAL</v>
      </c>
      <c r="P583" s="0" t="n">
        <v>582</v>
      </c>
      <c r="Q583" s="42" t="s">
        <v>2974</v>
      </c>
      <c r="R583" s="42" t="str">
        <f aca="false">INDEX($N$2:$N$951,MATCH(S583,$P$2:$P$951,0),1)</f>
        <v>SDW(200)</v>
      </c>
      <c r="S583" s="30" t="n">
        <v>578</v>
      </c>
      <c r="T583" s="43" t="str">
        <f aca="false">Q583&amp;"::"&amp;R583</f>
        <v>REAL::SDW(200)</v>
      </c>
      <c r="U583" s="44" t="str">
        <f aca="false">"p%"&amp;LEFT(R583,SEARCH("(",R583,1)-1)&amp;"="&amp;LEFT(R583,SEARCH("(",R583,1)-1)</f>
        <v>p%SDW=SDW</v>
      </c>
      <c r="V583" s="44" t="str">
        <f aca="false">LEFT(R583,SEARCH("(",R583,1)-1)&amp;"="&amp;"p%"&amp;LEFT(R583,SEARCH("(",R583,1)-1)</f>
        <v>SDW=p%SDW</v>
      </c>
    </row>
    <row r="584" customFormat="false" ht="12.8" hidden="false" customHeight="false" outlineLevel="0" collapsed="false">
      <c r="E584" s="0" t="s">
        <v>1253</v>
      </c>
      <c r="I584" s="39" t="s">
        <v>2590</v>
      </c>
      <c r="J584" s="40" t="n">
        <f aca="false">IF(ISNUMBER(RIGHT(E584,LEN(E584)-SEARCH("(",E584,1))*1),RIGHT(E584,LEN(E584)-SEARCH("(",E584,1))*1,VLOOKUP(MID(E584,SEARCH("(",E584,1)+1,IF(ISERROR(FIND("NBMX",E584,1)),3,4)),$A$2:$C$38,3,0))</f>
        <v>4</v>
      </c>
      <c r="K584" s="40" t="str">
        <f aca="false">IF(ISBLANK(F584),"",IF(ISNUMBER(F584),F584,VLOOKUP(IF(ISERROR(SEARCH(")",F584,1)),LEFT(F584,LEN(F584)),LEFT(F584,LEN(F584)-1)),$A$2:$C$38,3,0)))</f>
        <v/>
      </c>
      <c r="L584" s="40" t="str">
        <f aca="false">IF(ISBLANK(G584),"",IF(ISNUMBER(G584),G584,IF(ISNUMBER(1*LEFT(G584,LEN(G584)-1)),1*LEFT(G584,LEN(G584)-1),VLOOKUP(IF(ISERROR(SEARCH(")",G584,1)),LEFT(G584,LEN(G584)),LEFT(G584,LEN(G584)-1)),$A$2:$C$38,3,0))))</f>
        <v/>
      </c>
      <c r="M584" s="41" t="str">
        <f aca="false">IF(ISBLANK(H584),"",IF(ISNUMBER(H584),H584,IF(ISNUMBER(1*LEFT(H584,LEN(H584)-1)),1*LEFT(H584,LEN(H584)-1),VLOOKUP(IF(ISERROR(SEARCH(")",H584,1)),LEFT(H584,LEN(H584)),LEFT(H584,LEN(H584)-1)),$A$2:$C$38,3,0))))</f>
        <v/>
      </c>
      <c r="N584" s="40" t="str">
        <f aca="false">I584&amp;"("&amp;J584&amp;IF(ISNUMBER(K584),IF(ISNUMBER(L584),IF(ISNUMBER(M584),","&amp;K584&amp;","&amp;L584&amp;","&amp;M584,","&amp;K584&amp;","&amp;L584),","&amp;K584),"")&amp;")"</f>
        <v>SHYD(4)</v>
      </c>
      <c r="O584" s="0" t="str">
        <f aca="false">IF(ISERROR(VLOOKUP(N584,'INTEGER modparm'!$B$2:$B$155,1,0)),IF(ISERROR(VLOOKUP(N584,'REAL modparm'!$B$2:$B$801,1,0)),IF(ISERROR(VLOOKUP(N584,'CHAR modparm'!$B$2:$B$10,1,0)),"*******","CHARACTER"),"REAL"),"INTEGER")</f>
        <v>REAL</v>
      </c>
      <c r="P584" s="0" t="n">
        <v>583</v>
      </c>
      <c r="Q584" s="42" t="s">
        <v>2974</v>
      </c>
      <c r="R584" s="42" t="str">
        <f aca="false">INDEX($N$2:$N$951,MATCH(S584,$P$2:$P$951,0),1)</f>
        <v>SET(12,1)</v>
      </c>
      <c r="S584" s="30" t="n">
        <v>579</v>
      </c>
      <c r="T584" s="43" t="str">
        <f aca="false">Q584&amp;"::"&amp;R584</f>
        <v>REAL::SET(12,1)</v>
      </c>
      <c r="U584" s="44" t="str">
        <f aca="false">"p%"&amp;LEFT(R584,SEARCH("(",R584,1)-1)&amp;"="&amp;LEFT(R584,SEARCH("(",R584,1)-1)</f>
        <v>p%SET=SET</v>
      </c>
      <c r="V584" s="44" t="str">
        <f aca="false">LEFT(R584,SEARCH("(",R584,1)-1)&amp;"="&amp;"p%"&amp;LEFT(R584,SEARCH("(",R584,1)-1)</f>
        <v>SET=p%SET</v>
      </c>
    </row>
    <row r="585" customFormat="false" ht="12.8" hidden="false" customHeight="false" outlineLevel="0" collapsed="false">
      <c r="E585" s="0" t="s">
        <v>1833</v>
      </c>
      <c r="F585" s="0" t="s">
        <v>1599</v>
      </c>
      <c r="I585" s="39" t="s">
        <v>2591</v>
      </c>
      <c r="J585" s="40" t="n">
        <f aca="false">IF(ISNUMBER(RIGHT(E585,LEN(E585)-SEARCH("(",E585,1))*1),RIGHT(E585,LEN(E585)-SEARCH("(",E585,1))*1,VLOOKUP(MID(E585,SEARCH("(",E585,1)+1,IF(ISERROR(FIND("NBMX",E585,1)),3,4)),$A$2:$C$38,3,0))</f>
        <v>12</v>
      </c>
      <c r="K585" s="40" t="n">
        <f aca="false">IF(ISBLANK(F585),"",IF(ISNUMBER(F585),F585,VLOOKUP(IF(ISERROR(SEARCH(")",F585,1)),LEFT(F585,LEN(F585)),LEFT(F585,LEN(F585)-1)),$A$2:$C$38,3,0)))</f>
        <v>1</v>
      </c>
      <c r="L585" s="40" t="str">
        <f aca="false">IF(ISBLANK(G585),"",IF(ISNUMBER(G585),G585,IF(ISNUMBER(1*LEFT(G585,LEN(G585)-1)),1*LEFT(G585,LEN(G585)-1),VLOOKUP(IF(ISERROR(SEARCH(")",G585,1)),LEFT(G585,LEN(G585)),LEFT(G585,LEN(G585)-1)),$A$2:$C$38,3,0))))</f>
        <v/>
      </c>
      <c r="M585" s="41" t="str">
        <f aca="false">IF(ISBLANK(H585),"",IF(ISNUMBER(H585),H585,IF(ISNUMBER(1*LEFT(H585,LEN(H585)-1)),1*LEFT(H585,LEN(H585)-1),VLOOKUP(IF(ISERROR(SEARCH(")",H585,1)),LEFT(H585,LEN(H585)),LEFT(H585,LEN(H585)-1)),$A$2:$C$38,3,0))))</f>
        <v/>
      </c>
      <c r="N585" s="40" t="str">
        <f aca="false">I585&amp;"("&amp;J585&amp;IF(ISNUMBER(K585),IF(ISNUMBER(L585),IF(ISNUMBER(M585),","&amp;K585&amp;","&amp;L585&amp;","&amp;M585,","&amp;K585&amp;","&amp;L585),","&amp;K585),"")&amp;")"</f>
        <v>SIL(12,1)</v>
      </c>
      <c r="O585" s="0" t="str">
        <f aca="false">IF(ISERROR(VLOOKUP(N585,'INTEGER modparm'!$B$2:$B$155,1,0)),IF(ISERROR(VLOOKUP(N585,'REAL modparm'!$B$2:$B$801,1,0)),IF(ISERROR(VLOOKUP(N585,'CHAR modparm'!$B$2:$B$10,1,0)),"*******","CHARACTER"),"REAL"),"INTEGER")</f>
        <v>REAL</v>
      </c>
      <c r="P585" s="0" t="n">
        <v>584</v>
      </c>
      <c r="Q585" s="42" t="s">
        <v>2974</v>
      </c>
      <c r="R585" s="42" t="str">
        <f aca="false">INDEX($N$2:$N$951,MATCH(S585,$P$2:$P$951,0),1)</f>
        <v>SEV(12,1)</v>
      </c>
      <c r="S585" s="30" t="n">
        <v>580</v>
      </c>
      <c r="T585" s="43" t="str">
        <f aca="false">Q585&amp;"::"&amp;R585</f>
        <v>REAL::SEV(12,1)</v>
      </c>
      <c r="U585" s="44" t="str">
        <f aca="false">"p%"&amp;LEFT(R585,SEARCH("(",R585,1)-1)&amp;"="&amp;LEFT(R585,SEARCH("(",R585,1)-1)</f>
        <v>p%SEV=SEV</v>
      </c>
      <c r="V585" s="44" t="str">
        <f aca="false">LEFT(R585,SEARCH("(",R585,1)-1)&amp;"="&amp;"p%"&amp;LEFT(R585,SEARCH("(",R585,1)-1)</f>
        <v>SEV=p%SEV</v>
      </c>
    </row>
    <row r="586" customFormat="false" ht="12.8" hidden="false" customHeight="false" outlineLevel="0" collapsed="false">
      <c r="E586" s="0" t="s">
        <v>1834</v>
      </c>
      <c r="F586" s="0" t="s">
        <v>1599</v>
      </c>
      <c r="I586" s="39" t="s">
        <v>2592</v>
      </c>
      <c r="J586" s="40" t="n">
        <f aca="false">IF(ISNUMBER(RIGHT(E586,LEN(E586)-SEARCH("(",E586,1))*1),RIGHT(E586,LEN(E586)-SEARCH("(",E586,1))*1,VLOOKUP(MID(E586,SEARCH("(",E586,1)+1,IF(ISERROR(FIND("NBMX",E586,1)),3,4)),$A$2:$C$38,3,0))</f>
        <v>200</v>
      </c>
      <c r="K586" s="40" t="n">
        <f aca="false">IF(ISBLANK(F586),"",IF(ISNUMBER(F586),F586,VLOOKUP(IF(ISERROR(SEARCH(")",F586,1)),LEFT(F586,LEN(F586)),LEFT(F586,LEN(F586)-1)),$A$2:$C$38,3,0)))</f>
        <v>1</v>
      </c>
      <c r="L586" s="40" t="str">
        <f aca="false">IF(ISBLANK(G586),"",IF(ISNUMBER(G586),G586,IF(ISNUMBER(1*LEFT(G586,LEN(G586)-1)),1*LEFT(G586,LEN(G586)-1),VLOOKUP(IF(ISERROR(SEARCH(")",G586,1)),LEFT(G586,LEN(G586)),LEFT(G586,LEN(G586)-1)),$A$2:$C$38,3,0))))</f>
        <v/>
      </c>
      <c r="M586" s="41" t="str">
        <f aca="false">IF(ISBLANK(H586),"",IF(ISNUMBER(H586),H586,IF(ISNUMBER(1*LEFT(H586,LEN(H586)-1)),1*LEFT(H586,LEN(H586)-1),VLOOKUP(IF(ISERROR(SEARCH(")",H586,1)),LEFT(H586,LEN(H586)),LEFT(H586,LEN(H586)-1)),$A$2:$C$38,3,0))))</f>
        <v/>
      </c>
      <c r="N586" s="40" t="str">
        <f aca="false">I586&amp;"("&amp;J586&amp;IF(ISNUMBER(K586),IF(ISNUMBER(L586),IF(ISNUMBER(M586),","&amp;K586&amp;","&amp;L586&amp;","&amp;M586,","&amp;K586&amp;","&amp;L586),","&amp;K586),"")&amp;")"</f>
        <v>SLA0(200,1)</v>
      </c>
      <c r="O586" s="0" t="str">
        <f aca="false">IF(ISERROR(VLOOKUP(N586,'INTEGER modparm'!$B$2:$B$155,1,0)),IF(ISERROR(VLOOKUP(N586,'REAL modparm'!$B$2:$B$801,1,0)),IF(ISERROR(VLOOKUP(N586,'CHAR modparm'!$B$2:$B$10,1,0)),"*******","CHARACTER"),"REAL"),"INTEGER")</f>
        <v>REAL</v>
      </c>
      <c r="P586" s="0" t="n">
        <v>585</v>
      </c>
      <c r="Q586" s="42" t="s">
        <v>2974</v>
      </c>
      <c r="R586" s="42" t="str">
        <f aca="false">INDEX($N$2:$N$951,MATCH(S586,$P$2:$P$951,0),1)</f>
        <v>SFCP(7,200,1)</v>
      </c>
      <c r="S586" s="30" t="n">
        <v>581</v>
      </c>
      <c r="T586" s="43" t="str">
        <f aca="false">Q586&amp;"::"&amp;R586</f>
        <v>REAL::SFCP(7,200,1)</v>
      </c>
      <c r="U586" s="44" t="str">
        <f aca="false">"p%"&amp;LEFT(R586,SEARCH("(",R586,1)-1)&amp;"="&amp;LEFT(R586,SEARCH("(",R586,1)-1)</f>
        <v>p%SFCP=SFCP</v>
      </c>
      <c r="V586" s="44" t="str">
        <f aca="false">LEFT(R586,SEARCH("(",R586,1)-1)&amp;"="&amp;"p%"&amp;LEFT(R586,SEARCH("(",R586,1)-1)</f>
        <v>SFCP=p%SFCP</v>
      </c>
    </row>
    <row r="587" customFormat="false" ht="12.8" hidden="false" customHeight="false" outlineLevel="0" collapsed="false">
      <c r="E587" s="0" t="s">
        <v>1835</v>
      </c>
      <c r="F587" s="0" t="s">
        <v>1599</v>
      </c>
      <c r="I587" s="39" t="s">
        <v>2593</v>
      </c>
      <c r="J587" s="40" t="n">
        <f aca="false">IF(ISNUMBER(RIGHT(E587,LEN(E587)-SEARCH("(",E587,1))*1),RIGHT(E587,LEN(E587)-SEARCH("(",E587,1))*1,VLOOKUP(MID(E587,SEARCH("(",E587,1)+1,IF(ISERROR(FIND("NBMX",E587,1)),3,4)),$A$2:$C$38,3,0))</f>
        <v>200</v>
      </c>
      <c r="K587" s="40" t="n">
        <f aca="false">IF(ISBLANK(F587),"",IF(ISNUMBER(F587),F587,VLOOKUP(IF(ISERROR(SEARCH(")",F587,1)),LEFT(F587,LEN(F587)),LEFT(F587,LEN(F587)-1)),$A$2:$C$38,3,0)))</f>
        <v>1</v>
      </c>
      <c r="L587" s="40" t="str">
        <f aca="false">IF(ISBLANK(G587),"",IF(ISNUMBER(G587),G587,IF(ISNUMBER(1*LEFT(G587,LEN(G587)-1)),1*LEFT(G587,LEN(G587)-1),VLOOKUP(IF(ISERROR(SEARCH(")",G587,1)),LEFT(G587,LEN(G587)),LEFT(G587,LEN(G587)-1)),$A$2:$C$38,3,0))))</f>
        <v/>
      </c>
      <c r="M587" s="41" t="str">
        <f aca="false">IF(ISBLANK(H587),"",IF(ISNUMBER(H587),H587,IF(ISNUMBER(1*LEFT(H587,LEN(H587)-1)),1*LEFT(H587,LEN(H587)-1),VLOOKUP(IF(ISERROR(SEARCH(")",H587,1)),LEFT(H587,LEN(H587)),LEFT(H587,LEN(H587)-1)),$A$2:$C$38,3,0))))</f>
        <v/>
      </c>
      <c r="N587" s="40" t="str">
        <f aca="false">I587&amp;"("&amp;J587&amp;IF(ISNUMBER(K587),IF(ISNUMBER(L587),IF(ISNUMBER(M587),","&amp;K587&amp;","&amp;L587&amp;","&amp;M587,","&amp;K587&amp;","&amp;L587),","&amp;K587),"")&amp;")"</f>
        <v>SLAI(200,1)</v>
      </c>
      <c r="O587" s="0" t="str">
        <f aca="false">IF(ISERROR(VLOOKUP(N587,'INTEGER modparm'!$B$2:$B$155,1,0)),IF(ISERROR(VLOOKUP(N587,'REAL modparm'!$B$2:$B$801,1,0)),IF(ISERROR(VLOOKUP(N587,'CHAR modparm'!$B$2:$B$10,1,0)),"*******","CHARACTER"),"REAL"),"INTEGER")</f>
        <v>REAL</v>
      </c>
      <c r="P587" s="0" t="n">
        <v>586</v>
      </c>
      <c r="Q587" s="42" t="s">
        <v>2974</v>
      </c>
      <c r="R587" s="42" t="str">
        <f aca="false">INDEX($N$2:$N$951,MATCH(S587,$P$2:$P$951,0),1)</f>
        <v>SFMO(7,200,1)</v>
      </c>
      <c r="S587" s="30" t="n">
        <v>582</v>
      </c>
      <c r="T587" s="43" t="str">
        <f aca="false">Q587&amp;"::"&amp;R587</f>
        <v>REAL::SFMO(7,200,1)</v>
      </c>
      <c r="U587" s="44" t="str">
        <f aca="false">"p%"&amp;LEFT(R587,SEARCH("(",R587,1)-1)&amp;"="&amp;LEFT(R587,SEARCH("(",R587,1)-1)</f>
        <v>p%SFMO=SFMO</v>
      </c>
      <c r="V587" s="44" t="str">
        <f aca="false">LEFT(R587,SEARCH("(",R587,1)-1)&amp;"="&amp;"p%"&amp;LEFT(R587,SEARCH("(",R587,1)-1)</f>
        <v>SFMO=p%SFMO</v>
      </c>
    </row>
    <row r="588" customFormat="false" ht="12.8" hidden="false" customHeight="false" outlineLevel="0" collapsed="false">
      <c r="E588" s="0" t="s">
        <v>1076</v>
      </c>
      <c r="I588" s="39" t="s">
        <v>2594</v>
      </c>
      <c r="J588" s="40" t="n">
        <f aca="false">IF(ISNUMBER(RIGHT(E588,LEN(E588)-SEARCH("(",E588,1))*1),RIGHT(E588,LEN(E588)-SEARCH("(",E588,1))*1,VLOOKUP(MID(E588,SEARCH("(",E588,1)+1,IF(ISERROR(FIND("NBMX",E588,1)),3,4)),$A$2:$C$38,3,0))</f>
        <v>1</v>
      </c>
      <c r="K588" s="40" t="str">
        <f aca="false">IF(ISBLANK(F588),"",IF(ISNUMBER(F588),F588,VLOOKUP(IF(ISERROR(SEARCH(")",F588,1)),LEFT(F588,LEN(F588)),LEFT(F588,LEN(F588)-1)),$A$2:$C$38,3,0)))</f>
        <v/>
      </c>
      <c r="L588" s="40" t="str">
        <f aca="false">IF(ISBLANK(G588),"",IF(ISNUMBER(G588),G588,IF(ISNUMBER(1*LEFT(G588,LEN(G588)-1)),1*LEFT(G588,LEN(G588)-1),VLOOKUP(IF(ISERROR(SEARCH(")",G588,1)),LEFT(G588,LEN(G588)),LEFT(G588,LEN(G588)-1)),$A$2:$C$38,3,0))))</f>
        <v/>
      </c>
      <c r="M588" s="41" t="str">
        <f aca="false">IF(ISBLANK(H588),"",IF(ISNUMBER(H588),H588,IF(ISNUMBER(1*LEFT(H588,LEN(H588)-1)),1*LEFT(H588,LEN(H588)-1),VLOOKUP(IF(ISERROR(SEARCH(")",H588,1)),LEFT(H588,LEN(H588)),LEFT(H588,LEN(H588)-1)),$A$2:$C$38,3,0))))</f>
        <v/>
      </c>
      <c r="N588" s="40" t="str">
        <f aca="false">I588&amp;"("&amp;J588&amp;IF(ISNUMBER(K588),IF(ISNUMBER(L588),IF(ISNUMBER(M588),","&amp;K588&amp;","&amp;L588&amp;","&amp;M588,","&amp;K588&amp;","&amp;L588),","&amp;K588),"")&amp;")"</f>
        <v>SLF(1)</v>
      </c>
      <c r="O588" s="0" t="str">
        <f aca="false">IF(ISERROR(VLOOKUP(N588,'INTEGER modparm'!$B$2:$B$155,1,0)),IF(ISERROR(VLOOKUP(N588,'REAL modparm'!$B$2:$B$801,1,0)),IF(ISERROR(VLOOKUP(N588,'CHAR modparm'!$B$2:$B$10,1,0)),"*******","CHARACTER"),"REAL"),"INTEGER")</f>
        <v>REAL</v>
      </c>
      <c r="P588" s="0" t="n">
        <v>587</v>
      </c>
      <c r="Q588" s="42" t="s">
        <v>2974</v>
      </c>
      <c r="R588" s="42" t="str">
        <f aca="false">INDEX($N$2:$N$951,MATCH(S588,$P$2:$P$951,0),1)</f>
        <v>SHYD(4)</v>
      </c>
      <c r="S588" s="30" t="n">
        <v>583</v>
      </c>
      <c r="T588" s="43" t="str">
        <f aca="false">Q588&amp;"::"&amp;R588</f>
        <v>REAL::SHYD(4)</v>
      </c>
      <c r="U588" s="44" t="str">
        <f aca="false">"p%"&amp;LEFT(R588,SEARCH("(",R588,1)-1)&amp;"="&amp;LEFT(R588,SEARCH("(",R588,1)-1)</f>
        <v>p%SHYD=SHYD</v>
      </c>
      <c r="V588" s="44" t="str">
        <f aca="false">LEFT(R588,SEARCH("(",R588,1)-1)&amp;"="&amp;"p%"&amp;LEFT(R588,SEARCH("(",R588,1)-1)</f>
        <v>SHYD=p%SHYD</v>
      </c>
    </row>
    <row r="589" customFormat="false" ht="12.8" hidden="false" customHeight="false" outlineLevel="0" collapsed="false">
      <c r="E589" s="0" t="s">
        <v>1077</v>
      </c>
      <c r="I589" s="39" t="s">
        <v>2595</v>
      </c>
      <c r="J589" s="40" t="n">
        <f aca="false">IF(ISNUMBER(RIGHT(E589,LEN(E589)-SEARCH("(",E589,1))*1),RIGHT(E589,LEN(E589)-SEARCH("(",E589,1))*1,VLOOKUP(MID(E589,SEARCH("(",E589,1)+1,IF(ISERROR(FIND("NBMX",E589,1)),3,4)),$A$2:$C$38,3,0))</f>
        <v>1</v>
      </c>
      <c r="K589" s="40" t="str">
        <f aca="false">IF(ISBLANK(F589),"",IF(ISNUMBER(F589),F589,VLOOKUP(IF(ISERROR(SEARCH(")",F589,1)),LEFT(F589,LEN(F589)),LEFT(F589,LEN(F589)-1)),$A$2:$C$38,3,0)))</f>
        <v/>
      </c>
      <c r="L589" s="40" t="str">
        <f aca="false">IF(ISBLANK(G589),"",IF(ISNUMBER(G589),G589,IF(ISNUMBER(1*LEFT(G589,LEN(G589)-1)),1*LEFT(G589,LEN(G589)-1),VLOOKUP(IF(ISERROR(SEARCH(")",G589,1)),LEFT(G589,LEN(G589)),LEFT(G589,LEN(G589)-1)),$A$2:$C$38,3,0))))</f>
        <v/>
      </c>
      <c r="M589" s="41" t="str">
        <f aca="false">IF(ISBLANK(H589),"",IF(ISNUMBER(H589),H589,IF(ISNUMBER(1*LEFT(H589,LEN(H589)-1)),1*LEFT(H589,LEN(H589)-1),VLOOKUP(IF(ISERROR(SEARCH(")",H589,1)),LEFT(H589,LEN(H589)),LEFT(H589,LEN(H589)-1)),$A$2:$C$38,3,0))))</f>
        <v/>
      </c>
      <c r="N589" s="40" t="str">
        <f aca="false">I589&amp;"("&amp;J589&amp;IF(ISNUMBER(K589),IF(ISNUMBER(L589),IF(ISNUMBER(M589),","&amp;K589&amp;","&amp;L589&amp;","&amp;M589,","&amp;K589&amp;","&amp;L589),","&amp;K589),"")&amp;")"</f>
        <v>SLT0(1)</v>
      </c>
      <c r="O589" s="0" t="str">
        <f aca="false">IF(ISERROR(VLOOKUP(N589,'INTEGER modparm'!$B$2:$B$155,1,0)),IF(ISERROR(VLOOKUP(N589,'REAL modparm'!$B$2:$B$801,1,0)),IF(ISERROR(VLOOKUP(N589,'CHAR modparm'!$B$2:$B$10,1,0)),"*******","CHARACTER"),"REAL"),"INTEGER")</f>
        <v>REAL</v>
      </c>
      <c r="P589" s="0" t="n">
        <v>588</v>
      </c>
      <c r="Q589" s="42" t="s">
        <v>2974</v>
      </c>
      <c r="R589" s="42" t="str">
        <f aca="false">INDEX($N$2:$N$951,MATCH(S589,$P$2:$P$951,0),1)</f>
        <v>SIL(12,1)</v>
      </c>
      <c r="S589" s="30" t="n">
        <v>584</v>
      </c>
      <c r="T589" s="43" t="str">
        <f aca="false">Q589&amp;"::"&amp;R589</f>
        <v>REAL::SIL(12,1)</v>
      </c>
      <c r="U589" s="44" t="str">
        <f aca="false">"p%"&amp;LEFT(R589,SEARCH("(",R589,1)-1)&amp;"="&amp;LEFT(R589,SEARCH("(",R589,1)-1)</f>
        <v>p%SIL=SIL</v>
      </c>
      <c r="V589" s="44" t="str">
        <f aca="false">LEFT(R589,SEARCH("(",R589,1)-1)&amp;"="&amp;"p%"&amp;LEFT(R589,SEARCH("(",R589,1)-1)</f>
        <v>SIL=p%SIL</v>
      </c>
    </row>
    <row r="590" customFormat="false" ht="12.8" hidden="false" customHeight="false" outlineLevel="0" collapsed="false">
      <c r="E590" s="0" t="s">
        <v>1078</v>
      </c>
      <c r="I590" s="39" t="s">
        <v>2596</v>
      </c>
      <c r="J590" s="40" t="n">
        <f aca="false">IF(ISNUMBER(RIGHT(E590,LEN(E590)-SEARCH("(",E590,1))*1),RIGHT(E590,LEN(E590)-SEARCH("(",E590,1))*1,VLOOKUP(MID(E590,SEARCH("(",E590,1)+1,IF(ISERROR(FIND("NBMX",E590,1)),3,4)),$A$2:$C$38,3,0))</f>
        <v>1</v>
      </c>
      <c r="K590" s="40" t="str">
        <f aca="false">IF(ISBLANK(F590),"",IF(ISNUMBER(F590),F590,VLOOKUP(IF(ISERROR(SEARCH(")",F590,1)),LEFT(F590,LEN(F590)),LEFT(F590,LEN(F590)-1)),$A$2:$C$38,3,0)))</f>
        <v/>
      </c>
      <c r="L590" s="40" t="str">
        <f aca="false">IF(ISBLANK(G590),"",IF(ISNUMBER(G590),G590,IF(ISNUMBER(1*LEFT(G590,LEN(G590)-1)),1*LEFT(G590,LEN(G590)-1),VLOOKUP(IF(ISERROR(SEARCH(")",G590,1)),LEFT(G590,LEN(G590)),LEFT(G590,LEN(G590)-1)),$A$2:$C$38,3,0))))</f>
        <v/>
      </c>
      <c r="M590" s="41" t="str">
        <f aca="false">IF(ISBLANK(H590),"",IF(ISNUMBER(H590),H590,IF(ISNUMBER(1*LEFT(H590,LEN(H590)-1)),1*LEFT(H590,LEN(H590)-1),VLOOKUP(IF(ISERROR(SEARCH(")",H590,1)),LEFT(H590,LEN(H590)),LEFT(H590,LEN(H590)-1)),$A$2:$C$38,3,0))))</f>
        <v/>
      </c>
      <c r="N590" s="40" t="str">
        <f aca="false">I590&amp;"("&amp;J590&amp;IF(ISNUMBER(K590),IF(ISNUMBER(L590),IF(ISNUMBER(M590),","&amp;K590&amp;","&amp;L590&amp;","&amp;M590,","&amp;K590&amp;","&amp;L590),","&amp;K590),"")&amp;")"</f>
        <v>SLTX(1)</v>
      </c>
      <c r="O590" s="0" t="str">
        <f aca="false">IF(ISERROR(VLOOKUP(N590,'INTEGER modparm'!$B$2:$B$155,1,0)),IF(ISERROR(VLOOKUP(N590,'REAL modparm'!$B$2:$B$801,1,0)),IF(ISERROR(VLOOKUP(N590,'CHAR modparm'!$B$2:$B$10,1,0)),"*******","CHARACTER"),"REAL"),"INTEGER")</f>
        <v>REAL</v>
      </c>
      <c r="P590" s="0" t="n">
        <v>589</v>
      </c>
      <c r="Q590" s="42" t="s">
        <v>2974</v>
      </c>
      <c r="R590" s="42" t="str">
        <f aca="false">INDEX($N$2:$N$951,MATCH(S590,$P$2:$P$951,0),1)</f>
        <v>SLA0(200,1)</v>
      </c>
      <c r="S590" s="30" t="n">
        <v>585</v>
      </c>
      <c r="T590" s="43" t="str">
        <f aca="false">Q590&amp;"::"&amp;R590</f>
        <v>REAL::SLA0(200,1)</v>
      </c>
      <c r="U590" s="44" t="str">
        <f aca="false">"p%"&amp;LEFT(R590,SEARCH("(",R590,1)-1)&amp;"="&amp;LEFT(R590,SEARCH("(",R590,1)-1)</f>
        <v>p%SLA0=SLA0</v>
      </c>
      <c r="V590" s="44" t="str">
        <f aca="false">LEFT(R590,SEARCH("(",R590,1)-1)&amp;"="&amp;"p%"&amp;LEFT(R590,SEARCH("(",R590,1)-1)</f>
        <v>SLA0=p%SLA0</v>
      </c>
    </row>
    <row r="591" customFormat="false" ht="12.8" hidden="false" customHeight="false" outlineLevel="0" collapsed="false">
      <c r="E591" s="0" t="s">
        <v>1836</v>
      </c>
      <c r="F591" s="0" t="s">
        <v>1599</v>
      </c>
      <c r="I591" s="39" t="s">
        <v>2597</v>
      </c>
      <c r="J591" s="40" t="n">
        <f aca="false">IF(ISNUMBER(RIGHT(E591,LEN(E591)-SEARCH("(",E591,1))*1),RIGHT(E591,LEN(E591)-SEARCH("(",E591,1))*1,VLOOKUP(MID(E591,SEARCH("(",E591,1)+1,IF(ISERROR(FIND("NBMX",E591,1)),3,4)),$A$2:$C$38,3,0))</f>
        <v>155</v>
      </c>
      <c r="K591" s="40" t="n">
        <f aca="false">IF(ISBLANK(F591),"",IF(ISNUMBER(F591),F591,VLOOKUP(IF(ISERROR(SEARCH(")",F591,1)),LEFT(F591,LEN(F591)),LEFT(F591,LEN(F591)-1)),$A$2:$C$38,3,0)))</f>
        <v>1</v>
      </c>
      <c r="L591" s="40" t="str">
        <f aca="false">IF(ISBLANK(G591),"",IF(ISNUMBER(G591),G591,IF(ISNUMBER(1*LEFT(G591,LEN(G591)-1)),1*LEFT(G591,LEN(G591)-1),VLOOKUP(IF(ISERROR(SEARCH(")",G591,1)),LEFT(G591,LEN(G591)),LEFT(G591,LEN(G591)-1)),$A$2:$C$38,3,0))))</f>
        <v/>
      </c>
      <c r="M591" s="41" t="str">
        <f aca="false">IF(ISBLANK(H591),"",IF(ISNUMBER(H591),H591,IF(ISNUMBER(1*LEFT(H591,LEN(H591)-1)),1*LEFT(H591,LEN(H591)-1),VLOOKUP(IF(ISERROR(SEARCH(")",H591,1)),LEFT(H591,LEN(H591)),LEFT(H591,LEN(H591)-1)),$A$2:$C$38,3,0))))</f>
        <v/>
      </c>
      <c r="N591" s="40" t="str">
        <f aca="false">I591&amp;"("&amp;J591&amp;IF(ISNUMBER(K591),IF(ISNUMBER(L591),IF(ISNUMBER(M591),","&amp;K591&amp;","&amp;L591&amp;","&amp;M591,","&amp;K591&amp;","&amp;L591),","&amp;K591),"")&amp;")"</f>
        <v>SM(155,1)</v>
      </c>
      <c r="O591" s="0" t="str">
        <f aca="false">IF(ISERROR(VLOOKUP(N591,'INTEGER modparm'!$B$2:$B$155,1,0)),IF(ISERROR(VLOOKUP(N591,'REAL modparm'!$B$2:$B$801,1,0)),IF(ISERROR(VLOOKUP(N591,'CHAR modparm'!$B$2:$B$10,1,0)),"*******","CHARACTER"),"REAL"),"INTEGER")</f>
        <v>REAL</v>
      </c>
      <c r="P591" s="0" t="n">
        <v>590</v>
      </c>
      <c r="Q591" s="42" t="s">
        <v>2974</v>
      </c>
      <c r="R591" s="42" t="str">
        <f aca="false">INDEX($N$2:$N$951,MATCH(S591,$P$2:$P$951,0),1)</f>
        <v>SLAI(200,1)</v>
      </c>
      <c r="S591" s="30" t="n">
        <v>586</v>
      </c>
      <c r="T591" s="43" t="str">
        <f aca="false">Q591&amp;"::"&amp;R591</f>
        <v>REAL::SLAI(200,1)</v>
      </c>
      <c r="U591" s="44" t="str">
        <f aca="false">"p%"&amp;LEFT(R591,SEARCH("(",R591,1)-1)&amp;"="&amp;LEFT(R591,SEARCH("(",R591,1)-1)</f>
        <v>p%SLAI=SLAI</v>
      </c>
      <c r="V591" s="44" t="str">
        <f aca="false">LEFT(R591,SEARCH("(",R591,1)-1)&amp;"="&amp;"p%"&amp;LEFT(R591,SEARCH("(",R591,1)-1)</f>
        <v>SLAI=p%SLAI</v>
      </c>
    </row>
    <row r="592" customFormat="false" ht="12.8" hidden="false" customHeight="false" outlineLevel="0" collapsed="false">
      <c r="E592" s="0" t="s">
        <v>1837</v>
      </c>
      <c r="F592" s="0" t="s">
        <v>220</v>
      </c>
      <c r="G592" s="0" t="s">
        <v>1681</v>
      </c>
      <c r="I592" s="39" t="s">
        <v>2598</v>
      </c>
      <c r="J592" s="40" t="n">
        <f aca="false">IF(ISNUMBER(RIGHT(E592,LEN(E592)-SEARCH("(",E592,1))*1),RIGHT(E592,LEN(E592)-SEARCH("(",E592,1))*1,VLOOKUP(MID(E592,SEARCH("(",E592,1)+1,IF(ISERROR(FIND("NBMX",E592,1)),3,4)),$A$2:$C$38,3,0))</f>
        <v>13</v>
      </c>
      <c r="K592" s="40" t="n">
        <f aca="false">IF(ISBLANK(F592),"",IF(ISNUMBER(F592),F592,VLOOKUP(IF(ISERROR(SEARCH(")",F592,1)),LEFT(F592,LEN(F592)),LEFT(F592,LEN(F592)-1)),$A$2:$C$38,3,0)))</f>
        <v>60</v>
      </c>
      <c r="L592" s="40" t="n">
        <f aca="false">IF(ISBLANK(G592),"",IF(ISNUMBER(G592),G592,IF(ISNUMBER(1*LEFT(G592,LEN(G592)-1)),1*LEFT(G592,LEN(G592)-1),VLOOKUP(IF(ISERROR(SEARCH(")",G592,1)),LEFT(G592,LEN(G592)),LEFT(G592,LEN(G592)-1)),$A$2:$C$38,3,0))))</f>
        <v>4</v>
      </c>
      <c r="M592" s="41" t="str">
        <f aca="false">IF(ISBLANK(H592),"",IF(ISNUMBER(H592),H592,IF(ISNUMBER(1*LEFT(H592,LEN(H592)-1)),1*LEFT(H592,LEN(H592)-1),VLOOKUP(IF(ISERROR(SEARCH(")",H592,1)),LEFT(H592,LEN(H592)),LEFT(H592,LEN(H592)-1)),$A$2:$C$38,3,0))))</f>
        <v/>
      </c>
      <c r="N592" s="40" t="str">
        <f aca="false">I592&amp;"("&amp;J592&amp;IF(ISNUMBER(K592),IF(ISNUMBER(L592),IF(ISNUMBER(M592),","&amp;K592&amp;","&amp;L592&amp;","&amp;M592,","&amp;K592&amp;","&amp;L592),","&amp;K592),"")&amp;")"</f>
        <v>SMAP(13,60,4)</v>
      </c>
      <c r="O592" s="0" t="str">
        <f aca="false">IF(ISERROR(VLOOKUP(N592,'INTEGER modparm'!$B$2:$B$155,1,0)),IF(ISERROR(VLOOKUP(N592,'REAL modparm'!$B$2:$B$801,1,0)),IF(ISERROR(VLOOKUP(N592,'CHAR modparm'!$B$2:$B$10,1,0)),"*******","CHARACTER"),"REAL"),"INTEGER")</f>
        <v>REAL</v>
      </c>
      <c r="P592" s="0" t="n">
        <v>591</v>
      </c>
      <c r="Q592" s="42" t="s">
        <v>2974</v>
      </c>
      <c r="R592" s="42" t="str">
        <f aca="false">INDEX($N$2:$N$951,MATCH(S592,$P$2:$P$951,0),1)</f>
        <v>SLF(1)</v>
      </c>
      <c r="S592" s="30" t="n">
        <v>587</v>
      </c>
      <c r="T592" s="43" t="str">
        <f aca="false">Q592&amp;"::"&amp;R592</f>
        <v>REAL::SLF(1)</v>
      </c>
      <c r="U592" s="44" t="str">
        <f aca="false">"p%"&amp;LEFT(R592,SEARCH("(",R592,1)-1)&amp;"="&amp;LEFT(R592,SEARCH("(",R592,1)-1)</f>
        <v>p%SLF=SLF</v>
      </c>
      <c r="V592" s="44" t="str">
        <f aca="false">LEFT(R592,SEARCH("(",R592,1)-1)&amp;"="&amp;"p%"&amp;LEFT(R592,SEARCH("(",R592,1)-1)</f>
        <v>SLF=p%SLF</v>
      </c>
    </row>
    <row r="593" customFormat="false" ht="12.8" hidden="false" customHeight="false" outlineLevel="0" collapsed="false">
      <c r="E593" s="0" t="s">
        <v>1079</v>
      </c>
      <c r="I593" s="39" t="s">
        <v>2599</v>
      </c>
      <c r="J593" s="40" t="n">
        <f aca="false">IF(ISNUMBER(RIGHT(E593,LEN(E593)-SEARCH("(",E593,1))*1),RIGHT(E593,LEN(E593)-SEARCH("(",E593,1))*1,VLOOKUP(MID(E593,SEARCH("(",E593,1)+1,IF(ISERROR(FIND("NBMX",E593,1)),3,4)),$A$2:$C$38,3,0))</f>
        <v>1</v>
      </c>
      <c r="K593" s="40" t="str">
        <f aca="false">IF(ISBLANK(F593),"",IF(ISNUMBER(F593),F593,VLOOKUP(IF(ISERROR(SEARCH(")",F593,1)),LEFT(F593,LEN(F593)),LEFT(F593,LEN(F593)-1)),$A$2:$C$38,3,0)))</f>
        <v/>
      </c>
      <c r="L593" s="40" t="str">
        <f aca="false">IF(ISBLANK(G593),"",IF(ISNUMBER(G593),G593,IF(ISNUMBER(1*LEFT(G593,LEN(G593)-1)),1*LEFT(G593,LEN(G593)-1),VLOOKUP(IF(ISERROR(SEARCH(")",G593,1)),LEFT(G593,LEN(G593)),LEFT(G593,LEN(G593)-1)),$A$2:$C$38,3,0))))</f>
        <v/>
      </c>
      <c r="M593" s="41" t="str">
        <f aca="false">IF(ISBLANK(H593),"",IF(ISNUMBER(H593),H593,IF(ISNUMBER(1*LEFT(H593,LEN(H593)-1)),1*LEFT(H593,LEN(H593)-1),VLOOKUP(IF(ISERROR(SEARCH(")",H593,1)),LEFT(H593,LEN(H593)),LEFT(H593,LEN(H593)-1)),$A$2:$C$38,3,0))))</f>
        <v/>
      </c>
      <c r="N593" s="40" t="str">
        <f aca="false">I593&amp;"("&amp;J593&amp;IF(ISNUMBER(K593),IF(ISNUMBER(L593),IF(ISNUMBER(M593),","&amp;K593&amp;","&amp;L593&amp;","&amp;M593,","&amp;K593&amp;","&amp;L593),","&amp;K593),"")&amp;")"</f>
        <v>SMAS(1)</v>
      </c>
      <c r="O593" s="0" t="str">
        <f aca="false">IF(ISERROR(VLOOKUP(N593,'INTEGER modparm'!$B$2:$B$155,1,0)),IF(ISERROR(VLOOKUP(N593,'REAL modparm'!$B$2:$B$801,1,0)),IF(ISERROR(VLOOKUP(N593,'CHAR modparm'!$B$2:$B$10,1,0)),"*******","CHARACTER"),"REAL"),"INTEGER")</f>
        <v>REAL</v>
      </c>
      <c r="P593" s="0" t="n">
        <v>592</v>
      </c>
      <c r="Q593" s="42" t="s">
        <v>2974</v>
      </c>
      <c r="R593" s="42" t="str">
        <f aca="false">INDEX($N$2:$N$951,MATCH(S593,$P$2:$P$951,0),1)</f>
        <v>SLT0(1)</v>
      </c>
      <c r="S593" s="30" t="n">
        <v>588</v>
      </c>
      <c r="T593" s="43" t="str">
        <f aca="false">Q593&amp;"::"&amp;R593</f>
        <v>REAL::SLT0(1)</v>
      </c>
      <c r="U593" s="44" t="str">
        <f aca="false">"p%"&amp;LEFT(R593,SEARCH("(",R593,1)-1)&amp;"="&amp;LEFT(R593,SEARCH("(",R593,1)-1)</f>
        <v>p%SLT0=SLT0</v>
      </c>
      <c r="V593" s="44" t="str">
        <f aca="false">LEFT(R593,SEARCH("(",R593,1)-1)&amp;"="&amp;"p%"&amp;LEFT(R593,SEARCH("(",R593,1)-1)</f>
        <v>SLT0=p%SLT0</v>
      </c>
    </row>
    <row r="594" customFormat="false" ht="12.8" hidden="false" customHeight="false" outlineLevel="0" collapsed="false">
      <c r="E594" s="0" t="s">
        <v>1838</v>
      </c>
      <c r="F594" s="0" t="s">
        <v>1599</v>
      </c>
      <c r="I594" s="39" t="s">
        <v>2600</v>
      </c>
      <c r="J594" s="40" t="n">
        <f aca="false">IF(ISNUMBER(RIGHT(E594,LEN(E594)-SEARCH("(",E594,1))*1),RIGHT(E594,LEN(E594)-SEARCH("(",E594,1))*1,VLOOKUP(MID(E594,SEARCH("(",E594,1)+1,IF(ISERROR(FIND("NBMX",E594,1)),3,4)),$A$2:$C$38,3,0))</f>
        <v>12</v>
      </c>
      <c r="K594" s="40" t="n">
        <f aca="false">IF(ISBLANK(F594),"",IF(ISNUMBER(F594),F594,VLOOKUP(IF(ISERROR(SEARCH(")",F594,1)),LEFT(F594,LEN(F594)),LEFT(F594,LEN(F594)-1)),$A$2:$C$38,3,0)))</f>
        <v>1</v>
      </c>
      <c r="L594" s="40" t="str">
        <f aca="false">IF(ISBLANK(G594),"",IF(ISNUMBER(G594),G594,IF(ISNUMBER(1*LEFT(G594,LEN(G594)-1)),1*LEFT(G594,LEN(G594)-1),VLOOKUP(IF(ISERROR(SEARCH(")",G594,1)),LEFT(G594,LEN(G594)),LEFT(G594,LEN(G594)-1)),$A$2:$C$38,3,0))))</f>
        <v/>
      </c>
      <c r="M594" s="41" t="str">
        <f aca="false">IF(ISBLANK(H594),"",IF(ISNUMBER(H594),H594,IF(ISNUMBER(1*LEFT(H594,LEN(H594)-1)),1*LEFT(H594,LEN(H594)-1),VLOOKUP(IF(ISERROR(SEARCH(")",H594,1)),LEFT(H594,LEN(H594)),LEFT(H594,LEN(H594)-1)),$A$2:$C$38,3,0))))</f>
        <v/>
      </c>
      <c r="N594" s="40" t="str">
        <f aca="false">I594&amp;"("&amp;J594&amp;IF(ISNUMBER(K594),IF(ISNUMBER(L594),IF(ISNUMBER(M594),","&amp;K594&amp;","&amp;L594&amp;","&amp;M594,","&amp;K594&amp;","&amp;L594),","&amp;K594),"")&amp;")"</f>
        <v>SMB(12,1)</v>
      </c>
      <c r="O594" s="0" t="str">
        <f aca="false">IF(ISERROR(VLOOKUP(N594,'INTEGER modparm'!$B$2:$B$155,1,0)),IF(ISERROR(VLOOKUP(N594,'REAL modparm'!$B$2:$B$801,1,0)),IF(ISERROR(VLOOKUP(N594,'CHAR modparm'!$B$2:$B$10,1,0)),"*******","CHARACTER"),"REAL"),"INTEGER")</f>
        <v>REAL</v>
      </c>
      <c r="P594" s="0" t="n">
        <v>593</v>
      </c>
      <c r="Q594" s="42" t="s">
        <v>2974</v>
      </c>
      <c r="R594" s="42" t="str">
        <f aca="false">INDEX($N$2:$N$951,MATCH(S594,$P$2:$P$951,0),1)</f>
        <v>SLTX(1)</v>
      </c>
      <c r="S594" s="30" t="n">
        <v>589</v>
      </c>
      <c r="T594" s="43" t="str">
        <f aca="false">Q594&amp;"::"&amp;R594</f>
        <v>REAL::SLTX(1)</v>
      </c>
      <c r="U594" s="44" t="str">
        <f aca="false">"p%"&amp;LEFT(R594,SEARCH("(",R594,1)-1)&amp;"="&amp;LEFT(R594,SEARCH("(",R594,1)-1)</f>
        <v>p%SLTX=SLTX</v>
      </c>
      <c r="V594" s="44" t="str">
        <f aca="false">LEFT(R594,SEARCH("(",R594,1)-1)&amp;"="&amp;"p%"&amp;LEFT(R594,SEARCH("(",R594,1)-1)</f>
        <v>SLTX=p%SLTX</v>
      </c>
    </row>
    <row r="595" customFormat="false" ht="12.8" hidden="false" customHeight="false" outlineLevel="0" collapsed="false">
      <c r="E595" s="0" t="s">
        <v>1839</v>
      </c>
      <c r="F595" s="0" t="s">
        <v>1599</v>
      </c>
      <c r="I595" s="39" t="s">
        <v>2601</v>
      </c>
      <c r="J595" s="40" t="n">
        <f aca="false">IF(ISNUMBER(RIGHT(E595,LEN(E595)-SEARCH("(",E595,1))*1),RIGHT(E595,LEN(E595)-SEARCH("(",E595,1))*1,VLOOKUP(MID(E595,SEARCH("(",E595,1)+1,IF(ISERROR(FIND("NBMX",E595,1)),3,4)),$A$2:$C$38,3,0))</f>
        <v>31</v>
      </c>
      <c r="K595" s="40" t="n">
        <f aca="false">IF(ISBLANK(F595),"",IF(ISNUMBER(F595),F595,VLOOKUP(IF(ISERROR(SEARCH(")",F595,1)),LEFT(F595,LEN(F595)),LEFT(F595,LEN(F595)-1)),$A$2:$C$38,3,0)))</f>
        <v>1</v>
      </c>
      <c r="L595" s="40" t="str">
        <f aca="false">IF(ISBLANK(G595),"",IF(ISNUMBER(G595),G595,IF(ISNUMBER(1*LEFT(G595,LEN(G595)-1)),1*LEFT(G595,LEN(G595)-1),VLOOKUP(IF(ISERROR(SEARCH(")",G595,1)),LEFT(G595,LEN(G595)),LEFT(G595,LEN(G595)-1)),$A$2:$C$38,3,0))))</f>
        <v/>
      </c>
      <c r="M595" s="41" t="str">
        <f aca="false">IF(ISBLANK(H595),"",IF(ISNUMBER(H595),H595,IF(ISNUMBER(1*LEFT(H595,LEN(H595)-1)),1*LEFT(H595,LEN(H595)-1),VLOOKUP(IF(ISERROR(SEARCH(")",H595,1)),LEFT(H595,LEN(H595)),LEFT(H595,LEN(H595)-1)),$A$2:$C$38,3,0))))</f>
        <v/>
      </c>
      <c r="N595" s="40" t="str">
        <f aca="false">I595&amp;"("&amp;J595&amp;IF(ISNUMBER(K595),IF(ISNUMBER(L595),IF(ISNUMBER(M595),","&amp;K595&amp;","&amp;L595&amp;","&amp;M595,","&amp;K595&amp;","&amp;L595),","&amp;K595),"")&amp;")"</f>
        <v>SMEA(31,1)</v>
      </c>
      <c r="O595" s="0" t="str">
        <f aca="false">IF(ISERROR(VLOOKUP(N595,'INTEGER modparm'!$B$2:$B$155,1,0)),IF(ISERROR(VLOOKUP(N595,'REAL modparm'!$B$2:$B$801,1,0)),IF(ISERROR(VLOOKUP(N595,'CHAR modparm'!$B$2:$B$10,1,0)),"*******","CHARACTER"),"REAL"),"INTEGER")</f>
        <v>REAL</v>
      </c>
      <c r="P595" s="0" t="n">
        <v>594</v>
      </c>
      <c r="Q595" s="42" t="s">
        <v>2974</v>
      </c>
      <c r="R595" s="42" t="str">
        <f aca="false">INDEX($N$2:$N$951,MATCH(S595,$P$2:$P$951,0),1)</f>
        <v>SM(155,1)</v>
      </c>
      <c r="S595" s="30" t="n">
        <v>590</v>
      </c>
      <c r="T595" s="43" t="str">
        <f aca="false">Q595&amp;"::"&amp;R595</f>
        <v>REAL::SM(155,1)</v>
      </c>
      <c r="U595" s="44" t="str">
        <f aca="false">"p%"&amp;LEFT(R595,SEARCH("(",R595,1)-1)&amp;"="&amp;LEFT(R595,SEARCH("(",R595,1)-1)</f>
        <v>p%SM=SM</v>
      </c>
      <c r="V595" s="44" t="str">
        <f aca="false">LEFT(R595,SEARCH("(",R595,1)-1)&amp;"="&amp;"p%"&amp;LEFT(R595,SEARCH("(",R595,1)-1)</f>
        <v>SM=p%SM</v>
      </c>
    </row>
    <row r="596" customFormat="false" ht="12.8" hidden="false" customHeight="false" outlineLevel="0" collapsed="false">
      <c r="E596" s="0" t="s">
        <v>1080</v>
      </c>
      <c r="I596" s="39" t="s">
        <v>2602</v>
      </c>
      <c r="J596" s="40" t="n">
        <f aca="false">IF(ISNUMBER(RIGHT(E596,LEN(E596)-SEARCH("(",E596,1))*1),RIGHT(E596,LEN(E596)-SEARCH("(",E596,1))*1,VLOOKUP(MID(E596,SEARCH("(",E596,1)+1,IF(ISERROR(FIND("NBMX",E596,1)),3,4)),$A$2:$C$38,3,0))</f>
        <v>1</v>
      </c>
      <c r="K596" s="40" t="str">
        <f aca="false">IF(ISBLANK(F596),"",IF(ISNUMBER(F596),F596,VLOOKUP(IF(ISERROR(SEARCH(")",F596,1)),LEFT(F596,LEN(F596)),LEFT(F596,LEN(F596)-1)),$A$2:$C$38,3,0)))</f>
        <v/>
      </c>
      <c r="L596" s="40" t="str">
        <f aca="false">IF(ISBLANK(G596),"",IF(ISNUMBER(G596),G596,IF(ISNUMBER(1*LEFT(G596,LEN(G596)-1)),1*LEFT(G596,LEN(G596)-1),VLOOKUP(IF(ISERROR(SEARCH(")",G596,1)),LEFT(G596,LEN(G596)),LEFT(G596,LEN(G596)-1)),$A$2:$C$38,3,0))))</f>
        <v/>
      </c>
      <c r="M596" s="41" t="str">
        <f aca="false">IF(ISBLANK(H596),"",IF(ISNUMBER(H596),H596,IF(ISNUMBER(1*LEFT(H596,LEN(H596)-1)),1*LEFT(H596,LEN(H596)-1),VLOOKUP(IF(ISERROR(SEARCH(")",H596,1)),LEFT(H596,LEN(H596)),LEFT(H596,LEN(H596)-1)),$A$2:$C$38,3,0))))</f>
        <v/>
      </c>
      <c r="N596" s="40" t="str">
        <f aca="false">I596&amp;"("&amp;J596&amp;IF(ISNUMBER(K596),IF(ISNUMBER(L596),IF(ISNUMBER(M596),","&amp;K596&amp;","&amp;L596&amp;","&amp;M596,","&amp;K596&amp;","&amp;L596),","&amp;K596),"")&amp;")"</f>
        <v>SMEO(1)</v>
      </c>
      <c r="O596" s="0" t="str">
        <f aca="false">IF(ISERROR(VLOOKUP(N596,'INTEGER modparm'!$B$2:$B$155,1,0)),IF(ISERROR(VLOOKUP(N596,'REAL modparm'!$B$2:$B$801,1,0)),IF(ISERROR(VLOOKUP(N596,'CHAR modparm'!$B$2:$B$10,1,0)),"*******","CHARACTER"),"REAL"),"INTEGER")</f>
        <v>REAL</v>
      </c>
      <c r="P596" s="0" t="n">
        <v>595</v>
      </c>
      <c r="Q596" s="42" t="s">
        <v>2974</v>
      </c>
      <c r="R596" s="42" t="str">
        <f aca="false">INDEX($N$2:$N$951,MATCH(S596,$P$2:$P$951,0),1)</f>
        <v>SMAP(13,60,4)</v>
      </c>
      <c r="S596" s="30" t="n">
        <v>591</v>
      </c>
      <c r="T596" s="43" t="str">
        <f aca="false">Q596&amp;"::"&amp;R596</f>
        <v>REAL::SMAP(13,60,4)</v>
      </c>
      <c r="U596" s="44" t="str">
        <f aca="false">"p%"&amp;LEFT(R596,SEARCH("(",R596,1)-1)&amp;"="&amp;LEFT(R596,SEARCH("(",R596,1)-1)</f>
        <v>p%SMAP=SMAP</v>
      </c>
      <c r="V596" s="44" t="str">
        <f aca="false">LEFT(R596,SEARCH("(",R596,1)-1)&amp;"="&amp;"p%"&amp;LEFT(R596,SEARCH("(",R596,1)-1)</f>
        <v>SMAP=p%SMAP</v>
      </c>
    </row>
    <row r="597" customFormat="false" ht="12.8" hidden="false" customHeight="false" outlineLevel="0" collapsed="false">
      <c r="E597" s="0" t="s">
        <v>1840</v>
      </c>
      <c r="F597" s="0" t="s">
        <v>1599</v>
      </c>
      <c r="I597" s="39" t="s">
        <v>2603</v>
      </c>
      <c r="J597" s="40" t="n">
        <f aca="false">IF(ISNUMBER(RIGHT(E597,LEN(E597)-SEARCH("(",E597,1))*1),RIGHT(E597,LEN(E597)-SEARCH("(",E597,1))*1,VLOOKUP(MID(E597,SEARCH("(",E597,1)+1,IF(ISERROR(FIND("NBMX",E597,1)),3,4)),$A$2:$C$38,3,0))</f>
        <v>31</v>
      </c>
      <c r="K597" s="40" t="n">
        <f aca="false">IF(ISBLANK(F597),"",IF(ISNUMBER(F597),F597,VLOOKUP(IF(ISERROR(SEARCH(")",F597,1)),LEFT(F597,LEN(F597)),LEFT(F597,LEN(F597)-1)),$A$2:$C$38,3,0)))</f>
        <v>1</v>
      </c>
      <c r="L597" s="40" t="str">
        <f aca="false">IF(ISBLANK(G597),"",IF(ISNUMBER(G597),G597,IF(ISNUMBER(1*LEFT(G597,LEN(G597)-1)),1*LEFT(G597,LEN(G597)-1),VLOOKUP(IF(ISERROR(SEARCH(")",G597,1)),LEFT(G597,LEN(G597)),LEFT(G597,LEN(G597)-1)),$A$2:$C$38,3,0))))</f>
        <v/>
      </c>
      <c r="M597" s="41" t="str">
        <f aca="false">IF(ISBLANK(H597),"",IF(ISNUMBER(H597),H597,IF(ISNUMBER(1*LEFT(H597,LEN(H597)-1)),1*LEFT(H597,LEN(H597)-1),VLOOKUP(IF(ISERROR(SEARCH(")",H597,1)),LEFT(H597,LEN(H597)),LEFT(H597,LEN(H597)-1)),$A$2:$C$38,3,0))))</f>
        <v/>
      </c>
      <c r="N597" s="40" t="str">
        <f aca="false">I597&amp;"("&amp;J597&amp;IF(ISNUMBER(K597),IF(ISNUMBER(L597),IF(ISNUMBER(M597),","&amp;K597&amp;","&amp;L597&amp;","&amp;M597,","&amp;K597&amp;","&amp;L597),","&amp;K597),"")&amp;")"</f>
        <v>SMES(31,1)</v>
      </c>
      <c r="O597" s="0" t="str">
        <f aca="false">IF(ISERROR(VLOOKUP(N597,'INTEGER modparm'!$B$2:$B$155,1,0)),IF(ISERROR(VLOOKUP(N597,'REAL modparm'!$B$2:$B$801,1,0)),IF(ISERROR(VLOOKUP(N597,'CHAR modparm'!$B$2:$B$10,1,0)),"*******","CHARACTER"),"REAL"),"INTEGER")</f>
        <v>REAL</v>
      </c>
      <c r="P597" s="0" t="n">
        <v>596</v>
      </c>
      <c r="Q597" s="42" t="s">
        <v>2974</v>
      </c>
      <c r="R597" s="42" t="str">
        <f aca="false">INDEX($N$2:$N$951,MATCH(S597,$P$2:$P$951,0),1)</f>
        <v>SMAS(1)</v>
      </c>
      <c r="S597" s="30" t="n">
        <v>592</v>
      </c>
      <c r="T597" s="43" t="str">
        <f aca="false">Q597&amp;"::"&amp;R597</f>
        <v>REAL::SMAS(1)</v>
      </c>
      <c r="U597" s="44" t="str">
        <f aca="false">"p%"&amp;LEFT(R597,SEARCH("(",R597,1)-1)&amp;"="&amp;LEFT(R597,SEARCH("(",R597,1)-1)</f>
        <v>p%SMAS=SMAS</v>
      </c>
      <c r="V597" s="44" t="str">
        <f aca="false">LEFT(R597,SEARCH("(",R597,1)-1)&amp;"="&amp;"p%"&amp;LEFT(R597,SEARCH("(",R597,1)-1)</f>
        <v>SMAS=p%SMAS</v>
      </c>
    </row>
    <row r="598" customFormat="false" ht="12.8" hidden="false" customHeight="false" outlineLevel="0" collapsed="false">
      <c r="E598" s="0" t="s">
        <v>1081</v>
      </c>
      <c r="I598" s="39" t="s">
        <v>2604</v>
      </c>
      <c r="J598" s="40" t="n">
        <f aca="false">IF(ISNUMBER(RIGHT(E598,LEN(E598)-SEARCH("(",E598,1))*1),RIGHT(E598,LEN(E598)-SEARCH("(",E598,1))*1,VLOOKUP(MID(E598,SEARCH("(",E598,1)+1,IF(ISERROR(FIND("NBMX",E598,1)),3,4)),$A$2:$C$38,3,0))</f>
        <v>1</v>
      </c>
      <c r="K598" s="40" t="str">
        <f aca="false">IF(ISBLANK(F598),"",IF(ISNUMBER(F598),F598,VLOOKUP(IF(ISERROR(SEARCH(")",F598,1)),LEFT(F598,LEN(F598)),LEFT(F598,LEN(F598)-1)),$A$2:$C$38,3,0)))</f>
        <v/>
      </c>
      <c r="L598" s="40" t="str">
        <f aca="false">IF(ISBLANK(G598),"",IF(ISNUMBER(G598),G598,IF(ISNUMBER(1*LEFT(G598,LEN(G598)-1)),1*LEFT(G598,LEN(G598)-1),VLOOKUP(IF(ISERROR(SEARCH(")",G598,1)),LEFT(G598,LEN(G598)),LEFT(G598,LEN(G598)-1)),$A$2:$C$38,3,0))))</f>
        <v/>
      </c>
      <c r="M598" s="41" t="str">
        <f aca="false">IF(ISBLANK(H598),"",IF(ISNUMBER(H598),H598,IF(ISNUMBER(1*LEFT(H598,LEN(H598)-1)),1*LEFT(H598,LEN(H598)-1),VLOOKUP(IF(ISERROR(SEARCH(")",H598,1)),LEFT(H598,LEN(H598)),LEFT(H598,LEN(H598)-1)),$A$2:$C$38,3,0))))</f>
        <v/>
      </c>
      <c r="N598" s="40" t="str">
        <f aca="false">I598&amp;"("&amp;J598&amp;IF(ISNUMBER(K598),IF(ISNUMBER(L598),IF(ISNUMBER(M598),","&amp;K598&amp;","&amp;L598&amp;","&amp;M598,","&amp;K598&amp;","&amp;L598),","&amp;K598),"")&amp;")"</f>
        <v>SMFN(1)</v>
      </c>
      <c r="O598" s="0" t="str">
        <f aca="false">IF(ISERROR(VLOOKUP(N598,'INTEGER modparm'!$B$2:$B$155,1,0)),IF(ISERROR(VLOOKUP(N598,'REAL modparm'!$B$2:$B$801,1,0)),IF(ISERROR(VLOOKUP(N598,'CHAR modparm'!$B$2:$B$10,1,0)),"*******","CHARACTER"),"REAL"),"INTEGER")</f>
        <v>REAL</v>
      </c>
      <c r="P598" s="0" t="n">
        <v>597</v>
      </c>
      <c r="Q598" s="42" t="s">
        <v>2974</v>
      </c>
      <c r="R598" s="42" t="str">
        <f aca="false">INDEX($N$2:$N$951,MATCH(S598,$P$2:$P$951,0),1)</f>
        <v>SMB(12,1)</v>
      </c>
      <c r="S598" s="30" t="n">
        <v>593</v>
      </c>
      <c r="T598" s="43" t="str">
        <f aca="false">Q598&amp;"::"&amp;R598</f>
        <v>REAL::SMB(12,1)</v>
      </c>
      <c r="U598" s="44" t="str">
        <f aca="false">"p%"&amp;LEFT(R598,SEARCH("(",R598,1)-1)&amp;"="&amp;LEFT(R598,SEARCH("(",R598,1)-1)</f>
        <v>p%SMB=SMB</v>
      </c>
      <c r="V598" s="44" t="str">
        <f aca="false">LEFT(R598,SEARCH("(",R598,1)-1)&amp;"="&amp;"p%"&amp;LEFT(R598,SEARCH("(",R598,1)-1)</f>
        <v>SMB=p%SMB</v>
      </c>
    </row>
    <row r="599" customFormat="false" ht="12.8" hidden="false" customHeight="false" outlineLevel="0" collapsed="false">
      <c r="E599" s="0" t="s">
        <v>1082</v>
      </c>
      <c r="I599" s="39" t="s">
        <v>2605</v>
      </c>
      <c r="J599" s="40" t="n">
        <f aca="false">IF(ISNUMBER(RIGHT(E599,LEN(E599)-SEARCH("(",E599,1))*1),RIGHT(E599,LEN(E599)-SEARCH("(",E599,1))*1,VLOOKUP(MID(E599,SEARCH("(",E599,1)+1,IF(ISERROR(FIND("NBMX",E599,1)),3,4)),$A$2:$C$38,3,0))</f>
        <v>1</v>
      </c>
      <c r="K599" s="40" t="str">
        <f aca="false">IF(ISBLANK(F599),"",IF(ISNUMBER(F599),F599,VLOOKUP(IF(ISERROR(SEARCH(")",F599,1)),LEFT(F599,LEN(F599)),LEFT(F599,LEN(F599)-1)),$A$2:$C$38,3,0)))</f>
        <v/>
      </c>
      <c r="L599" s="40" t="str">
        <f aca="false">IF(ISBLANK(G599),"",IF(ISNUMBER(G599),G599,IF(ISNUMBER(1*LEFT(G599,LEN(G599)-1)),1*LEFT(G599,LEN(G599)-1),VLOOKUP(IF(ISERROR(SEARCH(")",G599,1)),LEFT(G599,LEN(G599)),LEFT(G599,LEN(G599)-1)),$A$2:$C$38,3,0))))</f>
        <v/>
      </c>
      <c r="M599" s="41" t="str">
        <f aca="false">IF(ISBLANK(H599),"",IF(ISNUMBER(H599),H599,IF(ISNUMBER(1*LEFT(H599,LEN(H599)-1)),1*LEFT(H599,LEN(H599)-1),VLOOKUP(IF(ISERROR(SEARCH(")",H599,1)),LEFT(H599,LEN(H599)),LEFT(H599,LEN(H599)-1)),$A$2:$C$38,3,0))))</f>
        <v/>
      </c>
      <c r="N599" s="40" t="str">
        <f aca="false">I599&amp;"("&amp;J599&amp;IF(ISNUMBER(K599),IF(ISNUMBER(L599),IF(ISNUMBER(M599),","&amp;K599&amp;","&amp;L599&amp;","&amp;M599,","&amp;K599&amp;","&amp;L599),","&amp;K599),"")&amp;")"</f>
        <v>SMFU(1)</v>
      </c>
      <c r="O599" s="0" t="str">
        <f aca="false">IF(ISERROR(VLOOKUP(N599,'INTEGER modparm'!$B$2:$B$155,1,0)),IF(ISERROR(VLOOKUP(N599,'REAL modparm'!$B$2:$B$801,1,0)),IF(ISERROR(VLOOKUP(N599,'CHAR modparm'!$B$2:$B$10,1,0)),"*******","CHARACTER"),"REAL"),"INTEGER")</f>
        <v>REAL</v>
      </c>
      <c r="P599" s="0" t="n">
        <v>598</v>
      </c>
      <c r="Q599" s="42" t="s">
        <v>2974</v>
      </c>
      <c r="R599" s="42" t="str">
        <f aca="false">INDEX($N$2:$N$951,MATCH(S599,$P$2:$P$951,0),1)</f>
        <v>SMEA(31,1)</v>
      </c>
      <c r="S599" s="30" t="n">
        <v>594</v>
      </c>
      <c r="T599" s="43" t="str">
        <f aca="false">Q599&amp;"::"&amp;R599</f>
        <v>REAL::SMEA(31,1)</v>
      </c>
      <c r="U599" s="44" t="str">
        <f aca="false">"p%"&amp;LEFT(R599,SEARCH("(",R599,1)-1)&amp;"="&amp;LEFT(R599,SEARCH("(",R599,1)-1)</f>
        <v>p%SMEA=SMEA</v>
      </c>
      <c r="V599" s="44" t="str">
        <f aca="false">LEFT(R599,SEARCH("(",R599,1)-1)&amp;"="&amp;"p%"&amp;LEFT(R599,SEARCH("(",R599,1)-1)</f>
        <v>SMEA=p%SMEA</v>
      </c>
    </row>
    <row r="600" customFormat="false" ht="12.8" hidden="false" customHeight="false" outlineLevel="0" collapsed="false">
      <c r="E600" s="0" t="s">
        <v>1841</v>
      </c>
      <c r="F600" s="0" t="s">
        <v>1681</v>
      </c>
      <c r="I600" s="39" t="s">
        <v>2606</v>
      </c>
      <c r="J600" s="40" t="n">
        <f aca="false">IF(ISNUMBER(RIGHT(E600,LEN(E600)-SEARCH("(",E600,1))*1),RIGHT(E600,LEN(E600)-SEARCH("(",E600,1))*1,VLOOKUP(MID(E600,SEARCH("(",E600,1)+1,IF(ISERROR(FIND("NBMX",E600,1)),3,4)),$A$2:$C$38,3,0))</f>
        <v>35</v>
      </c>
      <c r="K600" s="40" t="n">
        <f aca="false">IF(ISBLANK(F600),"",IF(ISNUMBER(F600),F600,VLOOKUP(IF(ISERROR(SEARCH(")",F600,1)),LEFT(F600,LEN(F600)),LEFT(F600,LEN(F600)-1)),$A$2:$C$38,3,0)))</f>
        <v>4</v>
      </c>
      <c r="L600" s="40" t="str">
        <f aca="false">IF(ISBLANK(G600),"",IF(ISNUMBER(G600),G600,IF(ISNUMBER(1*LEFT(G600,LEN(G600)-1)),1*LEFT(G600,LEN(G600)-1),VLOOKUP(IF(ISERROR(SEARCH(")",G600,1)),LEFT(G600,LEN(G600)),LEFT(G600,LEN(G600)-1)),$A$2:$C$38,3,0))))</f>
        <v/>
      </c>
      <c r="M600" s="41" t="str">
        <f aca="false">IF(ISBLANK(H600),"",IF(ISNUMBER(H600),H600,IF(ISNUMBER(1*LEFT(H600,LEN(H600)-1)),1*LEFT(H600,LEN(H600)-1),VLOOKUP(IF(ISERROR(SEARCH(")",H600,1)),LEFT(H600,LEN(H600)),LEFT(H600,LEN(H600)-1)),$A$2:$C$38,3,0))))</f>
        <v/>
      </c>
      <c r="N600" s="40" t="str">
        <f aca="false">I600&amp;"("&amp;J600&amp;IF(ISNUMBER(K600),IF(ISNUMBER(L600),IF(ISNUMBER(M600),","&amp;K600&amp;","&amp;L600&amp;","&amp;M600,","&amp;K600&amp;","&amp;L600),","&amp;K600),"")&amp;")"</f>
        <v>SMH(35,4)</v>
      </c>
      <c r="O600" s="0" t="str">
        <f aca="false">IF(ISERROR(VLOOKUP(N600,'INTEGER modparm'!$B$2:$B$155,1,0)),IF(ISERROR(VLOOKUP(N600,'REAL modparm'!$B$2:$B$801,1,0)),IF(ISERROR(VLOOKUP(N600,'CHAR modparm'!$B$2:$B$10,1,0)),"*******","CHARACTER"),"REAL"),"INTEGER")</f>
        <v>REAL</v>
      </c>
      <c r="P600" s="0" t="n">
        <v>599</v>
      </c>
      <c r="Q600" s="42" t="s">
        <v>2974</v>
      </c>
      <c r="R600" s="42" t="str">
        <f aca="false">INDEX($N$2:$N$951,MATCH(S600,$P$2:$P$951,0),1)</f>
        <v>SMEO(1)</v>
      </c>
      <c r="S600" s="30" t="n">
        <v>595</v>
      </c>
      <c r="T600" s="43" t="str">
        <f aca="false">Q600&amp;"::"&amp;R600</f>
        <v>REAL::SMEO(1)</v>
      </c>
      <c r="U600" s="44" t="str">
        <f aca="false">"p%"&amp;LEFT(R600,SEARCH("(",R600,1)-1)&amp;"="&amp;LEFT(R600,SEARCH("(",R600,1)-1)</f>
        <v>p%SMEO=SMEO</v>
      </c>
      <c r="V600" s="44" t="str">
        <f aca="false">LEFT(R600,SEARCH("(",R600,1)-1)&amp;"="&amp;"p%"&amp;LEFT(R600,SEARCH("(",R600,1)-1)</f>
        <v>SMEO=p%SMEO</v>
      </c>
    </row>
    <row r="601" customFormat="false" ht="12.8" hidden="false" customHeight="false" outlineLevel="0" collapsed="false">
      <c r="E601" s="0" t="s">
        <v>1254</v>
      </c>
      <c r="I601" s="39" t="s">
        <v>2607</v>
      </c>
      <c r="J601" s="40" t="n">
        <f aca="false">IF(ISNUMBER(RIGHT(E601,LEN(E601)-SEARCH("(",E601,1))*1),RIGHT(E601,LEN(E601)-SEARCH("(",E601,1))*1,VLOOKUP(MID(E601,SEARCH("(",E601,1)+1,IF(ISERROR(FIND("NBMX",E601,1)),3,4)),$A$2:$C$38,3,0))</f>
        <v>4</v>
      </c>
      <c r="K601" s="40" t="str">
        <f aca="false">IF(ISBLANK(F601),"",IF(ISNUMBER(F601),F601,VLOOKUP(IF(ISERROR(SEARCH(")",F601,1)),LEFT(F601,LEN(F601)),LEFT(F601,LEN(F601)-1)),$A$2:$C$38,3,0)))</f>
        <v/>
      </c>
      <c r="L601" s="40" t="str">
        <f aca="false">IF(ISBLANK(G601),"",IF(ISNUMBER(G601),G601,IF(ISNUMBER(1*LEFT(G601,LEN(G601)-1)),1*LEFT(G601,LEN(G601)-1),VLOOKUP(IF(ISERROR(SEARCH(")",G601,1)),LEFT(G601,LEN(G601)),LEFT(G601,LEN(G601)-1)),$A$2:$C$38,3,0))))</f>
        <v/>
      </c>
      <c r="M601" s="41" t="str">
        <f aca="false">IF(ISBLANK(H601),"",IF(ISNUMBER(H601),H601,IF(ISNUMBER(1*LEFT(H601,LEN(H601)-1)),1*LEFT(H601,LEN(H601)-1),VLOOKUP(IF(ISERROR(SEARCH(")",H601,1)),LEFT(H601,LEN(H601)),LEFT(H601,LEN(H601)-1)),$A$2:$C$38,3,0))))</f>
        <v/>
      </c>
      <c r="N601" s="40" t="str">
        <f aca="false">I601&amp;"("&amp;J601&amp;IF(ISNUMBER(K601),IF(ISNUMBER(L601),IF(ISNUMBER(M601),","&amp;K601&amp;","&amp;L601&amp;","&amp;M601,","&amp;K601&amp;","&amp;L601),","&amp;K601),"")&amp;")"</f>
        <v>SMIO(4)</v>
      </c>
      <c r="O601" s="0" t="str">
        <f aca="false">IF(ISERROR(VLOOKUP(N601,'INTEGER modparm'!$B$2:$B$155,1,0)),IF(ISERROR(VLOOKUP(N601,'REAL modparm'!$B$2:$B$801,1,0)),IF(ISERROR(VLOOKUP(N601,'CHAR modparm'!$B$2:$B$10,1,0)),"*******","CHARACTER"),"REAL"),"INTEGER")</f>
        <v>REAL</v>
      </c>
      <c r="P601" s="0" t="n">
        <v>600</v>
      </c>
      <c r="Q601" s="42" t="s">
        <v>2974</v>
      </c>
      <c r="R601" s="42" t="str">
        <f aca="false">INDEX($N$2:$N$951,MATCH(S601,$P$2:$P$951,0),1)</f>
        <v>SMES(31,1)</v>
      </c>
      <c r="S601" s="30" t="n">
        <v>596</v>
      </c>
      <c r="T601" s="43" t="str">
        <f aca="false">Q601&amp;"::"&amp;R601</f>
        <v>REAL::SMES(31,1)</v>
      </c>
      <c r="U601" s="44" t="str">
        <f aca="false">"p%"&amp;LEFT(R601,SEARCH("(",R601,1)-1)&amp;"="&amp;LEFT(R601,SEARCH("(",R601,1)-1)</f>
        <v>p%SMES=SMES</v>
      </c>
      <c r="V601" s="44" t="str">
        <f aca="false">LEFT(R601,SEARCH("(",R601,1)-1)&amp;"="&amp;"p%"&amp;LEFT(R601,SEARCH("(",R601,1)-1)</f>
        <v>SMES=p%SMES</v>
      </c>
    </row>
    <row r="602" customFormat="false" ht="12.8" hidden="false" customHeight="false" outlineLevel="0" collapsed="false">
      <c r="E602" s="0" t="s">
        <v>1083</v>
      </c>
      <c r="I602" s="39" t="s">
        <v>2608</v>
      </c>
      <c r="J602" s="40" t="n">
        <f aca="false">IF(ISNUMBER(RIGHT(E602,LEN(E602)-SEARCH("(",E602,1))*1),RIGHT(E602,LEN(E602)-SEARCH("(",E602,1))*1,VLOOKUP(MID(E602,SEARCH("(",E602,1)+1,IF(ISERROR(FIND("NBMX",E602,1)),3,4)),$A$2:$C$38,3,0))</f>
        <v>1</v>
      </c>
      <c r="K602" s="40" t="str">
        <f aca="false">IF(ISBLANK(F602),"",IF(ISNUMBER(F602),F602,VLOOKUP(IF(ISERROR(SEARCH(")",F602,1)),LEFT(F602,LEN(F602)),LEFT(F602,LEN(F602)-1)),$A$2:$C$38,3,0)))</f>
        <v/>
      </c>
      <c r="L602" s="40" t="str">
        <f aca="false">IF(ISBLANK(G602),"",IF(ISNUMBER(G602),G602,IF(ISNUMBER(1*LEFT(G602,LEN(G602)-1)),1*LEFT(G602,LEN(G602)-1),VLOOKUP(IF(ISERROR(SEARCH(")",G602,1)),LEFT(G602,LEN(G602)),LEFT(G602,LEN(G602)-1)),$A$2:$C$38,3,0))))</f>
        <v/>
      </c>
      <c r="M602" s="41" t="str">
        <f aca="false">IF(ISBLANK(H602),"",IF(ISNUMBER(H602),H602,IF(ISNUMBER(1*LEFT(H602,LEN(H602)-1)),1*LEFT(H602,LEN(H602)-1),VLOOKUP(IF(ISERROR(SEARCH(")",H602,1)),LEFT(H602,LEN(H602)),LEFT(H602,LEN(H602)-1)),$A$2:$C$38,3,0))))</f>
        <v/>
      </c>
      <c r="N602" s="40" t="str">
        <f aca="false">I602&amp;"("&amp;J602&amp;IF(ISNUMBER(K602),IF(ISNUMBER(L602),IF(ISNUMBER(M602),","&amp;K602&amp;","&amp;L602&amp;","&amp;M602,","&amp;K602&amp;","&amp;L602),","&amp;K602),"")&amp;")"</f>
        <v>SMKS(1)</v>
      </c>
      <c r="O602" s="0" t="str">
        <f aca="false">IF(ISERROR(VLOOKUP(N602,'INTEGER modparm'!$B$2:$B$155,1,0)),IF(ISERROR(VLOOKUP(N602,'REAL modparm'!$B$2:$B$801,1,0)),IF(ISERROR(VLOOKUP(N602,'CHAR modparm'!$B$2:$B$10,1,0)),"*******","CHARACTER"),"REAL"),"INTEGER")</f>
        <v>REAL</v>
      </c>
      <c r="P602" s="0" t="n">
        <v>601</v>
      </c>
      <c r="Q602" s="42" t="s">
        <v>2974</v>
      </c>
      <c r="R602" s="42" t="str">
        <f aca="false">INDEX($N$2:$N$951,MATCH(S602,$P$2:$P$951,0),1)</f>
        <v>SMFN(1)</v>
      </c>
      <c r="S602" s="30" t="n">
        <v>597</v>
      </c>
      <c r="T602" s="43" t="str">
        <f aca="false">Q602&amp;"::"&amp;R602</f>
        <v>REAL::SMFN(1)</v>
      </c>
      <c r="U602" s="44" t="str">
        <f aca="false">"p%"&amp;LEFT(R602,SEARCH("(",R602,1)-1)&amp;"="&amp;LEFT(R602,SEARCH("(",R602,1)-1)</f>
        <v>p%SMFN=SMFN</v>
      </c>
      <c r="V602" s="44" t="str">
        <f aca="false">LEFT(R602,SEARCH("(",R602,1)-1)&amp;"="&amp;"p%"&amp;LEFT(R602,SEARCH("(",R602,1)-1)</f>
        <v>SMFN=p%SMFN</v>
      </c>
    </row>
    <row r="603" customFormat="false" ht="12.8" hidden="false" customHeight="false" outlineLevel="0" collapsed="false">
      <c r="E603" s="0" t="s">
        <v>1084</v>
      </c>
      <c r="I603" s="39" t="s">
        <v>2609</v>
      </c>
      <c r="J603" s="40" t="n">
        <f aca="false">IF(ISNUMBER(RIGHT(E603,LEN(E603)-SEARCH("(",E603,1))*1),RIGHT(E603,LEN(E603)-SEARCH("(",E603,1))*1,VLOOKUP(MID(E603,SEARCH("(",E603,1)+1,IF(ISERROR(FIND("NBMX",E603,1)),3,4)),$A$2:$C$38,3,0))</f>
        <v>1</v>
      </c>
      <c r="K603" s="40" t="str">
        <f aca="false">IF(ISBLANK(F603),"",IF(ISNUMBER(F603),F603,VLOOKUP(IF(ISERROR(SEARCH(")",F603,1)),LEFT(F603,LEN(F603)),LEFT(F603,LEN(F603)-1)),$A$2:$C$38,3,0)))</f>
        <v/>
      </c>
      <c r="L603" s="40" t="str">
        <f aca="false">IF(ISBLANK(G603),"",IF(ISNUMBER(G603),G603,IF(ISNUMBER(1*LEFT(G603,LEN(G603)-1)),1*LEFT(G603,LEN(G603)-1),VLOOKUP(IF(ISERROR(SEARCH(")",G603,1)),LEFT(G603,LEN(G603)),LEFT(G603,LEN(G603)-1)),$A$2:$C$38,3,0))))</f>
        <v/>
      </c>
      <c r="M603" s="41" t="str">
        <f aca="false">IF(ISBLANK(H603),"",IF(ISNUMBER(H603),H603,IF(ISNUMBER(1*LEFT(H603,LEN(H603)-1)),1*LEFT(H603,LEN(H603)-1),VLOOKUP(IF(ISERROR(SEARCH(")",H603,1)),LEFT(H603,LEN(H603)),LEFT(H603,LEN(H603)-1)),$A$2:$C$38,3,0))))</f>
        <v/>
      </c>
      <c r="N603" s="40" t="str">
        <f aca="false">I603&amp;"("&amp;J603&amp;IF(ISNUMBER(K603),IF(ISNUMBER(L603),IF(ISNUMBER(M603),","&amp;K603&amp;","&amp;L603&amp;","&amp;M603,","&amp;K603&amp;","&amp;L603),","&amp;K603),"")&amp;")"</f>
        <v>SMLA(1)</v>
      </c>
      <c r="O603" s="0" t="str">
        <f aca="false">IF(ISERROR(VLOOKUP(N603,'INTEGER modparm'!$B$2:$B$155,1,0)),IF(ISERROR(VLOOKUP(N603,'REAL modparm'!$B$2:$B$801,1,0)),IF(ISERROR(VLOOKUP(N603,'CHAR modparm'!$B$2:$B$10,1,0)),"*******","CHARACTER"),"REAL"),"INTEGER")</f>
        <v>REAL</v>
      </c>
      <c r="P603" s="0" t="n">
        <v>602</v>
      </c>
      <c r="Q603" s="42" t="s">
        <v>2974</v>
      </c>
      <c r="R603" s="42" t="str">
        <f aca="false">INDEX($N$2:$N$951,MATCH(S603,$P$2:$P$951,0),1)</f>
        <v>SMFU(1)</v>
      </c>
      <c r="S603" s="30" t="n">
        <v>598</v>
      </c>
      <c r="T603" s="43" t="str">
        <f aca="false">Q603&amp;"::"&amp;R603</f>
        <v>REAL::SMFU(1)</v>
      </c>
      <c r="U603" s="44" t="str">
        <f aca="false">"p%"&amp;LEFT(R603,SEARCH("(",R603,1)-1)&amp;"="&amp;LEFT(R603,SEARCH("(",R603,1)-1)</f>
        <v>p%SMFU=SMFU</v>
      </c>
      <c r="V603" s="44" t="str">
        <f aca="false">LEFT(R603,SEARCH("(",R603,1)-1)&amp;"="&amp;"p%"&amp;LEFT(R603,SEARCH("(",R603,1)-1)</f>
        <v>SMFU=p%SMFU</v>
      </c>
    </row>
    <row r="604" customFormat="false" ht="12.8" hidden="false" customHeight="false" outlineLevel="0" collapsed="false">
      <c r="E604" s="0" t="s">
        <v>1842</v>
      </c>
      <c r="F604" s="0" t="n">
        <v>12</v>
      </c>
      <c r="G604" s="0" t="s">
        <v>1599</v>
      </c>
      <c r="I604" s="39" t="s">
        <v>2610</v>
      </c>
      <c r="J604" s="40" t="n">
        <f aca="false">IF(ISNUMBER(RIGHT(E604,LEN(E604)-SEARCH("(",E604,1))*1),RIGHT(E604,LEN(E604)-SEARCH("(",E604,1))*1,VLOOKUP(MID(E604,SEARCH("(",E604,1)+1,IF(ISERROR(FIND("NBMX",E604,1)),3,4)),$A$2:$C$38,3,0))</f>
        <v>155</v>
      </c>
      <c r="K604" s="40" t="n">
        <f aca="false">IF(ISBLANK(F604),"",IF(ISNUMBER(F604),F604,VLOOKUP(IF(ISERROR(SEARCH(")",F604,1)),LEFT(F604,LEN(F604)),LEFT(F604,LEN(F604)-1)),$A$2:$C$38,3,0)))</f>
        <v>12</v>
      </c>
      <c r="L604" s="40" t="n">
        <f aca="false">IF(ISBLANK(G604),"",IF(ISNUMBER(G604),G604,IF(ISNUMBER(1*LEFT(G604,LEN(G604)-1)),1*LEFT(G604,LEN(G604)-1),VLOOKUP(IF(ISERROR(SEARCH(")",G604,1)),LEFT(G604,LEN(G604)),LEFT(G604,LEN(G604)-1)),$A$2:$C$38,3,0))))</f>
        <v>1</v>
      </c>
      <c r="M604" s="41" t="str">
        <f aca="false">IF(ISBLANK(H604),"",IF(ISNUMBER(H604),H604,IF(ISNUMBER(1*LEFT(H604,LEN(H604)-1)),1*LEFT(H604,LEN(H604)-1),VLOOKUP(IF(ISERROR(SEARCH(")",H604,1)),LEFT(H604,LEN(H604)),LEFT(H604,LEN(H604)-1)),$A$2:$C$38,3,0))))</f>
        <v/>
      </c>
      <c r="N604" s="40" t="str">
        <f aca="false">I604&amp;"("&amp;J604&amp;IF(ISNUMBER(K604),IF(ISNUMBER(L604),IF(ISNUMBER(M604),","&amp;K604&amp;","&amp;L604&amp;","&amp;M604,","&amp;K604&amp;","&amp;L604),","&amp;K604),"")&amp;")"</f>
        <v>SMM(155,12,1)</v>
      </c>
      <c r="O604" s="0" t="str">
        <f aca="false">IF(ISERROR(VLOOKUP(N604,'INTEGER modparm'!$B$2:$B$155,1,0)),IF(ISERROR(VLOOKUP(N604,'REAL modparm'!$B$2:$B$801,1,0)),IF(ISERROR(VLOOKUP(N604,'CHAR modparm'!$B$2:$B$10,1,0)),"*******","CHARACTER"),"REAL"),"INTEGER")</f>
        <v>REAL</v>
      </c>
      <c r="P604" s="0" t="n">
        <v>603</v>
      </c>
      <c r="Q604" s="42" t="s">
        <v>2974</v>
      </c>
      <c r="R604" s="42" t="str">
        <f aca="false">INDEX($N$2:$N$951,MATCH(S604,$P$2:$P$951,0),1)</f>
        <v>SMH(35,4)</v>
      </c>
      <c r="S604" s="30" t="n">
        <v>599</v>
      </c>
      <c r="T604" s="43" t="str">
        <f aca="false">Q604&amp;"::"&amp;R604</f>
        <v>REAL::SMH(35,4)</v>
      </c>
      <c r="U604" s="44" t="str">
        <f aca="false">"p%"&amp;LEFT(R604,SEARCH("(",R604,1)-1)&amp;"="&amp;LEFT(R604,SEARCH("(",R604,1)-1)</f>
        <v>p%SMH=SMH</v>
      </c>
      <c r="V604" s="44" t="str">
        <f aca="false">LEFT(R604,SEARCH("(",R604,1)-1)&amp;"="&amp;"p%"&amp;LEFT(R604,SEARCH("(",R604,1)-1)</f>
        <v>SMH=p%SMH</v>
      </c>
    </row>
    <row r="605" customFormat="false" ht="12.8" hidden="false" customHeight="false" outlineLevel="0" collapsed="false">
      <c r="E605" s="0" t="s">
        <v>1843</v>
      </c>
      <c r="F605" s="0" t="s">
        <v>226</v>
      </c>
      <c r="G605" s="0" t="n">
        <v>12</v>
      </c>
      <c r="H605" s="0" t="s">
        <v>1599</v>
      </c>
      <c r="I605" s="39" t="s">
        <v>2611</v>
      </c>
      <c r="J605" s="40" t="n">
        <f aca="false">IF(ISNUMBER(RIGHT(E605,LEN(E605)-SEARCH("(",E605,1))*1),RIGHT(E605,LEN(E605)-SEARCH("(",E605,1))*1,VLOOKUP(MID(E605,SEARCH("(",E605,1)+1,IF(ISERROR(FIND("NBMX",E605,1)),3,4)),$A$2:$C$38,3,0))</f>
        <v>17</v>
      </c>
      <c r="K605" s="40" t="n">
        <f aca="false">IF(ISBLANK(F605),"",IF(ISNUMBER(F605),F605,VLOOKUP(IF(ISERROR(SEARCH(")",F605,1)),LEFT(F605,LEN(F605)),LEFT(F605,LEN(F605)-1)),$A$2:$C$38,3,0)))</f>
        <v>200</v>
      </c>
      <c r="L605" s="40" t="n">
        <f aca="false">IF(ISBLANK(G605),"",IF(ISNUMBER(G605),G605,IF(ISNUMBER(1*LEFT(G605,LEN(G605)-1)),1*LEFT(G605,LEN(G605)-1),VLOOKUP(IF(ISERROR(SEARCH(")",G605,1)),LEFT(G605,LEN(G605)),LEFT(G605,LEN(G605)-1)),$A$2:$C$38,3,0))))</f>
        <v>12</v>
      </c>
      <c r="M605" s="41" t="n">
        <f aca="false">IF(ISBLANK(H605),"",IF(ISNUMBER(H605),H605,IF(ISNUMBER(1*LEFT(H605,LEN(H605)-1)),1*LEFT(H605,LEN(H605)-1),VLOOKUP(IF(ISERROR(SEARCH(")",H605,1)),LEFT(H605,LEN(H605)),LEFT(H605,LEN(H605)-1)),$A$2:$C$38,3,0))))</f>
        <v>1</v>
      </c>
      <c r="N605" s="40" t="str">
        <f aca="false">I605&amp;"("&amp;J605&amp;IF(ISNUMBER(K605),IF(ISNUMBER(L605),IF(ISNUMBER(M605),","&amp;K605&amp;","&amp;L605&amp;","&amp;M605,","&amp;K605&amp;","&amp;L605),","&amp;K605),"")&amp;")"</f>
        <v>SMMC(17,200,12,1)</v>
      </c>
      <c r="O605" s="0" t="str">
        <f aca="false">IF(ISERROR(VLOOKUP(N605,'INTEGER modparm'!$B$2:$B$155,1,0)),IF(ISERROR(VLOOKUP(N605,'REAL modparm'!$B$2:$B$801,1,0)),IF(ISERROR(VLOOKUP(N605,'CHAR modparm'!$B$2:$B$10,1,0)),"*******","CHARACTER"),"REAL"),"INTEGER")</f>
        <v>REAL</v>
      </c>
      <c r="P605" s="0" t="n">
        <v>604</v>
      </c>
      <c r="Q605" s="42" t="s">
        <v>2974</v>
      </c>
      <c r="R605" s="42" t="str">
        <f aca="false">INDEX($N$2:$N$951,MATCH(S605,$P$2:$P$951,0),1)</f>
        <v>SMIO(4)</v>
      </c>
      <c r="S605" s="30" t="n">
        <v>600</v>
      </c>
      <c r="T605" s="43" t="str">
        <f aca="false">Q605&amp;"::"&amp;R605</f>
        <v>REAL::SMIO(4)</v>
      </c>
      <c r="U605" s="44" t="str">
        <f aca="false">"p%"&amp;LEFT(R605,SEARCH("(",R605,1)-1)&amp;"="&amp;LEFT(R605,SEARCH("(",R605,1)-1)</f>
        <v>p%SMIO=SMIO</v>
      </c>
      <c r="V605" s="44" t="str">
        <f aca="false">LEFT(R605,SEARCH("(",R605,1)-1)&amp;"="&amp;"p%"&amp;LEFT(R605,SEARCH("(",R605,1)-1)</f>
        <v>SMIO=p%SMIO</v>
      </c>
    </row>
    <row r="606" customFormat="false" ht="12.8" hidden="false" customHeight="false" outlineLevel="0" collapsed="false">
      <c r="E606" s="0" t="s">
        <v>1844</v>
      </c>
      <c r="F606" s="0" t="n">
        <v>12</v>
      </c>
      <c r="G606" s="0" t="s">
        <v>1681</v>
      </c>
      <c r="I606" s="39" t="s">
        <v>2612</v>
      </c>
      <c r="J606" s="40" t="n">
        <f aca="false">IF(ISNUMBER(RIGHT(E606,LEN(E606)-SEARCH("(",E606,1))*1),RIGHT(E606,LEN(E606)-SEARCH("(",E606,1))*1,VLOOKUP(MID(E606,SEARCH("(",E606,1)+1,IF(ISERROR(FIND("NBMX",E606,1)),3,4)),$A$2:$C$38,3,0))</f>
        <v>35</v>
      </c>
      <c r="K606" s="40" t="n">
        <f aca="false">IF(ISBLANK(F606),"",IF(ISNUMBER(F606),F606,VLOOKUP(IF(ISERROR(SEARCH(")",F606,1)),LEFT(F606,LEN(F606)),LEFT(F606,LEN(F606)-1)),$A$2:$C$38,3,0)))</f>
        <v>12</v>
      </c>
      <c r="L606" s="40" t="n">
        <f aca="false">IF(ISBLANK(G606),"",IF(ISNUMBER(G606),G606,IF(ISNUMBER(1*LEFT(G606,LEN(G606)-1)),1*LEFT(G606,LEN(G606)-1),VLOOKUP(IF(ISERROR(SEARCH(")",G606,1)),LEFT(G606,LEN(G606)),LEFT(G606,LEN(G606)-1)),$A$2:$C$38,3,0))))</f>
        <v>4</v>
      </c>
      <c r="M606" s="41" t="str">
        <f aca="false">IF(ISBLANK(H606),"",IF(ISNUMBER(H606),H606,IF(ISNUMBER(1*LEFT(H606,LEN(H606)-1)),1*LEFT(H606,LEN(H606)-1),VLOOKUP(IF(ISERROR(SEARCH(")",H606,1)),LEFT(H606,LEN(H606)),LEFT(H606,LEN(H606)-1)),$A$2:$C$38,3,0))))</f>
        <v/>
      </c>
      <c r="N606" s="40" t="str">
        <f aca="false">I606&amp;"("&amp;J606&amp;IF(ISNUMBER(K606),IF(ISNUMBER(L606),IF(ISNUMBER(M606),","&amp;K606&amp;","&amp;L606&amp;","&amp;M606,","&amp;K606&amp;","&amp;L606),","&amp;K606),"")&amp;")"</f>
        <v>SMMH(35,12,4)</v>
      </c>
      <c r="O606" s="0" t="str">
        <f aca="false">IF(ISERROR(VLOOKUP(N606,'INTEGER modparm'!$B$2:$B$155,1,0)),IF(ISERROR(VLOOKUP(N606,'REAL modparm'!$B$2:$B$801,1,0)),IF(ISERROR(VLOOKUP(N606,'CHAR modparm'!$B$2:$B$10,1,0)),"*******","CHARACTER"),"REAL"),"INTEGER")</f>
        <v>REAL</v>
      </c>
      <c r="P606" s="0" t="n">
        <v>605</v>
      </c>
      <c r="Q606" s="42" t="s">
        <v>2974</v>
      </c>
      <c r="R606" s="42" t="str">
        <f aca="false">INDEX($N$2:$N$951,MATCH(S606,$P$2:$P$951,0),1)</f>
        <v>SMKS(1)</v>
      </c>
      <c r="S606" s="30" t="n">
        <v>601</v>
      </c>
      <c r="T606" s="43" t="str">
        <f aca="false">Q606&amp;"::"&amp;R606</f>
        <v>REAL::SMKS(1)</v>
      </c>
      <c r="U606" s="44" t="str">
        <f aca="false">"p%"&amp;LEFT(R606,SEARCH("(",R606,1)-1)&amp;"="&amp;LEFT(R606,SEARCH("(",R606,1)-1)</f>
        <v>p%SMKS=SMKS</v>
      </c>
      <c r="V606" s="44" t="str">
        <f aca="false">LEFT(R606,SEARCH("(",R606,1)-1)&amp;"="&amp;"p%"&amp;LEFT(R606,SEARCH("(",R606,1)-1)</f>
        <v>SMKS=p%SMKS</v>
      </c>
    </row>
    <row r="607" customFormat="false" ht="12.8" hidden="false" customHeight="false" outlineLevel="0" collapsed="false">
      <c r="E607" s="0" t="s">
        <v>1845</v>
      </c>
      <c r="F607" s="0" t="s">
        <v>220</v>
      </c>
      <c r="G607" s="0" t="n">
        <v>13</v>
      </c>
      <c r="H607" s="0" t="s">
        <v>1681</v>
      </c>
      <c r="I607" s="39" t="s">
        <v>2613</v>
      </c>
      <c r="J607" s="40" t="n">
        <f aca="false">IF(ISNUMBER(RIGHT(E607,LEN(E607)-SEARCH("(",E607,1))*1),RIGHT(E607,LEN(E607)-SEARCH("(",E607,1))*1,VLOOKUP(MID(E607,SEARCH("(",E607,1)+1,IF(ISERROR(FIND("NBMX",E607,1)),3,4)),$A$2:$C$38,3,0))</f>
        <v>20</v>
      </c>
      <c r="K607" s="40" t="n">
        <f aca="false">IF(ISBLANK(F607),"",IF(ISNUMBER(F607),F607,VLOOKUP(IF(ISERROR(SEARCH(")",F607,1)),LEFT(F607,LEN(F607)),LEFT(F607,LEN(F607)-1)),$A$2:$C$38,3,0)))</f>
        <v>60</v>
      </c>
      <c r="L607" s="40" t="n">
        <f aca="false">IF(ISBLANK(G607),"",IF(ISNUMBER(G607),G607,IF(ISNUMBER(1*LEFT(G607,LEN(G607)-1)),1*LEFT(G607,LEN(G607)-1),VLOOKUP(IF(ISERROR(SEARCH(")",G607,1)),LEFT(G607,LEN(G607)),LEFT(G607,LEN(G607)-1)),$A$2:$C$38,3,0))))</f>
        <v>13</v>
      </c>
      <c r="M607" s="41" t="n">
        <f aca="false">IF(ISBLANK(H607),"",IF(ISNUMBER(H607),H607,IF(ISNUMBER(1*LEFT(H607,LEN(H607)-1)),1*LEFT(H607,LEN(H607)-1),VLOOKUP(IF(ISERROR(SEARCH(")",H607,1)),LEFT(H607,LEN(H607)),LEFT(H607,LEN(H607)-1)),$A$2:$C$38,3,0))))</f>
        <v>4</v>
      </c>
      <c r="N607" s="40" t="str">
        <f aca="false">I607&amp;"("&amp;J607&amp;IF(ISNUMBER(K607),IF(ISNUMBER(L607),IF(ISNUMBER(M607),","&amp;K607&amp;","&amp;L607&amp;","&amp;M607,","&amp;K607&amp;","&amp;L607),","&amp;K607),"")&amp;")"</f>
        <v>SMMP(20,60,13,4)</v>
      </c>
      <c r="O607" s="0" t="str">
        <f aca="false">IF(ISERROR(VLOOKUP(N607,'INTEGER modparm'!$B$2:$B$155,1,0)),IF(ISERROR(VLOOKUP(N607,'REAL modparm'!$B$2:$B$801,1,0)),IF(ISERROR(VLOOKUP(N607,'CHAR modparm'!$B$2:$B$10,1,0)),"*******","CHARACTER"),"REAL"),"INTEGER")</f>
        <v>REAL</v>
      </c>
      <c r="P607" s="0" t="n">
        <v>606</v>
      </c>
      <c r="Q607" s="42" t="s">
        <v>2974</v>
      </c>
      <c r="R607" s="42" t="str">
        <f aca="false">INDEX($N$2:$N$951,MATCH(S607,$P$2:$P$951,0),1)</f>
        <v>SMLA(1)</v>
      </c>
      <c r="S607" s="30" t="n">
        <v>602</v>
      </c>
      <c r="T607" s="43" t="str">
        <f aca="false">Q607&amp;"::"&amp;R607</f>
        <v>REAL::SMLA(1)</v>
      </c>
      <c r="U607" s="44" t="str">
        <f aca="false">"p%"&amp;LEFT(R607,SEARCH("(",R607,1)-1)&amp;"="&amp;LEFT(R607,SEARCH("(",R607,1)-1)</f>
        <v>p%SMLA=SMLA</v>
      </c>
      <c r="V607" s="44" t="str">
        <f aca="false">LEFT(R607,SEARCH("(",R607,1)-1)&amp;"="&amp;"p%"&amp;LEFT(R607,SEARCH("(",R607,1)-1)</f>
        <v>SMLA=p%SMLA</v>
      </c>
    </row>
    <row r="608" customFormat="false" ht="12.8" hidden="false" customHeight="false" outlineLevel="0" collapsed="false">
      <c r="E608" s="0" t="s">
        <v>1846</v>
      </c>
      <c r="F608" s="0" t="s">
        <v>220</v>
      </c>
      <c r="G608" s="0" t="s">
        <v>1847</v>
      </c>
      <c r="I608" s="39" t="s">
        <v>2614</v>
      </c>
      <c r="J608" s="40" t="n">
        <f aca="false">IF(ISNUMBER(RIGHT(E608,LEN(E608)-SEARCH("(",E608,1))*1),RIGHT(E608,LEN(E608)-SEARCH("(",E608,1))*1,VLOOKUP(MID(E608,SEARCH("(",E608,1)+1,IF(ISERROR(FIND("NBMX",E608,1)),3,4)),$A$2:$C$38,3,0))</f>
        <v>5</v>
      </c>
      <c r="K608" s="40" t="n">
        <f aca="false">IF(ISBLANK(F608),"",IF(ISNUMBER(F608),F608,VLOOKUP(IF(ISERROR(SEARCH(")",F608,1)),LEFT(F608,LEN(F608)),LEFT(F608,LEN(F608)-1)),$A$2:$C$38,3,0)))</f>
        <v>60</v>
      </c>
      <c r="L608" s="40" t="n">
        <f aca="false">IF(ISBLANK(G608),"",IF(ISNUMBER(G608),G608,IF(ISNUMBER(1*LEFT(G608,LEN(G608)-1)),1*LEFT(G608,LEN(G608)-1),VLOOKUP(IF(ISERROR(SEARCH(")",G608,1)),LEFT(G608,LEN(G608)),LEFT(G608,LEN(G608)-1)),$A$2:$C$38,3,0))))</f>
        <v>12</v>
      </c>
      <c r="M608" s="41" t="str">
        <f aca="false">IF(ISBLANK(H608),"",IF(ISNUMBER(H608),H608,IF(ISNUMBER(1*LEFT(H608,LEN(H608)-1)),1*LEFT(H608,LEN(H608)-1),VLOOKUP(IF(ISERROR(SEARCH(")",H608,1)),LEFT(H608,LEN(H608)),LEFT(H608,LEN(H608)-1)),$A$2:$C$38,3,0))))</f>
        <v/>
      </c>
      <c r="N608" s="40" t="str">
        <f aca="false">I608&amp;"("&amp;J608&amp;IF(ISNUMBER(K608),IF(ISNUMBER(L608),IF(ISNUMBER(M608),","&amp;K608&amp;","&amp;L608&amp;","&amp;M608,","&amp;K608&amp;","&amp;L608),","&amp;K608),"")&amp;")"</f>
        <v>SMMRP(5,60,12)</v>
      </c>
      <c r="O608" s="0" t="str">
        <f aca="false">IF(ISERROR(VLOOKUP(N608,'INTEGER modparm'!$B$2:$B$155,1,0)),IF(ISERROR(VLOOKUP(N608,'REAL modparm'!$B$2:$B$801,1,0)),IF(ISERROR(VLOOKUP(N608,'CHAR modparm'!$B$2:$B$10,1,0)),"*******","CHARACTER"),"REAL"),"INTEGER")</f>
        <v>REAL</v>
      </c>
      <c r="P608" s="0" t="n">
        <v>607</v>
      </c>
      <c r="Q608" s="42" t="s">
        <v>2974</v>
      </c>
      <c r="R608" s="42" t="str">
        <f aca="false">INDEX($N$2:$N$951,MATCH(S608,$P$2:$P$951,0),1)</f>
        <v>SMM(155,12,1)</v>
      </c>
      <c r="S608" s="30" t="n">
        <v>603</v>
      </c>
      <c r="T608" s="43" t="str">
        <f aca="false">Q608&amp;"::"&amp;R608</f>
        <v>REAL::SMM(155,12,1)</v>
      </c>
      <c r="U608" s="44" t="str">
        <f aca="false">"p%"&amp;LEFT(R608,SEARCH("(",R608,1)-1)&amp;"="&amp;LEFT(R608,SEARCH("(",R608,1)-1)</f>
        <v>p%SMM=SMM</v>
      </c>
      <c r="V608" s="44" t="str">
        <f aca="false">LEFT(R608,SEARCH("(",R608,1)-1)&amp;"="&amp;"p%"&amp;LEFT(R608,SEARCH("(",R608,1)-1)</f>
        <v>SMM=p%SMM</v>
      </c>
    </row>
    <row r="609" customFormat="false" ht="12.8" hidden="false" customHeight="false" outlineLevel="0" collapsed="false">
      <c r="E609" s="0" t="s">
        <v>1085</v>
      </c>
      <c r="I609" s="39" t="s">
        <v>2615</v>
      </c>
      <c r="J609" s="40" t="n">
        <f aca="false">IF(ISNUMBER(RIGHT(E609,LEN(E609)-SEARCH("(",E609,1))*1),RIGHT(E609,LEN(E609)-SEARCH("(",E609,1))*1,VLOOKUP(MID(E609,SEARCH("(",E609,1)+1,IF(ISERROR(FIND("NBMX",E609,1)),3,4)),$A$2:$C$38,3,0))</f>
        <v>1</v>
      </c>
      <c r="K609" s="40" t="str">
        <f aca="false">IF(ISBLANK(F609),"",IF(ISNUMBER(F609),F609,VLOOKUP(IF(ISERROR(SEARCH(")",F609,1)),LEFT(F609,LEN(F609)),LEFT(F609,LEN(F609)-1)),$A$2:$C$38,3,0)))</f>
        <v/>
      </c>
      <c r="L609" s="40" t="str">
        <f aca="false">IF(ISBLANK(G609),"",IF(ISNUMBER(G609),G609,IF(ISNUMBER(1*LEFT(G609,LEN(G609)-1)),1*LEFT(G609,LEN(G609)-1),VLOOKUP(IF(ISERROR(SEARCH(")",G609,1)),LEFT(G609,LEN(G609)),LEFT(G609,LEN(G609)-1)),$A$2:$C$38,3,0))))</f>
        <v/>
      </c>
      <c r="M609" s="41" t="str">
        <f aca="false">IF(ISBLANK(H609),"",IF(ISNUMBER(H609),H609,IF(ISNUMBER(1*LEFT(H609,LEN(H609)-1)),1*LEFT(H609,LEN(H609)-1),VLOOKUP(IF(ISERROR(SEARCH(")",H609,1)),LEFT(H609,LEN(H609)),LEFT(H609,LEN(H609)-1)),$A$2:$C$38,3,0))))</f>
        <v/>
      </c>
      <c r="N609" s="40" t="str">
        <f aca="false">I609&amp;"("&amp;J609&amp;IF(ISNUMBER(K609),IF(ISNUMBER(L609),IF(ISNUMBER(M609),","&amp;K609&amp;","&amp;L609&amp;","&amp;M609,","&amp;K609&amp;","&amp;L609),","&amp;K609),"")&amp;")"</f>
        <v>SMMU(1)</v>
      </c>
      <c r="O609" s="0" t="str">
        <f aca="false">IF(ISERROR(VLOOKUP(N609,'INTEGER modparm'!$B$2:$B$155,1,0)),IF(ISERROR(VLOOKUP(N609,'REAL modparm'!$B$2:$B$801,1,0)),IF(ISERROR(VLOOKUP(N609,'CHAR modparm'!$B$2:$B$10,1,0)),"*******","CHARACTER"),"REAL"),"INTEGER")</f>
        <v>REAL</v>
      </c>
      <c r="P609" s="0" t="n">
        <v>608</v>
      </c>
      <c r="Q609" s="42" t="s">
        <v>2974</v>
      </c>
      <c r="R609" s="42" t="str">
        <f aca="false">INDEX($N$2:$N$951,MATCH(S609,$P$2:$P$951,0),1)</f>
        <v>SMMC(17,200,12,1)</v>
      </c>
      <c r="S609" s="30" t="n">
        <v>604</v>
      </c>
      <c r="T609" s="43" t="str">
        <f aca="false">Q609&amp;"::"&amp;R609</f>
        <v>REAL::SMMC(17,200,12,1)</v>
      </c>
      <c r="U609" s="44" t="str">
        <f aca="false">"p%"&amp;LEFT(R609,SEARCH("(",R609,1)-1)&amp;"="&amp;LEFT(R609,SEARCH("(",R609,1)-1)</f>
        <v>p%SMMC=SMMC</v>
      </c>
      <c r="V609" s="44" t="str">
        <f aca="false">LEFT(R609,SEARCH("(",R609,1)-1)&amp;"="&amp;"p%"&amp;LEFT(R609,SEARCH("(",R609,1)-1)</f>
        <v>SMMC=p%SMMC</v>
      </c>
    </row>
    <row r="610" customFormat="false" ht="12.8" hidden="false" customHeight="false" outlineLevel="0" collapsed="false">
      <c r="E610" s="0" t="s">
        <v>1086</v>
      </c>
      <c r="I610" s="39" t="s">
        <v>2616</v>
      </c>
      <c r="J610" s="40" t="n">
        <f aca="false">IF(ISNUMBER(RIGHT(E610,LEN(E610)-SEARCH("(",E610,1))*1),RIGHT(E610,LEN(E610)-SEARCH("(",E610,1))*1,VLOOKUP(MID(E610,SEARCH("(",E610,1)+1,IF(ISERROR(FIND("NBMX",E610,1)),3,4)),$A$2:$C$38,3,0))</f>
        <v>1</v>
      </c>
      <c r="K610" s="40" t="str">
        <f aca="false">IF(ISBLANK(F610),"",IF(ISNUMBER(F610),F610,VLOOKUP(IF(ISERROR(SEARCH(")",F610,1)),LEFT(F610,LEN(F610)),LEFT(F610,LEN(F610)-1)),$A$2:$C$38,3,0)))</f>
        <v/>
      </c>
      <c r="L610" s="40" t="str">
        <f aca="false">IF(ISBLANK(G610),"",IF(ISNUMBER(G610),G610,IF(ISNUMBER(1*LEFT(G610,LEN(G610)-1)),1*LEFT(G610,LEN(G610)-1),VLOOKUP(IF(ISERROR(SEARCH(")",G610,1)),LEFT(G610,LEN(G610)),LEFT(G610,LEN(G610)-1)),$A$2:$C$38,3,0))))</f>
        <v/>
      </c>
      <c r="M610" s="41" t="str">
        <f aca="false">IF(ISBLANK(H610),"",IF(ISNUMBER(H610),H610,IF(ISNUMBER(1*LEFT(H610,LEN(H610)-1)),1*LEFT(H610,LEN(H610)-1),VLOOKUP(IF(ISERROR(SEARCH(")",H610,1)),LEFT(H610,LEN(H610)),LEFT(H610,LEN(H610)-1)),$A$2:$C$38,3,0))))</f>
        <v/>
      </c>
      <c r="N610" s="40" t="str">
        <f aca="false">I610&amp;"("&amp;J610&amp;IF(ISNUMBER(K610),IF(ISNUMBER(L610),IF(ISNUMBER(M610),","&amp;K610&amp;","&amp;L610&amp;","&amp;M610,","&amp;K610&amp;","&amp;L610),","&amp;K610),"")&amp;")"</f>
        <v>SMNS(1)</v>
      </c>
      <c r="O610" s="0" t="str">
        <f aca="false">IF(ISERROR(VLOOKUP(N610,'INTEGER modparm'!$B$2:$B$155,1,0)),IF(ISERROR(VLOOKUP(N610,'REAL modparm'!$B$2:$B$801,1,0)),IF(ISERROR(VLOOKUP(N610,'CHAR modparm'!$B$2:$B$10,1,0)),"*******","CHARACTER"),"REAL"),"INTEGER")</f>
        <v>REAL</v>
      </c>
      <c r="P610" s="0" t="n">
        <v>609</v>
      </c>
      <c r="Q610" s="42" t="s">
        <v>2974</v>
      </c>
      <c r="R610" s="42" t="str">
        <f aca="false">INDEX($N$2:$N$951,MATCH(S610,$P$2:$P$951,0),1)</f>
        <v>SMMH(35,12,4)</v>
      </c>
      <c r="S610" s="30" t="n">
        <v>605</v>
      </c>
      <c r="T610" s="43" t="str">
        <f aca="false">Q610&amp;"::"&amp;R610</f>
        <v>REAL::SMMH(35,12,4)</v>
      </c>
      <c r="U610" s="44" t="str">
        <f aca="false">"p%"&amp;LEFT(R610,SEARCH("(",R610,1)-1)&amp;"="&amp;LEFT(R610,SEARCH("(",R610,1)-1)</f>
        <v>p%SMMH=SMMH</v>
      </c>
      <c r="V610" s="44" t="str">
        <f aca="false">LEFT(R610,SEARCH("(",R610,1)-1)&amp;"="&amp;"p%"&amp;LEFT(R610,SEARCH("(",R610,1)-1)</f>
        <v>SMMH=p%SMMH</v>
      </c>
    </row>
    <row r="611" customFormat="false" ht="12.8" hidden="false" customHeight="false" outlineLevel="0" collapsed="false">
      <c r="E611" s="0" t="s">
        <v>1087</v>
      </c>
      <c r="I611" s="39" t="s">
        <v>2617</v>
      </c>
      <c r="J611" s="40" t="n">
        <f aca="false">IF(ISNUMBER(RIGHT(E611,LEN(E611)-SEARCH("(",E611,1))*1),RIGHT(E611,LEN(E611)-SEARCH("(",E611,1))*1,VLOOKUP(MID(E611,SEARCH("(",E611,1)+1,IF(ISERROR(FIND("NBMX",E611,1)),3,4)),$A$2:$C$38,3,0))</f>
        <v>1</v>
      </c>
      <c r="K611" s="40" t="str">
        <f aca="false">IF(ISBLANK(F611),"",IF(ISNUMBER(F611),F611,VLOOKUP(IF(ISERROR(SEARCH(")",F611,1)),LEFT(F611,LEN(F611)),LEFT(F611,LEN(F611)-1)),$A$2:$C$38,3,0)))</f>
        <v/>
      </c>
      <c r="L611" s="40" t="str">
        <f aca="false">IF(ISBLANK(G611),"",IF(ISNUMBER(G611),G611,IF(ISNUMBER(1*LEFT(G611,LEN(G611)-1)),1*LEFT(G611,LEN(G611)-1),VLOOKUP(IF(ISERROR(SEARCH(")",G611,1)),LEFT(G611,LEN(G611)),LEFT(G611,LEN(G611)-1)),$A$2:$C$38,3,0))))</f>
        <v/>
      </c>
      <c r="M611" s="41" t="str">
        <f aca="false">IF(ISBLANK(H611),"",IF(ISNUMBER(H611),H611,IF(ISNUMBER(1*LEFT(H611,LEN(H611)-1)),1*LEFT(H611,LEN(H611)-1),VLOOKUP(IF(ISERROR(SEARCH(")",H611,1)),LEFT(H611,LEN(H611)),LEFT(H611,LEN(H611)-1)),$A$2:$C$38,3,0))))</f>
        <v/>
      </c>
      <c r="N611" s="40" t="str">
        <f aca="false">I611&amp;"("&amp;J611&amp;IF(ISNUMBER(K611),IF(ISNUMBER(L611),IF(ISNUMBER(M611),","&amp;K611&amp;","&amp;L611&amp;","&amp;M611,","&amp;K611&amp;","&amp;L611),","&amp;K611),"")&amp;")"</f>
        <v>SMNU(1)</v>
      </c>
      <c r="O611" s="0" t="str">
        <f aca="false">IF(ISERROR(VLOOKUP(N611,'INTEGER modparm'!$B$2:$B$155,1,0)),IF(ISERROR(VLOOKUP(N611,'REAL modparm'!$B$2:$B$801,1,0)),IF(ISERROR(VLOOKUP(N611,'CHAR modparm'!$B$2:$B$10,1,0)),"*******","CHARACTER"),"REAL"),"INTEGER")</f>
        <v>REAL</v>
      </c>
      <c r="P611" s="0" t="n">
        <v>610</v>
      </c>
      <c r="Q611" s="42" t="s">
        <v>2974</v>
      </c>
      <c r="R611" s="42" t="str">
        <f aca="false">INDEX($N$2:$N$951,MATCH(S611,$P$2:$P$951,0),1)</f>
        <v>SMMP(20,60,13,4)</v>
      </c>
      <c r="S611" s="30" t="n">
        <v>606</v>
      </c>
      <c r="T611" s="43" t="str">
        <f aca="false">Q611&amp;"::"&amp;R611</f>
        <v>REAL::SMMP(20,60,13,4)</v>
      </c>
      <c r="U611" s="44" t="str">
        <f aca="false">"p%"&amp;LEFT(R611,SEARCH("(",R611,1)-1)&amp;"="&amp;LEFT(R611,SEARCH("(",R611,1)-1)</f>
        <v>p%SMMP=SMMP</v>
      </c>
      <c r="V611" s="44" t="str">
        <f aca="false">LEFT(R611,SEARCH("(",R611,1)-1)&amp;"="&amp;"p%"&amp;LEFT(R611,SEARCH("(",R611,1)-1)</f>
        <v>SMMP=p%SMMP</v>
      </c>
    </row>
    <row r="612" customFormat="false" ht="12.8" hidden="false" customHeight="false" outlineLevel="0" collapsed="false">
      <c r="E612" s="0" t="s">
        <v>1088</v>
      </c>
      <c r="I612" s="39" t="s">
        <v>2618</v>
      </c>
      <c r="J612" s="40" t="n">
        <f aca="false">IF(ISNUMBER(RIGHT(E612,LEN(E612)-SEARCH("(",E612,1))*1),RIGHT(E612,LEN(E612)-SEARCH("(",E612,1))*1,VLOOKUP(MID(E612,SEARCH("(",E612,1)+1,IF(ISERROR(FIND("NBMX",E612,1)),3,4)),$A$2:$C$38,3,0))</f>
        <v>1</v>
      </c>
      <c r="K612" s="40" t="str">
        <f aca="false">IF(ISBLANK(F612),"",IF(ISNUMBER(F612),F612,VLOOKUP(IF(ISERROR(SEARCH(")",F612,1)),LEFT(F612,LEN(F612)),LEFT(F612,LEN(F612)-1)),$A$2:$C$38,3,0)))</f>
        <v/>
      </c>
      <c r="L612" s="40" t="str">
        <f aca="false">IF(ISBLANK(G612),"",IF(ISNUMBER(G612),G612,IF(ISNUMBER(1*LEFT(G612,LEN(G612)-1)),1*LEFT(G612,LEN(G612)-1),VLOOKUP(IF(ISERROR(SEARCH(")",G612,1)),LEFT(G612,LEN(G612)),LEFT(G612,LEN(G612)-1)),$A$2:$C$38,3,0))))</f>
        <v/>
      </c>
      <c r="M612" s="41" t="str">
        <f aca="false">IF(ISBLANK(H612),"",IF(ISNUMBER(H612),H612,IF(ISNUMBER(1*LEFT(H612,LEN(H612)-1)),1*LEFT(H612,LEN(H612)-1),VLOOKUP(IF(ISERROR(SEARCH(")",H612,1)),LEFT(H612,LEN(H612)),LEFT(H612,LEN(H612)-1)),$A$2:$C$38,3,0))))</f>
        <v/>
      </c>
      <c r="N612" s="40" t="str">
        <f aca="false">I612&amp;"("&amp;J612&amp;IF(ISNUMBER(K612),IF(ISNUMBER(L612),IF(ISNUMBER(M612),","&amp;K612&amp;","&amp;L612&amp;","&amp;M612,","&amp;K612&amp;","&amp;L612),","&amp;K612),"")&amp;")"</f>
        <v>SMPL(1)</v>
      </c>
      <c r="O612" s="0" t="str">
        <f aca="false">IF(ISERROR(VLOOKUP(N612,'INTEGER modparm'!$B$2:$B$155,1,0)),IF(ISERROR(VLOOKUP(N612,'REAL modparm'!$B$2:$B$801,1,0)),IF(ISERROR(VLOOKUP(N612,'CHAR modparm'!$B$2:$B$10,1,0)),"*******","CHARACTER"),"REAL"),"INTEGER")</f>
        <v>REAL</v>
      </c>
      <c r="P612" s="0" t="n">
        <v>611</v>
      </c>
      <c r="Q612" s="42" t="s">
        <v>2974</v>
      </c>
      <c r="R612" s="42" t="str">
        <f aca="false">INDEX($N$2:$N$951,MATCH(S612,$P$2:$P$951,0),1)</f>
        <v>SMMRP(5,60,12)</v>
      </c>
      <c r="S612" s="30" t="n">
        <v>607</v>
      </c>
      <c r="T612" s="43" t="str">
        <f aca="false">Q612&amp;"::"&amp;R612</f>
        <v>REAL::SMMRP(5,60,12)</v>
      </c>
      <c r="U612" s="44" t="str">
        <f aca="false">"p%"&amp;LEFT(R612,SEARCH("(",R612,1)-1)&amp;"="&amp;LEFT(R612,SEARCH("(",R612,1)-1)</f>
        <v>p%SMMRP=SMMRP</v>
      </c>
      <c r="V612" s="44" t="str">
        <f aca="false">LEFT(R612,SEARCH("(",R612,1)-1)&amp;"="&amp;"p%"&amp;LEFT(R612,SEARCH("(",R612,1)-1)</f>
        <v>SMMRP=p%SMMRP</v>
      </c>
    </row>
    <row r="613" customFormat="false" ht="12.8" hidden="false" customHeight="false" outlineLevel="0" collapsed="false">
      <c r="E613" s="0" t="s">
        <v>1089</v>
      </c>
      <c r="I613" s="39" t="s">
        <v>2619</v>
      </c>
      <c r="J613" s="40" t="n">
        <f aca="false">IF(ISNUMBER(RIGHT(E613,LEN(E613)-SEARCH("(",E613,1))*1),RIGHT(E613,LEN(E613)-SEARCH("(",E613,1))*1,VLOOKUP(MID(E613,SEARCH("(",E613,1)+1,IF(ISERROR(FIND("NBMX",E613,1)),3,4)),$A$2:$C$38,3,0))</f>
        <v>1</v>
      </c>
      <c r="K613" s="40" t="str">
        <f aca="false">IF(ISBLANK(F613),"",IF(ISNUMBER(F613),F613,VLOOKUP(IF(ISERROR(SEARCH(")",F613,1)),LEFT(F613,LEN(F613)),LEFT(F613,LEN(F613)-1)),$A$2:$C$38,3,0)))</f>
        <v/>
      </c>
      <c r="L613" s="40" t="str">
        <f aca="false">IF(ISBLANK(G613),"",IF(ISNUMBER(G613),G613,IF(ISNUMBER(1*LEFT(G613,LEN(G613)-1)),1*LEFT(G613,LEN(G613)-1),VLOOKUP(IF(ISERROR(SEARCH(")",G613,1)),LEFT(G613,LEN(G613)),LEFT(G613,LEN(G613)-1)),$A$2:$C$38,3,0))))</f>
        <v/>
      </c>
      <c r="M613" s="41" t="str">
        <f aca="false">IF(ISBLANK(H613),"",IF(ISNUMBER(H613),H613,IF(ISNUMBER(1*LEFT(H613,LEN(H613)-1)),1*LEFT(H613,LEN(H613)-1),VLOOKUP(IF(ISERROR(SEARCH(")",H613,1)),LEFT(H613,LEN(H613)),LEFT(H613,LEN(H613)-1)),$A$2:$C$38,3,0))))</f>
        <v/>
      </c>
      <c r="N613" s="40" t="str">
        <f aca="false">I613&amp;"("&amp;J613&amp;IF(ISNUMBER(K613),IF(ISNUMBER(L613),IF(ISNUMBER(M613),","&amp;K613&amp;","&amp;L613&amp;","&amp;M613,","&amp;K613&amp;","&amp;L613),","&amp;K613),"")&amp;")"</f>
        <v>SMPQ(1)</v>
      </c>
      <c r="O613" s="0" t="str">
        <f aca="false">IF(ISERROR(VLOOKUP(N613,'INTEGER modparm'!$B$2:$B$155,1,0)),IF(ISERROR(VLOOKUP(N613,'REAL modparm'!$B$2:$B$801,1,0)),IF(ISERROR(VLOOKUP(N613,'CHAR modparm'!$B$2:$B$10,1,0)),"*******","CHARACTER"),"REAL"),"INTEGER")</f>
        <v>REAL</v>
      </c>
      <c r="P613" s="0" t="n">
        <v>612</v>
      </c>
      <c r="Q613" s="42" t="s">
        <v>2974</v>
      </c>
      <c r="R613" s="42" t="str">
        <f aca="false">INDEX($N$2:$N$951,MATCH(S613,$P$2:$P$951,0),1)</f>
        <v>SMMU(1)</v>
      </c>
      <c r="S613" s="30" t="n">
        <v>608</v>
      </c>
      <c r="T613" s="43" t="str">
        <f aca="false">Q613&amp;"::"&amp;R613</f>
        <v>REAL::SMMU(1)</v>
      </c>
      <c r="U613" s="44" t="str">
        <f aca="false">"p%"&amp;LEFT(R613,SEARCH("(",R613,1)-1)&amp;"="&amp;LEFT(R613,SEARCH("(",R613,1)-1)</f>
        <v>p%SMMU=SMMU</v>
      </c>
      <c r="V613" s="44" t="str">
        <f aca="false">LEFT(R613,SEARCH("(",R613,1)-1)&amp;"="&amp;"p%"&amp;LEFT(R613,SEARCH("(",R613,1)-1)</f>
        <v>SMMU=p%SMMU</v>
      </c>
    </row>
    <row r="614" customFormat="false" ht="12.8" hidden="false" customHeight="false" outlineLevel="0" collapsed="false">
      <c r="E614" s="0" t="s">
        <v>1090</v>
      </c>
      <c r="I614" s="39" t="s">
        <v>2620</v>
      </c>
      <c r="J614" s="40" t="n">
        <f aca="false">IF(ISNUMBER(RIGHT(E614,LEN(E614)-SEARCH("(",E614,1))*1),RIGHT(E614,LEN(E614)-SEARCH("(",E614,1))*1,VLOOKUP(MID(E614,SEARCH("(",E614,1)+1,IF(ISERROR(FIND("NBMX",E614,1)),3,4)),$A$2:$C$38,3,0))</f>
        <v>1</v>
      </c>
      <c r="K614" s="40" t="str">
        <f aca="false">IF(ISBLANK(F614),"",IF(ISNUMBER(F614),F614,VLOOKUP(IF(ISERROR(SEARCH(")",F614,1)),LEFT(F614,LEN(F614)),LEFT(F614,LEN(F614)-1)),$A$2:$C$38,3,0)))</f>
        <v/>
      </c>
      <c r="L614" s="40" t="str">
        <f aca="false">IF(ISBLANK(G614),"",IF(ISNUMBER(G614),G614,IF(ISNUMBER(1*LEFT(G614,LEN(G614)-1)),1*LEFT(G614,LEN(G614)-1),VLOOKUP(IF(ISERROR(SEARCH(")",G614,1)),LEFT(G614,LEN(G614)),LEFT(G614,LEN(G614)-1)),$A$2:$C$38,3,0))))</f>
        <v/>
      </c>
      <c r="M614" s="41" t="str">
        <f aca="false">IF(ISBLANK(H614),"",IF(ISNUMBER(H614),H614,IF(ISNUMBER(1*LEFT(H614,LEN(H614)-1)),1*LEFT(H614,LEN(H614)-1),VLOOKUP(IF(ISERROR(SEARCH(")",H614,1)),LEFT(H614,LEN(H614)),LEFT(H614,LEN(H614)-1)),$A$2:$C$38,3,0))))</f>
        <v/>
      </c>
      <c r="N614" s="40" t="str">
        <f aca="false">I614&amp;"("&amp;J614&amp;IF(ISNUMBER(K614),IF(ISNUMBER(L614),IF(ISNUMBER(M614),","&amp;K614&amp;","&amp;L614&amp;","&amp;M614,","&amp;K614&amp;","&amp;L614),","&amp;K614),"")&amp;")"</f>
        <v>SMPS(1)</v>
      </c>
      <c r="O614" s="0" t="str">
        <f aca="false">IF(ISERROR(VLOOKUP(N614,'INTEGER modparm'!$B$2:$B$155,1,0)),IF(ISERROR(VLOOKUP(N614,'REAL modparm'!$B$2:$B$801,1,0)),IF(ISERROR(VLOOKUP(N614,'CHAR modparm'!$B$2:$B$10,1,0)),"*******","CHARACTER"),"REAL"),"INTEGER")</f>
        <v>REAL</v>
      </c>
      <c r="P614" s="0" t="n">
        <v>613</v>
      </c>
      <c r="Q614" s="42" t="s">
        <v>2974</v>
      </c>
      <c r="R614" s="42" t="str">
        <f aca="false">INDEX($N$2:$N$951,MATCH(S614,$P$2:$P$951,0),1)</f>
        <v>SMNS(1)</v>
      </c>
      <c r="S614" s="30" t="n">
        <v>609</v>
      </c>
      <c r="T614" s="43" t="str">
        <f aca="false">Q614&amp;"::"&amp;R614</f>
        <v>REAL::SMNS(1)</v>
      </c>
      <c r="U614" s="44" t="str">
        <f aca="false">"p%"&amp;LEFT(R614,SEARCH("(",R614,1)-1)&amp;"="&amp;LEFT(R614,SEARCH("(",R614,1)-1)</f>
        <v>p%SMNS=SMNS</v>
      </c>
      <c r="V614" s="44" t="str">
        <f aca="false">LEFT(R614,SEARCH("(",R614,1)-1)&amp;"="&amp;"p%"&amp;LEFT(R614,SEARCH("(",R614,1)-1)</f>
        <v>SMNS=p%SMNS</v>
      </c>
    </row>
    <row r="615" customFormat="false" ht="12.8" hidden="false" customHeight="false" outlineLevel="0" collapsed="false">
      <c r="E615" s="0" t="s">
        <v>1091</v>
      </c>
      <c r="I615" s="39" t="s">
        <v>2621</v>
      </c>
      <c r="J615" s="40" t="n">
        <f aca="false">IF(ISNUMBER(RIGHT(E615,LEN(E615)-SEARCH("(",E615,1))*1),RIGHT(E615,LEN(E615)-SEARCH("(",E615,1))*1,VLOOKUP(MID(E615,SEARCH("(",E615,1)+1,IF(ISERROR(FIND("NBMX",E615,1)),3,4)),$A$2:$C$38,3,0))</f>
        <v>1</v>
      </c>
      <c r="K615" s="40" t="str">
        <f aca="false">IF(ISBLANK(F615),"",IF(ISNUMBER(F615),F615,VLOOKUP(IF(ISERROR(SEARCH(")",F615,1)),LEFT(F615,LEN(F615)),LEFT(F615,LEN(F615)-1)),$A$2:$C$38,3,0)))</f>
        <v/>
      </c>
      <c r="L615" s="40" t="str">
        <f aca="false">IF(ISBLANK(G615),"",IF(ISNUMBER(G615),G615,IF(ISNUMBER(1*LEFT(G615,LEN(G615)-1)),1*LEFT(G615,LEN(G615)-1),VLOOKUP(IF(ISERROR(SEARCH(")",G615,1)),LEFT(G615,LEN(G615)),LEFT(G615,LEN(G615)-1)),$A$2:$C$38,3,0))))</f>
        <v/>
      </c>
      <c r="M615" s="41" t="str">
        <f aca="false">IF(ISBLANK(H615),"",IF(ISNUMBER(H615),H615,IF(ISNUMBER(1*LEFT(H615,LEN(H615)-1)),1*LEFT(H615,LEN(H615)-1),VLOOKUP(IF(ISERROR(SEARCH(")",H615,1)),LEFT(H615,LEN(H615)),LEFT(H615,LEN(H615)-1)),$A$2:$C$38,3,0))))</f>
        <v/>
      </c>
      <c r="N615" s="40" t="str">
        <f aca="false">I615&amp;"("&amp;J615&amp;IF(ISNUMBER(K615),IF(ISNUMBER(L615),IF(ISNUMBER(M615),","&amp;K615&amp;","&amp;L615&amp;","&amp;M615,","&amp;K615&amp;","&amp;L615),","&amp;K615),"")&amp;")"</f>
        <v>SMPY(1)</v>
      </c>
      <c r="O615" s="0" t="str">
        <f aca="false">IF(ISERROR(VLOOKUP(N615,'INTEGER modparm'!$B$2:$B$155,1,0)),IF(ISERROR(VLOOKUP(N615,'REAL modparm'!$B$2:$B$801,1,0)),IF(ISERROR(VLOOKUP(N615,'CHAR modparm'!$B$2:$B$10,1,0)),"*******","CHARACTER"),"REAL"),"INTEGER")</f>
        <v>REAL</v>
      </c>
      <c r="P615" s="0" t="n">
        <v>614</v>
      </c>
      <c r="Q615" s="42" t="s">
        <v>2974</v>
      </c>
      <c r="R615" s="42" t="str">
        <f aca="false">INDEX($N$2:$N$951,MATCH(S615,$P$2:$P$951,0),1)</f>
        <v>SMNU(1)</v>
      </c>
      <c r="S615" s="30" t="n">
        <v>610</v>
      </c>
      <c r="T615" s="43" t="str">
        <f aca="false">Q615&amp;"::"&amp;R615</f>
        <v>REAL::SMNU(1)</v>
      </c>
      <c r="U615" s="44" t="str">
        <f aca="false">"p%"&amp;LEFT(R615,SEARCH("(",R615,1)-1)&amp;"="&amp;LEFT(R615,SEARCH("(",R615,1)-1)</f>
        <v>p%SMNU=SMNU</v>
      </c>
      <c r="V615" s="44" t="str">
        <f aca="false">LEFT(R615,SEARCH("(",R615,1)-1)&amp;"="&amp;"p%"&amp;LEFT(R615,SEARCH("(",R615,1)-1)</f>
        <v>SMNU=p%SMNU</v>
      </c>
    </row>
    <row r="616" customFormat="false" ht="12.8" hidden="false" customHeight="false" outlineLevel="0" collapsed="false">
      <c r="E616" s="0" t="s">
        <v>1092</v>
      </c>
      <c r="I616" s="39" t="s">
        <v>2622</v>
      </c>
      <c r="J616" s="40" t="n">
        <f aca="false">IF(ISNUMBER(RIGHT(E616,LEN(E616)-SEARCH("(",E616,1))*1),RIGHT(E616,LEN(E616)-SEARCH("(",E616,1))*1,VLOOKUP(MID(E616,SEARCH("(",E616,1)+1,IF(ISERROR(FIND("NBMX",E616,1)),3,4)),$A$2:$C$38,3,0))</f>
        <v>1</v>
      </c>
      <c r="K616" s="40" t="str">
        <f aca="false">IF(ISBLANK(F616),"",IF(ISNUMBER(F616),F616,VLOOKUP(IF(ISERROR(SEARCH(")",F616,1)),LEFT(F616,LEN(F616)),LEFT(F616,LEN(F616)-1)),$A$2:$C$38,3,0)))</f>
        <v/>
      </c>
      <c r="L616" s="40" t="str">
        <f aca="false">IF(ISBLANK(G616),"",IF(ISNUMBER(G616),G616,IF(ISNUMBER(1*LEFT(G616,LEN(G616)-1)),1*LEFT(G616,LEN(G616)-1),VLOOKUP(IF(ISERROR(SEARCH(")",G616,1)),LEFT(G616,LEN(G616)),LEFT(G616,LEN(G616)-1)),$A$2:$C$38,3,0))))</f>
        <v/>
      </c>
      <c r="M616" s="41" t="str">
        <f aca="false">IF(ISBLANK(H616),"",IF(ISNUMBER(H616),H616,IF(ISNUMBER(1*LEFT(H616,LEN(H616)-1)),1*LEFT(H616,LEN(H616)-1),VLOOKUP(IF(ISERROR(SEARCH(")",H616,1)),LEFT(H616,LEN(H616)),LEFT(H616,LEN(H616)-1)),$A$2:$C$38,3,0))))</f>
        <v/>
      </c>
      <c r="N616" s="40" t="str">
        <f aca="false">I616&amp;"("&amp;J616&amp;IF(ISNUMBER(K616),IF(ISNUMBER(L616),IF(ISNUMBER(M616),","&amp;K616&amp;","&amp;L616&amp;","&amp;M616,","&amp;K616&amp;","&amp;L616),","&amp;K616),"")&amp;")"</f>
        <v>SMRF(1)</v>
      </c>
      <c r="O616" s="0" t="str">
        <f aca="false">IF(ISERROR(VLOOKUP(N616,'INTEGER modparm'!$B$2:$B$155,1,0)),IF(ISERROR(VLOOKUP(N616,'REAL modparm'!$B$2:$B$801,1,0)),IF(ISERROR(VLOOKUP(N616,'CHAR modparm'!$B$2:$B$10,1,0)),"*******","CHARACTER"),"REAL"),"INTEGER")</f>
        <v>REAL</v>
      </c>
      <c r="P616" s="0" t="n">
        <v>615</v>
      </c>
      <c r="Q616" s="42" t="s">
        <v>2974</v>
      </c>
      <c r="R616" s="42" t="str">
        <f aca="false">INDEX($N$2:$N$951,MATCH(S616,$P$2:$P$951,0),1)</f>
        <v>SMPL(1)</v>
      </c>
      <c r="S616" s="30" t="n">
        <v>611</v>
      </c>
      <c r="T616" s="43" t="str">
        <f aca="false">Q616&amp;"::"&amp;R616</f>
        <v>REAL::SMPL(1)</v>
      </c>
      <c r="U616" s="44" t="str">
        <f aca="false">"p%"&amp;LEFT(R616,SEARCH("(",R616,1)-1)&amp;"="&amp;LEFT(R616,SEARCH("(",R616,1)-1)</f>
        <v>p%SMPL=SMPL</v>
      </c>
      <c r="V616" s="44" t="str">
        <f aca="false">LEFT(R616,SEARCH("(",R616,1)-1)&amp;"="&amp;"p%"&amp;LEFT(R616,SEARCH("(",R616,1)-1)</f>
        <v>SMPL=p%SMPL</v>
      </c>
    </row>
    <row r="617" customFormat="false" ht="12.8" hidden="false" customHeight="false" outlineLevel="0" collapsed="false">
      <c r="E617" s="0" t="s">
        <v>1848</v>
      </c>
      <c r="F617" s="0" t="s">
        <v>220</v>
      </c>
      <c r="G617" s="0" t="s">
        <v>1847</v>
      </c>
      <c r="I617" s="39" t="s">
        <v>2623</v>
      </c>
      <c r="J617" s="40" t="n">
        <f aca="false">IF(ISNUMBER(RIGHT(E617,LEN(E617)-SEARCH("(",E617,1))*1),RIGHT(E617,LEN(E617)-SEARCH("(",E617,1))*1,VLOOKUP(MID(E617,SEARCH("(",E617,1)+1,IF(ISERROR(FIND("NBMX",E617,1)),3,4)),$A$2:$C$38,3,0))</f>
        <v>5</v>
      </c>
      <c r="K617" s="40" t="n">
        <f aca="false">IF(ISBLANK(F617),"",IF(ISNUMBER(F617),F617,VLOOKUP(IF(ISERROR(SEARCH(")",F617,1)),LEFT(F617,LEN(F617)),LEFT(F617,LEN(F617)-1)),$A$2:$C$38,3,0)))</f>
        <v>60</v>
      </c>
      <c r="L617" s="40" t="n">
        <f aca="false">IF(ISBLANK(G617),"",IF(ISNUMBER(G617),G617,IF(ISNUMBER(1*LEFT(G617,LEN(G617)-1)),1*LEFT(G617,LEN(G617)-1),VLOOKUP(IF(ISERROR(SEARCH(")",G617,1)),LEFT(G617,LEN(G617)),LEFT(G617,LEN(G617)-1)),$A$2:$C$38,3,0))))</f>
        <v>12</v>
      </c>
      <c r="M617" s="41" t="str">
        <f aca="false">IF(ISBLANK(H617),"",IF(ISNUMBER(H617),H617,IF(ISNUMBER(1*LEFT(H617,LEN(H617)-1)),1*LEFT(H617,LEN(H617)-1),VLOOKUP(IF(ISERROR(SEARCH(")",H617,1)),LEFT(H617,LEN(H617)),LEFT(H617,LEN(H617)-1)),$A$2:$C$38,3,0))))</f>
        <v/>
      </c>
      <c r="N617" s="40" t="str">
        <f aca="false">I617&amp;"("&amp;J617&amp;IF(ISNUMBER(K617),IF(ISNUMBER(L617),IF(ISNUMBER(M617),","&amp;K617&amp;","&amp;L617&amp;","&amp;M617,","&amp;K617&amp;","&amp;L617),","&amp;K617),"")&amp;")"</f>
        <v>SMRP(5,60,12)</v>
      </c>
      <c r="O617" s="0" t="str">
        <f aca="false">IF(ISERROR(VLOOKUP(N617,'INTEGER modparm'!$B$2:$B$155,1,0)),IF(ISERROR(VLOOKUP(N617,'REAL modparm'!$B$2:$B$801,1,0)),IF(ISERROR(VLOOKUP(N617,'CHAR modparm'!$B$2:$B$10,1,0)),"*******","CHARACTER"),"REAL"),"INTEGER")</f>
        <v>REAL</v>
      </c>
      <c r="P617" s="0" t="n">
        <v>616</v>
      </c>
      <c r="Q617" s="42" t="s">
        <v>2974</v>
      </c>
      <c r="R617" s="42" t="str">
        <f aca="false">INDEX($N$2:$N$951,MATCH(S617,$P$2:$P$951,0),1)</f>
        <v>SMPQ(1)</v>
      </c>
      <c r="S617" s="30" t="n">
        <v>612</v>
      </c>
      <c r="T617" s="43" t="str">
        <f aca="false">Q617&amp;"::"&amp;R617</f>
        <v>REAL::SMPQ(1)</v>
      </c>
      <c r="U617" s="44" t="str">
        <f aca="false">"p%"&amp;LEFT(R617,SEARCH("(",R617,1)-1)&amp;"="&amp;LEFT(R617,SEARCH("(",R617,1)-1)</f>
        <v>p%SMPQ=SMPQ</v>
      </c>
      <c r="V617" s="44" t="str">
        <f aca="false">LEFT(R617,SEARCH("(",R617,1)-1)&amp;"="&amp;"p%"&amp;LEFT(R617,SEARCH("(",R617,1)-1)</f>
        <v>SMPQ=p%SMPQ</v>
      </c>
    </row>
    <row r="618" customFormat="false" ht="12.8" hidden="false" customHeight="false" outlineLevel="0" collapsed="false">
      <c r="E618" s="0" t="s">
        <v>1849</v>
      </c>
      <c r="F618" s="0" t="s">
        <v>1611</v>
      </c>
      <c r="G618" s="0" t="s">
        <v>1599</v>
      </c>
      <c r="I618" s="39" t="s">
        <v>2624</v>
      </c>
      <c r="J618" s="40" t="n">
        <f aca="false">IF(ISNUMBER(RIGHT(E618,LEN(E618)-SEARCH("(",E618,1))*1),RIGHT(E618,LEN(E618)-SEARCH("(",E618,1))*1,VLOOKUP(MID(E618,SEARCH("(",E618,1)+1,IF(ISERROR(FIND("NBMX",E618,1)),3,4)),$A$2:$C$38,3,0))</f>
        <v>11</v>
      </c>
      <c r="K618" s="40" t="n">
        <f aca="false">IF(ISBLANK(F618),"",IF(ISNUMBER(F618),F618,VLOOKUP(IF(ISERROR(SEARCH(")",F618,1)),LEFT(F618,LEN(F618)),LEFT(F618,LEN(F618)-1)),$A$2:$C$38,3,0)))</f>
        <v>13</v>
      </c>
      <c r="L618" s="40" t="n">
        <f aca="false">IF(ISBLANK(G618),"",IF(ISNUMBER(G618),G618,IF(ISNUMBER(1*LEFT(G618,LEN(G618)-1)),1*LEFT(G618,LEN(G618)-1),VLOOKUP(IF(ISERROR(SEARCH(")",G618,1)),LEFT(G618,LEN(G618)),LEFT(G618,LEN(G618)-1)),$A$2:$C$38,3,0))))</f>
        <v>1</v>
      </c>
      <c r="M618" s="41" t="str">
        <f aca="false">IF(ISBLANK(H618),"",IF(ISNUMBER(H618),H618,IF(ISNUMBER(1*LEFT(H618,LEN(H618)-1)),1*LEFT(H618,LEN(H618)-1),VLOOKUP(IF(ISERROR(SEARCH(")",H618,1)),LEFT(H618,LEN(H618)),LEFT(H618,LEN(H618)-1)),$A$2:$C$38,3,0))))</f>
        <v/>
      </c>
      <c r="N618" s="40" t="str">
        <f aca="false">I618&amp;"("&amp;J618&amp;IF(ISNUMBER(K618),IF(ISNUMBER(L618),IF(ISNUMBER(M618),","&amp;K618&amp;","&amp;L618&amp;","&amp;M618,","&amp;K618&amp;","&amp;L618),","&amp;K618),"")&amp;")"</f>
        <v>SMS(11,13,1)</v>
      </c>
      <c r="O618" s="0" t="str">
        <f aca="false">IF(ISERROR(VLOOKUP(N618,'INTEGER modparm'!$B$2:$B$155,1,0)),IF(ISERROR(VLOOKUP(N618,'REAL modparm'!$B$2:$B$801,1,0)),IF(ISERROR(VLOOKUP(N618,'CHAR modparm'!$B$2:$B$10,1,0)),"*******","CHARACTER"),"REAL"),"INTEGER")</f>
        <v>REAL</v>
      </c>
      <c r="P618" s="0" t="n">
        <v>617</v>
      </c>
      <c r="Q618" s="42" t="s">
        <v>2974</v>
      </c>
      <c r="R618" s="42" t="str">
        <f aca="false">INDEX($N$2:$N$951,MATCH(S618,$P$2:$P$951,0),1)</f>
        <v>SMPS(1)</v>
      </c>
      <c r="S618" s="30" t="n">
        <v>613</v>
      </c>
      <c r="T618" s="43" t="str">
        <f aca="false">Q618&amp;"::"&amp;R618</f>
        <v>REAL::SMPS(1)</v>
      </c>
      <c r="U618" s="44" t="str">
        <f aca="false">"p%"&amp;LEFT(R618,SEARCH("(",R618,1)-1)&amp;"="&amp;LEFT(R618,SEARCH("(",R618,1)-1)</f>
        <v>p%SMPS=SMPS</v>
      </c>
      <c r="V618" s="44" t="str">
        <f aca="false">LEFT(R618,SEARCH("(",R618,1)-1)&amp;"="&amp;"p%"&amp;LEFT(R618,SEARCH("(",R618,1)-1)</f>
        <v>SMPS=p%SMPS</v>
      </c>
    </row>
    <row r="619" customFormat="false" ht="12.8" hidden="false" customHeight="false" outlineLevel="0" collapsed="false">
      <c r="E619" s="0" t="s">
        <v>1093</v>
      </c>
      <c r="I619" s="39" t="s">
        <v>2625</v>
      </c>
      <c r="J619" s="40" t="n">
        <f aca="false">IF(ISNUMBER(RIGHT(E619,LEN(E619)-SEARCH("(",E619,1))*1),RIGHT(E619,LEN(E619)-SEARCH("(",E619,1))*1,VLOOKUP(MID(E619,SEARCH("(",E619,1)+1,IF(ISERROR(FIND("NBMX",E619,1)),3,4)),$A$2:$C$38,3,0))</f>
        <v>1</v>
      </c>
      <c r="K619" s="40" t="str">
        <f aca="false">IF(ISBLANK(F619),"",IF(ISNUMBER(F619),F619,VLOOKUP(IF(ISERROR(SEARCH(")",F619,1)),LEFT(F619,LEN(F619)),LEFT(F619,LEN(F619)-1)),$A$2:$C$38,3,0)))</f>
        <v/>
      </c>
      <c r="L619" s="40" t="str">
        <f aca="false">IF(ISBLANK(G619),"",IF(ISNUMBER(G619),G619,IF(ISNUMBER(1*LEFT(G619,LEN(G619)-1)),1*LEFT(G619,LEN(G619)-1),VLOOKUP(IF(ISERROR(SEARCH(")",G619,1)),LEFT(G619,LEN(G619)),LEFT(G619,LEN(G619)-1)),$A$2:$C$38,3,0))))</f>
        <v/>
      </c>
      <c r="M619" s="41" t="str">
        <f aca="false">IF(ISBLANK(H619),"",IF(ISNUMBER(H619),H619,IF(ISNUMBER(1*LEFT(H619,LEN(H619)-1)),1*LEFT(H619,LEN(H619)-1),VLOOKUP(IF(ISERROR(SEARCH(")",H619,1)),LEFT(H619,LEN(H619)),LEFT(H619,LEN(H619)-1)),$A$2:$C$38,3,0))))</f>
        <v/>
      </c>
      <c r="N619" s="40" t="str">
        <f aca="false">I619&amp;"("&amp;J619&amp;IF(ISNUMBER(K619),IF(ISNUMBER(L619),IF(ISNUMBER(M619),","&amp;K619&amp;","&amp;L619&amp;","&amp;M619,","&amp;K619&amp;","&amp;L619),","&amp;K619),"")&amp;")"</f>
        <v>SMSS(1)</v>
      </c>
      <c r="O619" s="0" t="str">
        <f aca="false">IF(ISERROR(VLOOKUP(N619,'INTEGER modparm'!$B$2:$B$155,1,0)),IF(ISERROR(VLOOKUP(N619,'REAL modparm'!$B$2:$B$801,1,0)),IF(ISERROR(VLOOKUP(N619,'CHAR modparm'!$B$2:$B$10,1,0)),"*******","CHARACTER"),"REAL"),"INTEGER")</f>
        <v>REAL</v>
      </c>
      <c r="P619" s="0" t="n">
        <v>618</v>
      </c>
      <c r="Q619" s="42" t="s">
        <v>2974</v>
      </c>
      <c r="R619" s="42" t="str">
        <f aca="false">INDEX($N$2:$N$951,MATCH(S619,$P$2:$P$951,0),1)</f>
        <v>SMPY(1)</v>
      </c>
      <c r="S619" s="30" t="n">
        <v>614</v>
      </c>
      <c r="T619" s="43" t="str">
        <f aca="false">Q619&amp;"::"&amp;R619</f>
        <v>REAL::SMPY(1)</v>
      </c>
      <c r="U619" s="44" t="str">
        <f aca="false">"p%"&amp;LEFT(R619,SEARCH("(",R619,1)-1)&amp;"="&amp;LEFT(R619,SEARCH("(",R619,1)-1)</f>
        <v>p%SMPY=SMPY</v>
      </c>
      <c r="V619" s="44" t="str">
        <f aca="false">LEFT(R619,SEARCH("(",R619,1)-1)&amp;"="&amp;"p%"&amp;LEFT(R619,SEARCH("(",R619,1)-1)</f>
        <v>SMPY=p%SMPY</v>
      </c>
    </row>
    <row r="620" customFormat="false" ht="12.8" hidden="false" customHeight="false" outlineLevel="0" collapsed="false">
      <c r="E620" s="0" t="s">
        <v>1094</v>
      </c>
      <c r="I620" s="39" t="s">
        <v>2626</v>
      </c>
      <c r="J620" s="40" t="n">
        <f aca="false">IF(ISNUMBER(RIGHT(E620,LEN(E620)-SEARCH("(",E620,1))*1),RIGHT(E620,LEN(E620)-SEARCH("(",E620,1))*1,VLOOKUP(MID(E620,SEARCH("(",E620,1)+1,IF(ISERROR(FIND("NBMX",E620,1)),3,4)),$A$2:$C$38,3,0))</f>
        <v>1</v>
      </c>
      <c r="K620" s="40" t="str">
        <f aca="false">IF(ISBLANK(F620),"",IF(ISNUMBER(F620),F620,VLOOKUP(IF(ISERROR(SEARCH(")",F620,1)),LEFT(F620,LEN(F620)),LEFT(F620,LEN(F620)-1)),$A$2:$C$38,3,0)))</f>
        <v/>
      </c>
      <c r="L620" s="40" t="str">
        <f aca="false">IF(ISBLANK(G620),"",IF(ISNUMBER(G620),G620,IF(ISNUMBER(1*LEFT(G620,LEN(G620)-1)),1*LEFT(G620,LEN(G620)-1),VLOOKUP(IF(ISERROR(SEARCH(")",G620,1)),LEFT(G620,LEN(G620)),LEFT(G620,LEN(G620)-1)),$A$2:$C$38,3,0))))</f>
        <v/>
      </c>
      <c r="M620" s="41" t="str">
        <f aca="false">IF(ISBLANK(H620),"",IF(ISNUMBER(H620),H620,IF(ISNUMBER(1*LEFT(H620,LEN(H620)-1)),1*LEFT(H620,LEN(H620)-1),VLOOKUP(IF(ISERROR(SEARCH(")",H620,1)),LEFT(H620,LEN(H620)),LEFT(H620,LEN(H620)-1)),$A$2:$C$38,3,0))))</f>
        <v/>
      </c>
      <c r="N620" s="40" t="str">
        <f aca="false">I620&amp;"("&amp;J620&amp;IF(ISNUMBER(K620),IF(ISNUMBER(L620),IF(ISNUMBER(M620),","&amp;K620&amp;","&amp;L620&amp;","&amp;M620,","&amp;K620&amp;","&amp;L620),","&amp;K620),"")&amp;")"</f>
        <v>SMST(1)</v>
      </c>
      <c r="O620" s="0" t="str">
        <f aca="false">IF(ISERROR(VLOOKUP(N620,'INTEGER modparm'!$B$2:$B$155,1,0)),IF(ISERROR(VLOOKUP(N620,'REAL modparm'!$B$2:$B$801,1,0)),IF(ISERROR(VLOOKUP(N620,'CHAR modparm'!$B$2:$B$10,1,0)),"*******","CHARACTER"),"REAL"),"INTEGER")</f>
        <v>REAL</v>
      </c>
      <c r="P620" s="0" t="n">
        <v>619</v>
      </c>
      <c r="Q620" s="42" t="s">
        <v>2974</v>
      </c>
      <c r="R620" s="42" t="str">
        <f aca="false">INDEX($N$2:$N$951,MATCH(S620,$P$2:$P$951,0),1)</f>
        <v>SMRF(1)</v>
      </c>
      <c r="S620" s="30" t="n">
        <v>615</v>
      </c>
      <c r="T620" s="43" t="str">
        <f aca="false">Q620&amp;"::"&amp;R620</f>
        <v>REAL::SMRF(1)</v>
      </c>
      <c r="U620" s="44" t="str">
        <f aca="false">"p%"&amp;LEFT(R620,SEARCH("(",R620,1)-1)&amp;"="&amp;LEFT(R620,SEARCH("(",R620,1)-1)</f>
        <v>p%SMRF=SMRF</v>
      </c>
      <c r="V620" s="44" t="str">
        <f aca="false">LEFT(R620,SEARCH("(",R620,1)-1)&amp;"="&amp;"p%"&amp;LEFT(R620,SEARCH("(",R620,1)-1)</f>
        <v>SMRF=p%SMRF</v>
      </c>
    </row>
    <row r="621" customFormat="false" ht="12.8" hidden="false" customHeight="false" outlineLevel="0" collapsed="false">
      <c r="E621" s="0" t="s">
        <v>1095</v>
      </c>
      <c r="I621" s="39" t="s">
        <v>2627</v>
      </c>
      <c r="J621" s="40" t="n">
        <f aca="false">IF(ISNUMBER(RIGHT(E621,LEN(E621)-SEARCH("(",E621,1))*1),RIGHT(E621,LEN(E621)-SEARCH("(",E621,1))*1,VLOOKUP(MID(E621,SEARCH("(",E621,1)+1,IF(ISERROR(FIND("NBMX",E621,1)),3,4)),$A$2:$C$38,3,0))</f>
        <v>1</v>
      </c>
      <c r="K621" s="40" t="str">
        <f aca="false">IF(ISBLANK(F621),"",IF(ISNUMBER(F621),F621,VLOOKUP(IF(ISERROR(SEARCH(")",F621,1)),LEFT(F621,LEN(F621)),LEFT(F621,LEN(F621)-1)),$A$2:$C$38,3,0)))</f>
        <v/>
      </c>
      <c r="L621" s="40" t="str">
        <f aca="false">IF(ISBLANK(G621),"",IF(ISNUMBER(G621),G621,IF(ISNUMBER(1*LEFT(G621,LEN(G621)-1)),1*LEFT(G621,LEN(G621)-1),VLOOKUP(IF(ISERROR(SEARCH(")",G621,1)),LEFT(G621,LEN(G621)),LEFT(G621,LEN(G621)-1)),$A$2:$C$38,3,0))))</f>
        <v/>
      </c>
      <c r="M621" s="41" t="str">
        <f aca="false">IF(ISBLANK(H621),"",IF(ISNUMBER(H621),H621,IF(ISNUMBER(1*LEFT(H621,LEN(H621)-1)),1*LEFT(H621,LEN(H621)-1),VLOOKUP(IF(ISERROR(SEARCH(")",H621,1)),LEFT(H621,LEN(H621)),LEFT(H621,LEN(H621)-1)),$A$2:$C$38,3,0))))</f>
        <v/>
      </c>
      <c r="N621" s="40" t="str">
        <f aca="false">I621&amp;"("&amp;J621&amp;IF(ISNUMBER(K621),IF(ISNUMBER(L621),IF(ISNUMBER(M621),","&amp;K621&amp;","&amp;L621&amp;","&amp;M621,","&amp;K621&amp;","&amp;L621),","&amp;K621),"")&amp;")"</f>
        <v>SMTS(1)</v>
      </c>
      <c r="O621" s="0" t="str">
        <f aca="false">IF(ISERROR(VLOOKUP(N621,'INTEGER modparm'!$B$2:$B$155,1,0)),IF(ISERROR(VLOOKUP(N621,'REAL modparm'!$B$2:$B$801,1,0)),IF(ISERROR(VLOOKUP(N621,'CHAR modparm'!$B$2:$B$10,1,0)),"*******","CHARACTER"),"REAL"),"INTEGER")</f>
        <v>REAL</v>
      </c>
      <c r="P621" s="0" t="n">
        <v>620</v>
      </c>
      <c r="Q621" s="42" t="s">
        <v>2974</v>
      </c>
      <c r="R621" s="42" t="str">
        <f aca="false">INDEX($N$2:$N$951,MATCH(S621,$P$2:$P$951,0),1)</f>
        <v>SMRP(5,60,12)</v>
      </c>
      <c r="S621" s="30" t="n">
        <v>616</v>
      </c>
      <c r="T621" s="43" t="str">
        <f aca="false">Q621&amp;"::"&amp;R621</f>
        <v>REAL::SMRP(5,60,12)</v>
      </c>
      <c r="U621" s="44" t="str">
        <f aca="false">"p%"&amp;LEFT(R621,SEARCH("(",R621,1)-1)&amp;"="&amp;LEFT(R621,SEARCH("(",R621,1)-1)</f>
        <v>p%SMRP=SMRP</v>
      </c>
      <c r="V621" s="44" t="str">
        <f aca="false">LEFT(R621,SEARCH("(",R621,1)-1)&amp;"="&amp;"p%"&amp;LEFT(R621,SEARCH("(",R621,1)-1)</f>
        <v>SMRP=p%SMRP</v>
      </c>
    </row>
    <row r="622" customFormat="false" ht="12.8" hidden="false" customHeight="false" outlineLevel="0" collapsed="false">
      <c r="E622" s="0" t="s">
        <v>1096</v>
      </c>
      <c r="I622" s="39" t="s">
        <v>2628</v>
      </c>
      <c r="J622" s="40" t="n">
        <f aca="false">IF(ISNUMBER(RIGHT(E622,LEN(E622)-SEARCH("(",E622,1))*1),RIGHT(E622,LEN(E622)-SEARCH("(",E622,1))*1,VLOOKUP(MID(E622,SEARCH("(",E622,1)+1,IF(ISERROR(FIND("NBMX",E622,1)),3,4)),$A$2:$C$38,3,0))</f>
        <v>1</v>
      </c>
      <c r="K622" s="40" t="str">
        <f aca="false">IF(ISBLANK(F622),"",IF(ISNUMBER(F622),F622,VLOOKUP(IF(ISERROR(SEARCH(")",F622,1)),LEFT(F622,LEN(F622)),LEFT(F622,LEN(F622)-1)),$A$2:$C$38,3,0)))</f>
        <v/>
      </c>
      <c r="L622" s="40" t="str">
        <f aca="false">IF(ISBLANK(G622),"",IF(ISNUMBER(G622),G622,IF(ISNUMBER(1*LEFT(G622,LEN(G622)-1)),1*LEFT(G622,LEN(G622)-1),VLOOKUP(IF(ISERROR(SEARCH(")",G622,1)),LEFT(G622,LEN(G622)),LEFT(G622,LEN(G622)-1)),$A$2:$C$38,3,0))))</f>
        <v/>
      </c>
      <c r="M622" s="41" t="str">
        <f aca="false">IF(ISBLANK(H622),"",IF(ISNUMBER(H622),H622,IF(ISNUMBER(1*LEFT(H622,LEN(H622)-1)),1*LEFT(H622,LEN(H622)-1),VLOOKUP(IF(ISERROR(SEARCH(")",H622,1)),LEFT(H622,LEN(H622)),LEFT(H622,LEN(H622)-1)),$A$2:$C$38,3,0))))</f>
        <v/>
      </c>
      <c r="N622" s="40" t="str">
        <f aca="false">I622&amp;"("&amp;J622&amp;IF(ISNUMBER(K622),IF(ISNUMBER(L622),IF(ISNUMBER(M622),","&amp;K622&amp;","&amp;L622&amp;","&amp;M622,","&amp;K622&amp;","&amp;L622),","&amp;K622),"")&amp;")"</f>
        <v>SMWS(1)</v>
      </c>
      <c r="O622" s="0" t="str">
        <f aca="false">IF(ISERROR(VLOOKUP(N622,'INTEGER modparm'!$B$2:$B$155,1,0)),IF(ISERROR(VLOOKUP(N622,'REAL modparm'!$B$2:$B$801,1,0)),IF(ISERROR(VLOOKUP(N622,'CHAR modparm'!$B$2:$B$10,1,0)),"*******","CHARACTER"),"REAL"),"INTEGER")</f>
        <v>REAL</v>
      </c>
      <c r="P622" s="0" t="n">
        <v>621</v>
      </c>
      <c r="Q622" s="42" t="s">
        <v>2974</v>
      </c>
      <c r="R622" s="42" t="str">
        <f aca="false">INDEX($N$2:$N$951,MATCH(S622,$P$2:$P$951,0),1)</f>
        <v>SMS(11,13,1)</v>
      </c>
      <c r="S622" s="30" t="n">
        <v>617</v>
      </c>
      <c r="T622" s="43" t="str">
        <f aca="false">Q622&amp;"::"&amp;R622</f>
        <v>REAL::SMS(11,13,1)</v>
      </c>
      <c r="U622" s="44" t="str">
        <f aca="false">"p%"&amp;LEFT(R622,SEARCH("(",R622,1)-1)&amp;"="&amp;LEFT(R622,SEARCH("(",R622,1)-1)</f>
        <v>p%SMS=SMS</v>
      </c>
      <c r="V622" s="44" t="str">
        <f aca="false">LEFT(R622,SEARCH("(",R622,1)-1)&amp;"="&amp;"p%"&amp;LEFT(R622,SEARCH("(",R622,1)-1)</f>
        <v>SMS=p%SMS</v>
      </c>
    </row>
    <row r="623" customFormat="false" ht="12.8" hidden="false" customHeight="false" outlineLevel="0" collapsed="false">
      <c r="E623" s="0" t="s">
        <v>1097</v>
      </c>
      <c r="I623" s="39" t="s">
        <v>2629</v>
      </c>
      <c r="J623" s="40" t="n">
        <f aca="false">IF(ISNUMBER(RIGHT(E623,LEN(E623)-SEARCH("(",E623,1))*1),RIGHT(E623,LEN(E623)-SEARCH("(",E623,1))*1,VLOOKUP(MID(E623,SEARCH("(",E623,1)+1,IF(ISERROR(FIND("NBMX",E623,1)),3,4)),$A$2:$C$38,3,0))</f>
        <v>1</v>
      </c>
      <c r="K623" s="40" t="str">
        <f aca="false">IF(ISBLANK(F623),"",IF(ISNUMBER(F623),F623,VLOOKUP(IF(ISERROR(SEARCH(")",F623,1)),LEFT(F623,LEN(F623)),LEFT(F623,LEN(F623)-1)),$A$2:$C$38,3,0)))</f>
        <v/>
      </c>
      <c r="L623" s="40" t="str">
        <f aca="false">IF(ISBLANK(G623),"",IF(ISNUMBER(G623),G623,IF(ISNUMBER(1*LEFT(G623,LEN(G623)-1)),1*LEFT(G623,LEN(G623)-1),VLOOKUP(IF(ISERROR(SEARCH(")",G623,1)),LEFT(G623,LEN(G623)),LEFT(G623,LEN(G623)-1)),$A$2:$C$38,3,0))))</f>
        <v/>
      </c>
      <c r="M623" s="41" t="str">
        <f aca="false">IF(ISBLANK(H623),"",IF(ISNUMBER(H623),H623,IF(ISNUMBER(1*LEFT(H623,LEN(H623)-1)),1*LEFT(H623,LEN(H623)-1),VLOOKUP(IF(ISERROR(SEARCH(")",H623,1)),LEFT(H623,LEN(H623)),LEFT(H623,LEN(H623)-1)),$A$2:$C$38,3,0))))</f>
        <v/>
      </c>
      <c r="N623" s="40" t="str">
        <f aca="false">I623&amp;"("&amp;J623&amp;IF(ISNUMBER(K623),IF(ISNUMBER(L623),IF(ISNUMBER(M623),","&amp;K623&amp;","&amp;L623&amp;","&amp;M623,","&amp;K623&amp;","&amp;L623),","&amp;K623),"")&amp;")"</f>
        <v>SMX(1)</v>
      </c>
      <c r="O623" s="0" t="str">
        <f aca="false">IF(ISERROR(VLOOKUP(N623,'INTEGER modparm'!$B$2:$B$155,1,0)),IF(ISERROR(VLOOKUP(N623,'REAL modparm'!$B$2:$B$801,1,0)),IF(ISERROR(VLOOKUP(N623,'CHAR modparm'!$B$2:$B$10,1,0)),"*******","CHARACTER"),"REAL"),"INTEGER")</f>
        <v>REAL</v>
      </c>
      <c r="P623" s="0" t="n">
        <v>622</v>
      </c>
      <c r="Q623" s="42" t="s">
        <v>2974</v>
      </c>
      <c r="R623" s="42" t="str">
        <f aca="false">INDEX($N$2:$N$951,MATCH(S623,$P$2:$P$951,0),1)</f>
        <v>SMSS(1)</v>
      </c>
      <c r="S623" s="30" t="n">
        <v>618</v>
      </c>
      <c r="T623" s="43" t="str">
        <f aca="false">Q623&amp;"::"&amp;R623</f>
        <v>REAL::SMSS(1)</v>
      </c>
      <c r="U623" s="44" t="str">
        <f aca="false">"p%"&amp;LEFT(R623,SEARCH("(",R623,1)-1)&amp;"="&amp;LEFT(R623,SEARCH("(",R623,1)-1)</f>
        <v>p%SMSS=SMSS</v>
      </c>
      <c r="V623" s="44" t="str">
        <f aca="false">LEFT(R623,SEARCH("(",R623,1)-1)&amp;"="&amp;"p%"&amp;LEFT(R623,SEARCH("(",R623,1)-1)</f>
        <v>SMSS=p%SMSS</v>
      </c>
    </row>
    <row r="624" customFormat="false" ht="12.8" hidden="false" customHeight="false" outlineLevel="0" collapsed="false">
      <c r="E624" s="0" t="s">
        <v>1850</v>
      </c>
      <c r="F624" s="0" t="s">
        <v>1599</v>
      </c>
      <c r="I624" s="39" t="s">
        <v>2630</v>
      </c>
      <c r="J624" s="40" t="n">
        <f aca="false">IF(ISNUMBER(RIGHT(E624,LEN(E624)-SEARCH("(",E624,1))*1),RIGHT(E624,LEN(E624)-SEARCH("(",E624,1))*1,VLOOKUP(MID(E624,SEARCH("(",E624,1)+1,IF(ISERROR(FIND("NBMX",E624,1)),3,4)),$A$2:$C$38,3,0))</f>
        <v>155</v>
      </c>
      <c r="K624" s="40" t="n">
        <f aca="false">IF(ISBLANK(F624),"",IF(ISNUMBER(F624),F624,VLOOKUP(IF(ISERROR(SEARCH(")",F624,1)),LEFT(F624,LEN(F624)),LEFT(F624,LEN(F624)-1)),$A$2:$C$38,3,0)))</f>
        <v>1</v>
      </c>
      <c r="L624" s="40" t="str">
        <f aca="false">IF(ISBLANK(G624),"",IF(ISNUMBER(G624),G624,IF(ISNUMBER(1*LEFT(G624,LEN(G624)-1)),1*LEFT(G624,LEN(G624)-1),VLOOKUP(IF(ISERROR(SEARCH(")",G624,1)),LEFT(G624,LEN(G624)),LEFT(G624,LEN(G624)-1)),$A$2:$C$38,3,0))))</f>
        <v/>
      </c>
      <c r="M624" s="41" t="str">
        <f aca="false">IF(ISBLANK(H624),"",IF(ISNUMBER(H624),H624,IF(ISNUMBER(1*LEFT(H624,LEN(H624)-1)),1*LEFT(H624,LEN(H624)-1),VLOOKUP(IF(ISERROR(SEARCH(")",H624,1)),LEFT(H624,LEN(H624)),LEFT(H624,LEN(H624)-1)),$A$2:$C$38,3,0))))</f>
        <v/>
      </c>
      <c r="N624" s="40" t="str">
        <f aca="false">I624&amp;"("&amp;J624&amp;IF(ISNUMBER(K624),IF(ISNUMBER(L624),IF(ISNUMBER(M624),","&amp;K624&amp;","&amp;L624&amp;","&amp;M624,","&amp;K624&amp;","&amp;L624),","&amp;K624),"")&amp;")"</f>
        <v>SMY(155,1)</v>
      </c>
      <c r="O624" s="0" t="str">
        <f aca="false">IF(ISERROR(VLOOKUP(N624,'INTEGER modparm'!$B$2:$B$155,1,0)),IF(ISERROR(VLOOKUP(N624,'REAL modparm'!$B$2:$B$801,1,0)),IF(ISERROR(VLOOKUP(N624,'CHAR modparm'!$B$2:$B$10,1,0)),"*******","CHARACTER"),"REAL"),"INTEGER")</f>
        <v>REAL</v>
      </c>
      <c r="P624" s="0" t="n">
        <v>623</v>
      </c>
      <c r="Q624" s="42" t="s">
        <v>2974</v>
      </c>
      <c r="R624" s="42" t="str">
        <f aca="false">INDEX($N$2:$N$951,MATCH(S624,$P$2:$P$951,0),1)</f>
        <v>SMST(1)</v>
      </c>
      <c r="S624" s="30" t="n">
        <v>619</v>
      </c>
      <c r="T624" s="43" t="str">
        <f aca="false">Q624&amp;"::"&amp;R624</f>
        <v>REAL::SMST(1)</v>
      </c>
      <c r="U624" s="44" t="str">
        <f aca="false">"p%"&amp;LEFT(R624,SEARCH("(",R624,1)-1)&amp;"="&amp;LEFT(R624,SEARCH("(",R624,1)-1)</f>
        <v>p%SMST=SMST</v>
      </c>
      <c r="V624" s="44" t="str">
        <f aca="false">LEFT(R624,SEARCH("(",R624,1)-1)&amp;"="&amp;"p%"&amp;LEFT(R624,SEARCH("(",R624,1)-1)</f>
        <v>SMST=p%SMST</v>
      </c>
    </row>
    <row r="625" customFormat="false" ht="12.8" hidden="false" customHeight="false" outlineLevel="0" collapsed="false">
      <c r="E625" s="0" t="s">
        <v>1098</v>
      </c>
      <c r="I625" s="39" t="s">
        <v>2631</v>
      </c>
      <c r="J625" s="40" t="n">
        <f aca="false">IF(ISNUMBER(RIGHT(E625,LEN(E625)-SEARCH("(",E625,1))*1),RIGHT(E625,LEN(E625)-SEARCH("(",E625,1))*1,VLOOKUP(MID(E625,SEARCH("(",E625,1)+1,IF(ISERROR(FIND("NBMX",E625,1)),3,4)),$A$2:$C$38,3,0))</f>
        <v>1</v>
      </c>
      <c r="K625" s="40" t="str">
        <f aca="false">IF(ISBLANK(F625),"",IF(ISNUMBER(F625),F625,VLOOKUP(IF(ISERROR(SEARCH(")",F625,1)),LEFT(F625,LEN(F625)),LEFT(F625,LEN(F625)-1)),$A$2:$C$38,3,0)))</f>
        <v/>
      </c>
      <c r="L625" s="40" t="str">
        <f aca="false">IF(ISBLANK(G625),"",IF(ISNUMBER(G625),G625,IF(ISNUMBER(1*LEFT(G625,LEN(G625)-1)),1*LEFT(G625,LEN(G625)-1),VLOOKUP(IF(ISERROR(SEARCH(")",G625,1)),LEFT(G625,LEN(G625)),LEFT(G625,LEN(G625)-1)),$A$2:$C$38,3,0))))</f>
        <v/>
      </c>
      <c r="M625" s="41" t="str">
        <f aca="false">IF(ISBLANK(H625),"",IF(ISNUMBER(H625),H625,IF(ISNUMBER(1*LEFT(H625,LEN(H625)-1)),1*LEFT(H625,LEN(H625)-1),VLOOKUP(IF(ISERROR(SEARCH(")",H625,1)),LEFT(H625,LEN(H625)),LEFT(H625,LEN(H625)-1)),$A$2:$C$38,3,0))))</f>
        <v/>
      </c>
      <c r="N625" s="40" t="str">
        <f aca="false">I625&amp;"("&amp;J625&amp;IF(ISNUMBER(K625),IF(ISNUMBER(L625),IF(ISNUMBER(M625),","&amp;K625&amp;","&amp;L625&amp;","&amp;M625,","&amp;K625&amp;","&amp;L625),","&amp;K625),"")&amp;")"</f>
        <v>SMY1(1)</v>
      </c>
      <c r="O625" s="0" t="str">
        <f aca="false">IF(ISERROR(VLOOKUP(N625,'INTEGER modparm'!$B$2:$B$155,1,0)),IF(ISERROR(VLOOKUP(N625,'REAL modparm'!$B$2:$B$801,1,0)),IF(ISERROR(VLOOKUP(N625,'CHAR modparm'!$B$2:$B$10,1,0)),"*******","CHARACTER"),"REAL"),"INTEGER")</f>
        <v>REAL</v>
      </c>
      <c r="P625" s="0" t="n">
        <v>624</v>
      </c>
      <c r="Q625" s="42" t="s">
        <v>2974</v>
      </c>
      <c r="R625" s="42" t="str">
        <f aca="false">INDEX($N$2:$N$951,MATCH(S625,$P$2:$P$951,0),1)</f>
        <v>SMTS(1)</v>
      </c>
      <c r="S625" s="30" t="n">
        <v>620</v>
      </c>
      <c r="T625" s="43" t="str">
        <f aca="false">Q625&amp;"::"&amp;R625</f>
        <v>REAL::SMTS(1)</v>
      </c>
      <c r="U625" s="44" t="str">
        <f aca="false">"p%"&amp;LEFT(R625,SEARCH("(",R625,1)-1)&amp;"="&amp;LEFT(R625,SEARCH("(",R625,1)-1)</f>
        <v>p%SMTS=SMTS</v>
      </c>
      <c r="V625" s="44" t="str">
        <f aca="false">LEFT(R625,SEARCH("(",R625,1)-1)&amp;"="&amp;"p%"&amp;LEFT(R625,SEARCH("(",R625,1)-1)</f>
        <v>SMTS=p%SMTS</v>
      </c>
    </row>
    <row r="626" customFormat="false" ht="12.8" hidden="false" customHeight="false" outlineLevel="0" collapsed="false">
      <c r="E626" s="0" t="s">
        <v>1099</v>
      </c>
      <c r="I626" s="39" t="s">
        <v>2632</v>
      </c>
      <c r="J626" s="40" t="n">
        <f aca="false">IF(ISNUMBER(RIGHT(E626,LEN(E626)-SEARCH("(",E626,1))*1),RIGHT(E626,LEN(E626)-SEARCH("(",E626,1))*1,VLOOKUP(MID(E626,SEARCH("(",E626,1)+1,IF(ISERROR(FIND("NBMX",E626,1)),3,4)),$A$2:$C$38,3,0))</f>
        <v>1</v>
      </c>
      <c r="K626" s="40" t="str">
        <f aca="false">IF(ISBLANK(F626),"",IF(ISNUMBER(F626),F626,VLOOKUP(IF(ISERROR(SEARCH(")",F626,1)),LEFT(F626,LEN(F626)),LEFT(F626,LEN(F626)-1)),$A$2:$C$38,3,0)))</f>
        <v/>
      </c>
      <c r="L626" s="40" t="str">
        <f aca="false">IF(ISBLANK(G626),"",IF(ISNUMBER(G626),G626,IF(ISNUMBER(1*LEFT(G626,LEN(G626)-1)),1*LEFT(G626,LEN(G626)-1),VLOOKUP(IF(ISERROR(SEARCH(")",G626,1)),LEFT(G626,LEN(G626)),LEFT(G626,LEN(G626)-1)),$A$2:$C$38,3,0))))</f>
        <v/>
      </c>
      <c r="M626" s="41" t="str">
        <f aca="false">IF(ISBLANK(H626),"",IF(ISNUMBER(H626),H626,IF(ISNUMBER(1*LEFT(H626,LEN(H626)-1)),1*LEFT(H626,LEN(H626)-1),VLOOKUP(IF(ISERROR(SEARCH(")",H626,1)),LEFT(H626,LEN(H626)),LEFT(H626,LEN(H626)-1)),$A$2:$C$38,3,0))))</f>
        <v/>
      </c>
      <c r="N626" s="40" t="str">
        <f aca="false">I626&amp;"("&amp;J626&amp;IF(ISNUMBER(K626),IF(ISNUMBER(L626),IF(ISNUMBER(M626),","&amp;K626&amp;","&amp;L626&amp;","&amp;M626,","&amp;K626&amp;","&amp;L626),","&amp;K626),"")&amp;")"</f>
        <v>SMY2(1)</v>
      </c>
      <c r="O626" s="0" t="str">
        <f aca="false">IF(ISERROR(VLOOKUP(N626,'INTEGER modparm'!$B$2:$B$155,1,0)),IF(ISERROR(VLOOKUP(N626,'REAL modparm'!$B$2:$B$801,1,0)),IF(ISERROR(VLOOKUP(N626,'CHAR modparm'!$B$2:$B$10,1,0)),"*******","CHARACTER"),"REAL"),"INTEGER")</f>
        <v>REAL</v>
      </c>
      <c r="P626" s="0" t="n">
        <v>625</v>
      </c>
      <c r="Q626" s="42" t="s">
        <v>2974</v>
      </c>
      <c r="R626" s="42" t="str">
        <f aca="false">INDEX($N$2:$N$951,MATCH(S626,$P$2:$P$951,0),1)</f>
        <v>SMWS(1)</v>
      </c>
      <c r="S626" s="30" t="n">
        <v>621</v>
      </c>
      <c r="T626" s="43" t="str">
        <f aca="false">Q626&amp;"::"&amp;R626</f>
        <v>REAL::SMWS(1)</v>
      </c>
      <c r="U626" s="44" t="str">
        <f aca="false">"p%"&amp;LEFT(R626,SEARCH("(",R626,1)-1)&amp;"="&amp;LEFT(R626,SEARCH("(",R626,1)-1)</f>
        <v>p%SMWS=SMWS</v>
      </c>
      <c r="V626" s="44" t="str">
        <f aca="false">LEFT(R626,SEARCH("(",R626,1)-1)&amp;"="&amp;"p%"&amp;LEFT(R626,SEARCH("(",R626,1)-1)</f>
        <v>SMWS=p%SMWS</v>
      </c>
    </row>
    <row r="627" customFormat="false" ht="12.8" hidden="false" customHeight="false" outlineLevel="0" collapsed="false">
      <c r="E627" s="0" t="s">
        <v>1851</v>
      </c>
      <c r="F627" s="0" t="s">
        <v>1681</v>
      </c>
      <c r="I627" s="39" t="s">
        <v>2633</v>
      </c>
      <c r="J627" s="40" t="n">
        <f aca="false">IF(ISNUMBER(RIGHT(E627,LEN(E627)-SEARCH("(",E627,1))*1),RIGHT(E627,LEN(E627)-SEARCH("(",E627,1))*1,VLOOKUP(MID(E627,SEARCH("(",E627,1)+1,IF(ISERROR(FIND("NBMX",E627,1)),3,4)),$A$2:$C$38,3,0))</f>
        <v>35</v>
      </c>
      <c r="K627" s="40" t="n">
        <f aca="false">IF(ISBLANK(F627),"",IF(ISNUMBER(F627),F627,VLOOKUP(IF(ISERROR(SEARCH(")",F627,1)),LEFT(F627,LEN(F627)),LEFT(F627,LEN(F627)-1)),$A$2:$C$38,3,0)))</f>
        <v>4</v>
      </c>
      <c r="L627" s="40" t="str">
        <f aca="false">IF(ISBLANK(G627),"",IF(ISNUMBER(G627),G627,IF(ISNUMBER(1*LEFT(G627,LEN(G627)-1)),1*LEFT(G627,LEN(G627)-1),VLOOKUP(IF(ISERROR(SEARCH(")",G627,1)),LEFT(G627,LEN(G627)),LEFT(G627,LEN(G627)-1)),$A$2:$C$38,3,0))))</f>
        <v/>
      </c>
      <c r="M627" s="41" t="str">
        <f aca="false">IF(ISBLANK(H627),"",IF(ISNUMBER(H627),H627,IF(ISNUMBER(1*LEFT(H627,LEN(H627)-1)),1*LEFT(H627,LEN(H627)-1),VLOOKUP(IF(ISERROR(SEARCH(")",H627,1)),LEFT(H627,LEN(H627)),LEFT(H627,LEN(H627)-1)),$A$2:$C$38,3,0))))</f>
        <v/>
      </c>
      <c r="N627" s="40" t="str">
        <f aca="false">I627&amp;"("&amp;J627&amp;IF(ISNUMBER(K627),IF(ISNUMBER(L627),IF(ISNUMBER(M627),","&amp;K627&amp;","&amp;L627&amp;","&amp;M627,","&amp;K627&amp;","&amp;L627),","&amp;K627),"")&amp;")"</f>
        <v>SMYH(35,4)</v>
      </c>
      <c r="O627" s="0" t="str">
        <f aca="false">IF(ISERROR(VLOOKUP(N627,'INTEGER modparm'!$B$2:$B$155,1,0)),IF(ISERROR(VLOOKUP(N627,'REAL modparm'!$B$2:$B$801,1,0)),IF(ISERROR(VLOOKUP(N627,'CHAR modparm'!$B$2:$B$10,1,0)),"*******","CHARACTER"),"REAL"),"INTEGER")</f>
        <v>REAL</v>
      </c>
      <c r="P627" s="0" t="n">
        <v>626</v>
      </c>
      <c r="Q627" s="42" t="s">
        <v>2974</v>
      </c>
      <c r="R627" s="42" t="str">
        <f aca="false">INDEX($N$2:$N$951,MATCH(S627,$P$2:$P$951,0),1)</f>
        <v>SMX(1)</v>
      </c>
      <c r="S627" s="30" t="n">
        <v>622</v>
      </c>
      <c r="T627" s="43" t="str">
        <f aca="false">Q627&amp;"::"&amp;R627</f>
        <v>REAL::SMX(1)</v>
      </c>
      <c r="U627" s="44" t="str">
        <f aca="false">"p%"&amp;LEFT(R627,SEARCH("(",R627,1)-1)&amp;"="&amp;LEFT(R627,SEARCH("(",R627,1)-1)</f>
        <v>p%SMX=SMX</v>
      </c>
      <c r="V627" s="44" t="str">
        <f aca="false">LEFT(R627,SEARCH("(",R627,1)-1)&amp;"="&amp;"p%"&amp;LEFT(R627,SEARCH("(",R627,1)-1)</f>
        <v>SMX=p%SMX</v>
      </c>
    </row>
    <row r="628" customFormat="false" ht="12.8" hidden="false" customHeight="false" outlineLevel="0" collapsed="false">
      <c r="E628" s="0" t="s">
        <v>1852</v>
      </c>
      <c r="F628" s="0" t="s">
        <v>220</v>
      </c>
      <c r="G628" s="0" t="s">
        <v>1681</v>
      </c>
      <c r="I628" s="39" t="s">
        <v>2634</v>
      </c>
      <c r="J628" s="40" t="n">
        <f aca="false">IF(ISNUMBER(RIGHT(E628,LEN(E628)-SEARCH("(",E628,1))*1),RIGHT(E628,LEN(E628)-SEARCH("(",E628,1))*1,VLOOKUP(MID(E628,SEARCH("(",E628,1)+1,IF(ISERROR(FIND("NBMX",E628,1)),3,4)),$A$2:$C$38,3,0))</f>
        <v>13</v>
      </c>
      <c r="K628" s="40" t="n">
        <f aca="false">IF(ISBLANK(F628),"",IF(ISNUMBER(F628),F628,VLOOKUP(IF(ISERROR(SEARCH(")",F628,1)),LEFT(F628,LEN(F628)),LEFT(F628,LEN(F628)-1)),$A$2:$C$38,3,0)))</f>
        <v>60</v>
      </c>
      <c r="L628" s="40" t="n">
        <f aca="false">IF(ISBLANK(G628),"",IF(ISNUMBER(G628),G628,IF(ISNUMBER(1*LEFT(G628,LEN(G628)-1)),1*LEFT(G628,LEN(G628)-1),VLOOKUP(IF(ISERROR(SEARCH(")",G628,1)),LEFT(G628,LEN(G628)),LEFT(G628,LEN(G628)-1)),$A$2:$C$38,3,0))))</f>
        <v>4</v>
      </c>
      <c r="M628" s="41" t="str">
        <f aca="false">IF(ISBLANK(H628),"",IF(ISNUMBER(H628),H628,IF(ISNUMBER(1*LEFT(H628,LEN(H628)-1)),1*LEFT(H628,LEN(H628)-1),VLOOKUP(IF(ISERROR(SEARCH(")",H628,1)),LEFT(H628,LEN(H628)),LEFT(H628,LEN(H628)-1)),$A$2:$C$38,3,0))))</f>
        <v/>
      </c>
      <c r="N628" s="40" t="str">
        <f aca="false">I628&amp;"("&amp;J628&amp;IF(ISNUMBER(K628),IF(ISNUMBER(L628),IF(ISNUMBER(M628),","&amp;K628&amp;","&amp;L628&amp;","&amp;M628,","&amp;K628&amp;","&amp;L628),","&amp;K628),"")&amp;")"</f>
        <v>SMYP(13,60,4)</v>
      </c>
      <c r="O628" s="0" t="str">
        <f aca="false">IF(ISERROR(VLOOKUP(N628,'INTEGER modparm'!$B$2:$B$155,1,0)),IF(ISERROR(VLOOKUP(N628,'REAL modparm'!$B$2:$B$801,1,0)),IF(ISERROR(VLOOKUP(N628,'CHAR modparm'!$B$2:$B$10,1,0)),"*******","CHARACTER"),"REAL"),"INTEGER")</f>
        <v>REAL</v>
      </c>
      <c r="P628" s="0" t="n">
        <v>627</v>
      </c>
      <c r="Q628" s="42" t="s">
        <v>2974</v>
      </c>
      <c r="R628" s="42" t="str">
        <f aca="false">INDEX($N$2:$N$951,MATCH(S628,$P$2:$P$951,0),1)</f>
        <v>SMY(155,1)</v>
      </c>
      <c r="S628" s="30" t="n">
        <v>623</v>
      </c>
      <c r="T628" s="43" t="str">
        <f aca="false">Q628&amp;"::"&amp;R628</f>
        <v>REAL::SMY(155,1)</v>
      </c>
      <c r="U628" s="44" t="str">
        <f aca="false">"p%"&amp;LEFT(R628,SEARCH("(",R628,1)-1)&amp;"="&amp;LEFT(R628,SEARCH("(",R628,1)-1)</f>
        <v>p%SMY=SMY</v>
      </c>
      <c r="V628" s="44" t="str">
        <f aca="false">LEFT(R628,SEARCH("(",R628,1)-1)&amp;"="&amp;"p%"&amp;LEFT(R628,SEARCH("(",R628,1)-1)</f>
        <v>SMY=p%SMY</v>
      </c>
    </row>
    <row r="629" customFormat="false" ht="12.8" hidden="false" customHeight="false" outlineLevel="0" collapsed="false">
      <c r="E629" s="0" t="s">
        <v>1853</v>
      </c>
      <c r="F629" s="0" t="s">
        <v>1854</v>
      </c>
      <c r="I629" s="39" t="s">
        <v>2635</v>
      </c>
      <c r="J629" s="40" t="n">
        <f aca="false">IF(ISNUMBER(RIGHT(E629,LEN(E629)-SEARCH("(",E629,1))*1),RIGHT(E629,LEN(E629)-SEARCH("(",E629,1))*1,VLOOKUP(MID(E629,SEARCH("(",E629,1)+1,IF(ISERROR(FIND("NBMX",E629,1)),3,4)),$A$2:$C$38,3,0))</f>
        <v>5</v>
      </c>
      <c r="K629" s="40" t="n">
        <f aca="false">IF(ISBLANK(F629),"",IF(ISNUMBER(F629),F629,VLOOKUP(IF(ISERROR(SEARCH(")",F629,1)),LEFT(F629,LEN(F629)),LEFT(F629,LEN(F629)-1)),$A$2:$C$38,3,0)))</f>
        <v>60</v>
      </c>
      <c r="L629" s="40" t="str">
        <f aca="false">IF(ISBLANK(G629),"",IF(ISNUMBER(G629),G629,IF(ISNUMBER(1*LEFT(G629,LEN(G629)-1)),1*LEFT(G629,LEN(G629)-1),VLOOKUP(IF(ISERROR(SEARCH(")",G629,1)),LEFT(G629,LEN(G629)),LEFT(G629,LEN(G629)-1)),$A$2:$C$38,3,0))))</f>
        <v/>
      </c>
      <c r="M629" s="41" t="str">
        <f aca="false">IF(ISBLANK(H629),"",IF(ISNUMBER(H629),H629,IF(ISNUMBER(1*LEFT(H629,LEN(H629)-1)),1*LEFT(H629,LEN(H629)-1),VLOOKUP(IF(ISERROR(SEARCH(")",H629,1)),LEFT(H629,LEN(H629)),LEFT(H629,LEN(H629)-1)),$A$2:$C$38,3,0))))</f>
        <v/>
      </c>
      <c r="N629" s="40" t="str">
        <f aca="false">I629&amp;"("&amp;J629&amp;IF(ISNUMBER(K629),IF(ISNUMBER(L629),IF(ISNUMBER(M629),","&amp;K629&amp;","&amp;L629&amp;","&amp;M629,","&amp;K629&amp;","&amp;L629),","&amp;K629),"")&amp;")"</f>
        <v>SMYRP(5,60)</v>
      </c>
      <c r="O629" s="0" t="str">
        <f aca="false">IF(ISERROR(VLOOKUP(N629,'INTEGER modparm'!$B$2:$B$155,1,0)),IF(ISERROR(VLOOKUP(N629,'REAL modparm'!$B$2:$B$801,1,0)),IF(ISERROR(VLOOKUP(N629,'CHAR modparm'!$B$2:$B$10,1,0)),"*******","CHARACTER"),"REAL"),"INTEGER")</f>
        <v>REAL</v>
      </c>
      <c r="P629" s="0" t="n">
        <v>628</v>
      </c>
      <c r="Q629" s="42" t="s">
        <v>2974</v>
      </c>
      <c r="R629" s="42" t="str">
        <f aca="false">INDEX($N$2:$N$951,MATCH(S629,$P$2:$P$951,0),1)</f>
        <v>SMY1(1)</v>
      </c>
      <c r="S629" s="30" t="n">
        <v>624</v>
      </c>
      <c r="T629" s="43" t="str">
        <f aca="false">Q629&amp;"::"&amp;R629</f>
        <v>REAL::SMY1(1)</v>
      </c>
      <c r="U629" s="44" t="str">
        <f aca="false">"p%"&amp;LEFT(R629,SEARCH("(",R629,1)-1)&amp;"="&amp;LEFT(R629,SEARCH("(",R629,1)-1)</f>
        <v>p%SMY1=SMY1</v>
      </c>
      <c r="V629" s="44" t="str">
        <f aca="false">LEFT(R629,SEARCH("(",R629,1)-1)&amp;"="&amp;"p%"&amp;LEFT(R629,SEARCH("(",R629,1)-1)</f>
        <v>SMY1=p%SMY1</v>
      </c>
    </row>
    <row r="630" customFormat="false" ht="12.8" hidden="false" customHeight="false" outlineLevel="0" collapsed="false">
      <c r="E630" s="0" t="s">
        <v>1100</v>
      </c>
      <c r="I630" s="39" t="s">
        <v>2636</v>
      </c>
      <c r="J630" s="40" t="n">
        <f aca="false">IF(ISNUMBER(RIGHT(E630,LEN(E630)-SEARCH("(",E630,1))*1),RIGHT(E630,LEN(E630)-SEARCH("(",E630,1))*1,VLOOKUP(MID(E630,SEARCH("(",E630,1)+1,IF(ISERROR(FIND("NBMX",E630,1)),3,4)),$A$2:$C$38,3,0))</f>
        <v>1</v>
      </c>
      <c r="K630" s="40" t="str">
        <f aca="false">IF(ISBLANK(F630),"",IF(ISNUMBER(F630),F630,VLOOKUP(IF(ISERROR(SEARCH(")",F630,1)),LEFT(F630,LEN(F630)),LEFT(F630,LEN(F630)-1)),$A$2:$C$38,3,0)))</f>
        <v/>
      </c>
      <c r="L630" s="40" t="str">
        <f aca="false">IF(ISBLANK(G630),"",IF(ISNUMBER(G630),G630,IF(ISNUMBER(1*LEFT(G630,LEN(G630)-1)),1*LEFT(G630,LEN(G630)-1),VLOOKUP(IF(ISERROR(SEARCH(")",G630,1)),LEFT(G630,LEN(G630)),LEFT(G630,LEN(G630)-1)),$A$2:$C$38,3,0))))</f>
        <v/>
      </c>
      <c r="M630" s="41" t="str">
        <f aca="false">IF(ISBLANK(H630),"",IF(ISNUMBER(H630),H630,IF(ISNUMBER(1*LEFT(H630,LEN(H630)-1)),1*LEFT(H630,LEN(H630)-1),VLOOKUP(IF(ISERROR(SEARCH(")",H630,1)),LEFT(H630,LEN(H630)),LEFT(H630,LEN(H630)-1)),$A$2:$C$38,3,0))))</f>
        <v/>
      </c>
      <c r="N630" s="40" t="str">
        <f aca="false">I630&amp;"("&amp;J630&amp;IF(ISNUMBER(K630),IF(ISNUMBER(L630),IF(ISNUMBER(M630),","&amp;K630&amp;","&amp;L630&amp;","&amp;M630,","&amp;K630&amp;","&amp;L630),","&amp;K630),"")&amp;")"</f>
        <v>SNO(1)</v>
      </c>
      <c r="O630" s="0" t="str">
        <f aca="false">IF(ISERROR(VLOOKUP(N630,'INTEGER modparm'!$B$2:$B$155,1,0)),IF(ISERROR(VLOOKUP(N630,'REAL modparm'!$B$2:$B$801,1,0)),IF(ISERROR(VLOOKUP(N630,'CHAR modparm'!$B$2:$B$10,1,0)),"*******","CHARACTER"),"REAL"),"INTEGER")</f>
        <v>REAL</v>
      </c>
      <c r="P630" s="0" t="n">
        <v>629</v>
      </c>
      <c r="Q630" s="42" t="s">
        <v>2974</v>
      </c>
      <c r="R630" s="42" t="str">
        <f aca="false">INDEX($N$2:$N$951,MATCH(S630,$P$2:$P$951,0),1)</f>
        <v>SMY2(1)</v>
      </c>
      <c r="S630" s="30" t="n">
        <v>625</v>
      </c>
      <c r="T630" s="43" t="str">
        <f aca="false">Q630&amp;"::"&amp;R630</f>
        <v>REAL::SMY2(1)</v>
      </c>
      <c r="U630" s="44" t="str">
        <f aca="false">"p%"&amp;LEFT(R630,SEARCH("(",R630,1)-1)&amp;"="&amp;LEFT(R630,SEARCH("(",R630,1)-1)</f>
        <v>p%SMY2=SMY2</v>
      </c>
      <c r="V630" s="44" t="str">
        <f aca="false">LEFT(R630,SEARCH("(",R630,1)-1)&amp;"="&amp;"p%"&amp;LEFT(R630,SEARCH("(",R630,1)-1)</f>
        <v>SMY2=p%SMY2</v>
      </c>
    </row>
    <row r="631" customFormat="false" ht="12.8" hidden="false" customHeight="false" outlineLevel="0" collapsed="false">
      <c r="E631" s="0" t="s">
        <v>1855</v>
      </c>
      <c r="F631" s="0" t="s">
        <v>1604</v>
      </c>
      <c r="G631" s="0" t="s">
        <v>1599</v>
      </c>
      <c r="I631" s="39" t="s">
        <v>2637</v>
      </c>
      <c r="J631" s="40" t="n">
        <f aca="false">IF(ISNUMBER(RIGHT(E631,LEN(E631)-SEARCH("(",E631,1))*1),RIGHT(E631,LEN(E631)-SEARCH("(",E631,1))*1,VLOOKUP(MID(E631,SEARCH("(",E631,1)+1,IF(ISERROR(FIND("NBMX",E631,1)),3,4)),$A$2:$C$38,3,0))</f>
        <v>17</v>
      </c>
      <c r="K631" s="40" t="n">
        <f aca="false">IF(ISBLANK(F631),"",IF(ISNUMBER(F631),F631,VLOOKUP(IF(ISERROR(SEARCH(")",F631,1)),LEFT(F631,LEN(F631)),LEFT(F631,LEN(F631)-1)),$A$2:$C$38,3,0)))</f>
        <v>12</v>
      </c>
      <c r="L631" s="40" t="n">
        <f aca="false">IF(ISBLANK(G631),"",IF(ISNUMBER(G631),G631,IF(ISNUMBER(1*LEFT(G631,LEN(G631)-1)),1*LEFT(G631,LEN(G631)-1),VLOOKUP(IF(ISERROR(SEARCH(")",G631,1)),LEFT(G631,LEN(G631)),LEFT(G631,LEN(G631)-1)),$A$2:$C$38,3,0))))</f>
        <v>1</v>
      </c>
      <c r="M631" s="41" t="str">
        <f aca="false">IF(ISBLANK(H631),"",IF(ISNUMBER(H631),H631,IF(ISNUMBER(1*LEFT(H631,LEN(H631)-1)),1*LEFT(H631,LEN(H631)-1),VLOOKUP(IF(ISERROR(SEARCH(")",H631,1)),LEFT(H631,LEN(H631)),LEFT(H631,LEN(H631)-1)),$A$2:$C$38,3,0))))</f>
        <v/>
      </c>
      <c r="N631" s="40" t="str">
        <f aca="false">I631&amp;"("&amp;J631&amp;IF(ISNUMBER(K631),IF(ISNUMBER(L631),IF(ISNUMBER(M631),","&amp;K631&amp;","&amp;L631&amp;","&amp;M631,","&amp;K631&amp;","&amp;L631),","&amp;K631),"")&amp;")"</f>
        <v>SOIL(17,12,1)</v>
      </c>
      <c r="O631" s="0" t="str">
        <f aca="false">IF(ISERROR(VLOOKUP(N631,'INTEGER modparm'!$B$2:$B$155,1,0)),IF(ISERROR(VLOOKUP(N631,'REAL modparm'!$B$2:$B$801,1,0)),IF(ISERROR(VLOOKUP(N631,'CHAR modparm'!$B$2:$B$10,1,0)),"*******","CHARACTER"),"REAL"),"INTEGER")</f>
        <v>REAL</v>
      </c>
      <c r="P631" s="0" t="n">
        <v>630</v>
      </c>
      <c r="Q631" s="42" t="s">
        <v>2974</v>
      </c>
      <c r="R631" s="42" t="str">
        <f aca="false">INDEX($N$2:$N$951,MATCH(S631,$P$2:$P$951,0),1)</f>
        <v>SMYH(35,4)</v>
      </c>
      <c r="S631" s="30" t="n">
        <v>626</v>
      </c>
      <c r="T631" s="43" t="str">
        <f aca="false">Q631&amp;"::"&amp;R631</f>
        <v>REAL::SMYH(35,4)</v>
      </c>
      <c r="U631" s="44" t="str">
        <f aca="false">"p%"&amp;LEFT(R631,SEARCH("(",R631,1)-1)&amp;"="&amp;LEFT(R631,SEARCH("(",R631,1)-1)</f>
        <v>p%SMYH=SMYH</v>
      </c>
      <c r="V631" s="44" t="str">
        <f aca="false">LEFT(R631,SEARCH("(",R631,1)-1)&amp;"="&amp;"p%"&amp;LEFT(R631,SEARCH("(",R631,1)-1)</f>
        <v>SMYH=p%SMYH</v>
      </c>
    </row>
    <row r="632" customFormat="false" ht="12.8" hidden="false" customHeight="false" outlineLevel="0" collapsed="false">
      <c r="E632" s="0" t="s">
        <v>1856</v>
      </c>
      <c r="F632" s="0" t="s">
        <v>1604</v>
      </c>
      <c r="G632" s="0" t="s">
        <v>1599</v>
      </c>
      <c r="I632" s="39" t="s">
        <v>2638</v>
      </c>
      <c r="J632" s="40" t="n">
        <f aca="false">IF(ISNUMBER(RIGHT(E632,LEN(E632)-SEARCH("(",E632,1))*1),RIGHT(E632,LEN(E632)-SEARCH("(",E632,1))*1,VLOOKUP(MID(E632,SEARCH("(",E632,1)+1,IF(ISERROR(FIND("NBMX",E632,1)),3,4)),$A$2:$C$38,3,0))</f>
        <v>23</v>
      </c>
      <c r="K632" s="40" t="n">
        <f aca="false">IF(ISBLANK(F632),"",IF(ISNUMBER(F632),F632,VLOOKUP(IF(ISERROR(SEARCH(")",F632,1)),LEFT(F632,LEN(F632)),LEFT(F632,LEN(F632)-1)),$A$2:$C$38,3,0)))</f>
        <v>12</v>
      </c>
      <c r="L632" s="40" t="n">
        <f aca="false">IF(ISBLANK(G632),"",IF(ISNUMBER(G632),G632,IF(ISNUMBER(1*LEFT(G632,LEN(G632)-1)),1*LEFT(G632,LEN(G632)-1),VLOOKUP(IF(ISERROR(SEARCH(")",G632,1)),LEFT(G632,LEN(G632)),LEFT(G632,LEN(G632)-1)),$A$2:$C$38,3,0))))</f>
        <v>1</v>
      </c>
      <c r="M632" s="41" t="str">
        <f aca="false">IF(ISBLANK(H632),"",IF(ISNUMBER(H632),H632,IF(ISNUMBER(1*LEFT(H632,LEN(H632)-1)),1*LEFT(H632,LEN(H632)-1),VLOOKUP(IF(ISERROR(SEARCH(")",H632,1)),LEFT(H632,LEN(H632)),LEFT(H632,LEN(H632)-1)),$A$2:$C$38,3,0))))</f>
        <v/>
      </c>
      <c r="N632" s="40" t="str">
        <f aca="false">I632&amp;"("&amp;J632&amp;IF(ISNUMBER(K632),IF(ISNUMBER(L632),IF(ISNUMBER(M632),","&amp;K632&amp;","&amp;L632&amp;","&amp;M632,","&amp;K632&amp;","&amp;L632),","&amp;K632),"")&amp;")"</f>
        <v>SOL(23,12,1)</v>
      </c>
      <c r="O632" s="0" t="str">
        <f aca="false">IF(ISERROR(VLOOKUP(N632,'INTEGER modparm'!$B$2:$B$155,1,0)),IF(ISERROR(VLOOKUP(N632,'REAL modparm'!$B$2:$B$801,1,0)),IF(ISERROR(VLOOKUP(N632,'CHAR modparm'!$B$2:$B$10,1,0)),"*******","CHARACTER"),"REAL"),"INTEGER")</f>
        <v>REAL</v>
      </c>
      <c r="P632" s="0" t="n">
        <v>631</v>
      </c>
      <c r="Q632" s="42" t="s">
        <v>2974</v>
      </c>
      <c r="R632" s="42" t="str">
        <f aca="false">INDEX($N$2:$N$951,MATCH(S632,$P$2:$P$951,0),1)</f>
        <v>SMYP(13,60,4)</v>
      </c>
      <c r="S632" s="30" t="n">
        <v>627</v>
      </c>
      <c r="T632" s="43" t="str">
        <f aca="false">Q632&amp;"::"&amp;R632</f>
        <v>REAL::SMYP(13,60,4)</v>
      </c>
      <c r="U632" s="44" t="str">
        <f aca="false">"p%"&amp;LEFT(R632,SEARCH("(",R632,1)-1)&amp;"="&amp;LEFT(R632,SEARCH("(",R632,1)-1)</f>
        <v>p%SMYP=SMYP</v>
      </c>
      <c r="V632" s="44" t="str">
        <f aca="false">LEFT(R632,SEARCH("(",R632,1)-1)&amp;"="&amp;"p%"&amp;LEFT(R632,SEARCH("(",R632,1)-1)</f>
        <v>SMYP=p%SMYP</v>
      </c>
    </row>
    <row r="633" customFormat="false" ht="12.8" hidden="false" customHeight="false" outlineLevel="0" collapsed="false">
      <c r="E633" s="0" t="s">
        <v>1857</v>
      </c>
      <c r="F633" s="0" t="s">
        <v>1599</v>
      </c>
      <c r="I633" s="39" t="s">
        <v>2639</v>
      </c>
      <c r="J633" s="40" t="n">
        <f aca="false">IF(ISNUMBER(RIGHT(E633,LEN(E633)-SEARCH("(",E633,1))*1),RIGHT(E633,LEN(E633)-SEARCH("(",E633,1))*1,VLOOKUP(MID(E633,SEARCH("(",E633,1)+1,IF(ISERROR(FIND("NBMX",E633,1)),3,4)),$A$2:$C$38,3,0))</f>
        <v>31</v>
      </c>
      <c r="K633" s="40" t="n">
        <f aca="false">IF(ISBLANK(F633),"",IF(ISNUMBER(F633),F633,VLOOKUP(IF(ISERROR(SEARCH(")",F633,1)),LEFT(F633,LEN(F633)),LEFT(F633,LEN(F633)-1)),$A$2:$C$38,3,0)))</f>
        <v>1</v>
      </c>
      <c r="L633" s="40" t="str">
        <f aca="false">IF(ISBLANK(G633),"",IF(ISNUMBER(G633),G633,IF(ISNUMBER(1*LEFT(G633,LEN(G633)-1)),1*LEFT(G633,LEN(G633)-1),VLOOKUP(IF(ISERROR(SEARCH(")",G633,1)),LEFT(G633,LEN(G633)),LEFT(G633,LEN(G633)-1)),$A$2:$C$38,3,0))))</f>
        <v/>
      </c>
      <c r="M633" s="41" t="str">
        <f aca="false">IF(ISBLANK(H633),"",IF(ISNUMBER(H633),H633,IF(ISNUMBER(1*LEFT(H633,LEN(H633)-1)),1*LEFT(H633,LEN(H633)-1),VLOOKUP(IF(ISERROR(SEARCH(")",H633,1)),LEFT(H633,LEN(H633)),LEFT(H633,LEN(H633)-1)),$A$2:$C$38,3,0))))</f>
        <v/>
      </c>
      <c r="N633" s="40" t="str">
        <f aca="false">I633&amp;"("&amp;J633&amp;IF(ISNUMBER(K633),IF(ISNUMBER(L633),IF(ISNUMBER(M633),","&amp;K633&amp;","&amp;L633&amp;","&amp;M633,","&amp;K633&amp;","&amp;L633),","&amp;K633),"")&amp;")"</f>
        <v>SOLK(31,1)</v>
      </c>
      <c r="O633" s="0" t="str">
        <f aca="false">IF(ISERROR(VLOOKUP(N633,'INTEGER modparm'!$B$2:$B$155,1,0)),IF(ISERROR(VLOOKUP(N633,'REAL modparm'!$B$2:$B$801,1,0)),IF(ISERROR(VLOOKUP(N633,'CHAR modparm'!$B$2:$B$10,1,0)),"*******","CHARACTER"),"REAL"),"INTEGER")</f>
        <v>REAL</v>
      </c>
      <c r="P633" s="0" t="n">
        <v>632</v>
      </c>
      <c r="Q633" s="42" t="s">
        <v>2974</v>
      </c>
      <c r="R633" s="42" t="str">
        <f aca="false">INDEX($N$2:$N$951,MATCH(S633,$P$2:$P$951,0),1)</f>
        <v>SMYRP(5,60)</v>
      </c>
      <c r="S633" s="30" t="n">
        <v>628</v>
      </c>
      <c r="T633" s="43" t="str">
        <f aca="false">Q633&amp;"::"&amp;R633</f>
        <v>REAL::SMYRP(5,60)</v>
      </c>
      <c r="U633" s="44" t="str">
        <f aca="false">"p%"&amp;LEFT(R633,SEARCH("(",R633,1)-1)&amp;"="&amp;LEFT(R633,SEARCH("(",R633,1)-1)</f>
        <v>p%SMYRP=SMYRP</v>
      </c>
      <c r="V633" s="44" t="str">
        <f aca="false">LEFT(R633,SEARCH("(",R633,1)-1)&amp;"="&amp;"p%"&amp;LEFT(R633,SEARCH("(",R633,1)-1)</f>
        <v>SMYRP=p%SMYRP</v>
      </c>
    </row>
    <row r="634" customFormat="false" ht="12.8" hidden="false" customHeight="false" outlineLevel="0" collapsed="false">
      <c r="E634" s="0" t="s">
        <v>1101</v>
      </c>
      <c r="I634" s="39" t="s">
        <v>2640</v>
      </c>
      <c r="J634" s="40" t="n">
        <f aca="false">IF(ISNUMBER(RIGHT(E634,LEN(E634)-SEARCH("(",E634,1))*1),RIGHT(E634,LEN(E634)-SEARCH("(",E634,1))*1,VLOOKUP(MID(E634,SEARCH("(",E634,1)+1,IF(ISERROR(FIND("NBMX",E634,1)),3,4)),$A$2:$C$38,3,0))</f>
        <v>1</v>
      </c>
      <c r="K634" s="40" t="str">
        <f aca="false">IF(ISBLANK(F634),"",IF(ISNUMBER(F634),F634,VLOOKUP(IF(ISERROR(SEARCH(")",F634,1)),LEFT(F634,LEN(F634)),LEFT(F634,LEN(F634)-1)),$A$2:$C$38,3,0)))</f>
        <v/>
      </c>
      <c r="L634" s="40" t="str">
        <f aca="false">IF(ISBLANK(G634),"",IF(ISNUMBER(G634),G634,IF(ISNUMBER(1*LEFT(G634,LEN(G634)-1)),1*LEFT(G634,LEN(G634)-1),VLOOKUP(IF(ISERROR(SEARCH(")",G634,1)),LEFT(G634,LEN(G634)),LEFT(G634,LEN(G634)-1)),$A$2:$C$38,3,0))))</f>
        <v/>
      </c>
      <c r="M634" s="41" t="str">
        <f aca="false">IF(ISBLANK(H634),"",IF(ISNUMBER(H634),H634,IF(ISNUMBER(1*LEFT(H634,LEN(H634)-1)),1*LEFT(H634,LEN(H634)-1),VLOOKUP(IF(ISERROR(SEARCH(")",H634,1)),LEFT(H634,LEN(H634)),LEFT(H634,LEN(H634)-1)),$A$2:$C$38,3,0))))</f>
        <v/>
      </c>
      <c r="N634" s="40" t="str">
        <f aca="false">I634&amp;"("&amp;J634&amp;IF(ISNUMBER(K634),IF(ISNUMBER(L634),IF(ISNUMBER(M634),","&amp;K634&amp;","&amp;L634&amp;","&amp;M634,","&amp;K634&amp;","&amp;L634),","&amp;K634),"")&amp;")"</f>
        <v>SOLQ(1)</v>
      </c>
      <c r="O634" s="0" t="str">
        <f aca="false">IF(ISERROR(VLOOKUP(N634,'INTEGER modparm'!$B$2:$B$155,1,0)),IF(ISERROR(VLOOKUP(N634,'REAL modparm'!$B$2:$B$801,1,0)),IF(ISERROR(VLOOKUP(N634,'CHAR modparm'!$B$2:$B$10,1,0)),"*******","CHARACTER"),"REAL"),"INTEGER")</f>
        <v>REAL</v>
      </c>
      <c r="P634" s="0" t="n">
        <v>633</v>
      </c>
      <c r="Q634" s="42" t="s">
        <v>2974</v>
      </c>
      <c r="R634" s="42" t="str">
        <f aca="false">INDEX($N$2:$N$951,MATCH(S634,$P$2:$P$951,0),1)</f>
        <v>SNO(1)</v>
      </c>
      <c r="S634" s="30" t="n">
        <v>629</v>
      </c>
      <c r="T634" s="43" t="str">
        <f aca="false">Q634&amp;"::"&amp;R634</f>
        <v>REAL::SNO(1)</v>
      </c>
      <c r="U634" s="44" t="str">
        <f aca="false">"p%"&amp;LEFT(R634,SEARCH("(",R634,1)-1)&amp;"="&amp;LEFT(R634,SEARCH("(",R634,1)-1)</f>
        <v>p%SNO=SNO</v>
      </c>
      <c r="V634" s="44" t="str">
        <f aca="false">LEFT(R634,SEARCH("(",R634,1)-1)&amp;"="&amp;"p%"&amp;LEFT(R634,SEARCH("(",R634,1)-1)</f>
        <v>SNO=p%SNO</v>
      </c>
    </row>
    <row r="635" customFormat="false" ht="12.8" hidden="false" customHeight="false" outlineLevel="0" collapsed="false">
      <c r="E635" s="0" t="s">
        <v>1858</v>
      </c>
      <c r="F635" s="0" t="s">
        <v>1599</v>
      </c>
      <c r="I635" s="39" t="s">
        <v>2641</v>
      </c>
      <c r="J635" s="40" t="n">
        <f aca="false">IF(ISNUMBER(RIGHT(E635,LEN(E635)-SEARCH("(",E635,1))*1),RIGHT(E635,LEN(E635)-SEARCH("(",E635,1))*1,VLOOKUP(MID(E635,SEARCH("(",E635,1)+1,IF(ISERROR(FIND("NBMX",E635,1)),3,4)),$A$2:$C$38,3,0))</f>
        <v>31</v>
      </c>
      <c r="K635" s="40" t="n">
        <f aca="false">IF(ISBLANK(F635),"",IF(ISNUMBER(F635),F635,VLOOKUP(IF(ISERROR(SEARCH(")",F635,1)),LEFT(F635,LEN(F635)),LEFT(F635,LEN(F635)-1)),$A$2:$C$38,3,0)))</f>
        <v>1</v>
      </c>
      <c r="L635" s="40" t="str">
        <f aca="false">IF(ISBLANK(G635),"",IF(ISNUMBER(G635),G635,IF(ISNUMBER(1*LEFT(G635,LEN(G635)-1)),1*LEFT(G635,LEN(G635)-1),VLOOKUP(IF(ISERROR(SEARCH(")",G635,1)),LEFT(G635,LEN(G635)),LEFT(G635,LEN(G635)-1)),$A$2:$C$38,3,0))))</f>
        <v/>
      </c>
      <c r="M635" s="41" t="str">
        <f aca="false">IF(ISBLANK(H635),"",IF(ISNUMBER(H635),H635,IF(ISNUMBER(1*LEFT(H635,LEN(H635)-1)),1*LEFT(H635,LEN(H635)-1),VLOOKUP(IF(ISERROR(SEARCH(")",H635,1)),LEFT(H635,LEN(H635)),LEFT(H635,LEN(H635)-1)),$A$2:$C$38,3,0))))</f>
        <v/>
      </c>
      <c r="N635" s="40" t="str">
        <f aca="false">I635&amp;"("&amp;J635&amp;IF(ISNUMBER(K635),IF(ISNUMBER(L635),IF(ISNUMBER(M635),","&amp;K635&amp;","&amp;L635&amp;","&amp;M635,","&amp;K635&amp;","&amp;L635),","&amp;K635),"")&amp;")"</f>
        <v>SOT(31,1)</v>
      </c>
      <c r="O635" s="0" t="str">
        <f aca="false">IF(ISERROR(VLOOKUP(N635,'INTEGER modparm'!$B$2:$B$155,1,0)),IF(ISERROR(VLOOKUP(N635,'REAL modparm'!$B$2:$B$801,1,0)),IF(ISERROR(VLOOKUP(N635,'CHAR modparm'!$B$2:$B$10,1,0)),"*******","CHARACTER"),"REAL"),"INTEGER")</f>
        <v>REAL</v>
      </c>
      <c r="P635" s="0" t="n">
        <v>634</v>
      </c>
      <c r="Q635" s="42" t="s">
        <v>2974</v>
      </c>
      <c r="R635" s="42" t="str">
        <f aca="false">INDEX($N$2:$N$951,MATCH(S635,$P$2:$P$951,0),1)</f>
        <v>SOIL(17,12,1)</v>
      </c>
      <c r="S635" s="30" t="n">
        <v>630</v>
      </c>
      <c r="T635" s="43" t="str">
        <f aca="false">Q635&amp;"::"&amp;R635</f>
        <v>REAL::SOIL(17,12,1)</v>
      </c>
      <c r="U635" s="44" t="str">
        <f aca="false">"p%"&amp;LEFT(R635,SEARCH("(",R635,1)-1)&amp;"="&amp;LEFT(R635,SEARCH("(",R635,1)-1)</f>
        <v>p%SOIL=SOIL</v>
      </c>
      <c r="V635" s="44" t="str">
        <f aca="false">LEFT(R635,SEARCH("(",R635,1)-1)&amp;"="&amp;"p%"&amp;LEFT(R635,SEARCH("(",R635,1)-1)</f>
        <v>SOIL=p%SOIL</v>
      </c>
    </row>
    <row r="636" customFormat="false" ht="12.8" hidden="false" customHeight="false" outlineLevel="0" collapsed="false">
      <c r="E636" s="0" t="s">
        <v>2975</v>
      </c>
      <c r="F636" s="0" t="s">
        <v>1599</v>
      </c>
      <c r="I636" s="39" t="s">
        <v>2976</v>
      </c>
      <c r="J636" s="40" t="n">
        <f aca="false">IF(ISNUMBER(RIGHT(E636,LEN(E636)-SEARCH("(",E636,1))*1),RIGHT(E636,LEN(E636)-SEARCH("(",E636,1))*1,VLOOKUP(MID(E636,SEARCH("(",E636,1)+1,IF(ISERROR(FIND("NBMX",E636,1)),3,4)),$A$2:$C$38,3,0))</f>
        <v>31</v>
      </c>
      <c r="K636" s="40" t="n">
        <f aca="false">IF(ISBLANK(F636),"",IF(ISNUMBER(F636),F636,VLOOKUP(IF(ISERROR(SEARCH(")",F636,1)),LEFT(F636,LEN(F636)),LEFT(F636,LEN(F636)-1)),$A$2:$C$38,3,0)))</f>
        <v>1</v>
      </c>
      <c r="L636" s="40" t="str">
        <f aca="false">IF(ISBLANK(G636),"",IF(ISNUMBER(G636),G636,IF(ISNUMBER(1*LEFT(G636,LEN(G636)-1)),1*LEFT(G636,LEN(G636)-1),VLOOKUP(IF(ISERROR(SEARCH(")",G636,1)),LEFT(G636,LEN(G636)),LEFT(G636,LEN(G636)-1)),$A$2:$C$38,3,0))))</f>
        <v/>
      </c>
      <c r="M636" s="41" t="str">
        <f aca="false">IF(ISBLANK(H636),"",IF(ISNUMBER(H636),H636,IF(ISNUMBER(1*LEFT(H636,LEN(H636)-1)),1*LEFT(H636,LEN(H636)-1),VLOOKUP(IF(ISERROR(SEARCH(")",H636,1)),LEFT(H636,LEN(H636)),LEFT(H636,LEN(H636)-1)),$A$2:$C$38,3,0))))</f>
        <v/>
      </c>
      <c r="N636" s="40" t="str">
        <f aca="false">I636&amp;"("&amp;J636&amp;IF(ISNUMBER(K636),IF(ISNUMBER(L636),IF(ISNUMBER(M636),","&amp;K636&amp;","&amp;L636&amp;","&amp;M636,","&amp;K636&amp;","&amp;L636),","&amp;K636),"")&amp;")"</f>
        <v>RSPC(31,1)</v>
      </c>
      <c r="O636" s="0" t="str">
        <f aca="false">IF(ISERROR(VLOOKUP(N636,'INTEGER modparm'!$B$2:$B$155,1,0)),IF(ISERROR(VLOOKUP(N636,'REAL modparm'!$B$2:$B$801,1,0)),IF(ISERROR(VLOOKUP(N636,'CHAR modparm'!$B$2:$B$10,1,0)),"*******","CHARACTER"),"REAL"),"INTEGER")</f>
        <v>REAL</v>
      </c>
      <c r="P636" s="0" t="n">
        <v>635</v>
      </c>
      <c r="Q636" s="42" t="s">
        <v>2974</v>
      </c>
      <c r="R636" s="42" t="str">
        <f aca="false">INDEX($N$2:$N$951,MATCH(S636,$P$2:$P$951,0),1)</f>
        <v>SOL(23,12,1)</v>
      </c>
      <c r="S636" s="30" t="n">
        <v>631</v>
      </c>
      <c r="T636" s="43" t="str">
        <f aca="false">Q636&amp;"::"&amp;R636</f>
        <v>REAL::SOL(23,12,1)</v>
      </c>
      <c r="U636" s="44" t="str">
        <f aca="false">"p%"&amp;LEFT(R636,SEARCH("(",R636,1)-1)&amp;"="&amp;LEFT(R636,SEARCH("(",R636,1)-1)</f>
        <v>p%SOL=SOL</v>
      </c>
      <c r="V636" s="44" t="str">
        <f aca="false">LEFT(R636,SEARCH("(",R636,1)-1)&amp;"="&amp;"p%"&amp;LEFT(R636,SEARCH("(",R636,1)-1)</f>
        <v>SOL=p%SOL</v>
      </c>
    </row>
    <row r="637" customFormat="false" ht="12.8" hidden="false" customHeight="false" outlineLevel="0" collapsed="false">
      <c r="E637" s="0" t="s">
        <v>1102</v>
      </c>
      <c r="I637" s="39" t="s">
        <v>2643</v>
      </c>
      <c r="J637" s="40" t="n">
        <f aca="false">IF(ISNUMBER(RIGHT(E637,LEN(E637)-SEARCH("(",E637,1))*1),RIGHT(E637,LEN(E637)-SEARCH("(",E637,1))*1,VLOOKUP(MID(E637,SEARCH("(",E637,1)+1,IF(ISERROR(FIND("NBMX",E637,1)),3,4)),$A$2:$C$38,3,0))</f>
        <v>1</v>
      </c>
      <c r="K637" s="40" t="str">
        <f aca="false">IF(ISBLANK(F637),"",IF(ISNUMBER(F637),F637,VLOOKUP(IF(ISERROR(SEARCH(")",F637,1)),LEFT(F637,LEN(F637)),LEFT(F637,LEN(F637)-1)),$A$2:$C$38,3,0)))</f>
        <v/>
      </c>
      <c r="L637" s="40" t="str">
        <f aca="false">IF(ISBLANK(G637),"",IF(ISNUMBER(G637),G637,IF(ISNUMBER(1*LEFT(G637,LEN(G637)-1)),1*LEFT(G637,LEN(G637)-1),VLOOKUP(IF(ISERROR(SEARCH(")",G637,1)),LEFT(G637,LEN(G637)),LEFT(G637,LEN(G637)-1)),$A$2:$C$38,3,0))))</f>
        <v/>
      </c>
      <c r="M637" s="41" t="str">
        <f aca="false">IF(ISBLANK(H637),"",IF(ISNUMBER(H637),H637,IF(ISNUMBER(1*LEFT(H637,LEN(H637)-1)),1*LEFT(H637,LEN(H637)-1),VLOOKUP(IF(ISERROR(SEARCH(")",H637,1)),LEFT(H637,LEN(H637)),LEFT(H637,LEN(H637)-1)),$A$2:$C$38,3,0))))</f>
        <v/>
      </c>
      <c r="N637" s="40" t="str">
        <f aca="false">I637&amp;"("&amp;J637&amp;IF(ISNUMBER(K637),IF(ISNUMBER(L637),IF(ISNUMBER(M637),","&amp;K637&amp;","&amp;L637&amp;","&amp;M637,","&amp;K637&amp;","&amp;L637),","&amp;K637),"")&amp;")"</f>
        <v>SPLG(1)</v>
      </c>
      <c r="O637" s="0" t="str">
        <f aca="false">IF(ISERROR(VLOOKUP(N637,'INTEGER modparm'!$B$2:$B$155,1,0)),IF(ISERROR(VLOOKUP(N637,'REAL modparm'!$B$2:$B$801,1,0)),IF(ISERROR(VLOOKUP(N637,'CHAR modparm'!$B$2:$B$10,1,0)),"*******","CHARACTER"),"REAL"),"INTEGER")</f>
        <v>REAL</v>
      </c>
      <c r="P637" s="0" t="n">
        <v>636</v>
      </c>
      <c r="Q637" s="42" t="s">
        <v>2974</v>
      </c>
      <c r="R637" s="42" t="str">
        <f aca="false">INDEX($N$2:$N$951,MATCH(S637,$P$2:$P$951,0),1)</f>
        <v>SOLK(31,1)</v>
      </c>
      <c r="S637" s="30" t="n">
        <v>632</v>
      </c>
      <c r="T637" s="43" t="str">
        <f aca="false">Q637&amp;"::"&amp;R637</f>
        <v>REAL::SOLK(31,1)</v>
      </c>
      <c r="U637" s="44" t="str">
        <f aca="false">"p%"&amp;LEFT(R637,SEARCH("(",R637,1)-1)&amp;"="&amp;LEFT(R637,SEARCH("(",R637,1)-1)</f>
        <v>p%SOLK=SOLK</v>
      </c>
      <c r="V637" s="44" t="str">
        <f aca="false">LEFT(R637,SEARCH("(",R637,1)-1)&amp;"="&amp;"p%"&amp;LEFT(R637,SEARCH("(",R637,1)-1)</f>
        <v>SOLK=p%SOLK</v>
      </c>
    </row>
    <row r="638" customFormat="false" ht="12.8" hidden="false" customHeight="false" outlineLevel="0" collapsed="false">
      <c r="E638" s="0" t="s">
        <v>1860</v>
      </c>
      <c r="F638" s="0" t="s">
        <v>1681</v>
      </c>
      <c r="I638" s="39" t="s">
        <v>2644</v>
      </c>
      <c r="J638" s="40" t="n">
        <f aca="false">IF(ISNUMBER(RIGHT(E638,LEN(E638)-SEARCH("(",E638,1))*1),RIGHT(E638,LEN(E638)-SEARCH("(",E638,1))*1,VLOOKUP(MID(E638,SEARCH("(",E638,1)+1,IF(ISERROR(FIND("NBMX",E638,1)),3,4)),$A$2:$C$38,3,0))</f>
        <v>5</v>
      </c>
      <c r="K638" s="40" t="n">
        <f aca="false">IF(ISBLANK(F638),"",IF(ISNUMBER(F638),F638,VLOOKUP(IF(ISERROR(SEARCH(")",F638,1)),LEFT(F638,LEN(F638)),LEFT(F638,LEN(F638)-1)),$A$2:$C$38,3,0)))</f>
        <v>4</v>
      </c>
      <c r="L638" s="40" t="str">
        <f aca="false">IF(ISBLANK(G638),"",IF(ISNUMBER(G638),G638,IF(ISNUMBER(1*LEFT(G638,LEN(G638)-1)),1*LEFT(G638,LEN(G638)-1),VLOOKUP(IF(ISERROR(SEARCH(")",G638,1)),LEFT(G638,LEN(G638)),LEFT(G638,LEN(G638)-1)),$A$2:$C$38,3,0))))</f>
        <v/>
      </c>
      <c r="M638" s="41" t="str">
        <f aca="false">IF(ISBLANK(H638),"",IF(ISNUMBER(H638),H638,IF(ISNUMBER(1*LEFT(H638,LEN(H638)-1)),1*LEFT(H638,LEN(H638)-1),VLOOKUP(IF(ISERROR(SEARCH(")",H638,1)),LEFT(H638,LEN(H638)),LEFT(H638,LEN(H638)-1)),$A$2:$C$38,3,0))))</f>
        <v/>
      </c>
      <c r="N638" s="40" t="str">
        <f aca="false">I638&amp;"("&amp;J638&amp;IF(ISNUMBER(K638),IF(ISNUMBER(L638),IF(ISNUMBER(M638),","&amp;K638&amp;","&amp;L638&amp;","&amp;M638,","&amp;K638&amp;","&amp;L638),","&amp;K638),"")&amp;")"</f>
        <v>SQB(5,4)</v>
      </c>
      <c r="O638" s="0" t="str">
        <f aca="false">IF(ISERROR(VLOOKUP(N638,'INTEGER modparm'!$B$2:$B$155,1,0)),IF(ISERROR(VLOOKUP(N638,'REAL modparm'!$B$2:$B$801,1,0)),IF(ISERROR(VLOOKUP(N638,'CHAR modparm'!$B$2:$B$10,1,0)),"*******","CHARACTER"),"REAL"),"INTEGER")</f>
        <v>REAL</v>
      </c>
      <c r="P638" s="0" t="n">
        <v>637</v>
      </c>
      <c r="Q638" s="42" t="s">
        <v>2974</v>
      </c>
      <c r="R638" s="42" t="str">
        <f aca="false">INDEX($N$2:$N$951,MATCH(S638,$P$2:$P$951,0),1)</f>
        <v>SOLQ(1)</v>
      </c>
      <c r="S638" s="30" t="n">
        <v>633</v>
      </c>
      <c r="T638" s="43" t="str">
        <f aca="false">Q638&amp;"::"&amp;R638</f>
        <v>REAL::SOLQ(1)</v>
      </c>
      <c r="U638" s="44" t="str">
        <f aca="false">"p%"&amp;LEFT(R638,SEARCH("(",R638,1)-1)&amp;"="&amp;LEFT(R638,SEARCH("(",R638,1)-1)</f>
        <v>p%SOLQ=SOLQ</v>
      </c>
      <c r="V638" s="44" t="str">
        <f aca="false">LEFT(R638,SEARCH("(",R638,1)-1)&amp;"="&amp;"p%"&amp;LEFT(R638,SEARCH("(",R638,1)-1)</f>
        <v>SOLQ=p%SOLQ</v>
      </c>
    </row>
    <row r="639" customFormat="false" ht="12.8" hidden="false" customHeight="false" outlineLevel="0" collapsed="false">
      <c r="E639" s="0" t="s">
        <v>1255</v>
      </c>
      <c r="I639" s="39" t="s">
        <v>2645</v>
      </c>
      <c r="J639" s="40" t="n">
        <f aca="false">IF(ISNUMBER(RIGHT(E639,LEN(E639)-SEARCH("(",E639,1))*1),RIGHT(E639,LEN(E639)-SEARCH("(",E639,1))*1,VLOOKUP(MID(E639,SEARCH("(",E639,1)+1,IF(ISERROR(FIND("NBMX",E639,1)),3,4)),$A$2:$C$38,3,0))</f>
        <v>4</v>
      </c>
      <c r="K639" s="40" t="str">
        <f aca="false">IF(ISBLANK(F639),"",IF(ISNUMBER(F639),F639,VLOOKUP(IF(ISERROR(SEARCH(")",F639,1)),LEFT(F639,LEN(F639)),LEFT(F639,LEN(F639)-1)),$A$2:$C$38,3,0)))</f>
        <v/>
      </c>
      <c r="L639" s="40" t="str">
        <f aca="false">IF(ISBLANK(G639),"",IF(ISNUMBER(G639),G639,IF(ISNUMBER(1*LEFT(G639,LEN(G639)-1)),1*LEFT(G639,LEN(G639)-1),VLOOKUP(IF(ISERROR(SEARCH(")",G639,1)),LEFT(G639,LEN(G639)),LEFT(G639,LEN(G639)-1)),$A$2:$C$38,3,0))))</f>
        <v/>
      </c>
      <c r="M639" s="41" t="str">
        <f aca="false">IF(ISBLANK(H639),"",IF(ISNUMBER(H639),H639,IF(ISNUMBER(1*LEFT(H639,LEN(H639)-1)),1*LEFT(H639,LEN(H639)-1),VLOOKUP(IF(ISERROR(SEARCH(")",H639,1)),LEFT(H639,LEN(H639)),LEFT(H639,LEN(H639)-1)),$A$2:$C$38,3,0))))</f>
        <v/>
      </c>
      <c r="N639" s="40" t="str">
        <f aca="false">I639&amp;"("&amp;J639&amp;IF(ISNUMBER(K639),IF(ISNUMBER(L639),IF(ISNUMBER(M639),","&amp;K639&amp;","&amp;L639&amp;","&amp;M639,","&amp;K639&amp;","&amp;L639),","&amp;K639),"")&amp;")"</f>
        <v>SQVL(4)</v>
      </c>
      <c r="O639" s="0" t="str">
        <f aca="false">IF(ISERROR(VLOOKUP(N639,'INTEGER modparm'!$B$2:$B$155,1,0)),IF(ISERROR(VLOOKUP(N639,'REAL modparm'!$B$2:$B$801,1,0)),IF(ISERROR(VLOOKUP(N639,'CHAR modparm'!$B$2:$B$10,1,0)),"*******","CHARACTER"),"REAL"),"INTEGER")</f>
        <v>REAL</v>
      </c>
      <c r="P639" s="0" t="n">
        <v>638</v>
      </c>
      <c r="Q639" s="42" t="s">
        <v>2974</v>
      </c>
      <c r="R639" s="42" t="str">
        <f aca="false">INDEX($N$2:$N$951,MATCH(S639,$P$2:$P$951,0),1)</f>
        <v>SOT(31,1)</v>
      </c>
      <c r="S639" s="30" t="n">
        <v>634</v>
      </c>
      <c r="T639" s="43" t="str">
        <f aca="false">Q639&amp;"::"&amp;R639</f>
        <v>REAL::SOT(31,1)</v>
      </c>
      <c r="U639" s="44" t="str">
        <f aca="false">"p%"&amp;LEFT(R639,SEARCH("(",R639,1)-1)&amp;"="&amp;LEFT(R639,SEARCH("(",R639,1)-1)</f>
        <v>p%SOT=SOT</v>
      </c>
      <c r="V639" s="44" t="str">
        <f aca="false">LEFT(R639,SEARCH("(",R639,1)-1)&amp;"="&amp;"p%"&amp;LEFT(R639,SEARCH("(",R639,1)-1)</f>
        <v>SOT=p%SOT</v>
      </c>
    </row>
    <row r="640" customFormat="false" ht="12.8" hidden="false" customHeight="false" outlineLevel="0" collapsed="false">
      <c r="E640" s="0" t="s">
        <v>1861</v>
      </c>
      <c r="F640" s="0" t="s">
        <v>1599</v>
      </c>
      <c r="I640" s="39" t="s">
        <v>2646</v>
      </c>
      <c r="J640" s="40" t="n">
        <f aca="false">IF(ISNUMBER(RIGHT(E640,LEN(E640)-SEARCH("(",E640,1))*1),RIGHT(E640,LEN(E640)-SEARCH("(",E640,1))*1,VLOOKUP(MID(E640,SEARCH("(",E640,1)+1,IF(ISERROR(FIND("NBMX",E640,1)),3,4)),$A$2:$C$38,3,0))</f>
        <v>200</v>
      </c>
      <c r="K640" s="40" t="n">
        <f aca="false">IF(ISBLANK(F640),"",IF(ISNUMBER(F640),F640,VLOOKUP(IF(ISERROR(SEARCH(")",F640,1)),LEFT(F640,LEN(F640)),LEFT(F640,LEN(F640)-1)),$A$2:$C$38,3,0)))</f>
        <v>1</v>
      </c>
      <c r="L640" s="40" t="str">
        <f aca="false">IF(ISBLANK(G640),"",IF(ISNUMBER(G640),G640,IF(ISNUMBER(1*LEFT(G640,LEN(G640)-1)),1*LEFT(G640,LEN(G640)-1),VLOOKUP(IF(ISERROR(SEARCH(")",G640,1)),LEFT(G640,LEN(G640)),LEFT(G640,LEN(G640)-1)),$A$2:$C$38,3,0))))</f>
        <v/>
      </c>
      <c r="M640" s="41" t="str">
        <f aca="false">IF(ISBLANK(H640),"",IF(ISNUMBER(H640),H640,IF(ISNUMBER(1*LEFT(H640,LEN(H640)-1)),1*LEFT(H640,LEN(H640)-1),VLOOKUP(IF(ISERROR(SEARCH(")",H640,1)),LEFT(H640,LEN(H640)),LEFT(H640,LEN(H640)-1)),$A$2:$C$38,3,0))))</f>
        <v/>
      </c>
      <c r="N640" s="40" t="str">
        <f aca="false">I640&amp;"("&amp;J640&amp;IF(ISNUMBER(K640),IF(ISNUMBER(L640),IF(ISNUMBER(M640),","&amp;K640&amp;","&amp;L640&amp;","&amp;M640,","&amp;K640&amp;","&amp;L640),","&amp;K640),"")&amp;")"</f>
        <v>SRA(200,1)</v>
      </c>
      <c r="O640" s="0" t="str">
        <f aca="false">IF(ISERROR(VLOOKUP(N640,'INTEGER modparm'!$B$2:$B$155,1,0)),IF(ISERROR(VLOOKUP(N640,'REAL modparm'!$B$2:$B$801,1,0)),IF(ISERROR(VLOOKUP(N640,'CHAR modparm'!$B$2:$B$10,1,0)),"*******","CHARACTER"),"REAL"),"INTEGER")</f>
        <v>REAL</v>
      </c>
      <c r="P640" s="0" t="n">
        <v>639</v>
      </c>
      <c r="Q640" s="42" t="s">
        <v>2974</v>
      </c>
      <c r="R640" s="42" t="str">
        <f aca="false">INDEX($N$2:$N$951,MATCH(S640,$P$2:$P$951,0),1)</f>
        <v>SPLG(1)</v>
      </c>
      <c r="S640" s="30" t="n">
        <v>636</v>
      </c>
      <c r="T640" s="43" t="str">
        <f aca="false">Q640&amp;"::"&amp;R640</f>
        <v>REAL::SPLG(1)</v>
      </c>
      <c r="U640" s="44" t="str">
        <f aca="false">"p%"&amp;LEFT(R640,SEARCH("(",R640,1)-1)&amp;"="&amp;LEFT(R640,SEARCH("(",R640,1)-1)</f>
        <v>p%SPLG=SPLG</v>
      </c>
      <c r="V640" s="44" t="str">
        <f aca="false">LEFT(R640,SEARCH("(",R640,1)-1)&amp;"="&amp;"p%"&amp;LEFT(R640,SEARCH("(",R640,1)-1)</f>
        <v>SPLG=p%SPLG</v>
      </c>
    </row>
    <row r="641" customFormat="false" ht="12.8" hidden="false" customHeight="false" outlineLevel="0" collapsed="false">
      <c r="E641" s="0" t="s">
        <v>1103</v>
      </c>
      <c r="I641" s="39" t="s">
        <v>2647</v>
      </c>
      <c r="J641" s="40" t="n">
        <f aca="false">IF(ISNUMBER(RIGHT(E641,LEN(E641)-SEARCH("(",E641,1))*1),RIGHT(E641,LEN(E641)-SEARCH("(",E641,1))*1,VLOOKUP(MID(E641,SEARCH("(",E641,1)+1,IF(ISERROR(FIND("NBMX",E641,1)),3,4)),$A$2:$C$38,3,0))</f>
        <v>1</v>
      </c>
      <c r="K641" s="40" t="str">
        <f aca="false">IF(ISBLANK(F641),"",IF(ISNUMBER(F641),F641,VLOOKUP(IF(ISERROR(SEARCH(")",F641,1)),LEFT(F641,LEN(F641)),LEFT(F641,LEN(F641)-1)),$A$2:$C$38,3,0)))</f>
        <v/>
      </c>
      <c r="L641" s="40" t="str">
        <f aca="false">IF(ISBLANK(G641),"",IF(ISNUMBER(G641),G641,IF(ISNUMBER(1*LEFT(G641,LEN(G641)-1)),1*LEFT(G641,LEN(G641)-1),VLOOKUP(IF(ISERROR(SEARCH(")",G641,1)),LEFT(G641,LEN(G641)),LEFT(G641,LEN(G641)-1)),$A$2:$C$38,3,0))))</f>
        <v/>
      </c>
      <c r="M641" s="41" t="str">
        <f aca="false">IF(ISBLANK(H641),"",IF(ISNUMBER(H641),H641,IF(ISNUMBER(1*LEFT(H641,LEN(H641)-1)),1*LEFT(H641,LEN(H641)-1),VLOOKUP(IF(ISERROR(SEARCH(")",H641,1)),LEFT(H641,LEN(H641)),LEFT(H641,LEN(H641)-1)),$A$2:$C$38,3,0))))</f>
        <v/>
      </c>
      <c r="N641" s="40" t="str">
        <f aca="false">I641&amp;"("&amp;J641&amp;IF(ISNUMBER(K641),IF(ISNUMBER(L641),IF(ISNUMBER(M641),","&amp;K641&amp;","&amp;L641&amp;","&amp;M641,","&amp;K641&amp;","&amp;L641),","&amp;K641),"")&amp;")"</f>
        <v>SRAD(1)</v>
      </c>
      <c r="O641" s="0" t="str">
        <f aca="false">IF(ISERROR(VLOOKUP(N641,'INTEGER modparm'!$B$2:$B$155,1,0)),IF(ISERROR(VLOOKUP(N641,'REAL modparm'!$B$2:$B$801,1,0)),IF(ISERROR(VLOOKUP(N641,'CHAR modparm'!$B$2:$B$10,1,0)),"*******","CHARACTER"),"REAL"),"INTEGER")</f>
        <v>REAL</v>
      </c>
      <c r="P641" s="0" t="n">
        <v>640</v>
      </c>
      <c r="Q641" s="42" t="s">
        <v>2974</v>
      </c>
      <c r="R641" s="42" t="str">
        <f aca="false">INDEX($N$2:$N$951,MATCH(S641,$P$2:$P$951,0),1)</f>
        <v>SQB(5,4)</v>
      </c>
      <c r="S641" s="30" t="n">
        <v>637</v>
      </c>
      <c r="T641" s="43" t="str">
        <f aca="false">Q641&amp;"::"&amp;R641</f>
        <v>REAL::SQB(5,4)</v>
      </c>
      <c r="U641" s="44" t="str">
        <f aca="false">"p%"&amp;LEFT(R641,SEARCH("(",R641,1)-1)&amp;"="&amp;LEFT(R641,SEARCH("(",R641,1)-1)</f>
        <v>p%SQB=SQB</v>
      </c>
      <c r="V641" s="44" t="str">
        <f aca="false">LEFT(R641,SEARCH("(",R641,1)-1)&amp;"="&amp;"p%"&amp;LEFT(R641,SEARCH("(",R641,1)-1)</f>
        <v>SQB=p%SQB</v>
      </c>
    </row>
    <row r="642" customFormat="false" ht="12.8" hidden="false" customHeight="false" outlineLevel="0" collapsed="false">
      <c r="E642" s="0" t="s">
        <v>1862</v>
      </c>
      <c r="F642" s="0" t="s">
        <v>1681</v>
      </c>
      <c r="I642" s="39" t="s">
        <v>2648</v>
      </c>
      <c r="J642" s="40" t="n">
        <f aca="false">IF(ISNUMBER(RIGHT(E642,LEN(E642)-SEARCH("(",E642,1))*1),RIGHT(E642,LEN(E642)-SEARCH("(",E642,1))*1,VLOOKUP(MID(E642,SEARCH("(",E642,1)+1,IF(ISERROR(FIND("NBMX",E642,1)),3,4)),$A$2:$C$38,3,0))</f>
        <v>27</v>
      </c>
      <c r="K642" s="40" t="n">
        <f aca="false">IF(ISBLANK(F642),"",IF(ISNUMBER(F642),F642,VLOOKUP(IF(ISERROR(SEARCH(")",F642,1)),LEFT(F642,LEN(F642)),LEFT(F642,LEN(F642)-1)),$A$2:$C$38,3,0)))</f>
        <v>4</v>
      </c>
      <c r="L642" s="40" t="str">
        <f aca="false">IF(ISBLANK(G642),"",IF(ISNUMBER(G642),G642,IF(ISNUMBER(1*LEFT(G642,LEN(G642)-1)),1*LEFT(G642,LEN(G642)-1),VLOOKUP(IF(ISERROR(SEARCH(")",G642,1)),LEFT(G642,LEN(G642)),LEFT(G642,LEN(G642)-1)),$A$2:$C$38,3,0))))</f>
        <v/>
      </c>
      <c r="M642" s="41" t="str">
        <f aca="false">IF(ISBLANK(H642),"",IF(ISNUMBER(H642),H642,IF(ISNUMBER(1*LEFT(H642,LEN(H642)-1)),1*LEFT(H642,LEN(H642)-1),VLOOKUP(IF(ISERROR(SEARCH(")",H642,1)),LEFT(H642,LEN(H642)),LEFT(H642,LEN(H642)-1)),$A$2:$C$38,3,0))))</f>
        <v/>
      </c>
      <c r="N642" s="40" t="str">
        <f aca="false">I642&amp;"("&amp;J642&amp;IF(ISNUMBER(K642),IF(ISNUMBER(L642),IF(ISNUMBER(M642),","&amp;K642&amp;","&amp;L642&amp;","&amp;M642,","&amp;K642&amp;","&amp;L642),","&amp;K642),"")&amp;")"</f>
        <v>SRCH(27,4)</v>
      </c>
      <c r="O642" s="0" t="str">
        <f aca="false">IF(ISERROR(VLOOKUP(N642,'INTEGER modparm'!$B$2:$B$155,1,0)),IF(ISERROR(VLOOKUP(N642,'REAL modparm'!$B$2:$B$801,1,0)),IF(ISERROR(VLOOKUP(N642,'CHAR modparm'!$B$2:$B$10,1,0)),"*******","CHARACTER"),"REAL"),"INTEGER")</f>
        <v>REAL</v>
      </c>
      <c r="P642" s="0" t="n">
        <v>641</v>
      </c>
      <c r="Q642" s="42" t="s">
        <v>2974</v>
      </c>
      <c r="R642" s="42" t="str">
        <f aca="false">INDEX($N$2:$N$951,MATCH(S642,$P$2:$P$951,0),1)</f>
        <v>SQVL(4)</v>
      </c>
      <c r="S642" s="30" t="n">
        <v>638</v>
      </c>
      <c r="T642" s="43" t="str">
        <f aca="false">Q642&amp;"::"&amp;R642</f>
        <v>REAL::SQVL(4)</v>
      </c>
      <c r="U642" s="44" t="str">
        <f aca="false">"p%"&amp;LEFT(R642,SEARCH("(",R642,1)-1)&amp;"="&amp;LEFT(R642,SEARCH("(",R642,1)-1)</f>
        <v>p%SQVL=SQVL</v>
      </c>
      <c r="V642" s="44" t="str">
        <f aca="false">LEFT(R642,SEARCH("(",R642,1)-1)&amp;"="&amp;"p%"&amp;LEFT(R642,SEARCH("(",R642,1)-1)</f>
        <v>SQVL=p%SQVL</v>
      </c>
    </row>
    <row r="643" customFormat="false" ht="12.8" hidden="false" customHeight="false" outlineLevel="0" collapsed="false">
      <c r="E643" s="0" t="s">
        <v>1863</v>
      </c>
      <c r="F643" s="0" t="s">
        <v>1599</v>
      </c>
      <c r="I643" s="39" t="s">
        <v>2649</v>
      </c>
      <c r="J643" s="40" t="n">
        <f aca="false">IF(ISNUMBER(RIGHT(E643,LEN(E643)-SEARCH("(",E643,1))*1),RIGHT(E643,LEN(E643)-SEARCH("(",E643,1))*1,VLOOKUP(MID(E643,SEARCH("(",E643,1)+1,IF(ISERROR(FIND("NBMX",E643,1)),3,4)),$A$2:$C$38,3,0))</f>
        <v>12</v>
      </c>
      <c r="K643" s="40" t="n">
        <f aca="false">IF(ISBLANK(F643),"",IF(ISNUMBER(F643),F643,VLOOKUP(IF(ISERROR(SEARCH(")",F643,1)),LEFT(F643,LEN(F643)),LEFT(F643,LEN(F643)-1)),$A$2:$C$38,3,0)))</f>
        <v>1</v>
      </c>
      <c r="L643" s="40" t="str">
        <f aca="false">IF(ISBLANK(G643),"",IF(ISNUMBER(G643),G643,IF(ISNUMBER(1*LEFT(G643,LEN(G643)-1)),1*LEFT(G643,LEN(G643)-1),VLOOKUP(IF(ISERROR(SEARCH(")",G643,1)),LEFT(G643,LEN(G643)),LEFT(G643,LEN(G643)-1)),$A$2:$C$38,3,0))))</f>
        <v/>
      </c>
      <c r="M643" s="41" t="str">
        <f aca="false">IF(ISBLANK(H643),"",IF(ISNUMBER(H643),H643,IF(ISNUMBER(1*LEFT(H643,LEN(H643)-1)),1*LEFT(H643,LEN(H643)-1),VLOOKUP(IF(ISERROR(SEARCH(")",H643,1)),LEFT(H643,LEN(H643)),LEFT(H643,LEN(H643)-1)),$A$2:$C$38,3,0))))</f>
        <v/>
      </c>
      <c r="N643" s="40" t="str">
        <f aca="false">I643&amp;"("&amp;J643&amp;IF(ISNUMBER(K643),IF(ISNUMBER(L643),IF(ISNUMBER(M643),","&amp;K643&amp;","&amp;L643&amp;","&amp;M643,","&amp;K643&amp;","&amp;L643),","&amp;K643),"")&amp;")"</f>
        <v>SRD(12,1)</v>
      </c>
      <c r="O643" s="0" t="str">
        <f aca="false">IF(ISERROR(VLOOKUP(N643,'INTEGER modparm'!$B$2:$B$155,1,0)),IF(ISERROR(VLOOKUP(N643,'REAL modparm'!$B$2:$B$801,1,0)),IF(ISERROR(VLOOKUP(N643,'CHAR modparm'!$B$2:$B$10,1,0)),"*******","CHARACTER"),"REAL"),"INTEGER")</f>
        <v>REAL</v>
      </c>
      <c r="P643" s="0" t="n">
        <v>642</v>
      </c>
      <c r="Q643" s="42" t="s">
        <v>2974</v>
      </c>
      <c r="R643" s="42" t="str">
        <f aca="false">INDEX($N$2:$N$951,MATCH(S643,$P$2:$P$951,0),1)</f>
        <v>SRA(200,1)</v>
      </c>
      <c r="S643" s="30" t="n">
        <v>639</v>
      </c>
      <c r="T643" s="43" t="str">
        <f aca="false">Q643&amp;"::"&amp;R643</f>
        <v>REAL::SRA(200,1)</v>
      </c>
      <c r="U643" s="44" t="str">
        <f aca="false">"p%"&amp;LEFT(R643,SEARCH("(",R643,1)-1)&amp;"="&amp;LEFT(R643,SEARCH("(",R643,1)-1)</f>
        <v>p%SRA=SRA</v>
      </c>
      <c r="V643" s="44" t="str">
        <f aca="false">LEFT(R643,SEARCH("(",R643,1)-1)&amp;"="&amp;"p%"&amp;LEFT(R643,SEARCH("(",R643,1)-1)</f>
        <v>SRA=p%SRA</v>
      </c>
    </row>
    <row r="644" customFormat="false" ht="12.8" hidden="false" customHeight="false" outlineLevel="0" collapsed="false">
      <c r="E644" s="0" t="s">
        <v>1864</v>
      </c>
      <c r="F644" s="0" t="s">
        <v>1599</v>
      </c>
      <c r="I644" s="39" t="s">
        <v>2650</v>
      </c>
      <c r="J644" s="40" t="n">
        <f aca="false">IF(ISNUMBER(RIGHT(E644,LEN(E644)-SEARCH("(",E644,1))*1),RIGHT(E644,LEN(E644)-SEARCH("(",E644,1))*1,VLOOKUP(MID(E644,SEARCH("(",E644,1)+1,IF(ISERROR(FIND("NBMX",E644,1)),3,4)),$A$2:$C$38,3,0))</f>
        <v>12</v>
      </c>
      <c r="K644" s="40" t="n">
        <f aca="false">IF(ISBLANK(F644),"",IF(ISNUMBER(F644),F644,VLOOKUP(IF(ISERROR(SEARCH(")",F644,1)),LEFT(F644,LEN(F644)),LEFT(F644,LEN(F644)-1)),$A$2:$C$38,3,0)))</f>
        <v>1</v>
      </c>
      <c r="L644" s="40" t="str">
        <f aca="false">IF(ISBLANK(G644),"",IF(ISNUMBER(G644),G644,IF(ISNUMBER(1*LEFT(G644,LEN(G644)-1)),1*LEFT(G644,LEN(G644)-1),VLOOKUP(IF(ISERROR(SEARCH(")",G644,1)),LEFT(G644,LEN(G644)),LEFT(G644,LEN(G644)-1)),$A$2:$C$38,3,0))))</f>
        <v/>
      </c>
      <c r="M644" s="41" t="str">
        <f aca="false">IF(ISBLANK(H644),"",IF(ISNUMBER(H644),H644,IF(ISNUMBER(1*LEFT(H644,LEN(H644)-1)),1*LEFT(H644,LEN(H644)-1),VLOOKUP(IF(ISERROR(SEARCH(")",H644,1)),LEFT(H644,LEN(H644)),LEFT(H644,LEN(H644)-1)),$A$2:$C$38,3,0))))</f>
        <v/>
      </c>
      <c r="N644" s="40" t="str">
        <f aca="false">I644&amp;"("&amp;J644&amp;IF(ISNUMBER(K644),IF(ISNUMBER(L644),IF(ISNUMBER(M644),","&amp;K644&amp;","&amp;L644&amp;","&amp;M644,","&amp;K644&amp;","&amp;L644),","&amp;K644),"")&amp;")"</f>
        <v>SRMX(12,1)</v>
      </c>
      <c r="O644" s="0" t="str">
        <f aca="false">IF(ISERROR(VLOOKUP(N644,'INTEGER modparm'!$B$2:$B$155,1,0)),IF(ISERROR(VLOOKUP(N644,'REAL modparm'!$B$2:$B$801,1,0)),IF(ISERROR(VLOOKUP(N644,'CHAR modparm'!$B$2:$B$10,1,0)),"*******","CHARACTER"),"REAL"),"INTEGER")</f>
        <v>REAL</v>
      </c>
      <c r="P644" s="0" t="n">
        <v>643</v>
      </c>
      <c r="Q644" s="42" t="s">
        <v>2974</v>
      </c>
      <c r="R644" s="42" t="str">
        <f aca="false">INDEX($N$2:$N$951,MATCH(S644,$P$2:$P$951,0),1)</f>
        <v>SRAD(1)</v>
      </c>
      <c r="S644" s="30" t="n">
        <v>640</v>
      </c>
      <c r="T644" s="43" t="str">
        <f aca="false">Q644&amp;"::"&amp;R644</f>
        <v>REAL::SRAD(1)</v>
      </c>
      <c r="U644" s="44" t="str">
        <f aca="false">"p%"&amp;LEFT(R644,SEARCH("(",R644,1)-1)&amp;"="&amp;LEFT(R644,SEARCH("(",R644,1)-1)</f>
        <v>p%SRAD=SRAD</v>
      </c>
      <c r="V644" s="44" t="str">
        <f aca="false">LEFT(R644,SEARCH("(",R644,1)-1)&amp;"="&amp;"p%"&amp;LEFT(R644,SEARCH("(",R644,1)-1)</f>
        <v>SRAD=p%SRAD</v>
      </c>
    </row>
    <row r="645" customFormat="false" ht="12.8" hidden="false" customHeight="false" outlineLevel="0" collapsed="false">
      <c r="E645" s="0" t="s">
        <v>1104</v>
      </c>
      <c r="I645" s="39" t="s">
        <v>2651</v>
      </c>
      <c r="J645" s="40" t="n">
        <f aca="false">IF(ISNUMBER(RIGHT(E645,LEN(E645)-SEARCH("(",E645,1))*1),RIGHT(E645,LEN(E645)-SEARCH("(",E645,1))*1,VLOOKUP(MID(E645,SEARCH("(",E645,1)+1,IF(ISERROR(FIND("NBMX",E645,1)),3,4)),$A$2:$C$38,3,0))</f>
        <v>1</v>
      </c>
      <c r="K645" s="40" t="str">
        <f aca="false">IF(ISBLANK(F645),"",IF(ISNUMBER(F645),F645,VLOOKUP(IF(ISERROR(SEARCH(")",F645,1)),LEFT(F645,LEN(F645)),LEFT(F645,LEN(F645)-1)),$A$2:$C$38,3,0)))</f>
        <v/>
      </c>
      <c r="L645" s="40" t="str">
        <f aca="false">IF(ISBLANK(G645),"",IF(ISNUMBER(G645),G645,IF(ISNUMBER(1*LEFT(G645,LEN(G645)-1)),1*LEFT(G645,LEN(G645)-1),VLOOKUP(IF(ISERROR(SEARCH(")",G645,1)),LEFT(G645,LEN(G645)),LEFT(G645,LEN(G645)-1)),$A$2:$C$38,3,0))))</f>
        <v/>
      </c>
      <c r="M645" s="41" t="str">
        <f aca="false">IF(ISBLANK(H645),"",IF(ISNUMBER(H645),H645,IF(ISNUMBER(1*LEFT(H645,LEN(H645)-1)),1*LEFT(H645,LEN(H645)-1),VLOOKUP(IF(ISERROR(SEARCH(")",H645,1)),LEFT(H645,LEN(H645)),LEFT(H645,LEN(H645)-1)),$A$2:$C$38,3,0))))</f>
        <v/>
      </c>
      <c r="N645" s="40" t="str">
        <f aca="false">I645&amp;"("&amp;J645&amp;IF(ISNUMBER(K645),IF(ISNUMBER(L645),IF(ISNUMBER(M645),","&amp;K645&amp;","&amp;L645&amp;","&amp;M645,","&amp;K645&amp;","&amp;L645),","&amp;K645),"")&amp;")"</f>
        <v>SRSD(1)</v>
      </c>
      <c r="O645" s="0" t="str">
        <f aca="false">IF(ISERROR(VLOOKUP(N645,'INTEGER modparm'!$B$2:$B$155,1,0)),IF(ISERROR(VLOOKUP(N645,'REAL modparm'!$B$2:$B$801,1,0)),IF(ISERROR(VLOOKUP(N645,'CHAR modparm'!$B$2:$B$10,1,0)),"*******","CHARACTER"),"REAL"),"INTEGER")</f>
        <v>REAL</v>
      </c>
      <c r="P645" s="0" t="n">
        <v>644</v>
      </c>
      <c r="Q645" s="42" t="s">
        <v>2974</v>
      </c>
      <c r="R645" s="42" t="str">
        <f aca="false">INDEX($N$2:$N$951,MATCH(S645,$P$2:$P$951,0),1)</f>
        <v>SRCH(27,4)</v>
      </c>
      <c r="S645" s="30" t="n">
        <v>641</v>
      </c>
      <c r="T645" s="43" t="str">
        <f aca="false">Q645&amp;"::"&amp;R645</f>
        <v>REAL::SRCH(27,4)</v>
      </c>
      <c r="U645" s="44" t="str">
        <f aca="false">"p%"&amp;LEFT(R645,SEARCH("(",R645,1)-1)&amp;"="&amp;LEFT(R645,SEARCH("(",R645,1)-1)</f>
        <v>p%SRCH=SRCH</v>
      </c>
      <c r="V645" s="44" t="str">
        <f aca="false">LEFT(R645,SEARCH("(",R645,1)-1)&amp;"="&amp;"p%"&amp;LEFT(R645,SEARCH("(",R645,1)-1)</f>
        <v>SRCH=p%SRCH</v>
      </c>
    </row>
    <row r="646" customFormat="false" ht="12.8" hidden="false" customHeight="false" outlineLevel="0" collapsed="false">
      <c r="E646" s="0" t="s">
        <v>1865</v>
      </c>
      <c r="F646" s="0" t="s">
        <v>1681</v>
      </c>
      <c r="I646" s="39" t="s">
        <v>2652</v>
      </c>
      <c r="J646" s="40" t="n">
        <f aca="false">IF(ISNUMBER(RIGHT(E646,LEN(E646)-SEARCH("(",E646,1))*1),RIGHT(E646,LEN(E646)-SEARCH("(",E646,1))*1,VLOOKUP(MID(E646,SEARCH("(",E646,1)+1,IF(ISERROR(FIND("NBMX",E646,1)),3,4)),$A$2:$C$38,3,0))</f>
        <v>12</v>
      </c>
      <c r="K646" s="40" t="n">
        <f aca="false">IF(ISBLANK(F646),"",IF(ISNUMBER(F646),F646,VLOOKUP(IF(ISERROR(SEARCH(")",F646,1)),LEFT(F646,LEN(F646)),LEFT(F646,LEN(F646)-1)),$A$2:$C$38,3,0)))</f>
        <v>4</v>
      </c>
      <c r="L646" s="40" t="str">
        <f aca="false">IF(ISBLANK(G646),"",IF(ISNUMBER(G646),G646,IF(ISNUMBER(1*LEFT(G646,LEN(G646)-1)),1*LEFT(G646,LEN(G646)-1),VLOOKUP(IF(ISERROR(SEARCH(")",G646,1)),LEFT(G646,LEN(G646)),LEFT(G646,LEN(G646)-1)),$A$2:$C$38,3,0))))</f>
        <v/>
      </c>
      <c r="M646" s="41" t="str">
        <f aca="false">IF(ISBLANK(H646),"",IF(ISNUMBER(H646),H646,IF(ISNUMBER(1*LEFT(H646,LEN(H646)-1)),1*LEFT(H646,LEN(H646)-1),VLOOKUP(IF(ISERROR(SEARCH(")",H646,1)),LEFT(H646,LEN(H646)),LEFT(H646,LEN(H646)-1)),$A$2:$C$38,3,0))))</f>
        <v/>
      </c>
      <c r="N646" s="40" t="str">
        <f aca="false">I646&amp;"("&amp;J646&amp;IF(ISNUMBER(K646),IF(ISNUMBER(L646),IF(ISNUMBER(M646),","&amp;K646&amp;","&amp;L646&amp;","&amp;M646,","&amp;K646&amp;","&amp;L646),","&amp;K646),"")&amp;")"</f>
        <v>SSF(12,4)</v>
      </c>
      <c r="O646" s="0" t="str">
        <f aca="false">IF(ISERROR(VLOOKUP(N646,'INTEGER modparm'!$B$2:$B$155,1,0)),IF(ISERROR(VLOOKUP(N646,'REAL modparm'!$B$2:$B$801,1,0)),IF(ISERROR(VLOOKUP(N646,'CHAR modparm'!$B$2:$B$10,1,0)),"*******","CHARACTER"),"REAL"),"INTEGER")</f>
        <v>REAL</v>
      </c>
      <c r="P646" s="0" t="n">
        <v>645</v>
      </c>
      <c r="Q646" s="42" t="s">
        <v>2974</v>
      </c>
      <c r="R646" s="42" t="str">
        <f aca="false">INDEX($N$2:$N$951,MATCH(S646,$P$2:$P$951,0),1)</f>
        <v>SRD(12,1)</v>
      </c>
      <c r="S646" s="30" t="n">
        <v>642</v>
      </c>
      <c r="T646" s="43" t="str">
        <f aca="false">Q646&amp;"::"&amp;R646</f>
        <v>REAL::SRD(12,1)</v>
      </c>
      <c r="U646" s="44" t="str">
        <f aca="false">"p%"&amp;LEFT(R646,SEARCH("(",R646,1)-1)&amp;"="&amp;LEFT(R646,SEARCH("(",R646,1)-1)</f>
        <v>p%SRD=SRD</v>
      </c>
      <c r="V646" s="44" t="str">
        <f aca="false">LEFT(R646,SEARCH("(",R646,1)-1)&amp;"="&amp;"p%"&amp;LEFT(R646,SEARCH("(",R646,1)-1)</f>
        <v>SRD=p%SRD</v>
      </c>
    </row>
    <row r="647" customFormat="false" ht="12.8" hidden="false" customHeight="false" outlineLevel="0" collapsed="false">
      <c r="E647" s="0" t="s">
        <v>1866</v>
      </c>
      <c r="F647" s="0" t="s">
        <v>1599</v>
      </c>
      <c r="I647" s="39" t="s">
        <v>2653</v>
      </c>
      <c r="J647" s="40" t="n">
        <f aca="false">IF(ISNUMBER(RIGHT(E647,LEN(E647)-SEARCH("(",E647,1))*1),RIGHT(E647,LEN(E647)-SEARCH("(",E647,1))*1,VLOOKUP(MID(E647,SEARCH("(",E647,1)+1,IF(ISERROR(FIND("NBMX",E647,1)),3,4)),$A$2:$C$38,3,0))</f>
        <v>31</v>
      </c>
      <c r="K647" s="40" t="n">
        <f aca="false">IF(ISBLANK(F647),"",IF(ISNUMBER(F647),F647,VLOOKUP(IF(ISERROR(SEARCH(")",F647,1)),LEFT(F647,LEN(F647)),LEFT(F647,LEN(F647)-1)),$A$2:$C$38,3,0)))</f>
        <v>1</v>
      </c>
      <c r="L647" s="40" t="str">
        <f aca="false">IF(ISBLANK(G647),"",IF(ISNUMBER(G647),G647,IF(ISNUMBER(1*LEFT(G647,LEN(G647)-1)),1*LEFT(G647,LEN(G647)-1),VLOOKUP(IF(ISERROR(SEARCH(")",G647,1)),LEFT(G647,LEN(G647)),LEFT(G647,LEN(G647)-1)),$A$2:$C$38,3,0))))</f>
        <v/>
      </c>
      <c r="M647" s="41" t="str">
        <f aca="false">IF(ISBLANK(H647),"",IF(ISNUMBER(H647),H647,IF(ISNUMBER(1*LEFT(H647,LEN(H647)-1)),1*LEFT(H647,LEN(H647)-1),VLOOKUP(IF(ISERROR(SEARCH(")",H647,1)),LEFT(H647,LEN(H647)),LEFT(H647,LEN(H647)-1)),$A$2:$C$38,3,0))))</f>
        <v/>
      </c>
      <c r="N647" s="40" t="str">
        <f aca="false">I647&amp;"("&amp;J647&amp;IF(ISNUMBER(K647),IF(ISNUMBER(L647),IF(ISNUMBER(M647),","&amp;K647&amp;","&amp;L647&amp;","&amp;M647,","&amp;K647&amp;","&amp;L647),","&amp;K647),"")&amp;")"</f>
        <v>SSFCO2(31,1)</v>
      </c>
      <c r="O647" s="0" t="str">
        <f aca="false">IF(ISERROR(VLOOKUP(N647,'INTEGER modparm'!$B$2:$B$155,1,0)),IF(ISERROR(VLOOKUP(N647,'REAL modparm'!$B$2:$B$801,1,0)),IF(ISERROR(VLOOKUP(N647,'CHAR modparm'!$B$2:$B$10,1,0)),"*******","CHARACTER"),"REAL"),"INTEGER")</f>
        <v>REAL</v>
      </c>
      <c r="P647" s="0" t="n">
        <v>646</v>
      </c>
      <c r="Q647" s="42" t="s">
        <v>2974</v>
      </c>
      <c r="R647" s="42" t="str">
        <f aca="false">INDEX($N$2:$N$951,MATCH(S647,$P$2:$P$951,0),1)</f>
        <v>SRMX(12,1)</v>
      </c>
      <c r="S647" s="30" t="n">
        <v>643</v>
      </c>
      <c r="T647" s="43" t="str">
        <f aca="false">Q647&amp;"::"&amp;R647</f>
        <v>REAL::SRMX(12,1)</v>
      </c>
      <c r="U647" s="44" t="str">
        <f aca="false">"p%"&amp;LEFT(R647,SEARCH("(",R647,1)-1)&amp;"="&amp;LEFT(R647,SEARCH("(",R647,1)-1)</f>
        <v>p%SRMX=SRMX</v>
      </c>
      <c r="V647" s="44" t="str">
        <f aca="false">LEFT(R647,SEARCH("(",R647,1)-1)&amp;"="&amp;"p%"&amp;LEFT(R647,SEARCH("(",R647,1)-1)</f>
        <v>SRMX=p%SRMX</v>
      </c>
    </row>
    <row r="648" customFormat="false" ht="12.8" hidden="false" customHeight="false" outlineLevel="0" collapsed="false">
      <c r="E648" s="0" t="s">
        <v>1105</v>
      </c>
      <c r="I648" s="39" t="s">
        <v>2654</v>
      </c>
      <c r="J648" s="40" t="n">
        <f aca="false">IF(ISNUMBER(RIGHT(E648,LEN(E648)-SEARCH("(",E648,1))*1),RIGHT(E648,LEN(E648)-SEARCH("(",E648,1))*1,VLOOKUP(MID(E648,SEARCH("(",E648,1)+1,IF(ISERROR(FIND("NBMX",E648,1)),3,4)),$A$2:$C$38,3,0))</f>
        <v>1</v>
      </c>
      <c r="K648" s="40" t="str">
        <f aca="false">IF(ISBLANK(F648),"",IF(ISNUMBER(F648),F648,VLOOKUP(IF(ISERROR(SEARCH(")",F648,1)),LEFT(F648,LEN(F648)),LEFT(F648,LEN(F648)-1)),$A$2:$C$38,3,0)))</f>
        <v/>
      </c>
      <c r="L648" s="40" t="str">
        <f aca="false">IF(ISBLANK(G648),"",IF(ISNUMBER(G648),G648,IF(ISNUMBER(1*LEFT(G648,LEN(G648)-1)),1*LEFT(G648,LEN(G648)-1),VLOOKUP(IF(ISERROR(SEARCH(")",G648,1)),LEFT(G648,LEN(G648)),LEFT(G648,LEN(G648)-1)),$A$2:$C$38,3,0))))</f>
        <v/>
      </c>
      <c r="M648" s="41" t="str">
        <f aca="false">IF(ISBLANK(H648),"",IF(ISNUMBER(H648),H648,IF(ISNUMBER(1*LEFT(H648,LEN(H648)-1)),1*LEFT(H648,LEN(H648)-1),VLOOKUP(IF(ISERROR(SEARCH(")",H648,1)),LEFT(H648,LEN(H648)),LEFT(H648,LEN(H648)-1)),$A$2:$C$38,3,0))))</f>
        <v/>
      </c>
      <c r="N648" s="40" t="str">
        <f aca="false">I648&amp;"("&amp;J648&amp;IF(ISNUMBER(K648),IF(ISNUMBER(L648),IF(ISNUMBER(M648),","&amp;K648&amp;","&amp;L648&amp;","&amp;M648,","&amp;K648&amp;","&amp;L648),","&amp;K648),"")&amp;")"</f>
        <v>SSFI(1)</v>
      </c>
      <c r="O648" s="0" t="str">
        <f aca="false">IF(ISERROR(VLOOKUP(N648,'INTEGER modparm'!$B$2:$B$155,1,0)),IF(ISERROR(VLOOKUP(N648,'REAL modparm'!$B$2:$B$801,1,0)),IF(ISERROR(VLOOKUP(N648,'CHAR modparm'!$B$2:$B$10,1,0)),"*******","CHARACTER"),"REAL"),"INTEGER")</f>
        <v>REAL</v>
      </c>
      <c r="P648" s="0" t="n">
        <v>647</v>
      </c>
      <c r="Q648" s="42" t="s">
        <v>2974</v>
      </c>
      <c r="R648" s="42" t="str">
        <f aca="false">INDEX($N$2:$N$951,MATCH(S648,$P$2:$P$951,0),1)</f>
        <v>SRSD(1)</v>
      </c>
      <c r="S648" s="30" t="n">
        <v>644</v>
      </c>
      <c r="T648" s="43" t="str">
        <f aca="false">Q648&amp;"::"&amp;R648</f>
        <v>REAL::SRSD(1)</v>
      </c>
      <c r="U648" s="44" t="str">
        <f aca="false">"p%"&amp;LEFT(R648,SEARCH("(",R648,1)-1)&amp;"="&amp;LEFT(R648,SEARCH("(",R648,1)-1)</f>
        <v>p%SRSD=SRSD</v>
      </c>
      <c r="V648" s="44" t="str">
        <f aca="false">LEFT(R648,SEARCH("(",R648,1)-1)&amp;"="&amp;"p%"&amp;LEFT(R648,SEARCH("(",R648,1)-1)</f>
        <v>SRSD=p%SRSD</v>
      </c>
    </row>
    <row r="649" customFormat="false" ht="12.8" hidden="false" customHeight="false" outlineLevel="0" collapsed="false">
      <c r="E649" s="0" t="s">
        <v>1867</v>
      </c>
      <c r="F649" s="0" t="s">
        <v>1599</v>
      </c>
      <c r="I649" s="39" t="s">
        <v>2655</v>
      </c>
      <c r="J649" s="40" t="n">
        <f aca="false">IF(ISNUMBER(RIGHT(E649,LEN(E649)-SEARCH("(",E649,1))*1),RIGHT(E649,LEN(E649)-SEARCH("(",E649,1))*1,VLOOKUP(MID(E649,SEARCH("(",E649,1)+1,IF(ISERROR(FIND("NBMX",E649,1)),3,4)),$A$2:$C$38,3,0))</f>
        <v>31</v>
      </c>
      <c r="K649" s="40" t="n">
        <f aca="false">IF(ISBLANK(F649),"",IF(ISNUMBER(F649),F649,VLOOKUP(IF(ISERROR(SEARCH(")",F649,1)),LEFT(F649,LEN(F649)),LEFT(F649,LEN(F649)-1)),$A$2:$C$38,3,0)))</f>
        <v>1</v>
      </c>
      <c r="L649" s="40" t="str">
        <f aca="false">IF(ISBLANK(G649),"",IF(ISNUMBER(G649),G649,IF(ISNUMBER(1*LEFT(G649,LEN(G649)-1)),1*LEFT(G649,LEN(G649)-1),VLOOKUP(IF(ISERROR(SEARCH(")",G649,1)),LEFT(G649,LEN(G649)),LEFT(G649,LEN(G649)-1)),$A$2:$C$38,3,0))))</f>
        <v/>
      </c>
      <c r="M649" s="41" t="str">
        <f aca="false">IF(ISBLANK(H649),"",IF(ISNUMBER(H649),H649,IF(ISNUMBER(1*LEFT(H649,LEN(H649)-1)),1*LEFT(H649,LEN(H649)-1),VLOOKUP(IF(ISERROR(SEARCH(")",H649,1)),LEFT(H649,LEN(H649)),LEFT(H649,LEN(H649)-1)),$A$2:$C$38,3,0))))</f>
        <v/>
      </c>
      <c r="N649" s="40" t="str">
        <f aca="false">I649&amp;"("&amp;J649&amp;IF(ISNUMBER(K649),IF(ISNUMBER(L649),IF(ISNUMBER(M649),","&amp;K649&amp;","&amp;L649&amp;","&amp;M649,","&amp;K649&amp;","&amp;L649),","&amp;K649),"")&amp;")"</f>
        <v>SSFN2O(31,1)</v>
      </c>
      <c r="O649" s="0" t="str">
        <f aca="false">IF(ISERROR(VLOOKUP(N649,'INTEGER modparm'!$B$2:$B$155,1,0)),IF(ISERROR(VLOOKUP(N649,'REAL modparm'!$B$2:$B$801,1,0)),IF(ISERROR(VLOOKUP(N649,'CHAR modparm'!$B$2:$B$10,1,0)),"*******","CHARACTER"),"REAL"),"INTEGER")</f>
        <v>REAL</v>
      </c>
      <c r="P649" s="0" t="n">
        <v>648</v>
      </c>
      <c r="Q649" s="42" t="s">
        <v>2974</v>
      </c>
      <c r="R649" s="42" t="str">
        <f aca="false">INDEX($N$2:$N$951,MATCH(S649,$P$2:$P$951,0),1)</f>
        <v>SSF(12,4)</v>
      </c>
      <c r="S649" s="30" t="n">
        <v>645</v>
      </c>
      <c r="T649" s="43" t="str">
        <f aca="false">Q649&amp;"::"&amp;R649</f>
        <v>REAL::SSF(12,4)</v>
      </c>
      <c r="U649" s="44" t="str">
        <f aca="false">"p%"&amp;LEFT(R649,SEARCH("(",R649,1)-1)&amp;"="&amp;LEFT(R649,SEARCH("(",R649,1)-1)</f>
        <v>p%SSF=SSF</v>
      </c>
      <c r="V649" s="44" t="str">
        <f aca="false">LEFT(R649,SEARCH("(",R649,1)-1)&amp;"="&amp;"p%"&amp;LEFT(R649,SEARCH("(",R649,1)-1)</f>
        <v>SSF=p%SSF</v>
      </c>
    </row>
    <row r="650" customFormat="false" ht="12.8" hidden="false" customHeight="false" outlineLevel="0" collapsed="false">
      <c r="E650" s="0" t="s">
        <v>1868</v>
      </c>
      <c r="F650" s="0" t="s">
        <v>1599</v>
      </c>
      <c r="I650" s="39" t="s">
        <v>2656</v>
      </c>
      <c r="J650" s="40" t="n">
        <f aca="false">IF(ISNUMBER(RIGHT(E650,LEN(E650)-SEARCH("(",E650,1))*1),RIGHT(E650,LEN(E650)-SEARCH("(",E650,1))*1,VLOOKUP(MID(E650,SEARCH("(",E650,1)+1,IF(ISERROR(FIND("NBMX",E650,1)),3,4)),$A$2:$C$38,3,0))</f>
        <v>31</v>
      </c>
      <c r="K650" s="40" t="n">
        <f aca="false">IF(ISBLANK(F650),"",IF(ISNUMBER(F650),F650,VLOOKUP(IF(ISERROR(SEARCH(")",F650,1)),LEFT(F650,LEN(F650)),LEFT(F650,LEN(F650)-1)),$A$2:$C$38,3,0)))</f>
        <v>1</v>
      </c>
      <c r="L650" s="40" t="str">
        <f aca="false">IF(ISBLANK(G650),"",IF(ISNUMBER(G650),G650,IF(ISNUMBER(1*LEFT(G650,LEN(G650)-1)),1*LEFT(G650,LEN(G650)-1),VLOOKUP(IF(ISERROR(SEARCH(")",G650,1)),LEFT(G650,LEN(G650)),LEFT(G650,LEN(G650)-1)),$A$2:$C$38,3,0))))</f>
        <v/>
      </c>
      <c r="M650" s="41" t="str">
        <f aca="false">IF(ISBLANK(H650),"",IF(ISNUMBER(H650),H650,IF(ISNUMBER(1*LEFT(H650,LEN(H650)-1)),1*LEFT(H650,LEN(H650)-1),VLOOKUP(IF(ISERROR(SEARCH(")",H650,1)),LEFT(H650,LEN(H650)),LEFT(H650,LEN(H650)-1)),$A$2:$C$38,3,0))))</f>
        <v/>
      </c>
      <c r="N650" s="40" t="str">
        <f aca="false">I650&amp;"("&amp;J650&amp;IF(ISNUMBER(K650),IF(ISNUMBER(L650),IF(ISNUMBER(M650),","&amp;K650&amp;","&amp;L650&amp;","&amp;M650,","&amp;K650&amp;","&amp;L650),","&amp;K650),"")&amp;")"</f>
        <v>SSFO2(31,1)</v>
      </c>
      <c r="O650" s="0" t="str">
        <f aca="false">IF(ISERROR(VLOOKUP(N650,'INTEGER modparm'!$B$2:$B$155,1,0)),IF(ISERROR(VLOOKUP(N650,'REAL modparm'!$B$2:$B$801,1,0)),IF(ISERROR(VLOOKUP(N650,'CHAR modparm'!$B$2:$B$10,1,0)),"*******","CHARACTER"),"REAL"),"INTEGER")</f>
        <v>REAL</v>
      </c>
      <c r="P650" s="0" t="n">
        <v>649</v>
      </c>
      <c r="Q650" s="42" t="s">
        <v>2974</v>
      </c>
      <c r="R650" s="42" t="str">
        <f aca="false">INDEX($N$2:$N$951,MATCH(S650,$P$2:$P$951,0),1)</f>
        <v>SSFCO2(31,1)</v>
      </c>
      <c r="S650" s="30" t="n">
        <v>646</v>
      </c>
      <c r="T650" s="43" t="str">
        <f aca="false">Q650&amp;"::"&amp;R650</f>
        <v>REAL::SSFCO2(31,1)</v>
      </c>
      <c r="U650" s="44" t="str">
        <f aca="false">"p%"&amp;LEFT(R650,SEARCH("(",R650,1)-1)&amp;"="&amp;LEFT(R650,SEARCH("(",R650,1)-1)</f>
        <v>p%SSFCO2=SSFCO2</v>
      </c>
      <c r="V650" s="44" t="str">
        <f aca="false">LEFT(R650,SEARCH("(",R650,1)-1)&amp;"="&amp;"p%"&amp;LEFT(R650,SEARCH("(",R650,1)-1)</f>
        <v>SSFCO2=p%SSFCO2</v>
      </c>
    </row>
    <row r="651" customFormat="false" ht="12.8" hidden="false" customHeight="false" outlineLevel="0" collapsed="false">
      <c r="E651" s="0" t="s">
        <v>1106</v>
      </c>
      <c r="I651" s="39" t="s">
        <v>2657</v>
      </c>
      <c r="J651" s="40" t="n">
        <f aca="false">IF(ISNUMBER(RIGHT(E651,LEN(E651)-SEARCH("(",E651,1))*1),RIGHT(E651,LEN(E651)-SEARCH("(",E651,1))*1,VLOOKUP(MID(E651,SEARCH("(",E651,1)+1,IF(ISERROR(FIND("NBMX",E651,1)),3,4)),$A$2:$C$38,3,0))</f>
        <v>1</v>
      </c>
      <c r="K651" s="40" t="str">
        <f aca="false">IF(ISBLANK(F651),"",IF(ISNUMBER(F651),F651,VLOOKUP(IF(ISERROR(SEARCH(")",F651,1)),LEFT(F651,LEN(F651)),LEFT(F651,LEN(F651)-1)),$A$2:$C$38,3,0)))</f>
        <v/>
      </c>
      <c r="L651" s="40" t="str">
        <f aca="false">IF(ISBLANK(G651),"",IF(ISNUMBER(G651),G651,IF(ISNUMBER(1*LEFT(G651,LEN(G651)-1)),1*LEFT(G651,LEN(G651)-1),VLOOKUP(IF(ISERROR(SEARCH(")",G651,1)),LEFT(G651,LEN(G651)),LEFT(G651,LEN(G651)-1)),$A$2:$C$38,3,0))))</f>
        <v/>
      </c>
      <c r="M651" s="41" t="str">
        <f aca="false">IF(ISBLANK(H651),"",IF(ISNUMBER(H651),H651,IF(ISNUMBER(1*LEFT(H651,LEN(H651)-1)),1*LEFT(H651,LEN(H651)-1),VLOOKUP(IF(ISERROR(SEARCH(")",H651,1)),LEFT(H651,LEN(H651)),LEFT(H651,LEN(H651)-1)),$A$2:$C$38,3,0))))</f>
        <v/>
      </c>
      <c r="N651" s="40" t="str">
        <f aca="false">I651&amp;"("&amp;J651&amp;IF(ISNUMBER(K651),IF(ISNUMBER(L651),IF(ISNUMBER(M651),","&amp;K651&amp;","&amp;L651&amp;","&amp;M651,","&amp;K651&amp;","&amp;L651),","&amp;K651),"")&amp;")"</f>
        <v>SSIN(1)</v>
      </c>
      <c r="O651" s="0" t="str">
        <f aca="false">IF(ISERROR(VLOOKUP(N651,'INTEGER modparm'!$B$2:$B$155,1,0)),IF(ISERROR(VLOOKUP(N651,'REAL modparm'!$B$2:$B$801,1,0)),IF(ISERROR(VLOOKUP(N651,'CHAR modparm'!$B$2:$B$10,1,0)),"*******","CHARACTER"),"REAL"),"INTEGER")</f>
        <v>REAL</v>
      </c>
      <c r="P651" s="0" t="n">
        <v>650</v>
      </c>
      <c r="Q651" s="42" t="s">
        <v>2974</v>
      </c>
      <c r="R651" s="42" t="str">
        <f aca="false">INDEX($N$2:$N$951,MATCH(S651,$P$2:$P$951,0),1)</f>
        <v>SSFI(1)</v>
      </c>
      <c r="S651" s="30" t="n">
        <v>647</v>
      </c>
      <c r="T651" s="43" t="str">
        <f aca="false">Q651&amp;"::"&amp;R651</f>
        <v>REAL::SSFI(1)</v>
      </c>
      <c r="U651" s="44" t="str">
        <f aca="false">"p%"&amp;LEFT(R651,SEARCH("(",R651,1)-1)&amp;"="&amp;LEFT(R651,SEARCH("(",R651,1)-1)</f>
        <v>p%SSFI=SSFI</v>
      </c>
      <c r="V651" s="44" t="str">
        <f aca="false">LEFT(R651,SEARCH("(",R651,1)-1)&amp;"="&amp;"p%"&amp;LEFT(R651,SEARCH("(",R651,1)-1)</f>
        <v>SSFI=p%SSFI</v>
      </c>
    </row>
    <row r="652" customFormat="false" ht="12.8" hidden="false" customHeight="false" outlineLevel="0" collapsed="false">
      <c r="E652" s="0" t="s">
        <v>829</v>
      </c>
      <c r="I652" s="39" t="s">
        <v>2658</v>
      </c>
      <c r="J652" s="40" t="n">
        <f aca="false">IF(ISNUMBER(RIGHT(E652,LEN(E652)-SEARCH("(",E652,1))*1),RIGHT(E652,LEN(E652)-SEARCH("(",E652,1))*1,VLOOKUP(MID(E652,SEARCH("(",E652,1)+1,IF(ISERROR(FIND("NBMX",E652,1)),3,4)),$A$2:$C$38,3,0))</f>
        <v>60</v>
      </c>
      <c r="K652" s="40" t="str">
        <f aca="false">IF(ISBLANK(F652),"",IF(ISNUMBER(F652),F652,VLOOKUP(IF(ISERROR(SEARCH(")",F652,1)),LEFT(F652,LEN(F652)),LEFT(F652,LEN(F652)-1)),$A$2:$C$38,3,0)))</f>
        <v/>
      </c>
      <c r="L652" s="40" t="str">
        <f aca="false">IF(ISBLANK(G652),"",IF(ISNUMBER(G652),G652,IF(ISNUMBER(1*LEFT(G652,LEN(G652)-1)),1*LEFT(G652,LEN(G652)-1),VLOOKUP(IF(ISERROR(SEARCH(")",G652,1)),LEFT(G652,LEN(G652)),LEFT(G652,LEN(G652)-1)),$A$2:$C$38,3,0))))</f>
        <v/>
      </c>
      <c r="M652" s="41" t="str">
        <f aca="false">IF(ISBLANK(H652),"",IF(ISNUMBER(H652),H652,IF(ISNUMBER(1*LEFT(H652,LEN(H652)-1)),1*LEFT(H652,LEN(H652)-1),VLOOKUP(IF(ISERROR(SEARCH(")",H652,1)),LEFT(H652,LEN(H652)),LEFT(H652,LEN(H652)-1)),$A$2:$C$38,3,0))))</f>
        <v/>
      </c>
      <c r="N652" s="40" t="str">
        <f aca="false">I652&amp;"("&amp;J652&amp;IF(ISNUMBER(K652),IF(ISNUMBER(L652),IF(ISNUMBER(M652),","&amp;K652&amp;","&amp;L652&amp;","&amp;M652,","&amp;K652&amp;","&amp;L652),","&amp;K652),"")&amp;")"</f>
        <v>SSPS(60)</v>
      </c>
      <c r="O652" s="0" t="str">
        <f aca="false">IF(ISERROR(VLOOKUP(N652,'INTEGER modparm'!$B$2:$B$155,1,0)),IF(ISERROR(VLOOKUP(N652,'REAL modparm'!$B$2:$B$801,1,0)),IF(ISERROR(VLOOKUP(N652,'CHAR modparm'!$B$2:$B$10,1,0)),"*******","CHARACTER"),"REAL"),"INTEGER")</f>
        <v>REAL</v>
      </c>
      <c r="P652" s="0" t="n">
        <v>651</v>
      </c>
      <c r="Q652" s="42" t="s">
        <v>2974</v>
      </c>
      <c r="R652" s="42" t="str">
        <f aca="false">INDEX($N$2:$N$951,MATCH(S652,$P$2:$P$951,0),1)</f>
        <v>SSFN2O(31,1)</v>
      </c>
      <c r="S652" s="30" t="n">
        <v>648</v>
      </c>
      <c r="T652" s="43" t="str">
        <f aca="false">Q652&amp;"::"&amp;R652</f>
        <v>REAL::SSFN2O(31,1)</v>
      </c>
      <c r="U652" s="44" t="str">
        <f aca="false">"p%"&amp;LEFT(R652,SEARCH("(",R652,1)-1)&amp;"="&amp;LEFT(R652,SEARCH("(",R652,1)-1)</f>
        <v>p%SSFN2O=SSFN2O</v>
      </c>
      <c r="V652" s="44" t="str">
        <f aca="false">LEFT(R652,SEARCH("(",R652,1)-1)&amp;"="&amp;"p%"&amp;LEFT(R652,SEARCH("(",R652,1)-1)</f>
        <v>SSFN2O=p%SSFN2O</v>
      </c>
    </row>
    <row r="653" customFormat="false" ht="12.8" hidden="false" customHeight="false" outlineLevel="0" collapsed="false">
      <c r="E653" s="0" t="s">
        <v>1256</v>
      </c>
      <c r="I653" s="39" t="s">
        <v>2659</v>
      </c>
      <c r="J653" s="40" t="n">
        <f aca="false">IF(ISNUMBER(RIGHT(E653,LEN(E653)-SEARCH("(",E653,1))*1),RIGHT(E653,LEN(E653)-SEARCH("(",E653,1))*1,VLOOKUP(MID(E653,SEARCH("(",E653,1)+1,IF(ISERROR(FIND("NBMX",E653,1)),3,4)),$A$2:$C$38,3,0))</f>
        <v>4</v>
      </c>
      <c r="K653" s="40" t="str">
        <f aca="false">IF(ISBLANK(F653),"",IF(ISNUMBER(F653),F653,VLOOKUP(IF(ISERROR(SEARCH(")",F653,1)),LEFT(F653,LEN(F653)),LEFT(F653,LEN(F653)-1)),$A$2:$C$38,3,0)))</f>
        <v/>
      </c>
      <c r="L653" s="40" t="str">
        <f aca="false">IF(ISBLANK(G653),"",IF(ISNUMBER(G653),G653,IF(ISNUMBER(1*LEFT(G653,LEN(G653)-1)),1*LEFT(G653,LEN(G653)-1),VLOOKUP(IF(ISERROR(SEARCH(")",G653,1)),LEFT(G653,LEN(G653)),LEFT(G653,LEN(G653)-1)),$A$2:$C$38,3,0))))</f>
        <v/>
      </c>
      <c r="M653" s="41" t="str">
        <f aca="false">IF(ISBLANK(H653),"",IF(ISNUMBER(H653),H653,IF(ISNUMBER(1*LEFT(H653,LEN(H653)-1)),1*LEFT(H653,LEN(H653)-1),VLOOKUP(IF(ISERROR(SEARCH(")",H653,1)),LEFT(H653,LEN(H653)),LEFT(H653,LEN(H653)-1)),$A$2:$C$38,3,0))))</f>
        <v/>
      </c>
      <c r="N653" s="40" t="str">
        <f aca="false">I653&amp;"("&amp;J653&amp;IF(ISNUMBER(K653),IF(ISNUMBER(L653),IF(ISNUMBER(M653),","&amp;K653&amp;","&amp;L653&amp;","&amp;M653,","&amp;K653&amp;","&amp;L653),","&amp;K653),"")&amp;")"</f>
        <v>SST(4)</v>
      </c>
      <c r="O653" s="0" t="str">
        <f aca="false">IF(ISERROR(VLOOKUP(N653,'INTEGER modparm'!$B$2:$B$155,1,0)),IF(ISERROR(VLOOKUP(N653,'REAL modparm'!$B$2:$B$801,1,0)),IF(ISERROR(VLOOKUP(N653,'CHAR modparm'!$B$2:$B$10,1,0)),"*******","CHARACTER"),"REAL"),"INTEGER")</f>
        <v>REAL</v>
      </c>
      <c r="P653" s="0" t="n">
        <v>652</v>
      </c>
      <c r="Q653" s="42" t="s">
        <v>2974</v>
      </c>
      <c r="R653" s="42" t="str">
        <f aca="false">INDEX($N$2:$N$951,MATCH(S653,$P$2:$P$951,0),1)</f>
        <v>SSFO2(31,1)</v>
      </c>
      <c r="S653" s="30" t="n">
        <v>649</v>
      </c>
      <c r="T653" s="43" t="str">
        <f aca="false">Q653&amp;"::"&amp;R653</f>
        <v>REAL::SSFO2(31,1)</v>
      </c>
      <c r="U653" s="44" t="str">
        <f aca="false">"p%"&amp;LEFT(R653,SEARCH("(",R653,1)-1)&amp;"="&amp;LEFT(R653,SEARCH("(",R653,1)-1)</f>
        <v>p%SSFO2=SSFO2</v>
      </c>
      <c r="V653" s="44" t="str">
        <f aca="false">LEFT(R653,SEARCH("(",R653,1)-1)&amp;"="&amp;"p%"&amp;LEFT(R653,SEARCH("(",R653,1)-1)</f>
        <v>SSFO2=p%SSFO2</v>
      </c>
    </row>
    <row r="654" customFormat="false" ht="12.8" hidden="false" customHeight="false" outlineLevel="0" collapsed="false">
      <c r="E654" s="0" t="s">
        <v>1107</v>
      </c>
      <c r="I654" s="39" t="s">
        <v>2660</v>
      </c>
      <c r="J654" s="40" t="n">
        <f aca="false">IF(ISNUMBER(RIGHT(E654,LEN(E654)-SEARCH("(",E654,1))*1),RIGHT(E654,LEN(E654)-SEARCH("(",E654,1))*1,VLOOKUP(MID(E654,SEARCH("(",E654,1)+1,IF(ISERROR(FIND("NBMX",E654,1)),3,4)),$A$2:$C$38,3,0))</f>
        <v>1</v>
      </c>
      <c r="K654" s="40" t="str">
        <f aca="false">IF(ISBLANK(F654),"",IF(ISNUMBER(F654),F654,VLOOKUP(IF(ISERROR(SEARCH(")",F654,1)),LEFT(F654,LEN(F654)),LEFT(F654,LEN(F654)-1)),$A$2:$C$38,3,0)))</f>
        <v/>
      </c>
      <c r="L654" s="40" t="str">
        <f aca="false">IF(ISBLANK(G654),"",IF(ISNUMBER(G654),G654,IF(ISNUMBER(1*LEFT(G654,LEN(G654)-1)),1*LEFT(G654,LEN(G654)-1),VLOOKUP(IF(ISERROR(SEARCH(")",G654,1)),LEFT(G654,LEN(G654)),LEFT(G654,LEN(G654)-1)),$A$2:$C$38,3,0))))</f>
        <v/>
      </c>
      <c r="M654" s="41" t="str">
        <f aca="false">IF(ISBLANK(H654),"",IF(ISNUMBER(H654),H654,IF(ISNUMBER(1*LEFT(H654,LEN(H654)-1)),1*LEFT(H654,LEN(H654)-1),VLOOKUP(IF(ISERROR(SEARCH(")",H654,1)),LEFT(H654,LEN(H654)),LEFT(H654,LEN(H654)-1)),$A$2:$C$38,3,0))))</f>
        <v/>
      </c>
      <c r="N654" s="40" t="str">
        <f aca="false">I654&amp;"("&amp;J654&amp;IF(ISNUMBER(K654),IF(ISNUMBER(L654),IF(ISNUMBER(M654),","&amp;K654&amp;","&amp;L654&amp;","&amp;M654,","&amp;K654&amp;","&amp;L654),","&amp;K654),"")&amp;")"</f>
        <v>SSW(1)</v>
      </c>
      <c r="O654" s="0" t="str">
        <f aca="false">IF(ISERROR(VLOOKUP(N654,'INTEGER modparm'!$B$2:$B$155,1,0)),IF(ISERROR(VLOOKUP(N654,'REAL modparm'!$B$2:$B$801,1,0)),IF(ISERROR(VLOOKUP(N654,'CHAR modparm'!$B$2:$B$10,1,0)),"*******","CHARACTER"),"REAL"),"INTEGER")</f>
        <v>REAL</v>
      </c>
      <c r="P654" s="0" t="n">
        <v>653</v>
      </c>
      <c r="Q654" s="42" t="s">
        <v>2974</v>
      </c>
      <c r="R654" s="42" t="str">
        <f aca="false">INDEX($N$2:$N$951,MATCH(S654,$P$2:$P$951,0),1)</f>
        <v>SSIN(1)</v>
      </c>
      <c r="S654" s="30" t="n">
        <v>650</v>
      </c>
      <c r="T654" s="43" t="str">
        <f aca="false">Q654&amp;"::"&amp;R654</f>
        <v>REAL::SSIN(1)</v>
      </c>
      <c r="U654" s="44" t="str">
        <f aca="false">"p%"&amp;LEFT(R654,SEARCH("(",R654,1)-1)&amp;"="&amp;LEFT(R654,SEARCH("(",R654,1)-1)</f>
        <v>p%SSIN=SSIN</v>
      </c>
      <c r="V654" s="44" t="str">
        <f aca="false">LEFT(R654,SEARCH("(",R654,1)-1)&amp;"="&amp;"p%"&amp;LEFT(R654,SEARCH("(",R654,1)-1)</f>
        <v>SSIN=p%SSIN</v>
      </c>
    </row>
    <row r="655" customFormat="false" ht="12.8" hidden="false" customHeight="false" outlineLevel="0" collapsed="false">
      <c r="E655" s="0" t="s">
        <v>1108</v>
      </c>
      <c r="I655" s="39" t="s">
        <v>2661</v>
      </c>
      <c r="J655" s="40" t="n">
        <f aca="false">IF(ISNUMBER(RIGHT(E655,LEN(E655)-SEARCH("(",E655,1))*1),RIGHT(E655,LEN(E655)-SEARCH("(",E655,1))*1,VLOOKUP(MID(E655,SEARCH("(",E655,1)+1,IF(ISERROR(FIND("NBMX",E655,1)),3,4)),$A$2:$C$38,3,0))</f>
        <v>1</v>
      </c>
      <c r="K655" s="40" t="str">
        <f aca="false">IF(ISBLANK(F655),"",IF(ISNUMBER(F655),F655,VLOOKUP(IF(ISERROR(SEARCH(")",F655,1)),LEFT(F655,LEN(F655)),LEFT(F655,LEN(F655)-1)),$A$2:$C$38,3,0)))</f>
        <v/>
      </c>
      <c r="L655" s="40" t="str">
        <f aca="false">IF(ISBLANK(G655),"",IF(ISNUMBER(G655),G655,IF(ISNUMBER(1*LEFT(G655,LEN(G655)-1)),1*LEFT(G655,LEN(G655)-1),VLOOKUP(IF(ISERROR(SEARCH(")",G655,1)),LEFT(G655,LEN(G655)),LEFT(G655,LEN(G655)-1)),$A$2:$C$38,3,0))))</f>
        <v/>
      </c>
      <c r="M655" s="41" t="str">
        <f aca="false">IF(ISBLANK(H655),"",IF(ISNUMBER(H655),H655,IF(ISNUMBER(1*LEFT(H655,LEN(H655)-1)),1*LEFT(H655,LEN(H655)-1),VLOOKUP(IF(ISERROR(SEARCH(")",H655,1)),LEFT(H655,LEN(H655)),LEFT(H655,LEN(H655)-1)),$A$2:$C$38,3,0))))</f>
        <v/>
      </c>
      <c r="N655" s="40" t="str">
        <f aca="false">I655&amp;"("&amp;J655&amp;IF(ISNUMBER(K655),IF(ISNUMBER(L655),IF(ISNUMBER(M655),","&amp;K655&amp;","&amp;L655&amp;","&amp;M655,","&amp;K655&amp;","&amp;L655),","&amp;K655),"")&amp;")"</f>
        <v>ST0(1)</v>
      </c>
      <c r="O655" s="0" t="str">
        <f aca="false">IF(ISERROR(VLOOKUP(N655,'INTEGER modparm'!$B$2:$B$155,1,0)),IF(ISERROR(VLOOKUP(N655,'REAL modparm'!$B$2:$B$801,1,0)),IF(ISERROR(VLOOKUP(N655,'CHAR modparm'!$B$2:$B$10,1,0)),"*******","CHARACTER"),"REAL"),"INTEGER")</f>
        <v>REAL</v>
      </c>
      <c r="P655" s="0" t="n">
        <v>654</v>
      </c>
      <c r="Q655" s="42" t="s">
        <v>2974</v>
      </c>
      <c r="R655" s="42" t="str">
        <f aca="false">INDEX($N$2:$N$951,MATCH(S655,$P$2:$P$951,0),1)</f>
        <v>SSPS(60)</v>
      </c>
      <c r="S655" s="30" t="n">
        <v>651</v>
      </c>
      <c r="T655" s="43" t="str">
        <f aca="false">Q655&amp;"::"&amp;R655</f>
        <v>REAL::SSPS(60)</v>
      </c>
      <c r="U655" s="44" t="str">
        <f aca="false">"p%"&amp;LEFT(R655,SEARCH("(",R655,1)-1)&amp;"="&amp;LEFT(R655,SEARCH("(",R655,1)-1)</f>
        <v>p%SSPS=SSPS</v>
      </c>
      <c r="V655" s="44" t="str">
        <f aca="false">LEFT(R655,SEARCH("(",R655,1)-1)&amp;"="&amp;"p%"&amp;LEFT(R655,SEARCH("(",R655,1)-1)</f>
        <v>SSPS=p%SSPS</v>
      </c>
    </row>
    <row r="656" customFormat="false" ht="12.8" hidden="false" customHeight="false" outlineLevel="0" collapsed="false">
      <c r="E656" s="0" t="s">
        <v>1869</v>
      </c>
      <c r="F656" s="0" t="s">
        <v>1599</v>
      </c>
      <c r="I656" s="39" t="s">
        <v>2662</v>
      </c>
      <c r="J656" s="40" t="n">
        <f aca="false">IF(ISNUMBER(RIGHT(E656,LEN(E656)-SEARCH("(",E656,1))*1),RIGHT(E656,LEN(E656)-SEARCH("(",E656,1))*1,VLOOKUP(MID(E656,SEARCH("(",E656,1)+1,IF(ISERROR(FIND("NBMX",E656,1)),3,4)),$A$2:$C$38,3,0))</f>
        <v>200</v>
      </c>
      <c r="K656" s="40" t="n">
        <f aca="false">IF(ISBLANK(F656),"",IF(ISNUMBER(F656),F656,VLOOKUP(IF(ISERROR(SEARCH(")",F656,1)),LEFT(F656,LEN(F656)),LEFT(F656,LEN(F656)-1)),$A$2:$C$38,3,0)))</f>
        <v>1</v>
      </c>
      <c r="L656" s="40" t="str">
        <f aca="false">IF(ISBLANK(G656),"",IF(ISNUMBER(G656),G656,IF(ISNUMBER(1*LEFT(G656,LEN(G656)-1)),1*LEFT(G656,LEN(G656)-1),VLOOKUP(IF(ISERROR(SEARCH(")",G656,1)),LEFT(G656,LEN(G656)),LEFT(G656,LEN(G656)-1)),$A$2:$C$38,3,0))))</f>
        <v/>
      </c>
      <c r="M656" s="41" t="str">
        <f aca="false">IF(ISBLANK(H656),"",IF(ISNUMBER(H656),H656,IF(ISNUMBER(1*LEFT(H656,LEN(H656)-1)),1*LEFT(H656,LEN(H656)-1),VLOOKUP(IF(ISERROR(SEARCH(")",H656,1)),LEFT(H656,LEN(H656)),LEFT(H656,LEN(H656)-1)),$A$2:$C$38,3,0))))</f>
        <v/>
      </c>
      <c r="N656" s="40" t="str">
        <f aca="false">I656&amp;"("&amp;J656&amp;IF(ISNUMBER(K656),IF(ISNUMBER(L656),IF(ISNUMBER(M656),","&amp;K656&amp;","&amp;L656&amp;","&amp;M656,","&amp;K656&amp;","&amp;L656),","&amp;K656),"")&amp;")"</f>
        <v>STD(200,1)</v>
      </c>
      <c r="O656" s="0" t="str">
        <f aca="false">IF(ISERROR(VLOOKUP(N656,'INTEGER modparm'!$B$2:$B$155,1,0)),IF(ISERROR(VLOOKUP(N656,'REAL modparm'!$B$2:$B$801,1,0)),IF(ISERROR(VLOOKUP(N656,'CHAR modparm'!$B$2:$B$10,1,0)),"*******","CHARACTER"),"REAL"),"INTEGER")</f>
        <v>REAL</v>
      </c>
      <c r="P656" s="0" t="n">
        <v>655</v>
      </c>
      <c r="Q656" s="42" t="s">
        <v>2974</v>
      </c>
      <c r="R656" s="42" t="str">
        <f aca="false">INDEX($N$2:$N$951,MATCH(S656,$P$2:$P$951,0),1)</f>
        <v>SST(4)</v>
      </c>
      <c r="S656" s="30" t="n">
        <v>652</v>
      </c>
      <c r="T656" s="43" t="str">
        <f aca="false">Q656&amp;"::"&amp;R656</f>
        <v>REAL::SST(4)</v>
      </c>
      <c r="U656" s="44" t="str">
        <f aca="false">"p%"&amp;LEFT(R656,SEARCH("(",R656,1)-1)&amp;"="&amp;LEFT(R656,SEARCH("(",R656,1)-1)</f>
        <v>p%SST=SST</v>
      </c>
      <c r="V656" s="44" t="str">
        <f aca="false">LEFT(R656,SEARCH("(",R656,1)-1)&amp;"="&amp;"p%"&amp;LEFT(R656,SEARCH("(",R656,1)-1)</f>
        <v>SST=p%SST</v>
      </c>
    </row>
    <row r="657" customFormat="false" ht="12.8" hidden="false" customHeight="false" outlineLevel="0" collapsed="false">
      <c r="E657" s="0" t="s">
        <v>1870</v>
      </c>
      <c r="F657" s="0" t="s">
        <v>226</v>
      </c>
      <c r="G657" s="0" t="s">
        <v>1599</v>
      </c>
      <c r="I657" s="39" t="s">
        <v>2663</v>
      </c>
      <c r="J657" s="40" t="n">
        <f aca="false">IF(ISNUMBER(RIGHT(E657,LEN(E657)-SEARCH("(",E657,1))*1),RIGHT(E657,LEN(E657)-SEARCH("(",E657,1))*1,VLOOKUP(MID(E657,SEARCH("(",E657,1)+1,IF(ISERROR(FIND("NBMX",E657,1)),3,4)),$A$2:$C$38,3,0))</f>
        <v>4</v>
      </c>
      <c r="K657" s="40" t="n">
        <f aca="false">IF(ISBLANK(F657),"",IF(ISNUMBER(F657),F657,VLOOKUP(IF(ISERROR(SEARCH(")",F657,1)),LEFT(F657,LEN(F657)),LEFT(F657,LEN(F657)-1)),$A$2:$C$38,3,0)))</f>
        <v>200</v>
      </c>
      <c r="L657" s="40" t="n">
        <f aca="false">IF(ISBLANK(G657),"",IF(ISNUMBER(G657),G657,IF(ISNUMBER(1*LEFT(G657,LEN(G657)-1)),1*LEFT(G657,LEN(G657)-1),VLOOKUP(IF(ISERROR(SEARCH(")",G657,1)),LEFT(G657,LEN(G657)),LEFT(G657,LEN(G657)-1)),$A$2:$C$38,3,0))))</f>
        <v>1</v>
      </c>
      <c r="M657" s="41" t="str">
        <f aca="false">IF(ISBLANK(H657),"",IF(ISNUMBER(H657),H657,IF(ISNUMBER(1*LEFT(H657,LEN(H657)-1)),1*LEFT(H657,LEN(H657)-1),VLOOKUP(IF(ISERROR(SEARCH(")",H657,1)),LEFT(H657,LEN(H657)),LEFT(H657,LEN(H657)-1)),$A$2:$C$38,3,0))))</f>
        <v/>
      </c>
      <c r="N657" s="40" t="str">
        <f aca="false">I657&amp;"("&amp;J657&amp;IF(ISNUMBER(K657),IF(ISNUMBER(L657),IF(ISNUMBER(M657),","&amp;K657&amp;","&amp;L657&amp;","&amp;M657,","&amp;K657&amp;","&amp;L657),","&amp;K657),"")&amp;")"</f>
        <v>STDA(4,200,1)</v>
      </c>
      <c r="O657" s="0" t="str">
        <f aca="false">IF(ISERROR(VLOOKUP(N657,'INTEGER modparm'!$B$2:$B$155,1,0)),IF(ISERROR(VLOOKUP(N657,'REAL modparm'!$B$2:$B$801,1,0)),IF(ISERROR(VLOOKUP(N657,'CHAR modparm'!$B$2:$B$10,1,0)),"*******","CHARACTER"),"REAL"),"INTEGER")</f>
        <v>REAL</v>
      </c>
      <c r="P657" s="0" t="n">
        <v>656</v>
      </c>
      <c r="Q657" s="42" t="s">
        <v>2974</v>
      </c>
      <c r="R657" s="42" t="str">
        <f aca="false">INDEX($N$2:$N$951,MATCH(S657,$P$2:$P$951,0),1)</f>
        <v>SSW(1)</v>
      </c>
      <c r="S657" s="30" t="n">
        <v>653</v>
      </c>
      <c r="T657" s="43" t="str">
        <f aca="false">Q657&amp;"::"&amp;R657</f>
        <v>REAL::SSW(1)</v>
      </c>
      <c r="U657" s="44" t="str">
        <f aca="false">"p%"&amp;LEFT(R657,SEARCH("(",R657,1)-1)&amp;"="&amp;LEFT(R657,SEARCH("(",R657,1)-1)</f>
        <v>p%SSW=SSW</v>
      </c>
      <c r="V657" s="44" t="str">
        <f aca="false">LEFT(R657,SEARCH("(",R657,1)-1)&amp;"="&amp;"p%"&amp;LEFT(R657,SEARCH("(",R657,1)-1)</f>
        <v>SSW=p%SSW</v>
      </c>
    </row>
    <row r="658" customFormat="false" ht="12.8" hidden="false" customHeight="false" outlineLevel="0" collapsed="false">
      <c r="E658" s="0" t="s">
        <v>1871</v>
      </c>
      <c r="F658" s="0" t="s">
        <v>1599</v>
      </c>
      <c r="I658" s="39" t="s">
        <v>2664</v>
      </c>
      <c r="J658" s="40" t="n">
        <f aca="false">IF(ISNUMBER(RIGHT(E658,LEN(E658)-SEARCH("(",E658,1))*1),RIGHT(E658,LEN(E658)-SEARCH("(",E658,1))*1,VLOOKUP(MID(E658,SEARCH("(",E658,1)+1,IF(ISERROR(FIND("NBMX",E658,1)),3,4)),$A$2:$C$38,3,0))</f>
        <v>200</v>
      </c>
      <c r="K658" s="40" t="n">
        <f aca="false">IF(ISBLANK(F658),"",IF(ISNUMBER(F658),F658,VLOOKUP(IF(ISERROR(SEARCH(")",F658,1)),LEFT(F658,LEN(F658)),LEFT(F658,LEN(F658)-1)),$A$2:$C$38,3,0)))</f>
        <v>1</v>
      </c>
      <c r="L658" s="40" t="str">
        <f aca="false">IF(ISBLANK(G658),"",IF(ISNUMBER(G658),G658,IF(ISNUMBER(1*LEFT(G658,LEN(G658)-1)),1*LEFT(G658,LEN(G658)-1),VLOOKUP(IF(ISERROR(SEARCH(")",G658,1)),LEFT(G658,LEN(G658)),LEFT(G658,LEN(G658)-1)),$A$2:$C$38,3,0))))</f>
        <v/>
      </c>
      <c r="M658" s="41" t="str">
        <f aca="false">IF(ISBLANK(H658),"",IF(ISNUMBER(H658),H658,IF(ISNUMBER(1*LEFT(H658,LEN(H658)-1)),1*LEFT(H658,LEN(H658)-1),VLOOKUP(IF(ISERROR(SEARCH(")",H658,1)),LEFT(H658,LEN(H658)),LEFT(H658,LEN(H658)-1)),$A$2:$C$38,3,0))))</f>
        <v/>
      </c>
      <c r="N658" s="40" t="str">
        <f aca="false">I658&amp;"("&amp;J658&amp;IF(ISNUMBER(K658),IF(ISNUMBER(L658),IF(ISNUMBER(M658),","&amp;K658&amp;","&amp;L658&amp;","&amp;M658,","&amp;K658&amp;","&amp;L658),","&amp;K658),"")&amp;")"</f>
        <v>STDK(200,1)</v>
      </c>
      <c r="O658" s="0" t="str">
        <f aca="false">IF(ISERROR(VLOOKUP(N658,'INTEGER modparm'!$B$2:$B$155,1,0)),IF(ISERROR(VLOOKUP(N658,'REAL modparm'!$B$2:$B$801,1,0)),IF(ISERROR(VLOOKUP(N658,'CHAR modparm'!$B$2:$B$10,1,0)),"*******","CHARACTER"),"REAL"),"INTEGER")</f>
        <v>REAL</v>
      </c>
      <c r="P658" s="0" t="n">
        <v>657</v>
      </c>
      <c r="Q658" s="42" t="s">
        <v>2974</v>
      </c>
      <c r="R658" s="42" t="str">
        <f aca="false">INDEX($N$2:$N$951,MATCH(S658,$P$2:$P$951,0),1)</f>
        <v>ST0(1)</v>
      </c>
      <c r="S658" s="30" t="n">
        <v>654</v>
      </c>
      <c r="T658" s="43" t="str">
        <f aca="false">Q658&amp;"::"&amp;R658</f>
        <v>REAL::ST0(1)</v>
      </c>
      <c r="U658" s="44" t="str">
        <f aca="false">"p%"&amp;LEFT(R658,SEARCH("(",R658,1)-1)&amp;"="&amp;LEFT(R658,SEARCH("(",R658,1)-1)</f>
        <v>p%ST0=ST0</v>
      </c>
      <c r="V658" s="44" t="str">
        <f aca="false">LEFT(R658,SEARCH("(",R658,1)-1)&amp;"="&amp;"p%"&amp;LEFT(R658,SEARCH("(",R658,1)-1)</f>
        <v>ST0=p%ST0</v>
      </c>
    </row>
    <row r="659" customFormat="false" ht="12.8" hidden="false" customHeight="false" outlineLevel="0" collapsed="false">
      <c r="E659" s="0" t="s">
        <v>1872</v>
      </c>
      <c r="F659" s="0" t="s">
        <v>1599</v>
      </c>
      <c r="I659" s="39" t="s">
        <v>2665</v>
      </c>
      <c r="J659" s="40" t="n">
        <f aca="false">IF(ISNUMBER(RIGHT(E659,LEN(E659)-SEARCH("(",E659,1))*1),RIGHT(E659,LEN(E659)-SEARCH("(",E659,1))*1,VLOOKUP(MID(E659,SEARCH("(",E659,1)+1,IF(ISERROR(FIND("NBMX",E659,1)),3,4)),$A$2:$C$38,3,0))</f>
        <v>200</v>
      </c>
      <c r="K659" s="40" t="n">
        <f aca="false">IF(ISBLANK(F659),"",IF(ISNUMBER(F659),F659,VLOOKUP(IF(ISERROR(SEARCH(")",F659,1)),LEFT(F659,LEN(F659)),LEFT(F659,LEN(F659)-1)),$A$2:$C$38,3,0)))</f>
        <v>1</v>
      </c>
      <c r="L659" s="40" t="str">
        <f aca="false">IF(ISBLANK(G659),"",IF(ISNUMBER(G659),G659,IF(ISNUMBER(1*LEFT(G659,LEN(G659)-1)),1*LEFT(G659,LEN(G659)-1),VLOOKUP(IF(ISERROR(SEARCH(")",G659,1)),LEFT(G659,LEN(G659)),LEFT(G659,LEN(G659)-1)),$A$2:$C$38,3,0))))</f>
        <v/>
      </c>
      <c r="M659" s="41" t="str">
        <f aca="false">IF(ISBLANK(H659),"",IF(ISNUMBER(H659),H659,IF(ISNUMBER(1*LEFT(H659,LEN(H659)-1)),1*LEFT(H659,LEN(H659)-1),VLOOKUP(IF(ISERROR(SEARCH(")",H659,1)),LEFT(H659,LEN(H659)),LEFT(H659,LEN(H659)-1)),$A$2:$C$38,3,0))))</f>
        <v/>
      </c>
      <c r="N659" s="40" t="str">
        <f aca="false">I659&amp;"("&amp;J659&amp;IF(ISNUMBER(K659),IF(ISNUMBER(L659),IF(ISNUMBER(M659),","&amp;K659&amp;","&amp;L659&amp;","&amp;M659,","&amp;K659&amp;","&amp;L659),","&amp;K659),"")&amp;")"</f>
        <v>STDL(200,1)</v>
      </c>
      <c r="O659" s="0" t="str">
        <f aca="false">IF(ISERROR(VLOOKUP(N659,'INTEGER modparm'!$B$2:$B$155,1,0)),IF(ISERROR(VLOOKUP(N659,'REAL modparm'!$B$2:$B$801,1,0)),IF(ISERROR(VLOOKUP(N659,'CHAR modparm'!$B$2:$B$10,1,0)),"*******","CHARACTER"),"REAL"),"INTEGER")</f>
        <v>REAL</v>
      </c>
      <c r="P659" s="0" t="n">
        <v>658</v>
      </c>
      <c r="Q659" s="42" t="s">
        <v>2974</v>
      </c>
      <c r="R659" s="42" t="str">
        <f aca="false">INDEX($N$2:$N$951,MATCH(S659,$P$2:$P$951,0),1)</f>
        <v>STD(200,1)</v>
      </c>
      <c r="S659" s="30" t="n">
        <v>655</v>
      </c>
      <c r="T659" s="43" t="str">
        <f aca="false">Q659&amp;"::"&amp;R659</f>
        <v>REAL::STD(200,1)</v>
      </c>
      <c r="U659" s="44" t="str">
        <f aca="false">"p%"&amp;LEFT(R659,SEARCH("(",R659,1)-1)&amp;"="&amp;LEFT(R659,SEARCH("(",R659,1)-1)</f>
        <v>p%STD=STD</v>
      </c>
      <c r="V659" s="44" t="str">
        <f aca="false">LEFT(R659,SEARCH("(",R659,1)-1)&amp;"="&amp;"p%"&amp;LEFT(R659,SEARCH("(",R659,1)-1)</f>
        <v>STD=p%STD</v>
      </c>
    </row>
    <row r="660" customFormat="false" ht="12.8" hidden="false" customHeight="false" outlineLevel="0" collapsed="false">
      <c r="E660" s="0" t="s">
        <v>1873</v>
      </c>
      <c r="F660" s="0" t="s">
        <v>1599</v>
      </c>
      <c r="I660" s="39" t="s">
        <v>2666</v>
      </c>
      <c r="J660" s="40" t="n">
        <f aca="false">IF(ISNUMBER(RIGHT(E660,LEN(E660)-SEARCH("(",E660,1))*1),RIGHT(E660,LEN(E660)-SEARCH("(",E660,1))*1,VLOOKUP(MID(E660,SEARCH("(",E660,1)+1,IF(ISERROR(FIND("NBMX",E660,1)),3,4)),$A$2:$C$38,3,0))</f>
        <v>200</v>
      </c>
      <c r="K660" s="40" t="n">
        <f aca="false">IF(ISBLANK(F660),"",IF(ISNUMBER(F660),F660,VLOOKUP(IF(ISERROR(SEARCH(")",F660,1)),LEFT(F660,LEN(F660)),LEFT(F660,LEN(F660)-1)),$A$2:$C$38,3,0)))</f>
        <v>1</v>
      </c>
      <c r="L660" s="40" t="str">
        <f aca="false">IF(ISBLANK(G660),"",IF(ISNUMBER(G660),G660,IF(ISNUMBER(1*LEFT(G660,LEN(G660)-1)),1*LEFT(G660,LEN(G660)-1),VLOOKUP(IF(ISERROR(SEARCH(")",G660,1)),LEFT(G660,LEN(G660)),LEFT(G660,LEN(G660)-1)),$A$2:$C$38,3,0))))</f>
        <v/>
      </c>
      <c r="M660" s="41" t="str">
        <f aca="false">IF(ISBLANK(H660),"",IF(ISNUMBER(H660),H660,IF(ISNUMBER(1*LEFT(H660,LEN(H660)-1)),1*LEFT(H660,LEN(H660)-1),VLOOKUP(IF(ISERROR(SEARCH(")",H660,1)),LEFT(H660,LEN(H660)),LEFT(H660,LEN(H660)-1)),$A$2:$C$38,3,0))))</f>
        <v/>
      </c>
      <c r="N660" s="40" t="str">
        <f aca="false">I660&amp;"("&amp;J660&amp;IF(ISNUMBER(K660),IF(ISNUMBER(L660),IF(ISNUMBER(M660),","&amp;K660&amp;","&amp;L660&amp;","&amp;M660,","&amp;K660&amp;","&amp;L660),","&amp;K660),"")&amp;")"</f>
        <v>STDN(200,1)</v>
      </c>
      <c r="O660" s="0" t="str">
        <f aca="false">IF(ISERROR(VLOOKUP(N660,'INTEGER modparm'!$B$2:$B$155,1,0)),IF(ISERROR(VLOOKUP(N660,'REAL modparm'!$B$2:$B$801,1,0)),IF(ISERROR(VLOOKUP(N660,'CHAR modparm'!$B$2:$B$10,1,0)),"*******","CHARACTER"),"REAL"),"INTEGER")</f>
        <v>REAL</v>
      </c>
      <c r="P660" s="0" t="n">
        <v>659</v>
      </c>
      <c r="Q660" s="42" t="s">
        <v>2974</v>
      </c>
      <c r="R660" s="42" t="str">
        <f aca="false">INDEX($N$2:$N$951,MATCH(S660,$P$2:$P$951,0),1)</f>
        <v>STDA(4,200,1)</v>
      </c>
      <c r="S660" s="30" t="n">
        <v>656</v>
      </c>
      <c r="T660" s="43" t="str">
        <f aca="false">Q660&amp;"::"&amp;R660</f>
        <v>REAL::STDA(4,200,1)</v>
      </c>
      <c r="U660" s="44" t="str">
        <f aca="false">"p%"&amp;LEFT(R660,SEARCH("(",R660,1)-1)&amp;"="&amp;LEFT(R660,SEARCH("(",R660,1)-1)</f>
        <v>p%STDA=STDA</v>
      </c>
      <c r="V660" s="44" t="str">
        <f aca="false">LEFT(R660,SEARCH("(",R660,1)-1)&amp;"="&amp;"p%"&amp;LEFT(R660,SEARCH("(",R660,1)-1)</f>
        <v>STDA=p%STDA</v>
      </c>
    </row>
    <row r="661" customFormat="false" ht="12.8" hidden="false" customHeight="false" outlineLevel="0" collapsed="false">
      <c r="E661" s="0" t="s">
        <v>1109</v>
      </c>
      <c r="I661" s="39" t="s">
        <v>2667</v>
      </c>
      <c r="J661" s="40" t="n">
        <f aca="false">IF(ISNUMBER(RIGHT(E661,LEN(E661)-SEARCH("(",E661,1))*1),RIGHT(E661,LEN(E661)-SEARCH("(",E661,1))*1,VLOOKUP(MID(E661,SEARCH("(",E661,1)+1,IF(ISERROR(FIND("NBMX",E661,1)),3,4)),$A$2:$C$38,3,0))</f>
        <v>1</v>
      </c>
      <c r="K661" s="40" t="str">
        <f aca="false">IF(ISBLANK(F661),"",IF(ISNUMBER(F661),F661,VLOOKUP(IF(ISERROR(SEARCH(")",F661,1)),LEFT(F661,LEN(F661)),LEFT(F661,LEN(F661)-1)),$A$2:$C$38,3,0)))</f>
        <v/>
      </c>
      <c r="L661" s="40" t="str">
        <f aca="false">IF(ISBLANK(G661),"",IF(ISNUMBER(G661),G661,IF(ISNUMBER(1*LEFT(G661,LEN(G661)-1)),1*LEFT(G661,LEN(G661)-1),VLOOKUP(IF(ISERROR(SEARCH(")",G661,1)),LEFT(G661,LEN(G661)),LEFT(G661,LEN(G661)-1)),$A$2:$C$38,3,0))))</f>
        <v/>
      </c>
      <c r="M661" s="41" t="str">
        <f aca="false">IF(ISBLANK(H661),"",IF(ISNUMBER(H661),H661,IF(ISNUMBER(1*LEFT(H661,LEN(H661)-1)),1*LEFT(H661,LEN(H661)-1),VLOOKUP(IF(ISERROR(SEARCH(")",H661,1)),LEFT(H661,LEN(H661)),LEFT(H661,LEN(H661)-1)),$A$2:$C$38,3,0))))</f>
        <v/>
      </c>
      <c r="N661" s="40" t="str">
        <f aca="false">I661&amp;"("&amp;J661&amp;IF(ISNUMBER(K661),IF(ISNUMBER(L661),IF(ISNUMBER(M661),","&amp;K661&amp;","&amp;L661&amp;","&amp;M661,","&amp;K661&amp;","&amp;L661),","&amp;K661),"")&amp;")"</f>
        <v>STDO(1)</v>
      </c>
      <c r="O661" s="0" t="str">
        <f aca="false">IF(ISERROR(VLOOKUP(N661,'INTEGER modparm'!$B$2:$B$155,1,0)),IF(ISERROR(VLOOKUP(N661,'REAL modparm'!$B$2:$B$801,1,0)),IF(ISERROR(VLOOKUP(N661,'CHAR modparm'!$B$2:$B$10,1,0)),"*******","CHARACTER"),"REAL"),"INTEGER")</f>
        <v>REAL</v>
      </c>
      <c r="P661" s="0" t="n">
        <v>660</v>
      </c>
      <c r="Q661" s="42" t="s">
        <v>2974</v>
      </c>
      <c r="R661" s="42" t="str">
        <f aca="false">INDEX($N$2:$N$951,MATCH(S661,$P$2:$P$951,0),1)</f>
        <v>STDK(200,1)</v>
      </c>
      <c r="S661" s="30" t="n">
        <v>657</v>
      </c>
      <c r="T661" s="43" t="str">
        <f aca="false">Q661&amp;"::"&amp;R661</f>
        <v>REAL::STDK(200,1)</v>
      </c>
      <c r="U661" s="44" t="str">
        <f aca="false">"p%"&amp;LEFT(R661,SEARCH("(",R661,1)-1)&amp;"="&amp;LEFT(R661,SEARCH("(",R661,1)-1)</f>
        <v>p%STDK=STDK</v>
      </c>
      <c r="V661" s="44" t="str">
        <f aca="false">LEFT(R661,SEARCH("(",R661,1)-1)&amp;"="&amp;"p%"&amp;LEFT(R661,SEARCH("(",R661,1)-1)</f>
        <v>STDK=p%STDK</v>
      </c>
    </row>
    <row r="662" customFormat="false" ht="12.8" hidden="false" customHeight="false" outlineLevel="0" collapsed="false">
      <c r="E662" s="0" t="s">
        <v>1110</v>
      </c>
      <c r="I662" s="39" t="s">
        <v>2668</v>
      </c>
      <c r="J662" s="40" t="n">
        <f aca="false">IF(ISNUMBER(RIGHT(E662,LEN(E662)-SEARCH("(",E662,1))*1),RIGHT(E662,LEN(E662)-SEARCH("(",E662,1))*1,VLOOKUP(MID(E662,SEARCH("(",E662,1)+1,IF(ISERROR(FIND("NBMX",E662,1)),3,4)),$A$2:$C$38,3,0))</f>
        <v>1</v>
      </c>
      <c r="K662" s="40" t="str">
        <f aca="false">IF(ISBLANK(F662),"",IF(ISNUMBER(F662),F662,VLOOKUP(IF(ISERROR(SEARCH(")",F662,1)),LEFT(F662,LEN(F662)),LEFT(F662,LEN(F662)-1)),$A$2:$C$38,3,0)))</f>
        <v/>
      </c>
      <c r="L662" s="40" t="str">
        <f aca="false">IF(ISBLANK(G662),"",IF(ISNUMBER(G662),G662,IF(ISNUMBER(1*LEFT(G662,LEN(G662)-1)),1*LEFT(G662,LEN(G662)-1),VLOOKUP(IF(ISERROR(SEARCH(")",G662,1)),LEFT(G662,LEN(G662)),LEFT(G662,LEN(G662)-1)),$A$2:$C$38,3,0))))</f>
        <v/>
      </c>
      <c r="M662" s="41" t="str">
        <f aca="false">IF(ISBLANK(H662),"",IF(ISNUMBER(H662),H662,IF(ISNUMBER(1*LEFT(H662,LEN(H662)-1)),1*LEFT(H662,LEN(H662)-1),VLOOKUP(IF(ISERROR(SEARCH(")",H662,1)),LEFT(H662,LEN(H662)),LEFT(H662,LEN(H662)-1)),$A$2:$C$38,3,0))))</f>
        <v/>
      </c>
      <c r="N662" s="40" t="str">
        <f aca="false">I662&amp;"("&amp;J662&amp;IF(ISNUMBER(K662),IF(ISNUMBER(L662),IF(ISNUMBER(M662),","&amp;K662&amp;","&amp;L662&amp;","&amp;M662,","&amp;K662&amp;","&amp;L662),","&amp;K662),"")&amp;")"</f>
        <v>STDOK(1)</v>
      </c>
      <c r="O662" s="0" t="str">
        <f aca="false">IF(ISERROR(VLOOKUP(N662,'INTEGER modparm'!$B$2:$B$155,1,0)),IF(ISERROR(VLOOKUP(N662,'REAL modparm'!$B$2:$B$801,1,0)),IF(ISERROR(VLOOKUP(N662,'CHAR modparm'!$B$2:$B$10,1,0)),"*******","CHARACTER"),"REAL"),"INTEGER")</f>
        <v>REAL</v>
      </c>
      <c r="P662" s="0" t="n">
        <v>661</v>
      </c>
      <c r="Q662" s="42" t="s">
        <v>2974</v>
      </c>
      <c r="R662" s="42" t="str">
        <f aca="false">INDEX($N$2:$N$951,MATCH(S662,$P$2:$P$951,0),1)</f>
        <v>STDL(200,1)</v>
      </c>
      <c r="S662" s="30" t="n">
        <v>658</v>
      </c>
      <c r="T662" s="43" t="str">
        <f aca="false">Q662&amp;"::"&amp;R662</f>
        <v>REAL::STDL(200,1)</v>
      </c>
      <c r="U662" s="44" t="str">
        <f aca="false">"p%"&amp;LEFT(R662,SEARCH("(",R662,1)-1)&amp;"="&amp;LEFT(R662,SEARCH("(",R662,1)-1)</f>
        <v>p%STDL=STDL</v>
      </c>
      <c r="V662" s="44" t="str">
        <f aca="false">LEFT(R662,SEARCH("(",R662,1)-1)&amp;"="&amp;"p%"&amp;LEFT(R662,SEARCH("(",R662,1)-1)</f>
        <v>STDL=p%STDL</v>
      </c>
    </row>
    <row r="663" customFormat="false" ht="12.8" hidden="false" customHeight="false" outlineLevel="0" collapsed="false">
      <c r="E663" s="0" t="s">
        <v>1111</v>
      </c>
      <c r="I663" s="39" t="s">
        <v>2669</v>
      </c>
      <c r="J663" s="40" t="n">
        <f aca="false">IF(ISNUMBER(RIGHT(E663,LEN(E663)-SEARCH("(",E663,1))*1),RIGHT(E663,LEN(E663)-SEARCH("(",E663,1))*1,VLOOKUP(MID(E663,SEARCH("(",E663,1)+1,IF(ISERROR(FIND("NBMX",E663,1)),3,4)),$A$2:$C$38,3,0))</f>
        <v>1</v>
      </c>
      <c r="K663" s="40" t="str">
        <f aca="false">IF(ISBLANK(F663),"",IF(ISNUMBER(F663),F663,VLOOKUP(IF(ISERROR(SEARCH(")",F663,1)),LEFT(F663,LEN(F663)),LEFT(F663,LEN(F663)-1)),$A$2:$C$38,3,0)))</f>
        <v/>
      </c>
      <c r="L663" s="40" t="str">
        <f aca="false">IF(ISBLANK(G663),"",IF(ISNUMBER(G663),G663,IF(ISNUMBER(1*LEFT(G663,LEN(G663)-1)),1*LEFT(G663,LEN(G663)-1),VLOOKUP(IF(ISERROR(SEARCH(")",G663,1)),LEFT(G663,LEN(G663)),LEFT(G663,LEN(G663)-1)),$A$2:$C$38,3,0))))</f>
        <v/>
      </c>
      <c r="M663" s="41" t="str">
        <f aca="false">IF(ISBLANK(H663),"",IF(ISNUMBER(H663),H663,IF(ISNUMBER(1*LEFT(H663,LEN(H663)-1)),1*LEFT(H663,LEN(H663)-1),VLOOKUP(IF(ISERROR(SEARCH(")",H663,1)),LEFT(H663,LEN(H663)),LEFT(H663,LEN(H663)-1)),$A$2:$C$38,3,0))))</f>
        <v/>
      </c>
      <c r="N663" s="40" t="str">
        <f aca="false">I663&amp;"("&amp;J663&amp;IF(ISNUMBER(K663),IF(ISNUMBER(L663),IF(ISNUMBER(M663),","&amp;K663&amp;","&amp;L663&amp;","&amp;M663,","&amp;K663&amp;","&amp;L663),","&amp;K663),"")&amp;")"</f>
        <v>STDON(1)</v>
      </c>
      <c r="O663" s="0" t="str">
        <f aca="false">IF(ISERROR(VLOOKUP(N663,'INTEGER modparm'!$B$2:$B$155,1,0)),IF(ISERROR(VLOOKUP(N663,'REAL modparm'!$B$2:$B$801,1,0)),IF(ISERROR(VLOOKUP(N663,'CHAR modparm'!$B$2:$B$10,1,0)),"*******","CHARACTER"),"REAL"),"INTEGER")</f>
        <v>REAL</v>
      </c>
      <c r="P663" s="0" t="n">
        <v>662</v>
      </c>
      <c r="Q663" s="42" t="s">
        <v>2974</v>
      </c>
      <c r="R663" s="42" t="str">
        <f aca="false">INDEX($N$2:$N$951,MATCH(S663,$P$2:$P$951,0),1)</f>
        <v>STDN(200,1)</v>
      </c>
      <c r="S663" s="30" t="n">
        <v>659</v>
      </c>
      <c r="T663" s="43" t="str">
        <f aca="false">Q663&amp;"::"&amp;R663</f>
        <v>REAL::STDN(200,1)</v>
      </c>
      <c r="U663" s="44" t="str">
        <f aca="false">"p%"&amp;LEFT(R663,SEARCH("(",R663,1)-1)&amp;"="&amp;LEFT(R663,SEARCH("(",R663,1)-1)</f>
        <v>p%STDN=STDN</v>
      </c>
      <c r="V663" s="44" t="str">
        <f aca="false">LEFT(R663,SEARCH("(",R663,1)-1)&amp;"="&amp;"p%"&amp;LEFT(R663,SEARCH("(",R663,1)-1)</f>
        <v>STDN=p%STDN</v>
      </c>
    </row>
    <row r="664" customFormat="false" ht="12.8" hidden="false" customHeight="false" outlineLevel="0" collapsed="false">
      <c r="E664" s="0" t="s">
        <v>1112</v>
      </c>
      <c r="I664" s="39" t="s">
        <v>2670</v>
      </c>
      <c r="J664" s="40" t="n">
        <f aca="false">IF(ISNUMBER(RIGHT(E664,LEN(E664)-SEARCH("(",E664,1))*1),RIGHT(E664,LEN(E664)-SEARCH("(",E664,1))*1,VLOOKUP(MID(E664,SEARCH("(",E664,1)+1,IF(ISERROR(FIND("NBMX",E664,1)),3,4)),$A$2:$C$38,3,0))</f>
        <v>1</v>
      </c>
      <c r="K664" s="40" t="str">
        <f aca="false">IF(ISBLANK(F664),"",IF(ISNUMBER(F664),F664,VLOOKUP(IF(ISERROR(SEARCH(")",F664,1)),LEFT(F664,LEN(F664)),LEFT(F664,LEN(F664)-1)),$A$2:$C$38,3,0)))</f>
        <v/>
      </c>
      <c r="L664" s="40" t="str">
        <f aca="false">IF(ISBLANK(G664),"",IF(ISNUMBER(G664),G664,IF(ISNUMBER(1*LEFT(G664,LEN(G664)-1)),1*LEFT(G664,LEN(G664)-1),VLOOKUP(IF(ISERROR(SEARCH(")",G664,1)),LEFT(G664,LEN(G664)),LEFT(G664,LEN(G664)-1)),$A$2:$C$38,3,0))))</f>
        <v/>
      </c>
      <c r="M664" s="41" t="str">
        <f aca="false">IF(ISBLANK(H664),"",IF(ISNUMBER(H664),H664,IF(ISNUMBER(1*LEFT(H664,LEN(H664)-1)),1*LEFT(H664,LEN(H664)-1),VLOOKUP(IF(ISERROR(SEARCH(")",H664,1)),LEFT(H664,LEN(H664)),LEFT(H664,LEN(H664)-1)),$A$2:$C$38,3,0))))</f>
        <v/>
      </c>
      <c r="N664" s="40" t="str">
        <f aca="false">I664&amp;"("&amp;J664&amp;IF(ISNUMBER(K664),IF(ISNUMBER(L664),IF(ISNUMBER(M664),","&amp;K664&amp;","&amp;L664&amp;","&amp;M664,","&amp;K664&amp;","&amp;L664),","&amp;K664),"")&amp;")"</f>
        <v>STDOP(1)</v>
      </c>
      <c r="O664" s="0" t="str">
        <f aca="false">IF(ISERROR(VLOOKUP(N664,'INTEGER modparm'!$B$2:$B$155,1,0)),IF(ISERROR(VLOOKUP(N664,'REAL modparm'!$B$2:$B$801,1,0)),IF(ISERROR(VLOOKUP(N664,'CHAR modparm'!$B$2:$B$10,1,0)),"*******","CHARACTER"),"REAL"),"INTEGER")</f>
        <v>REAL</v>
      </c>
      <c r="P664" s="0" t="n">
        <v>663</v>
      </c>
      <c r="Q664" s="42" t="s">
        <v>2974</v>
      </c>
      <c r="R664" s="42" t="str">
        <f aca="false">INDEX($N$2:$N$951,MATCH(S664,$P$2:$P$951,0),1)</f>
        <v>STDO(1)</v>
      </c>
      <c r="S664" s="30" t="n">
        <v>660</v>
      </c>
      <c r="T664" s="43" t="str">
        <f aca="false">Q664&amp;"::"&amp;R664</f>
        <v>REAL::STDO(1)</v>
      </c>
      <c r="U664" s="44" t="str">
        <f aca="false">"p%"&amp;LEFT(R664,SEARCH("(",R664,1)-1)&amp;"="&amp;LEFT(R664,SEARCH("(",R664,1)-1)</f>
        <v>p%STDO=STDO</v>
      </c>
      <c r="V664" s="44" t="str">
        <f aca="false">LEFT(R664,SEARCH("(",R664,1)-1)&amp;"="&amp;"p%"&amp;LEFT(R664,SEARCH("(",R664,1)-1)</f>
        <v>STDO=p%STDO</v>
      </c>
    </row>
    <row r="665" customFormat="false" ht="12.8" hidden="false" customHeight="false" outlineLevel="0" collapsed="false">
      <c r="E665" s="0" t="s">
        <v>1874</v>
      </c>
      <c r="F665" s="0" t="s">
        <v>1599</v>
      </c>
      <c r="I665" s="39" t="s">
        <v>2671</v>
      </c>
      <c r="J665" s="40" t="n">
        <f aca="false">IF(ISNUMBER(RIGHT(E665,LEN(E665)-SEARCH("(",E665,1))*1),RIGHT(E665,LEN(E665)-SEARCH("(",E665,1))*1,VLOOKUP(MID(E665,SEARCH("(",E665,1)+1,IF(ISERROR(FIND("NBMX",E665,1)),3,4)),$A$2:$C$38,3,0))</f>
        <v>200</v>
      </c>
      <c r="K665" s="40" t="n">
        <f aca="false">IF(ISBLANK(F665),"",IF(ISNUMBER(F665),F665,VLOOKUP(IF(ISERROR(SEARCH(")",F665,1)),LEFT(F665,LEN(F665)),LEFT(F665,LEN(F665)-1)),$A$2:$C$38,3,0)))</f>
        <v>1</v>
      </c>
      <c r="L665" s="40" t="str">
        <f aca="false">IF(ISBLANK(G665),"",IF(ISNUMBER(G665),G665,IF(ISNUMBER(1*LEFT(G665,LEN(G665)-1)),1*LEFT(G665,LEN(G665)-1),VLOOKUP(IF(ISERROR(SEARCH(")",G665,1)),LEFT(G665,LEN(G665)),LEFT(G665,LEN(G665)-1)),$A$2:$C$38,3,0))))</f>
        <v/>
      </c>
      <c r="M665" s="41" t="str">
        <f aca="false">IF(ISBLANK(H665),"",IF(ISNUMBER(H665),H665,IF(ISNUMBER(1*LEFT(H665,LEN(H665)-1)),1*LEFT(H665,LEN(H665)-1),VLOOKUP(IF(ISERROR(SEARCH(")",H665,1)),LEFT(H665,LEN(H665)),LEFT(H665,LEN(H665)-1)),$A$2:$C$38,3,0))))</f>
        <v/>
      </c>
      <c r="N665" s="40" t="str">
        <f aca="false">I665&amp;"("&amp;J665&amp;IF(ISNUMBER(K665),IF(ISNUMBER(L665),IF(ISNUMBER(M665),","&amp;K665&amp;","&amp;L665&amp;","&amp;M665,","&amp;K665&amp;","&amp;L665),","&amp;K665),"")&amp;")"</f>
        <v>STDP(200,1)</v>
      </c>
      <c r="O665" s="0" t="str">
        <f aca="false">IF(ISERROR(VLOOKUP(N665,'INTEGER modparm'!$B$2:$B$155,1,0)),IF(ISERROR(VLOOKUP(N665,'REAL modparm'!$B$2:$B$801,1,0)),IF(ISERROR(VLOOKUP(N665,'CHAR modparm'!$B$2:$B$10,1,0)),"*******","CHARACTER"),"REAL"),"INTEGER")</f>
        <v>REAL</v>
      </c>
      <c r="P665" s="0" t="n">
        <v>664</v>
      </c>
      <c r="Q665" s="42" t="s">
        <v>2974</v>
      </c>
      <c r="R665" s="42" t="str">
        <f aca="false">INDEX($N$2:$N$951,MATCH(S665,$P$2:$P$951,0),1)</f>
        <v>STDOK(1)</v>
      </c>
      <c r="S665" s="30" t="n">
        <v>661</v>
      </c>
      <c r="T665" s="43" t="str">
        <f aca="false">Q665&amp;"::"&amp;R665</f>
        <v>REAL::STDOK(1)</v>
      </c>
      <c r="U665" s="44" t="str">
        <f aca="false">"p%"&amp;LEFT(R665,SEARCH("(",R665,1)-1)&amp;"="&amp;LEFT(R665,SEARCH("(",R665,1)-1)</f>
        <v>p%STDOK=STDOK</v>
      </c>
      <c r="V665" s="44" t="str">
        <f aca="false">LEFT(R665,SEARCH("(",R665,1)-1)&amp;"="&amp;"p%"&amp;LEFT(R665,SEARCH("(",R665,1)-1)</f>
        <v>STDOK=p%STDOK</v>
      </c>
    </row>
    <row r="666" customFormat="false" ht="12.8" hidden="false" customHeight="false" outlineLevel="0" collapsed="false">
      <c r="E666" s="0" t="s">
        <v>1875</v>
      </c>
      <c r="F666" s="0" t="s">
        <v>1599</v>
      </c>
      <c r="I666" s="39" t="s">
        <v>2672</v>
      </c>
      <c r="J666" s="40" t="n">
        <f aca="false">IF(ISNUMBER(RIGHT(E666,LEN(E666)-SEARCH("(",E666,1))*1),RIGHT(E666,LEN(E666)-SEARCH("(",E666,1))*1,VLOOKUP(MID(E666,SEARCH("(",E666,1)+1,IF(ISERROR(FIND("NBMX",E666,1)),3,4)),$A$2:$C$38,3,0))</f>
        <v>12</v>
      </c>
      <c r="K666" s="40" t="n">
        <f aca="false">IF(ISBLANK(F666),"",IF(ISNUMBER(F666),F666,VLOOKUP(IF(ISERROR(SEARCH(")",F666,1)),LEFT(F666,LEN(F666)),LEFT(F666,LEN(F666)-1)),$A$2:$C$38,3,0)))</f>
        <v>1</v>
      </c>
      <c r="L666" s="40" t="str">
        <f aca="false">IF(ISBLANK(G666),"",IF(ISNUMBER(G666),G666,IF(ISNUMBER(1*LEFT(G666,LEN(G666)-1)),1*LEFT(G666,LEN(G666)-1),VLOOKUP(IF(ISERROR(SEARCH(")",G666,1)),LEFT(G666,LEN(G666)),LEFT(G666,LEN(G666)-1)),$A$2:$C$38,3,0))))</f>
        <v/>
      </c>
      <c r="M666" s="41" t="str">
        <f aca="false">IF(ISBLANK(H666),"",IF(ISNUMBER(H666),H666,IF(ISNUMBER(1*LEFT(H666,LEN(H666)-1)),1*LEFT(H666,LEN(H666)-1),VLOOKUP(IF(ISERROR(SEARCH(")",H666,1)),LEFT(H666,LEN(H666)),LEFT(H666,LEN(H666)-1)),$A$2:$C$38,3,0))))</f>
        <v/>
      </c>
      <c r="N666" s="40" t="str">
        <f aca="false">I666&amp;"("&amp;J666&amp;IF(ISNUMBER(K666),IF(ISNUMBER(L666),IF(ISNUMBER(M666),","&amp;K666&amp;","&amp;L666&amp;","&amp;M666,","&amp;K666&amp;","&amp;L666),","&amp;K666),"")&amp;")"</f>
        <v>STFR(12,1)</v>
      </c>
      <c r="O666" s="0" t="str">
        <f aca="false">IF(ISERROR(VLOOKUP(N666,'INTEGER modparm'!$B$2:$B$155,1,0)),IF(ISERROR(VLOOKUP(N666,'REAL modparm'!$B$2:$B$801,1,0)),IF(ISERROR(VLOOKUP(N666,'CHAR modparm'!$B$2:$B$10,1,0)),"*******","CHARACTER"),"REAL"),"INTEGER")</f>
        <v>REAL</v>
      </c>
      <c r="P666" s="0" t="n">
        <v>665</v>
      </c>
      <c r="Q666" s="42" t="s">
        <v>2974</v>
      </c>
      <c r="R666" s="42" t="str">
        <f aca="false">INDEX($N$2:$N$951,MATCH(S666,$P$2:$P$951,0),1)</f>
        <v>STDON(1)</v>
      </c>
      <c r="S666" s="30" t="n">
        <v>662</v>
      </c>
      <c r="T666" s="43" t="str">
        <f aca="false">Q666&amp;"::"&amp;R666</f>
        <v>REAL::STDON(1)</v>
      </c>
      <c r="U666" s="44" t="str">
        <f aca="false">"p%"&amp;LEFT(R666,SEARCH("(",R666,1)-1)&amp;"="&amp;LEFT(R666,SEARCH("(",R666,1)-1)</f>
        <v>p%STDON=STDON</v>
      </c>
      <c r="V666" s="44" t="str">
        <f aca="false">LEFT(R666,SEARCH("(",R666,1)-1)&amp;"="&amp;"p%"&amp;LEFT(R666,SEARCH("(",R666,1)-1)</f>
        <v>STDON=p%STDON</v>
      </c>
    </row>
    <row r="667" customFormat="false" ht="12.8" hidden="false" customHeight="false" outlineLevel="0" collapsed="false">
      <c r="E667" s="0" t="s">
        <v>1876</v>
      </c>
      <c r="I667" s="39" t="s">
        <v>2673</v>
      </c>
      <c r="J667" s="40" t="n">
        <f aca="false">IF(ISNUMBER(RIGHT(E667,LEN(E667)-SEARCH("(",E667,1))*1),RIGHT(E667,LEN(E667)-SEARCH("(",E667,1))*1,VLOOKUP(MID(E667,SEARCH("(",E667,1)+1,IF(ISERROR(FIND("NBMX",E667,1)),3,4)),$A$2:$C$38,3,0))</f>
        <v>300</v>
      </c>
      <c r="K667" s="40" t="str">
        <f aca="false">IF(ISBLANK(F667),"",IF(ISNUMBER(F667),F667,VLOOKUP(IF(ISERROR(SEARCH(")",F667,1)),LEFT(F667,LEN(F667)),LEFT(F667,LEN(F667)-1)),$A$2:$C$38,3,0)))</f>
        <v/>
      </c>
      <c r="L667" s="40" t="str">
        <f aca="false">IF(ISBLANK(G667),"",IF(ISNUMBER(G667),G667,IF(ISNUMBER(1*LEFT(G667,LEN(G667)-1)),1*LEFT(G667,LEN(G667)-1),VLOOKUP(IF(ISERROR(SEARCH(")",G667,1)),LEFT(G667,LEN(G667)),LEFT(G667,LEN(G667)-1)),$A$2:$C$38,3,0))))</f>
        <v/>
      </c>
      <c r="M667" s="41" t="str">
        <f aca="false">IF(ISBLANK(H667),"",IF(ISNUMBER(H667),H667,IF(ISNUMBER(1*LEFT(H667,LEN(H667)-1)),1*LEFT(H667,LEN(H667)-1),VLOOKUP(IF(ISERROR(SEARCH(")",H667,1)),LEFT(H667,LEN(H667)),LEFT(H667,LEN(H667)-1)),$A$2:$C$38,3,0))))</f>
        <v/>
      </c>
      <c r="N667" s="40" t="str">
        <f aca="false">I667&amp;"("&amp;J667&amp;IF(ISNUMBER(K667),IF(ISNUMBER(L667),IF(ISNUMBER(M667),","&amp;K667&amp;","&amp;L667&amp;","&amp;M667,","&amp;K667&amp;","&amp;L667),","&amp;K667),"")&amp;")"</f>
        <v>STIR(300)</v>
      </c>
      <c r="O667" s="0" t="str">
        <f aca="false">IF(ISERROR(VLOOKUP(N667,'INTEGER modparm'!$B$2:$B$155,1,0)),IF(ISERROR(VLOOKUP(N667,'REAL modparm'!$B$2:$B$801,1,0)),IF(ISERROR(VLOOKUP(N667,'CHAR modparm'!$B$2:$B$10,1,0)),"*******","CHARACTER"),"REAL"),"INTEGER")</f>
        <v>REAL</v>
      </c>
      <c r="P667" s="0" t="n">
        <v>666</v>
      </c>
      <c r="Q667" s="42" t="s">
        <v>2974</v>
      </c>
      <c r="R667" s="42" t="str">
        <f aca="false">INDEX($N$2:$N$951,MATCH(S667,$P$2:$P$951,0),1)</f>
        <v>STDOP(1)</v>
      </c>
      <c r="S667" s="30" t="n">
        <v>663</v>
      </c>
      <c r="T667" s="43" t="str">
        <f aca="false">Q667&amp;"::"&amp;R667</f>
        <v>REAL::STDOP(1)</v>
      </c>
      <c r="U667" s="44" t="str">
        <f aca="false">"p%"&amp;LEFT(R667,SEARCH("(",R667,1)-1)&amp;"="&amp;LEFT(R667,SEARCH("(",R667,1)-1)</f>
        <v>p%STDOP=STDOP</v>
      </c>
      <c r="V667" s="44" t="str">
        <f aca="false">LEFT(R667,SEARCH("(",R667,1)-1)&amp;"="&amp;"p%"&amp;LEFT(R667,SEARCH("(",R667,1)-1)</f>
        <v>STDOP=p%STDOP</v>
      </c>
    </row>
    <row r="668" customFormat="false" ht="12.8" hidden="false" customHeight="false" outlineLevel="0" collapsed="false">
      <c r="E668" s="0" t="s">
        <v>1877</v>
      </c>
      <c r="I668" s="39" t="s">
        <v>2674</v>
      </c>
      <c r="J668" s="40" t="n">
        <f aca="false">IF(ISNUMBER(RIGHT(E668,LEN(E668)-SEARCH("(",E668,1))*1),RIGHT(E668,LEN(E668)-SEARCH("(",E668,1))*1,VLOOKUP(MID(E668,SEARCH("(",E668,1)+1,IF(ISERROR(FIND("NBMX",E668,1)),3,4)),$A$2:$C$38,3,0))</f>
        <v>300</v>
      </c>
      <c r="K668" s="40" t="str">
        <f aca="false">IF(ISBLANK(F668),"",IF(ISNUMBER(F668),F668,VLOOKUP(IF(ISERROR(SEARCH(")",F668,1)),LEFT(F668,LEN(F668)),LEFT(F668,LEN(F668)-1)),$A$2:$C$38,3,0)))</f>
        <v/>
      </c>
      <c r="L668" s="40" t="str">
        <f aca="false">IF(ISBLANK(G668),"",IF(ISNUMBER(G668),G668,IF(ISNUMBER(1*LEFT(G668,LEN(G668)-1)),1*LEFT(G668,LEN(G668)-1),VLOOKUP(IF(ISERROR(SEARCH(")",G668,1)),LEFT(G668,LEN(G668)),LEFT(G668,LEN(G668)-1)),$A$2:$C$38,3,0))))</f>
        <v/>
      </c>
      <c r="M668" s="41" t="str">
        <f aca="false">IF(ISBLANK(H668),"",IF(ISNUMBER(H668),H668,IF(ISNUMBER(1*LEFT(H668,LEN(H668)-1)),1*LEFT(H668,LEN(H668)-1),VLOOKUP(IF(ISERROR(SEARCH(")",H668,1)),LEFT(H668,LEN(H668)),LEFT(H668,LEN(H668)-1)),$A$2:$C$38,3,0))))</f>
        <v/>
      </c>
      <c r="N668" s="40" t="str">
        <f aca="false">I668&amp;"("&amp;J668&amp;IF(ISNUMBER(K668),IF(ISNUMBER(L668),IF(ISNUMBER(M668),","&amp;K668&amp;","&amp;L668&amp;","&amp;M668,","&amp;K668&amp;","&amp;L668),","&amp;K668),"")&amp;")"</f>
        <v>TIL(300)</v>
      </c>
      <c r="O668" s="0" t="str">
        <f aca="false">IF(ISERROR(VLOOKUP(N668,'INTEGER modparm'!$B$2:$B$155,1,0)),IF(ISERROR(VLOOKUP(N668,'REAL modparm'!$B$2:$B$801,1,0)),IF(ISERROR(VLOOKUP(N668,'CHAR modparm'!$B$2:$B$10,1,0)),"*******","CHARACTER"),"REAL"),"INTEGER")</f>
        <v>CHARACTER</v>
      </c>
      <c r="P668" s="0" t="n">
        <v>667</v>
      </c>
      <c r="Q668" s="42" t="s">
        <v>2974</v>
      </c>
      <c r="R668" s="42" t="str">
        <f aca="false">INDEX($N$2:$N$951,MATCH(S668,$P$2:$P$951,0),1)</f>
        <v>STDP(200,1)</v>
      </c>
      <c r="S668" s="30" t="n">
        <v>664</v>
      </c>
      <c r="T668" s="43" t="str">
        <f aca="false">Q668&amp;"::"&amp;R668</f>
        <v>REAL::STDP(200,1)</v>
      </c>
      <c r="U668" s="44" t="str">
        <f aca="false">"p%"&amp;LEFT(R668,SEARCH("(",R668,1)-1)&amp;"="&amp;LEFT(R668,SEARCH("(",R668,1)-1)</f>
        <v>p%STDP=STDP</v>
      </c>
      <c r="V668" s="44" t="str">
        <f aca="false">LEFT(R668,SEARCH("(",R668,1)-1)&amp;"="&amp;"p%"&amp;LEFT(R668,SEARCH("(",R668,1)-1)</f>
        <v>STDP=p%STDP</v>
      </c>
    </row>
    <row r="669" customFormat="false" ht="12.8" hidden="false" customHeight="false" outlineLevel="0" collapsed="false">
      <c r="E669" s="0" t="s">
        <v>1878</v>
      </c>
      <c r="I669" s="39" t="s">
        <v>2675</v>
      </c>
      <c r="J669" s="40" t="n">
        <f aca="false">IF(ISNUMBER(RIGHT(E669,LEN(E669)-SEARCH("(",E669,1))*1),RIGHT(E669,LEN(E669)-SEARCH("(",E669,1))*1,VLOOKUP(MID(E669,SEARCH("(",E669,1)+1,IF(ISERROR(FIND("NBMX",E669,1)),3,4)),$A$2:$C$38,3,0))</f>
        <v>300</v>
      </c>
      <c r="K669" s="40" t="str">
        <f aca="false">IF(ISBLANK(F669),"",IF(ISNUMBER(F669),F669,VLOOKUP(IF(ISERROR(SEARCH(")",F669,1)),LEFT(F669,LEN(F669)),LEFT(F669,LEN(F669)-1)),$A$2:$C$38,3,0)))</f>
        <v/>
      </c>
      <c r="L669" s="40" t="str">
        <f aca="false">IF(ISBLANK(G669),"",IF(ISNUMBER(G669),G669,IF(ISNUMBER(1*LEFT(G669,LEN(G669)-1)),1*LEFT(G669,LEN(G669)-1),VLOOKUP(IF(ISERROR(SEARCH(")",G669,1)),LEFT(G669,LEN(G669)),LEFT(G669,LEN(G669)-1)),$A$2:$C$38,3,0))))</f>
        <v/>
      </c>
      <c r="M669" s="41" t="str">
        <f aca="false">IF(ISBLANK(H669),"",IF(ISNUMBER(H669),H669,IF(ISNUMBER(1*LEFT(H669,LEN(H669)-1)),1*LEFT(H669,LEN(H669)-1),VLOOKUP(IF(ISERROR(SEARCH(")",H669,1)),LEFT(H669,LEN(H669)),LEFT(H669,LEN(H669)-1)),$A$2:$C$38,3,0))))</f>
        <v/>
      </c>
      <c r="N669" s="40" t="str">
        <f aca="false">I669&amp;"("&amp;J669&amp;IF(ISNUMBER(K669),IF(ISNUMBER(L669),IF(ISNUMBER(M669),","&amp;K669&amp;","&amp;L669&amp;","&amp;M669,","&amp;K669&amp;","&amp;L669),","&amp;K669),"")&amp;")"</f>
        <v>TLD(300)</v>
      </c>
      <c r="O669" s="0" t="str">
        <f aca="false">IF(ISERROR(VLOOKUP(N669,'INTEGER modparm'!$B$2:$B$155,1,0)),IF(ISERROR(VLOOKUP(N669,'REAL modparm'!$B$2:$B$801,1,0)),IF(ISERROR(VLOOKUP(N669,'CHAR modparm'!$B$2:$B$10,1,0)),"*******","CHARACTER"),"REAL"),"INTEGER")</f>
        <v>REAL</v>
      </c>
      <c r="P669" s="0" t="n">
        <v>668</v>
      </c>
      <c r="Q669" s="42" t="s">
        <v>2974</v>
      </c>
      <c r="R669" s="42" t="str">
        <f aca="false">INDEX($N$2:$N$951,MATCH(S669,$P$2:$P$951,0),1)</f>
        <v>STFR(12,1)</v>
      </c>
      <c r="S669" s="30" t="n">
        <v>665</v>
      </c>
      <c r="T669" s="43" t="str">
        <f aca="false">Q669&amp;"::"&amp;R669</f>
        <v>REAL::STFR(12,1)</v>
      </c>
      <c r="U669" s="44" t="str">
        <f aca="false">"p%"&amp;LEFT(R669,SEARCH("(",R669,1)-1)&amp;"="&amp;LEFT(R669,SEARCH("(",R669,1)-1)</f>
        <v>p%STFR=STFR</v>
      </c>
      <c r="V669" s="44" t="str">
        <f aca="false">LEFT(R669,SEARCH("(",R669,1)-1)&amp;"="&amp;"p%"&amp;LEFT(R669,SEARCH("(",R669,1)-1)</f>
        <v>STFR=p%STFR</v>
      </c>
    </row>
    <row r="670" customFormat="false" ht="12.8" hidden="false" customHeight="false" outlineLevel="0" collapsed="false">
      <c r="E670" s="0" t="s">
        <v>1113</v>
      </c>
      <c r="I670" s="39" t="s">
        <v>2676</v>
      </c>
      <c r="J670" s="40" t="n">
        <f aca="false">IF(ISNUMBER(RIGHT(E670,LEN(E670)-SEARCH("(",E670,1))*1),RIGHT(E670,LEN(E670)-SEARCH("(",E670,1))*1,VLOOKUP(MID(E670,SEARCH("(",E670,1)+1,IF(ISERROR(FIND("NBMX",E670,1)),3,4)),$A$2:$C$38,3,0))</f>
        <v>1</v>
      </c>
      <c r="K670" s="40" t="str">
        <f aca="false">IF(ISBLANK(F670),"",IF(ISNUMBER(F670),F670,VLOOKUP(IF(ISERROR(SEARCH(")",F670,1)),LEFT(F670,LEN(F670)),LEFT(F670,LEN(F670)-1)),$A$2:$C$38,3,0)))</f>
        <v/>
      </c>
      <c r="L670" s="40" t="str">
        <f aca="false">IF(ISBLANK(G670),"",IF(ISNUMBER(G670),G670,IF(ISNUMBER(1*LEFT(G670,LEN(G670)-1)),1*LEFT(G670,LEN(G670)-1),VLOOKUP(IF(ISERROR(SEARCH(")",G670,1)),LEFT(G670,LEN(G670)),LEFT(G670,LEN(G670)-1)),$A$2:$C$38,3,0))))</f>
        <v/>
      </c>
      <c r="M670" s="41" t="str">
        <f aca="false">IF(ISBLANK(H670),"",IF(ISNUMBER(H670),H670,IF(ISNUMBER(1*LEFT(H670,LEN(H670)-1)),1*LEFT(H670,LEN(H670)-1),VLOOKUP(IF(ISERROR(SEARCH(")",H670,1)),LEFT(H670,LEN(H670)),LEFT(H670,LEN(H670)-1)),$A$2:$C$38,3,0))))</f>
        <v/>
      </c>
      <c r="N670" s="40" t="str">
        <f aca="false">I670&amp;"("&amp;J670&amp;IF(ISNUMBER(K670),IF(ISNUMBER(L670),IF(ISNUMBER(M670),","&amp;K670&amp;","&amp;L670&amp;","&amp;M670,","&amp;K670&amp;","&amp;L670),","&amp;K670),"")&amp;")"</f>
        <v>STKR(1)</v>
      </c>
      <c r="O670" s="0" t="str">
        <f aca="false">IF(ISERROR(VLOOKUP(N670,'INTEGER modparm'!$B$2:$B$155,1,0)),IF(ISERROR(VLOOKUP(N670,'REAL modparm'!$B$2:$B$801,1,0)),IF(ISERROR(VLOOKUP(N670,'CHAR modparm'!$B$2:$B$10,1,0)),"*******","CHARACTER"),"REAL"),"INTEGER")</f>
        <v>REAL</v>
      </c>
      <c r="P670" s="0" t="n">
        <v>669</v>
      </c>
      <c r="Q670" s="42" t="s">
        <v>2974</v>
      </c>
      <c r="R670" s="42" t="str">
        <f aca="false">INDEX($N$2:$N$951,MATCH(S670,$P$2:$P$951,0),1)</f>
        <v>STIR(300)</v>
      </c>
      <c r="S670" s="30" t="n">
        <v>666</v>
      </c>
      <c r="T670" s="43" t="str">
        <f aca="false">Q670&amp;"::"&amp;R670</f>
        <v>REAL::STIR(300)</v>
      </c>
      <c r="U670" s="44" t="str">
        <f aca="false">"p%"&amp;LEFT(R670,SEARCH("(",R670,1)-1)&amp;"="&amp;LEFT(R670,SEARCH("(",R670,1)-1)</f>
        <v>p%STIR=STIR</v>
      </c>
      <c r="V670" s="44" t="str">
        <f aca="false">LEFT(R670,SEARCH("(",R670,1)-1)&amp;"="&amp;"p%"&amp;LEFT(R670,SEARCH("(",R670,1)-1)</f>
        <v>STIR=p%STIR</v>
      </c>
    </row>
    <row r="671" customFormat="false" ht="12.8" hidden="false" customHeight="false" outlineLevel="0" collapsed="false">
      <c r="E671" s="0" t="s">
        <v>1879</v>
      </c>
      <c r="F671" s="0" t="s">
        <v>1599</v>
      </c>
      <c r="I671" s="39" t="s">
        <v>2677</v>
      </c>
      <c r="J671" s="40" t="n">
        <f aca="false">IF(ISNUMBER(RIGHT(E671,LEN(E671)-SEARCH("(",E671,1))*1),RIGHT(E671,LEN(E671)-SEARCH("(",E671,1))*1,VLOOKUP(MID(E671,SEARCH("(",E671,1)+1,IF(ISERROR(FIND("NBMX",E671,1)),3,4)),$A$2:$C$38,3,0))</f>
        <v>200</v>
      </c>
      <c r="K671" s="40" t="n">
        <f aca="false">IF(ISBLANK(F671),"",IF(ISNUMBER(F671),F671,VLOOKUP(IF(ISERROR(SEARCH(")",F671,1)),LEFT(F671,LEN(F671)),LEFT(F671,LEN(F671)-1)),$A$2:$C$38,3,0)))</f>
        <v>1</v>
      </c>
      <c r="L671" s="40" t="str">
        <f aca="false">IF(ISBLANK(G671),"",IF(ISNUMBER(G671),G671,IF(ISNUMBER(1*LEFT(G671,LEN(G671)-1)),1*LEFT(G671,LEN(G671)-1),VLOOKUP(IF(ISERROR(SEARCH(")",G671,1)),LEFT(G671,LEN(G671)),LEFT(G671,LEN(G671)-1)),$A$2:$C$38,3,0))))</f>
        <v/>
      </c>
      <c r="M671" s="41" t="str">
        <f aca="false">IF(ISBLANK(H671),"",IF(ISNUMBER(H671),H671,IF(ISNUMBER(1*LEFT(H671,LEN(H671)-1)),1*LEFT(H671,LEN(H671)-1),VLOOKUP(IF(ISERROR(SEARCH(")",H671,1)),LEFT(H671,LEN(H671)),LEFT(H671,LEN(H671)-1)),$A$2:$C$38,3,0))))</f>
        <v/>
      </c>
      <c r="N671" s="40" t="str">
        <f aca="false">I671&amp;"("&amp;J671&amp;IF(ISNUMBER(K671),IF(ISNUMBER(L671),IF(ISNUMBER(M671),","&amp;K671&amp;","&amp;L671&amp;","&amp;M671,","&amp;K671&amp;","&amp;L671),","&amp;K671),"")&amp;")"</f>
        <v>STL(200,1)</v>
      </c>
      <c r="O671" s="0" t="str">
        <f aca="false">IF(ISERROR(VLOOKUP(N671,'INTEGER modparm'!$B$2:$B$155,1,0)),IF(ISERROR(VLOOKUP(N671,'REAL modparm'!$B$2:$B$801,1,0)),IF(ISERROR(VLOOKUP(N671,'CHAR modparm'!$B$2:$B$10,1,0)),"*******","CHARACTER"),"REAL"),"INTEGER")</f>
        <v>REAL</v>
      </c>
      <c r="P671" s="0" t="n">
        <v>670</v>
      </c>
      <c r="Q671" s="42" t="s">
        <v>2974</v>
      </c>
      <c r="R671" s="42" t="str">
        <f aca="false">INDEX($N$2:$N$951,MATCH(S671,$P$2:$P$951,0),1)</f>
        <v>STKR(1)</v>
      </c>
      <c r="S671" s="30" t="n">
        <v>669</v>
      </c>
      <c r="T671" s="43" t="str">
        <f aca="false">Q671&amp;"::"&amp;R671</f>
        <v>REAL::STKR(1)</v>
      </c>
      <c r="U671" s="44" t="str">
        <f aca="false">"p%"&amp;LEFT(R671,SEARCH("(",R671,1)-1)&amp;"="&amp;LEFT(R671,SEARCH("(",R671,1)-1)</f>
        <v>p%STKR=STKR</v>
      </c>
      <c r="V671" s="44" t="str">
        <f aca="false">LEFT(R671,SEARCH("(",R671,1)-1)&amp;"="&amp;"p%"&amp;LEFT(R671,SEARCH("(",R671,1)-1)</f>
        <v>STKR=p%STKR</v>
      </c>
    </row>
    <row r="672" customFormat="false" ht="12.8" hidden="false" customHeight="false" outlineLevel="0" collapsed="false">
      <c r="E672" s="0" t="s">
        <v>1114</v>
      </c>
      <c r="I672" s="39" t="s">
        <v>2678</v>
      </c>
      <c r="J672" s="40" t="n">
        <f aca="false">IF(ISNUMBER(RIGHT(E672,LEN(E672)-SEARCH("(",E672,1))*1),RIGHT(E672,LEN(E672)-SEARCH("(",E672,1))*1,VLOOKUP(MID(E672,SEARCH("(",E672,1)+1,IF(ISERROR(FIND("NBMX",E672,1)),3,4)),$A$2:$C$38,3,0))</f>
        <v>1</v>
      </c>
      <c r="K672" s="40" t="str">
        <f aca="false">IF(ISBLANK(F672),"",IF(ISNUMBER(F672),F672,VLOOKUP(IF(ISERROR(SEARCH(")",F672,1)),LEFT(F672,LEN(F672)),LEFT(F672,LEN(F672)-1)),$A$2:$C$38,3,0)))</f>
        <v/>
      </c>
      <c r="L672" s="40" t="str">
        <f aca="false">IF(ISBLANK(G672),"",IF(ISNUMBER(G672),G672,IF(ISNUMBER(1*LEFT(G672,LEN(G672)-1)),1*LEFT(G672,LEN(G672)-1),VLOOKUP(IF(ISERROR(SEARCH(")",G672,1)),LEFT(G672,LEN(G672)),LEFT(G672,LEN(G672)-1)),$A$2:$C$38,3,0))))</f>
        <v/>
      </c>
      <c r="M672" s="41" t="str">
        <f aca="false">IF(ISBLANK(H672),"",IF(ISNUMBER(H672),H672,IF(ISNUMBER(1*LEFT(H672,LEN(H672)-1)),1*LEFT(H672,LEN(H672)-1),VLOOKUP(IF(ISERROR(SEARCH(")",H672,1)),LEFT(H672,LEN(H672)),LEFT(H672,LEN(H672)-1)),$A$2:$C$38,3,0))))</f>
        <v/>
      </c>
      <c r="N672" s="40" t="str">
        <f aca="false">I672&amp;"("&amp;J672&amp;IF(ISNUMBER(K672),IF(ISNUMBER(L672),IF(ISNUMBER(M672),","&amp;K672&amp;","&amp;L672&amp;","&amp;M672,","&amp;K672&amp;","&amp;L672),","&amp;K672),"")&amp;")"</f>
        <v>STLT(1)</v>
      </c>
      <c r="O672" s="0" t="str">
        <f aca="false">IF(ISERROR(VLOOKUP(N672,'INTEGER modparm'!$B$2:$B$155,1,0)),IF(ISERROR(VLOOKUP(N672,'REAL modparm'!$B$2:$B$801,1,0)),IF(ISERROR(VLOOKUP(N672,'CHAR modparm'!$B$2:$B$10,1,0)),"*******","CHARACTER"),"REAL"),"INTEGER")</f>
        <v>REAL</v>
      </c>
      <c r="P672" s="0" t="n">
        <v>671</v>
      </c>
      <c r="Q672" s="42" t="s">
        <v>2974</v>
      </c>
      <c r="R672" s="42" t="str">
        <f aca="false">INDEX($N$2:$N$951,MATCH(S672,$P$2:$P$951,0),1)</f>
        <v>STL(200,1)</v>
      </c>
      <c r="S672" s="30" t="n">
        <v>670</v>
      </c>
      <c r="T672" s="43" t="str">
        <f aca="false">Q672&amp;"::"&amp;R672</f>
        <v>REAL::STL(200,1)</v>
      </c>
      <c r="U672" s="44" t="str">
        <f aca="false">"p%"&amp;LEFT(R672,SEARCH("(",R672,1)-1)&amp;"="&amp;LEFT(R672,SEARCH("(",R672,1)-1)</f>
        <v>p%STL=STL</v>
      </c>
      <c r="V672" s="44" t="str">
        <f aca="false">LEFT(R672,SEARCH("(",R672,1)-1)&amp;"="&amp;"p%"&amp;LEFT(R672,SEARCH("(",R672,1)-1)</f>
        <v>STL=p%STL</v>
      </c>
    </row>
    <row r="673" customFormat="false" ht="12.8" hidden="false" customHeight="false" outlineLevel="0" collapsed="false">
      <c r="E673" s="0" t="s">
        <v>1880</v>
      </c>
      <c r="F673" s="0" t="s">
        <v>1599</v>
      </c>
      <c r="I673" s="39" t="s">
        <v>2679</v>
      </c>
      <c r="J673" s="40" t="n">
        <f aca="false">IF(ISNUMBER(RIGHT(E673,LEN(E673)-SEARCH("(",E673,1))*1),RIGHT(E673,LEN(E673)-SEARCH("(",E673,1))*1,VLOOKUP(MID(E673,SEARCH("(",E673,1)+1,IF(ISERROR(FIND("NBMX",E673,1)),3,4)),$A$2:$C$38,3,0))</f>
        <v>12</v>
      </c>
      <c r="K673" s="40" t="n">
        <f aca="false">IF(ISBLANK(F673),"",IF(ISNUMBER(F673),F673,VLOOKUP(IF(ISERROR(SEARCH(")",F673,1)),LEFT(F673,LEN(F673)),LEFT(F673,LEN(F673)-1)),$A$2:$C$38,3,0)))</f>
        <v>1</v>
      </c>
      <c r="L673" s="40" t="str">
        <f aca="false">IF(ISBLANK(G673),"",IF(ISNUMBER(G673),G673,IF(ISNUMBER(1*LEFT(G673,LEN(G673)-1)),1*LEFT(G673,LEN(G673)-1),VLOOKUP(IF(ISERROR(SEARCH(")",G673,1)),LEFT(G673,LEN(G673)),LEFT(G673,LEN(G673)-1)),$A$2:$C$38,3,0))))</f>
        <v/>
      </c>
      <c r="M673" s="41" t="str">
        <f aca="false">IF(ISBLANK(H673),"",IF(ISNUMBER(H673),H673,IF(ISNUMBER(1*LEFT(H673,LEN(H673)-1)),1*LEFT(H673,LEN(H673)-1),VLOOKUP(IF(ISERROR(SEARCH(")",H673,1)),LEFT(H673,LEN(H673)),LEFT(H673,LEN(H673)-1)),$A$2:$C$38,3,0))))</f>
        <v/>
      </c>
      <c r="N673" s="40" t="str">
        <f aca="false">I673&amp;"("&amp;J673&amp;IF(ISNUMBER(K673),IF(ISNUMBER(L673),IF(ISNUMBER(M673),","&amp;K673&amp;","&amp;L673&amp;","&amp;M673,","&amp;K673&amp;","&amp;L673),","&amp;K673),"")&amp;")"</f>
        <v>STMP(12,1)</v>
      </c>
      <c r="O673" s="0" t="str">
        <f aca="false">IF(ISERROR(VLOOKUP(N673,'INTEGER modparm'!$B$2:$B$155,1,0)),IF(ISERROR(VLOOKUP(N673,'REAL modparm'!$B$2:$B$801,1,0)),IF(ISERROR(VLOOKUP(N673,'CHAR modparm'!$B$2:$B$10,1,0)),"*******","CHARACTER"),"REAL"),"INTEGER")</f>
        <v>REAL</v>
      </c>
      <c r="P673" s="0" t="n">
        <v>672</v>
      </c>
      <c r="Q673" s="42" t="s">
        <v>2974</v>
      </c>
      <c r="R673" s="42" t="str">
        <f aca="false">INDEX($N$2:$N$951,MATCH(S673,$P$2:$P$951,0),1)</f>
        <v>STLT(1)</v>
      </c>
      <c r="S673" s="30" t="n">
        <v>671</v>
      </c>
      <c r="T673" s="43" t="str">
        <f aca="false">Q673&amp;"::"&amp;R673</f>
        <v>REAL::STLT(1)</v>
      </c>
      <c r="U673" s="44" t="str">
        <f aca="false">"p%"&amp;LEFT(R673,SEARCH("(",R673,1)-1)&amp;"="&amp;LEFT(R673,SEARCH("(",R673,1)-1)</f>
        <v>p%STLT=STLT</v>
      </c>
      <c r="V673" s="44" t="str">
        <f aca="false">LEFT(R673,SEARCH("(",R673,1)-1)&amp;"="&amp;"p%"&amp;LEFT(R673,SEARCH("(",R673,1)-1)</f>
        <v>STLT=p%STLT</v>
      </c>
    </row>
    <row r="674" customFormat="false" ht="12.8" hidden="false" customHeight="false" outlineLevel="0" collapsed="false">
      <c r="E674" s="0" t="s">
        <v>1115</v>
      </c>
      <c r="I674" s="39" t="s">
        <v>2680</v>
      </c>
      <c r="J674" s="40" t="n">
        <f aca="false">IF(ISNUMBER(RIGHT(E674,LEN(E674)-SEARCH("(",E674,1))*1),RIGHT(E674,LEN(E674)-SEARCH("(",E674,1))*1,VLOOKUP(MID(E674,SEARCH("(",E674,1)+1,IF(ISERROR(FIND("NBMX",E674,1)),3,4)),$A$2:$C$38,3,0))</f>
        <v>1</v>
      </c>
      <c r="K674" s="40" t="str">
        <f aca="false">IF(ISBLANK(F674),"",IF(ISNUMBER(F674),F674,VLOOKUP(IF(ISERROR(SEARCH(")",F674,1)),LEFT(F674,LEN(F674)),LEFT(F674,LEN(F674)-1)),$A$2:$C$38,3,0)))</f>
        <v/>
      </c>
      <c r="L674" s="40" t="str">
        <f aca="false">IF(ISBLANK(G674),"",IF(ISNUMBER(G674),G674,IF(ISNUMBER(1*LEFT(G674,LEN(G674)-1)),1*LEFT(G674,LEN(G674)-1),VLOOKUP(IF(ISERROR(SEARCH(")",G674,1)),LEFT(G674,LEN(G674)),LEFT(G674,LEN(G674)-1)),$A$2:$C$38,3,0))))</f>
        <v/>
      </c>
      <c r="M674" s="41" t="str">
        <f aca="false">IF(ISBLANK(H674),"",IF(ISNUMBER(H674),H674,IF(ISNUMBER(1*LEFT(H674,LEN(H674)-1)),1*LEFT(H674,LEN(H674)-1),VLOOKUP(IF(ISERROR(SEARCH(")",H674,1)),LEFT(H674,LEN(H674)),LEFT(H674,LEN(H674)-1)),$A$2:$C$38,3,0))))</f>
        <v/>
      </c>
      <c r="N674" s="40" t="str">
        <f aca="false">I674&amp;"("&amp;J674&amp;IF(ISNUMBER(K674),IF(ISNUMBER(L674),IF(ISNUMBER(M674),","&amp;K674&amp;","&amp;L674&amp;","&amp;M674,","&amp;K674&amp;","&amp;L674),","&amp;K674),"")&amp;")"</f>
        <v>STP(1)</v>
      </c>
      <c r="O674" s="0" t="str">
        <f aca="false">IF(ISERROR(VLOOKUP(N674,'INTEGER modparm'!$B$2:$B$155,1,0)),IF(ISERROR(VLOOKUP(N674,'REAL modparm'!$B$2:$B$801,1,0)),IF(ISERROR(VLOOKUP(N674,'CHAR modparm'!$B$2:$B$10,1,0)),"*******","CHARACTER"),"REAL"),"INTEGER")</f>
        <v>REAL</v>
      </c>
      <c r="P674" s="0" t="n">
        <v>673</v>
      </c>
      <c r="Q674" s="42" t="s">
        <v>2974</v>
      </c>
      <c r="R674" s="42" t="str">
        <f aca="false">INDEX($N$2:$N$951,MATCH(S674,$P$2:$P$951,0),1)</f>
        <v>STMP(12,1)</v>
      </c>
      <c r="S674" s="30" t="n">
        <v>672</v>
      </c>
      <c r="T674" s="43" t="str">
        <f aca="false">Q674&amp;"::"&amp;R674</f>
        <v>REAL::STMP(12,1)</v>
      </c>
      <c r="U674" s="44" t="str">
        <f aca="false">"p%"&amp;LEFT(R674,SEARCH("(",R674,1)-1)&amp;"="&amp;LEFT(R674,SEARCH("(",R674,1)-1)</f>
        <v>p%STMP=STMP</v>
      </c>
      <c r="V674" s="44" t="str">
        <f aca="false">LEFT(R674,SEARCH("(",R674,1)-1)&amp;"="&amp;"p%"&amp;LEFT(R674,SEARCH("(",R674,1)-1)</f>
        <v>STMP=p%STMP</v>
      </c>
    </row>
    <row r="675" customFormat="false" ht="12.8" hidden="false" customHeight="false" outlineLevel="0" collapsed="false">
      <c r="E675" s="0" t="s">
        <v>1881</v>
      </c>
      <c r="F675" s="0" t="n">
        <v>12</v>
      </c>
      <c r="G675" s="0" t="s">
        <v>1599</v>
      </c>
      <c r="I675" s="39" t="s">
        <v>2681</v>
      </c>
      <c r="J675" s="40" t="n">
        <f aca="false">IF(ISNUMBER(RIGHT(E675,LEN(E675)-SEARCH("(",E675,1))*1),RIGHT(E675,LEN(E675)-SEARCH("(",E675,1))*1,VLOOKUP(MID(E675,SEARCH("(",E675,1)+1,IF(ISERROR(FIND("NBMX",E675,1)),3,4)),$A$2:$C$38,3,0))</f>
        <v>20</v>
      </c>
      <c r="K675" s="40" t="n">
        <f aca="false">IF(ISBLANK(F675),"",IF(ISNUMBER(F675),F675,VLOOKUP(IF(ISERROR(SEARCH(")",F675,1)),LEFT(F675,LEN(F675)),LEFT(F675,LEN(F675)-1)),$A$2:$C$38,3,0)))</f>
        <v>12</v>
      </c>
      <c r="L675" s="40" t="n">
        <f aca="false">IF(ISBLANK(G675),"",IF(ISNUMBER(G675),G675,IF(ISNUMBER(1*LEFT(G675,LEN(G675)-1)),1*LEFT(G675,LEN(G675)-1),VLOOKUP(IF(ISERROR(SEARCH(")",G675,1)),LEFT(G675,LEN(G675)),LEFT(G675,LEN(G675)-1)),$A$2:$C$38,3,0))))</f>
        <v>1</v>
      </c>
      <c r="M675" s="41" t="str">
        <f aca="false">IF(ISBLANK(H675),"",IF(ISNUMBER(H675),H675,IF(ISNUMBER(1*LEFT(H675,LEN(H675)-1)),1*LEFT(H675,LEN(H675)-1),VLOOKUP(IF(ISERROR(SEARCH(")",H675,1)),LEFT(H675,LEN(H675)),LEFT(H675,LEN(H675)-1)),$A$2:$C$38,3,0))))</f>
        <v/>
      </c>
      <c r="N675" s="40" t="str">
        <f aca="false">I675&amp;"("&amp;J675&amp;IF(ISNUMBER(K675),IF(ISNUMBER(L675),IF(ISNUMBER(M675),","&amp;K675&amp;","&amp;L675&amp;","&amp;M675,","&amp;K675&amp;","&amp;L675),","&amp;K675),"")&amp;")"</f>
        <v>STV(20,12,1)</v>
      </c>
      <c r="O675" s="0" t="str">
        <f aca="false">IF(ISERROR(VLOOKUP(N675,'INTEGER modparm'!$B$2:$B$155,1,0)),IF(ISERROR(VLOOKUP(N675,'REAL modparm'!$B$2:$B$801,1,0)),IF(ISERROR(VLOOKUP(N675,'CHAR modparm'!$B$2:$B$10,1,0)),"*******","CHARACTER"),"REAL"),"INTEGER")</f>
        <v>REAL</v>
      </c>
      <c r="P675" s="0" t="n">
        <v>674</v>
      </c>
      <c r="Q675" s="42" t="s">
        <v>2974</v>
      </c>
      <c r="R675" s="42" t="str">
        <f aca="false">INDEX($N$2:$N$951,MATCH(S675,$P$2:$P$951,0),1)</f>
        <v>STP(1)</v>
      </c>
      <c r="S675" s="30" t="n">
        <v>673</v>
      </c>
      <c r="T675" s="43" t="str">
        <f aca="false">Q675&amp;"::"&amp;R675</f>
        <v>REAL::STP(1)</v>
      </c>
      <c r="U675" s="44" t="str">
        <f aca="false">"p%"&amp;LEFT(R675,SEARCH("(",R675,1)-1)&amp;"="&amp;LEFT(R675,SEARCH("(",R675,1)-1)</f>
        <v>p%STP=STP</v>
      </c>
      <c r="V675" s="44" t="str">
        <f aca="false">LEFT(R675,SEARCH("(",R675,1)-1)&amp;"="&amp;"p%"&amp;LEFT(R675,SEARCH("(",R675,1)-1)</f>
        <v>STP=p%STP</v>
      </c>
    </row>
    <row r="676" customFormat="false" ht="12.8" hidden="false" customHeight="false" outlineLevel="0" collapsed="false">
      <c r="E676" s="0" t="s">
        <v>1882</v>
      </c>
      <c r="F676" s="0" t="s">
        <v>1652</v>
      </c>
      <c r="I676" s="39" t="s">
        <v>2682</v>
      </c>
      <c r="J676" s="40" t="n">
        <f aca="false">IF(ISNUMBER(RIGHT(E676,LEN(E676)-SEARCH("(",E676,1))*1),RIGHT(E676,LEN(E676)-SEARCH("(",E676,1))*1,VLOOKUP(MID(E676,SEARCH("(",E676,1)+1,IF(ISERROR(FIND("NBMX",E676,1)),3,4)),$A$2:$C$38,3,0))</f>
        <v>2</v>
      </c>
      <c r="K676" s="40" t="n">
        <f aca="false">IF(ISBLANK(F676),"",IF(ISNUMBER(F676),F676,VLOOKUP(IF(ISERROR(SEARCH(")",F676,1)),LEFT(F676,LEN(F676)),LEFT(F676,LEN(F676)-1)),$A$2:$C$38,3,0)))</f>
        <v>200</v>
      </c>
      <c r="L676" s="40" t="str">
        <f aca="false">IF(ISBLANK(G676),"",IF(ISNUMBER(G676),G676,IF(ISNUMBER(1*LEFT(G676,LEN(G676)-1)),1*LEFT(G676,LEN(G676)-1),VLOOKUP(IF(ISERROR(SEARCH(")",G676,1)),LEFT(G676,LEN(G676)),LEFT(G676,LEN(G676)-1)),$A$2:$C$38,3,0))))</f>
        <v/>
      </c>
      <c r="M676" s="41" t="str">
        <f aca="false">IF(ISBLANK(H676),"",IF(ISNUMBER(H676),H676,IF(ISNUMBER(1*LEFT(H676,LEN(H676)-1)),1*LEFT(H676,LEN(H676)-1),VLOOKUP(IF(ISERROR(SEARCH(")",H676,1)),LEFT(H676,LEN(H676)),LEFT(H676,LEN(H676)-1)),$A$2:$C$38,3,0))))</f>
        <v/>
      </c>
      <c r="N676" s="40" t="str">
        <f aca="false">I676&amp;"("&amp;J676&amp;IF(ISNUMBER(K676),IF(ISNUMBER(L676),IF(ISNUMBER(M676),","&amp;K676&amp;","&amp;L676&amp;","&amp;M676,","&amp;K676&amp;","&amp;L676),","&amp;K676),"")&amp;")"</f>
        <v>STX(2,200)</v>
      </c>
      <c r="O676" s="0" t="str">
        <f aca="false">IF(ISERROR(VLOOKUP(N676,'INTEGER modparm'!$B$2:$B$155,1,0)),IF(ISERROR(VLOOKUP(N676,'REAL modparm'!$B$2:$B$801,1,0)),IF(ISERROR(VLOOKUP(N676,'CHAR modparm'!$B$2:$B$10,1,0)),"*******","CHARACTER"),"REAL"),"INTEGER")</f>
        <v>REAL</v>
      </c>
      <c r="P676" s="0" t="n">
        <v>675</v>
      </c>
      <c r="Q676" s="42" t="s">
        <v>2974</v>
      </c>
      <c r="R676" s="42" t="str">
        <f aca="false">INDEX($N$2:$N$951,MATCH(S676,$P$2:$P$951,0),1)</f>
        <v>STV(20,12,1)</v>
      </c>
      <c r="S676" s="30" t="n">
        <v>674</v>
      </c>
      <c r="T676" s="43" t="str">
        <f aca="false">Q676&amp;"::"&amp;R676</f>
        <v>REAL::STV(20,12,1)</v>
      </c>
      <c r="U676" s="44" t="str">
        <f aca="false">"p%"&amp;LEFT(R676,SEARCH("(",R676,1)-1)&amp;"="&amp;LEFT(R676,SEARCH("(",R676,1)-1)</f>
        <v>p%STV=STV</v>
      </c>
      <c r="V676" s="44" t="str">
        <f aca="false">LEFT(R676,SEARCH("(",R676,1)-1)&amp;"="&amp;"p%"&amp;LEFT(R676,SEARCH("(",R676,1)-1)</f>
        <v>STV=p%STV</v>
      </c>
    </row>
    <row r="677" customFormat="false" ht="12.8" hidden="false" customHeight="false" outlineLevel="0" collapsed="false">
      <c r="E677" s="0" t="s">
        <v>1257</v>
      </c>
      <c r="I677" s="39" t="s">
        <v>2683</v>
      </c>
      <c r="J677" s="40" t="n">
        <f aca="false">IF(ISNUMBER(RIGHT(E677,LEN(E677)-SEARCH("(",E677,1))*1),RIGHT(E677,LEN(E677)-SEARCH("(",E677,1))*1,VLOOKUP(MID(E677,SEARCH("(",E677,1)+1,IF(ISERROR(FIND("NBMX",E677,1)),3,4)),$A$2:$C$38,3,0))</f>
        <v>4</v>
      </c>
      <c r="K677" s="40" t="str">
        <f aca="false">IF(ISBLANK(F677),"",IF(ISNUMBER(F677),F677,VLOOKUP(IF(ISERROR(SEARCH(")",F677,1)),LEFT(F677,LEN(F677)),LEFT(F677,LEN(F677)-1)),$A$2:$C$38,3,0)))</f>
        <v/>
      </c>
      <c r="L677" s="40" t="str">
        <f aca="false">IF(ISBLANK(G677),"",IF(ISNUMBER(G677),G677,IF(ISNUMBER(1*LEFT(G677,LEN(G677)-1)),1*LEFT(G677,LEN(G677)-1),VLOOKUP(IF(ISERROR(SEARCH(")",G677,1)),LEFT(G677,LEN(G677)),LEFT(G677,LEN(G677)-1)),$A$2:$C$38,3,0))))</f>
        <v/>
      </c>
      <c r="M677" s="41" t="str">
        <f aca="false">IF(ISBLANK(H677),"",IF(ISNUMBER(H677),H677,IF(ISNUMBER(1*LEFT(H677,LEN(H677)-1)),1*LEFT(H677,LEN(H677)-1),VLOOKUP(IF(ISERROR(SEARCH(")",H677,1)),LEFT(H677,LEN(H677)),LEFT(H677,LEN(H677)-1)),$A$2:$C$38,3,0))))</f>
        <v/>
      </c>
      <c r="N677" s="40" t="str">
        <f aca="false">I677&amp;"("&amp;J677&amp;IF(ISNUMBER(K677),IF(ISNUMBER(L677),IF(ISNUMBER(M677),","&amp;K677&amp;","&amp;L677&amp;","&amp;M677,","&amp;K677&amp;","&amp;L677),","&amp;K677),"")&amp;")"</f>
        <v>STY(4)</v>
      </c>
      <c r="O677" s="0" t="str">
        <f aca="false">IF(ISERROR(VLOOKUP(N677,'INTEGER modparm'!$B$2:$B$155,1,0)),IF(ISERROR(VLOOKUP(N677,'REAL modparm'!$B$2:$B$801,1,0)),IF(ISERROR(VLOOKUP(N677,'CHAR modparm'!$B$2:$B$10,1,0)),"*******","CHARACTER"),"REAL"),"INTEGER")</f>
        <v>REAL</v>
      </c>
      <c r="P677" s="0" t="n">
        <v>676</v>
      </c>
      <c r="Q677" s="42" t="s">
        <v>2974</v>
      </c>
      <c r="R677" s="42" t="str">
        <f aca="false">INDEX($N$2:$N$951,MATCH(S677,$P$2:$P$951,0),1)</f>
        <v>STX(2,200)</v>
      </c>
      <c r="S677" s="30" t="n">
        <v>675</v>
      </c>
      <c r="T677" s="43" t="str">
        <f aca="false">Q677&amp;"::"&amp;R677</f>
        <v>REAL::STX(2,200)</v>
      </c>
      <c r="U677" s="44" t="str">
        <f aca="false">"p%"&amp;LEFT(R677,SEARCH("(",R677,1)-1)&amp;"="&amp;LEFT(R677,SEARCH("(",R677,1)-1)</f>
        <v>p%STX=STX</v>
      </c>
      <c r="V677" s="44" t="str">
        <f aca="false">LEFT(R677,SEARCH("(",R677,1)-1)&amp;"="&amp;"p%"&amp;LEFT(R677,SEARCH("(",R677,1)-1)</f>
        <v>STX=p%STX</v>
      </c>
    </row>
    <row r="678" customFormat="false" ht="12.8" hidden="false" customHeight="false" outlineLevel="0" collapsed="false">
      <c r="E678" s="0" t="s">
        <v>1883</v>
      </c>
      <c r="F678" s="0" t="s">
        <v>1599</v>
      </c>
      <c r="I678" s="39" t="s">
        <v>2684</v>
      </c>
      <c r="J678" s="40" t="n">
        <f aca="false">IF(ISNUMBER(RIGHT(E678,LEN(E678)-SEARCH("(",E678,1))*1),RIGHT(E678,LEN(E678)-SEARCH("(",E678,1))*1,VLOOKUP(MID(E678,SEARCH("(",E678,1)+1,IF(ISERROR(FIND("NBMX",E678,1)),3,4)),$A$2:$C$38,3,0))</f>
        <v>12</v>
      </c>
      <c r="K678" s="40" t="n">
        <f aca="false">IF(ISBLANK(F678),"",IF(ISNUMBER(F678),F678,VLOOKUP(IF(ISERROR(SEARCH(")",F678,1)),LEFT(F678,LEN(F678)),LEFT(F678,LEN(F678)-1)),$A$2:$C$38,3,0)))</f>
        <v>1</v>
      </c>
      <c r="L678" s="40" t="str">
        <f aca="false">IF(ISBLANK(G678),"",IF(ISNUMBER(G678),G678,IF(ISNUMBER(1*LEFT(G678,LEN(G678)-1)),1*LEFT(G678,LEN(G678)-1),VLOOKUP(IF(ISERROR(SEARCH(")",G678,1)),LEFT(G678,LEN(G678)),LEFT(G678,LEN(G678)-1)),$A$2:$C$38,3,0))))</f>
        <v/>
      </c>
      <c r="M678" s="41" t="str">
        <f aca="false">IF(ISBLANK(H678),"",IF(ISNUMBER(H678),H678,IF(ISNUMBER(1*LEFT(H678,LEN(H678)-1)),1*LEFT(H678,LEN(H678)-1),VLOOKUP(IF(ISERROR(SEARCH(")",H678,1)),LEFT(H678,LEN(H678)),LEFT(H678,LEN(H678)-1)),$A$2:$C$38,3,0))))</f>
        <v/>
      </c>
      <c r="N678" s="40" t="str">
        <f aca="false">I678&amp;"("&amp;J678&amp;IF(ISNUMBER(K678),IF(ISNUMBER(L678),IF(ISNUMBER(M678),","&amp;K678&amp;","&amp;L678&amp;","&amp;M678,","&amp;K678&amp;","&amp;L678),","&amp;K678),"")&amp;")"</f>
        <v>SULF(12,1)</v>
      </c>
      <c r="O678" s="0" t="str">
        <f aca="false">IF(ISERROR(VLOOKUP(N678,'INTEGER modparm'!$B$2:$B$155,1,0)),IF(ISERROR(VLOOKUP(N678,'REAL modparm'!$B$2:$B$801,1,0)),IF(ISERROR(VLOOKUP(N678,'CHAR modparm'!$B$2:$B$10,1,0)),"*******","CHARACTER"),"REAL"),"INTEGER")</f>
        <v>REAL</v>
      </c>
      <c r="P678" s="0" t="n">
        <v>677</v>
      </c>
      <c r="Q678" s="42" t="s">
        <v>2974</v>
      </c>
      <c r="R678" s="42" t="str">
        <f aca="false">INDEX($N$2:$N$951,MATCH(S678,$P$2:$P$951,0),1)</f>
        <v>STY(4)</v>
      </c>
      <c r="S678" s="30" t="n">
        <v>676</v>
      </c>
      <c r="T678" s="43" t="str">
        <f aca="false">Q678&amp;"::"&amp;R678</f>
        <v>REAL::STY(4)</v>
      </c>
      <c r="U678" s="44" t="str">
        <f aca="false">"p%"&amp;LEFT(R678,SEARCH("(",R678,1)-1)&amp;"="&amp;LEFT(R678,SEARCH("(",R678,1)-1)</f>
        <v>p%STY=STY</v>
      </c>
      <c r="V678" s="44" t="str">
        <f aca="false">LEFT(R678,SEARCH("(",R678,1)-1)&amp;"="&amp;"p%"&amp;LEFT(R678,SEARCH("(",R678,1)-1)</f>
        <v>STY=p%STY</v>
      </c>
    </row>
    <row r="679" customFormat="false" ht="12.8" hidden="false" customHeight="false" outlineLevel="0" collapsed="false">
      <c r="E679" s="0" t="s">
        <v>1884</v>
      </c>
      <c r="F679" s="0" t="s">
        <v>1599</v>
      </c>
      <c r="I679" s="39" t="s">
        <v>2685</v>
      </c>
      <c r="J679" s="40" t="n">
        <f aca="false">IF(ISNUMBER(RIGHT(E679,LEN(E679)-SEARCH("(",E679,1))*1),RIGHT(E679,LEN(E679)-SEARCH("(",E679,1))*1,VLOOKUP(MID(E679,SEARCH("(",E679,1)+1,IF(ISERROR(FIND("NBMX",E679,1)),3,4)),$A$2:$C$38,3,0))</f>
        <v>12</v>
      </c>
      <c r="K679" s="40" t="n">
        <f aca="false">IF(ISBLANK(F679),"",IF(ISNUMBER(F679),F679,VLOOKUP(IF(ISERROR(SEARCH(")",F679,1)),LEFT(F679,LEN(F679)),LEFT(F679,LEN(F679)-1)),$A$2:$C$38,3,0)))</f>
        <v>1</v>
      </c>
      <c r="L679" s="40" t="str">
        <f aca="false">IF(ISBLANK(G679),"",IF(ISNUMBER(G679),G679,IF(ISNUMBER(1*LEFT(G679,LEN(G679)-1)),1*LEFT(G679,LEN(G679)-1),VLOOKUP(IF(ISERROR(SEARCH(")",G679,1)),LEFT(G679,LEN(G679)),LEFT(G679,LEN(G679)-1)),$A$2:$C$38,3,0))))</f>
        <v/>
      </c>
      <c r="M679" s="41" t="str">
        <f aca="false">IF(ISBLANK(H679),"",IF(ISNUMBER(H679),H679,IF(ISNUMBER(1*LEFT(H679,LEN(H679)-1)),1*LEFT(H679,LEN(H679)-1),VLOOKUP(IF(ISERROR(SEARCH(")",H679,1)),LEFT(H679,LEN(H679)),LEFT(H679,LEN(H679)-1)),$A$2:$C$38,3,0))))</f>
        <v/>
      </c>
      <c r="N679" s="40" t="str">
        <f aca="false">I679&amp;"("&amp;J679&amp;IF(ISNUMBER(K679),IF(ISNUMBER(L679),IF(ISNUMBER(M679),","&amp;K679&amp;","&amp;L679&amp;","&amp;M679,","&amp;K679&amp;","&amp;L679),","&amp;K679),"")&amp;")"</f>
        <v>SUT(12,1)</v>
      </c>
      <c r="O679" s="0" t="str">
        <f aca="false">IF(ISERROR(VLOOKUP(N679,'INTEGER modparm'!$B$2:$B$155,1,0)),IF(ISERROR(VLOOKUP(N679,'REAL modparm'!$B$2:$B$801,1,0)),IF(ISERROR(VLOOKUP(N679,'CHAR modparm'!$B$2:$B$10,1,0)),"*******","CHARACTER"),"REAL"),"INTEGER")</f>
        <v>REAL</v>
      </c>
      <c r="P679" s="0" t="n">
        <v>678</v>
      </c>
      <c r="Q679" s="42" t="s">
        <v>2974</v>
      </c>
      <c r="R679" s="42" t="str">
        <f aca="false">INDEX($N$2:$N$951,MATCH(S679,$P$2:$P$951,0),1)</f>
        <v>SULF(12,1)</v>
      </c>
      <c r="S679" s="30" t="n">
        <v>677</v>
      </c>
      <c r="T679" s="43" t="str">
        <f aca="false">Q679&amp;"::"&amp;R679</f>
        <v>REAL::SULF(12,1)</v>
      </c>
      <c r="U679" s="44" t="str">
        <f aca="false">"p%"&amp;LEFT(R679,SEARCH("(",R679,1)-1)&amp;"="&amp;LEFT(R679,SEARCH("(",R679,1)-1)</f>
        <v>p%SULF=SULF</v>
      </c>
      <c r="V679" s="44" t="str">
        <f aca="false">LEFT(R679,SEARCH("(",R679,1)-1)&amp;"="&amp;"p%"&amp;LEFT(R679,SEARCH("(",R679,1)-1)</f>
        <v>SULF=p%SULF</v>
      </c>
    </row>
    <row r="680" customFormat="false" ht="12.8" hidden="false" customHeight="false" outlineLevel="0" collapsed="false">
      <c r="E680" s="0" t="s">
        <v>1116</v>
      </c>
      <c r="I680" s="39" t="s">
        <v>2686</v>
      </c>
      <c r="J680" s="40" t="n">
        <f aca="false">IF(ISNUMBER(RIGHT(E680,LEN(E680)-SEARCH("(",E680,1))*1),RIGHT(E680,LEN(E680)-SEARCH("(",E680,1))*1,VLOOKUP(MID(E680,SEARCH("(",E680,1)+1,IF(ISERROR(FIND("NBMX",E680,1)),3,4)),$A$2:$C$38,3,0))</f>
        <v>1</v>
      </c>
      <c r="K680" s="40" t="str">
        <f aca="false">IF(ISBLANK(F680),"",IF(ISNUMBER(F680),F680,VLOOKUP(IF(ISERROR(SEARCH(")",F680,1)),LEFT(F680,LEN(F680)),LEFT(F680,LEN(F680)-1)),$A$2:$C$38,3,0)))</f>
        <v/>
      </c>
      <c r="L680" s="40" t="str">
        <f aca="false">IF(ISBLANK(G680),"",IF(ISNUMBER(G680),G680,IF(ISNUMBER(1*LEFT(G680,LEN(G680)-1)),1*LEFT(G680,LEN(G680)-1),VLOOKUP(IF(ISERROR(SEARCH(")",G680,1)),LEFT(G680,LEN(G680)),LEFT(G680,LEN(G680)-1)),$A$2:$C$38,3,0))))</f>
        <v/>
      </c>
      <c r="M680" s="41" t="str">
        <f aca="false">IF(ISBLANK(H680),"",IF(ISNUMBER(H680),H680,IF(ISNUMBER(1*LEFT(H680,LEN(H680)-1)),1*LEFT(H680,LEN(H680)-1),VLOOKUP(IF(ISERROR(SEARCH(")",H680,1)),LEFT(H680,LEN(H680)),LEFT(H680,LEN(H680)-1)),$A$2:$C$38,3,0))))</f>
        <v/>
      </c>
      <c r="N680" s="40" t="str">
        <f aca="false">I680&amp;"("&amp;J680&amp;IF(ISNUMBER(K680),IF(ISNUMBER(L680),IF(ISNUMBER(M680),","&amp;K680&amp;","&amp;L680&amp;","&amp;M680,","&amp;K680&amp;","&amp;L680),","&amp;K680),"")&amp;")"</f>
        <v>SW(1)</v>
      </c>
      <c r="O680" s="0" t="str">
        <f aca="false">IF(ISERROR(VLOOKUP(N680,'INTEGER modparm'!$B$2:$B$155,1,0)),IF(ISERROR(VLOOKUP(N680,'REAL modparm'!$B$2:$B$801,1,0)),IF(ISERROR(VLOOKUP(N680,'CHAR modparm'!$B$2:$B$10,1,0)),"*******","CHARACTER"),"REAL"),"INTEGER")</f>
        <v>REAL</v>
      </c>
      <c r="P680" s="0" t="n">
        <v>679</v>
      </c>
      <c r="Q680" s="42" t="s">
        <v>2974</v>
      </c>
      <c r="R680" s="42" t="str">
        <f aca="false">INDEX($N$2:$N$951,MATCH(S680,$P$2:$P$951,0),1)</f>
        <v>SUT(12,1)</v>
      </c>
      <c r="S680" s="30" t="n">
        <v>678</v>
      </c>
      <c r="T680" s="43" t="str">
        <f aca="false">Q680&amp;"::"&amp;R680</f>
        <v>REAL::SUT(12,1)</v>
      </c>
      <c r="U680" s="44" t="str">
        <f aca="false">"p%"&amp;LEFT(R680,SEARCH("(",R680,1)-1)&amp;"="&amp;LEFT(R680,SEARCH("(",R680,1)-1)</f>
        <v>p%SUT=SUT</v>
      </c>
      <c r="V680" s="44" t="str">
        <f aca="false">LEFT(R680,SEARCH("(",R680,1)-1)&amp;"="&amp;"p%"&amp;LEFT(R680,SEARCH("(",R680,1)-1)</f>
        <v>SUT=p%SUT</v>
      </c>
    </row>
    <row r="681" customFormat="false" ht="12.8" hidden="false" customHeight="false" outlineLevel="0" collapsed="false">
      <c r="E681" s="0" t="s">
        <v>1117</v>
      </c>
      <c r="I681" s="39" t="s">
        <v>2687</v>
      </c>
      <c r="J681" s="40" t="n">
        <f aca="false">IF(ISNUMBER(RIGHT(E681,LEN(E681)-SEARCH("(",E681,1))*1),RIGHT(E681,LEN(E681)-SEARCH("(",E681,1))*1,VLOOKUP(MID(E681,SEARCH("(",E681,1)+1,IF(ISERROR(FIND("NBMX",E681,1)),3,4)),$A$2:$C$38,3,0))</f>
        <v>1</v>
      </c>
      <c r="K681" s="40" t="str">
        <f aca="false">IF(ISBLANK(F681),"",IF(ISNUMBER(F681),F681,VLOOKUP(IF(ISERROR(SEARCH(")",F681,1)),LEFT(F681,LEN(F681)),LEFT(F681,LEN(F681)-1)),$A$2:$C$38,3,0)))</f>
        <v/>
      </c>
      <c r="L681" s="40" t="str">
        <f aca="false">IF(ISBLANK(G681),"",IF(ISNUMBER(G681),G681,IF(ISNUMBER(1*LEFT(G681,LEN(G681)-1)),1*LEFT(G681,LEN(G681)-1),VLOOKUP(IF(ISERROR(SEARCH(")",G681,1)),LEFT(G681,LEN(G681)),LEFT(G681,LEN(G681)-1)),$A$2:$C$38,3,0))))</f>
        <v/>
      </c>
      <c r="M681" s="41" t="str">
        <f aca="false">IF(ISBLANK(H681),"",IF(ISNUMBER(H681),H681,IF(ISNUMBER(1*LEFT(H681,LEN(H681)-1)),1*LEFT(H681,LEN(H681)-1),VLOOKUP(IF(ISERROR(SEARCH(")",H681,1)),LEFT(H681,LEN(H681)),LEFT(H681,LEN(H681)-1)),$A$2:$C$38,3,0))))</f>
        <v/>
      </c>
      <c r="N681" s="40" t="str">
        <f aca="false">I681&amp;"("&amp;J681&amp;IF(ISNUMBER(K681),IF(ISNUMBER(L681),IF(ISNUMBER(M681),","&amp;K681&amp;","&amp;L681&amp;","&amp;M681,","&amp;K681&amp;","&amp;L681),","&amp;K681),"")&amp;")"</f>
        <v>SWB(1)</v>
      </c>
      <c r="O681" s="0" t="str">
        <f aca="false">IF(ISERROR(VLOOKUP(N681,'INTEGER modparm'!$B$2:$B$155,1,0)),IF(ISERROR(VLOOKUP(N681,'REAL modparm'!$B$2:$B$801,1,0)),IF(ISERROR(VLOOKUP(N681,'CHAR modparm'!$B$2:$B$10,1,0)),"*******","CHARACTER"),"REAL"),"INTEGER")</f>
        <v>REAL</v>
      </c>
      <c r="P681" s="0" t="n">
        <v>680</v>
      </c>
      <c r="Q681" s="42" t="s">
        <v>2974</v>
      </c>
      <c r="R681" s="42" t="str">
        <f aca="false">INDEX($N$2:$N$951,MATCH(S681,$P$2:$P$951,0),1)</f>
        <v>SW(1)</v>
      </c>
      <c r="S681" s="30" t="n">
        <v>679</v>
      </c>
      <c r="T681" s="43" t="str">
        <f aca="false">Q681&amp;"::"&amp;R681</f>
        <v>REAL::SW(1)</v>
      </c>
      <c r="U681" s="44" t="str">
        <f aca="false">"p%"&amp;LEFT(R681,SEARCH("(",R681,1)-1)&amp;"="&amp;LEFT(R681,SEARCH("(",R681,1)-1)</f>
        <v>p%SW=SW</v>
      </c>
      <c r="V681" s="44" t="str">
        <f aca="false">LEFT(R681,SEARCH("(",R681,1)-1)&amp;"="&amp;"p%"&amp;LEFT(R681,SEARCH("(",R681,1)-1)</f>
        <v>SW=p%SW</v>
      </c>
    </row>
    <row r="682" customFormat="false" ht="12.8" hidden="false" customHeight="false" outlineLevel="0" collapsed="false">
      <c r="E682" s="0" t="s">
        <v>1118</v>
      </c>
      <c r="I682" s="39" t="s">
        <v>2688</v>
      </c>
      <c r="J682" s="40" t="n">
        <f aca="false">IF(ISNUMBER(RIGHT(E682,LEN(E682)-SEARCH("(",E682,1))*1),RIGHT(E682,LEN(E682)-SEARCH("(",E682,1))*1,VLOOKUP(MID(E682,SEARCH("(",E682,1)+1,IF(ISERROR(FIND("NBMX",E682,1)),3,4)),$A$2:$C$38,3,0))</f>
        <v>1</v>
      </c>
      <c r="K682" s="40" t="str">
        <f aca="false">IF(ISBLANK(F682),"",IF(ISNUMBER(F682),F682,VLOOKUP(IF(ISERROR(SEARCH(")",F682,1)),LEFT(F682,LEN(F682)),LEFT(F682,LEN(F682)-1)),$A$2:$C$38,3,0)))</f>
        <v/>
      </c>
      <c r="L682" s="40" t="str">
        <f aca="false">IF(ISBLANK(G682),"",IF(ISNUMBER(G682),G682,IF(ISNUMBER(1*LEFT(G682,LEN(G682)-1)),1*LEFT(G682,LEN(G682)-1),VLOOKUP(IF(ISERROR(SEARCH(")",G682,1)),LEFT(G682,LEN(G682)),LEFT(G682,LEN(G682)-1)),$A$2:$C$38,3,0))))</f>
        <v/>
      </c>
      <c r="M682" s="41" t="str">
        <f aca="false">IF(ISBLANK(H682),"",IF(ISNUMBER(H682),H682,IF(ISNUMBER(1*LEFT(H682,LEN(H682)-1)),1*LEFT(H682,LEN(H682)-1),VLOOKUP(IF(ISERROR(SEARCH(")",H682,1)),LEFT(H682,LEN(H682)),LEFT(H682,LEN(H682)-1)),$A$2:$C$38,3,0))))</f>
        <v/>
      </c>
      <c r="N682" s="40" t="str">
        <f aca="false">I682&amp;"("&amp;J682&amp;IF(ISNUMBER(K682),IF(ISNUMBER(L682),IF(ISNUMBER(M682),","&amp;K682&amp;","&amp;L682&amp;","&amp;M682,","&amp;K682&amp;","&amp;L682),","&amp;K682),"")&amp;")"</f>
        <v>SWBD(1)</v>
      </c>
      <c r="O682" s="0" t="str">
        <f aca="false">IF(ISERROR(VLOOKUP(N682,'INTEGER modparm'!$B$2:$B$155,1,0)),IF(ISERROR(VLOOKUP(N682,'REAL modparm'!$B$2:$B$801,1,0)),IF(ISERROR(VLOOKUP(N682,'CHAR modparm'!$B$2:$B$10,1,0)),"*******","CHARACTER"),"REAL"),"INTEGER")</f>
        <v>REAL</v>
      </c>
      <c r="P682" s="0" t="n">
        <v>681</v>
      </c>
      <c r="Q682" s="42" t="s">
        <v>2974</v>
      </c>
      <c r="R682" s="42" t="str">
        <f aca="false">INDEX($N$2:$N$951,MATCH(S682,$P$2:$P$951,0),1)</f>
        <v>SWB(1)</v>
      </c>
      <c r="S682" s="30" t="n">
        <v>680</v>
      </c>
      <c r="T682" s="43" t="str">
        <f aca="false">Q682&amp;"::"&amp;R682</f>
        <v>REAL::SWB(1)</v>
      </c>
      <c r="U682" s="44" t="str">
        <f aca="false">"p%"&amp;LEFT(R682,SEARCH("(",R682,1)-1)&amp;"="&amp;LEFT(R682,SEARCH("(",R682,1)-1)</f>
        <v>p%SWB=SWB</v>
      </c>
      <c r="V682" s="44" t="str">
        <f aca="false">LEFT(R682,SEARCH("(",R682,1)-1)&amp;"="&amp;"p%"&amp;LEFT(R682,SEARCH("(",R682,1)-1)</f>
        <v>SWB=p%SWB</v>
      </c>
    </row>
    <row r="683" customFormat="false" ht="12.8" hidden="false" customHeight="false" outlineLevel="0" collapsed="false">
      <c r="E683" s="0" t="s">
        <v>1119</v>
      </c>
      <c r="I683" s="39" t="s">
        <v>2689</v>
      </c>
      <c r="J683" s="40" t="n">
        <f aca="false">IF(ISNUMBER(RIGHT(E683,LEN(E683)-SEARCH("(",E683,1))*1),RIGHT(E683,LEN(E683)-SEARCH("(",E683,1))*1,VLOOKUP(MID(E683,SEARCH("(",E683,1)+1,IF(ISERROR(FIND("NBMX",E683,1)),3,4)),$A$2:$C$38,3,0))</f>
        <v>1</v>
      </c>
      <c r="K683" s="40" t="str">
        <f aca="false">IF(ISBLANK(F683),"",IF(ISNUMBER(F683),F683,VLOOKUP(IF(ISERROR(SEARCH(")",F683,1)),LEFT(F683,LEN(F683)),LEFT(F683,LEN(F683)-1)),$A$2:$C$38,3,0)))</f>
        <v/>
      </c>
      <c r="L683" s="40" t="str">
        <f aca="false">IF(ISBLANK(G683),"",IF(ISNUMBER(G683),G683,IF(ISNUMBER(1*LEFT(G683,LEN(G683)-1)),1*LEFT(G683,LEN(G683)-1),VLOOKUP(IF(ISERROR(SEARCH(")",G683,1)),LEFT(G683,LEN(G683)),LEFT(G683,LEN(G683)-1)),$A$2:$C$38,3,0))))</f>
        <v/>
      </c>
      <c r="M683" s="41" t="str">
        <f aca="false">IF(ISBLANK(H683),"",IF(ISNUMBER(H683),H683,IF(ISNUMBER(1*LEFT(H683,LEN(H683)-1)),1*LEFT(H683,LEN(H683)-1),VLOOKUP(IF(ISERROR(SEARCH(")",H683,1)),LEFT(H683,LEN(H683)),LEFT(H683,LEN(H683)-1)),$A$2:$C$38,3,0))))</f>
        <v/>
      </c>
      <c r="N683" s="40" t="str">
        <f aca="false">I683&amp;"("&amp;J683&amp;IF(ISNUMBER(K683),IF(ISNUMBER(L683),IF(ISNUMBER(M683),","&amp;K683&amp;","&amp;L683&amp;","&amp;M683,","&amp;K683&amp;","&amp;L683),","&amp;K683),"")&amp;")"</f>
        <v>SWBX(1)</v>
      </c>
      <c r="O683" s="0" t="str">
        <f aca="false">IF(ISERROR(VLOOKUP(N683,'INTEGER modparm'!$B$2:$B$155,1,0)),IF(ISERROR(VLOOKUP(N683,'REAL modparm'!$B$2:$B$801,1,0)),IF(ISERROR(VLOOKUP(N683,'CHAR modparm'!$B$2:$B$10,1,0)),"*******","CHARACTER"),"REAL"),"INTEGER")</f>
        <v>REAL</v>
      </c>
      <c r="P683" s="0" t="n">
        <v>682</v>
      </c>
      <c r="Q683" s="42" t="s">
        <v>2974</v>
      </c>
      <c r="R683" s="42" t="str">
        <f aca="false">INDEX($N$2:$N$951,MATCH(S683,$P$2:$P$951,0),1)</f>
        <v>SWBD(1)</v>
      </c>
      <c r="S683" s="30" t="n">
        <v>681</v>
      </c>
      <c r="T683" s="43" t="str">
        <f aca="false">Q683&amp;"::"&amp;R683</f>
        <v>REAL::SWBD(1)</v>
      </c>
      <c r="U683" s="44" t="str">
        <f aca="false">"p%"&amp;LEFT(R683,SEARCH("(",R683,1)-1)&amp;"="&amp;LEFT(R683,SEARCH("(",R683,1)-1)</f>
        <v>p%SWBD=SWBD</v>
      </c>
      <c r="V683" s="44" t="str">
        <f aca="false">LEFT(R683,SEARCH("(",R683,1)-1)&amp;"="&amp;"p%"&amp;LEFT(R683,SEARCH("(",R683,1)-1)</f>
        <v>SWBD=p%SWBD</v>
      </c>
    </row>
    <row r="684" customFormat="false" ht="12.8" hidden="false" customHeight="false" outlineLevel="0" collapsed="false">
      <c r="E684" s="0" t="s">
        <v>1885</v>
      </c>
      <c r="F684" s="0" t="s">
        <v>1599</v>
      </c>
      <c r="I684" s="39" t="s">
        <v>2690</v>
      </c>
      <c r="J684" s="40" t="n">
        <f aca="false">IF(ISNUMBER(RIGHT(E684,LEN(E684)-SEARCH("(",E684,1))*1),RIGHT(E684,LEN(E684)-SEARCH("(",E684,1))*1,VLOOKUP(MID(E684,SEARCH("(",E684,1)+1,IF(ISERROR(FIND("NBMX",E684,1)),3,4)),$A$2:$C$38,3,0))</f>
        <v>200</v>
      </c>
      <c r="K684" s="40" t="n">
        <f aca="false">IF(ISBLANK(F684),"",IF(ISNUMBER(F684),F684,VLOOKUP(IF(ISERROR(SEARCH(")",F684,1)),LEFT(F684,LEN(F684)),LEFT(F684,LEN(F684)-1)),$A$2:$C$38,3,0)))</f>
        <v>1</v>
      </c>
      <c r="L684" s="40" t="str">
        <f aca="false">IF(ISBLANK(G684),"",IF(ISNUMBER(G684),G684,IF(ISNUMBER(1*LEFT(G684,LEN(G684)-1)),1*LEFT(G684,LEN(G684)-1),VLOOKUP(IF(ISERROR(SEARCH(")",G684,1)),LEFT(G684,LEN(G684)),LEFT(G684,LEN(G684)-1)),$A$2:$C$38,3,0))))</f>
        <v/>
      </c>
      <c r="M684" s="41" t="str">
        <f aca="false">IF(ISBLANK(H684),"",IF(ISNUMBER(H684),H684,IF(ISNUMBER(1*LEFT(H684,LEN(H684)-1)),1*LEFT(H684,LEN(H684)-1),VLOOKUP(IF(ISERROR(SEARCH(")",H684,1)),LEFT(H684,LEN(H684)),LEFT(H684,LEN(H684)-1)),$A$2:$C$38,3,0))))</f>
        <v/>
      </c>
      <c r="N684" s="40" t="str">
        <f aca="false">I684&amp;"("&amp;J684&amp;IF(ISNUMBER(K684),IF(ISNUMBER(L684),IF(ISNUMBER(M684),","&amp;K684&amp;","&amp;L684&amp;","&amp;M684,","&amp;K684&amp;","&amp;L684),","&amp;K684),"")&amp;")"</f>
        <v>SWH(200,1)</v>
      </c>
      <c r="O684" s="0" t="str">
        <f aca="false">IF(ISERROR(VLOOKUP(N684,'INTEGER modparm'!$B$2:$B$155,1,0)),IF(ISERROR(VLOOKUP(N684,'REAL modparm'!$B$2:$B$801,1,0)),IF(ISERROR(VLOOKUP(N684,'CHAR modparm'!$B$2:$B$10,1,0)),"*******","CHARACTER"),"REAL"),"INTEGER")</f>
        <v>REAL</v>
      </c>
      <c r="P684" s="0" t="n">
        <v>683</v>
      </c>
      <c r="Q684" s="42" t="s">
        <v>2974</v>
      </c>
      <c r="R684" s="42" t="str">
        <f aca="false">INDEX($N$2:$N$951,MATCH(S684,$P$2:$P$951,0),1)</f>
        <v>SWBX(1)</v>
      </c>
      <c r="S684" s="30" t="n">
        <v>682</v>
      </c>
      <c r="T684" s="43" t="str">
        <f aca="false">Q684&amp;"::"&amp;R684</f>
        <v>REAL::SWBX(1)</v>
      </c>
      <c r="U684" s="44" t="str">
        <f aca="false">"p%"&amp;LEFT(R684,SEARCH("(",R684,1)-1)&amp;"="&amp;LEFT(R684,SEARCH("(",R684,1)-1)</f>
        <v>p%SWBX=SWBX</v>
      </c>
      <c r="V684" s="44" t="str">
        <f aca="false">LEFT(R684,SEARCH("(",R684,1)-1)&amp;"="&amp;"p%"&amp;LEFT(R684,SEARCH("(",R684,1)-1)</f>
        <v>SWBX=p%SWBX</v>
      </c>
    </row>
    <row r="685" customFormat="false" ht="12.8" hidden="false" customHeight="false" outlineLevel="0" collapsed="false">
      <c r="E685" s="0" t="s">
        <v>1120</v>
      </c>
      <c r="I685" s="39" t="s">
        <v>2691</v>
      </c>
      <c r="J685" s="40" t="n">
        <f aca="false">IF(ISNUMBER(RIGHT(E685,LEN(E685)-SEARCH("(",E685,1))*1),RIGHT(E685,LEN(E685)-SEARCH("(",E685,1))*1,VLOOKUP(MID(E685,SEARCH("(",E685,1)+1,IF(ISERROR(FIND("NBMX",E685,1)),3,4)),$A$2:$C$38,3,0))</f>
        <v>1</v>
      </c>
      <c r="K685" s="40" t="str">
        <f aca="false">IF(ISBLANK(F685),"",IF(ISNUMBER(F685),F685,VLOOKUP(IF(ISERROR(SEARCH(")",F685,1)),LEFT(F685,LEN(F685)),LEFT(F685,LEN(F685)-1)),$A$2:$C$38,3,0)))</f>
        <v/>
      </c>
      <c r="L685" s="40" t="str">
        <f aca="false">IF(ISBLANK(G685),"",IF(ISNUMBER(G685),G685,IF(ISNUMBER(1*LEFT(G685,LEN(G685)-1)),1*LEFT(G685,LEN(G685)-1),VLOOKUP(IF(ISERROR(SEARCH(")",G685,1)),LEFT(G685,LEN(G685)),LEFT(G685,LEN(G685)-1)),$A$2:$C$38,3,0))))</f>
        <v/>
      </c>
      <c r="M685" s="41" t="str">
        <f aca="false">IF(ISBLANK(H685),"",IF(ISNUMBER(H685),H685,IF(ISNUMBER(1*LEFT(H685,LEN(H685)-1)),1*LEFT(H685,LEN(H685)-1),VLOOKUP(IF(ISERROR(SEARCH(")",H685,1)),LEFT(H685,LEN(H685)),LEFT(H685,LEN(H685)-1)),$A$2:$C$38,3,0))))</f>
        <v/>
      </c>
      <c r="N685" s="40" t="str">
        <f aca="false">I685&amp;"("&amp;J685&amp;IF(ISNUMBER(K685),IF(ISNUMBER(L685),IF(ISNUMBER(M685),","&amp;K685&amp;","&amp;L685&amp;","&amp;M685,","&amp;K685&amp;","&amp;L685),","&amp;K685),"")&amp;")"</f>
        <v>SWLT(1)</v>
      </c>
      <c r="O685" s="0" t="str">
        <f aca="false">IF(ISERROR(VLOOKUP(N685,'INTEGER modparm'!$B$2:$B$155,1,0)),IF(ISERROR(VLOOKUP(N685,'REAL modparm'!$B$2:$B$801,1,0)),IF(ISERROR(VLOOKUP(N685,'CHAR modparm'!$B$2:$B$10,1,0)),"*******","CHARACTER"),"REAL"),"INTEGER")</f>
        <v>REAL</v>
      </c>
      <c r="P685" s="0" t="n">
        <v>684</v>
      </c>
      <c r="Q685" s="42" t="s">
        <v>2974</v>
      </c>
      <c r="R685" s="42" t="str">
        <f aca="false">INDEX($N$2:$N$951,MATCH(S685,$P$2:$P$951,0),1)</f>
        <v>SWH(200,1)</v>
      </c>
      <c r="S685" s="30" t="n">
        <v>683</v>
      </c>
      <c r="T685" s="43" t="str">
        <f aca="false">Q685&amp;"::"&amp;R685</f>
        <v>REAL::SWH(200,1)</v>
      </c>
      <c r="U685" s="44" t="str">
        <f aca="false">"p%"&amp;LEFT(R685,SEARCH("(",R685,1)-1)&amp;"="&amp;LEFT(R685,SEARCH("(",R685,1)-1)</f>
        <v>p%SWH=SWH</v>
      </c>
      <c r="V685" s="44" t="str">
        <f aca="false">LEFT(R685,SEARCH("(",R685,1)-1)&amp;"="&amp;"p%"&amp;LEFT(R685,SEARCH("(",R685,1)-1)</f>
        <v>SWH=p%SWH</v>
      </c>
    </row>
    <row r="686" customFormat="false" ht="12.8" hidden="false" customHeight="false" outlineLevel="0" collapsed="false">
      <c r="E686" s="0" t="s">
        <v>1886</v>
      </c>
      <c r="F686" s="0" t="s">
        <v>1599</v>
      </c>
      <c r="I686" s="39" t="s">
        <v>2692</v>
      </c>
      <c r="J686" s="40" t="n">
        <f aca="false">IF(ISNUMBER(RIGHT(E686,LEN(E686)-SEARCH("(",E686,1))*1),RIGHT(E686,LEN(E686)-SEARCH("(",E686,1))*1,VLOOKUP(MID(E686,SEARCH("(",E686,1)+1,IF(ISERROR(FIND("NBMX",E686,1)),3,4)),$A$2:$C$38,3,0))</f>
        <v>200</v>
      </c>
      <c r="K686" s="40" t="n">
        <f aca="false">IF(ISBLANK(F686),"",IF(ISNUMBER(F686),F686,VLOOKUP(IF(ISERROR(SEARCH(")",F686,1)),LEFT(F686,LEN(F686)),LEFT(F686,LEN(F686)-1)),$A$2:$C$38,3,0)))</f>
        <v>1</v>
      </c>
      <c r="L686" s="40" t="str">
        <f aca="false">IF(ISBLANK(G686),"",IF(ISNUMBER(G686),G686,IF(ISNUMBER(1*LEFT(G686,LEN(G686)-1)),1*LEFT(G686,LEN(G686)-1),VLOOKUP(IF(ISERROR(SEARCH(")",G686,1)),LEFT(G686,LEN(G686)),LEFT(G686,LEN(G686)-1)),$A$2:$C$38,3,0))))</f>
        <v/>
      </c>
      <c r="M686" s="41" t="str">
        <f aca="false">IF(ISBLANK(H686),"",IF(ISNUMBER(H686),H686,IF(ISNUMBER(1*LEFT(H686,LEN(H686)-1)),1*LEFT(H686,LEN(H686)-1),VLOOKUP(IF(ISERROR(SEARCH(")",H686,1)),LEFT(H686,LEN(H686)),LEFT(H686,LEN(H686)-1)),$A$2:$C$38,3,0))))</f>
        <v/>
      </c>
      <c r="N686" s="40" t="str">
        <f aca="false">I686&amp;"("&amp;J686&amp;IF(ISNUMBER(K686),IF(ISNUMBER(L686),IF(ISNUMBER(M686),","&amp;K686&amp;","&amp;L686&amp;","&amp;M686,","&amp;K686&amp;","&amp;L686),","&amp;K686),"")&amp;")"</f>
        <v>SWP(200,1)</v>
      </c>
      <c r="O686" s="0" t="str">
        <f aca="false">IF(ISERROR(VLOOKUP(N686,'INTEGER modparm'!$B$2:$B$155,1,0)),IF(ISERROR(VLOOKUP(N686,'REAL modparm'!$B$2:$B$801,1,0)),IF(ISERROR(VLOOKUP(N686,'CHAR modparm'!$B$2:$B$10,1,0)),"*******","CHARACTER"),"REAL"),"INTEGER")</f>
        <v>REAL</v>
      </c>
      <c r="P686" s="0" t="n">
        <v>685</v>
      </c>
      <c r="Q686" s="42" t="s">
        <v>2974</v>
      </c>
      <c r="R686" s="42" t="str">
        <f aca="false">INDEX($N$2:$N$951,MATCH(S686,$P$2:$P$951,0),1)</f>
        <v>SWLT(1)</v>
      </c>
      <c r="S686" s="30" t="n">
        <v>684</v>
      </c>
      <c r="T686" s="43" t="str">
        <f aca="false">Q686&amp;"::"&amp;R686</f>
        <v>REAL::SWLT(1)</v>
      </c>
      <c r="U686" s="44" t="str">
        <f aca="false">"p%"&amp;LEFT(R686,SEARCH("(",R686,1)-1)&amp;"="&amp;LEFT(R686,SEARCH("(",R686,1)-1)</f>
        <v>p%SWLT=SWLT</v>
      </c>
      <c r="V686" s="44" t="str">
        <f aca="false">LEFT(R686,SEARCH("(",R686,1)-1)&amp;"="&amp;"p%"&amp;LEFT(R686,SEARCH("(",R686,1)-1)</f>
        <v>SWLT=p%SWLT</v>
      </c>
    </row>
    <row r="687" customFormat="false" ht="12.8" hidden="false" customHeight="false" outlineLevel="0" collapsed="false">
      <c r="E687" s="0" t="s">
        <v>1887</v>
      </c>
      <c r="F687" s="0" t="s">
        <v>1599</v>
      </c>
      <c r="I687" s="39" t="s">
        <v>2693</v>
      </c>
      <c r="J687" s="40" t="n">
        <f aca="false">IF(ISNUMBER(RIGHT(E687,LEN(E687)-SEARCH("(",E687,1))*1),RIGHT(E687,LEN(E687)-SEARCH("(",E687,1))*1,VLOOKUP(MID(E687,SEARCH("(",E687,1)+1,IF(ISERROR(FIND("NBMX",E687,1)),3,4)),$A$2:$C$38,3,0))</f>
        <v>12</v>
      </c>
      <c r="K687" s="40" t="n">
        <f aca="false">IF(ISBLANK(F687),"",IF(ISNUMBER(F687),F687,VLOOKUP(IF(ISERROR(SEARCH(")",F687,1)),LEFT(F687,LEN(F687)),LEFT(F687,LEN(F687)-1)),$A$2:$C$38,3,0)))</f>
        <v>1</v>
      </c>
      <c r="L687" s="40" t="str">
        <f aca="false">IF(ISBLANK(G687),"",IF(ISNUMBER(G687),G687,IF(ISNUMBER(1*LEFT(G687,LEN(G687)-1)),1*LEFT(G687,LEN(G687)-1),VLOOKUP(IF(ISERROR(SEARCH(")",G687,1)),LEFT(G687,LEN(G687)),LEFT(G687,LEN(G687)-1)),$A$2:$C$38,3,0))))</f>
        <v/>
      </c>
      <c r="M687" s="41" t="str">
        <f aca="false">IF(ISBLANK(H687),"",IF(ISNUMBER(H687),H687,IF(ISNUMBER(1*LEFT(H687,LEN(H687)-1)),1*LEFT(H687,LEN(H687)-1),VLOOKUP(IF(ISERROR(SEARCH(")",H687,1)),LEFT(H687,LEN(H687)),LEFT(H687,LEN(H687)-1)),$A$2:$C$38,3,0))))</f>
        <v/>
      </c>
      <c r="N687" s="40" t="str">
        <f aca="false">I687&amp;"("&amp;J687&amp;IF(ISNUMBER(K687),IF(ISNUMBER(L687),IF(ISNUMBER(M687),","&amp;K687&amp;","&amp;L687&amp;","&amp;M687,","&amp;K687&amp;","&amp;L687),","&amp;K687),"")&amp;")"</f>
        <v>SWST(12,1)</v>
      </c>
      <c r="O687" s="0" t="str">
        <f aca="false">IF(ISERROR(VLOOKUP(N687,'INTEGER modparm'!$B$2:$B$155,1,0)),IF(ISERROR(VLOOKUP(N687,'REAL modparm'!$B$2:$B$801,1,0)),IF(ISERROR(VLOOKUP(N687,'CHAR modparm'!$B$2:$B$10,1,0)),"*******","CHARACTER"),"REAL"),"INTEGER")</f>
        <v>REAL</v>
      </c>
      <c r="P687" s="0" t="n">
        <v>686</v>
      </c>
      <c r="Q687" s="42" t="s">
        <v>2974</v>
      </c>
      <c r="R687" s="42" t="str">
        <f aca="false">INDEX($N$2:$N$951,MATCH(S687,$P$2:$P$951,0),1)</f>
        <v>SWP(200,1)</v>
      </c>
      <c r="S687" s="30" t="n">
        <v>685</v>
      </c>
      <c r="T687" s="43" t="str">
        <f aca="false">Q687&amp;"::"&amp;R687</f>
        <v>REAL::SWP(200,1)</v>
      </c>
      <c r="U687" s="44" t="str">
        <f aca="false">"p%"&amp;LEFT(R687,SEARCH("(",R687,1)-1)&amp;"="&amp;LEFT(R687,SEARCH("(",R687,1)-1)</f>
        <v>p%SWP=SWP</v>
      </c>
      <c r="V687" s="44" t="str">
        <f aca="false">LEFT(R687,SEARCH("(",R687,1)-1)&amp;"="&amp;"p%"&amp;LEFT(R687,SEARCH("(",R687,1)-1)</f>
        <v>SWP=p%SWP</v>
      </c>
    </row>
    <row r="688" customFormat="false" ht="12.8" hidden="false" customHeight="false" outlineLevel="0" collapsed="false">
      <c r="E688" s="0" t="s">
        <v>1888</v>
      </c>
      <c r="F688" s="0" t="s">
        <v>1681</v>
      </c>
      <c r="I688" s="39" t="s">
        <v>2694</v>
      </c>
      <c r="J688" s="40" t="n">
        <f aca="false">IF(ISNUMBER(RIGHT(E688,LEN(E688)-SEARCH("(",E688,1))*1),RIGHT(E688,LEN(E688)-SEARCH("(",E688,1))*1,VLOOKUP(MID(E688,SEARCH("(",E688,1)+1,IF(ISERROR(FIND("NBMX",E688,1)),3,4)),$A$2:$C$38,3,0))</f>
        <v>5</v>
      </c>
      <c r="K688" s="40" t="n">
        <f aca="false">IF(ISBLANK(F688),"",IF(ISNUMBER(F688),F688,VLOOKUP(IF(ISERROR(SEARCH(")",F688,1)),LEFT(F688,LEN(F688)),LEFT(F688,LEN(F688)-1)),$A$2:$C$38,3,0)))</f>
        <v>4</v>
      </c>
      <c r="L688" s="40" t="str">
        <f aca="false">IF(ISBLANK(G688),"",IF(ISNUMBER(G688),G688,IF(ISNUMBER(1*LEFT(G688,LEN(G688)-1)),1*LEFT(G688,LEN(G688)-1),VLOOKUP(IF(ISERROR(SEARCH(")",G688,1)),LEFT(G688,LEN(G688)),LEFT(G688,LEN(G688)-1)),$A$2:$C$38,3,0))))</f>
        <v/>
      </c>
      <c r="M688" s="41" t="str">
        <f aca="false">IF(ISBLANK(H688),"",IF(ISNUMBER(H688),H688,IF(ISNUMBER(1*LEFT(H688,LEN(H688)-1)),1*LEFT(H688,LEN(H688)-1),VLOOKUP(IF(ISERROR(SEARCH(")",H688,1)),LEFT(H688,LEN(H688)),LEFT(H688,LEN(H688)-1)),$A$2:$C$38,3,0))))</f>
        <v/>
      </c>
      <c r="N688" s="40" t="str">
        <f aca="false">I688&amp;"("&amp;J688&amp;IF(ISNUMBER(K688),IF(ISNUMBER(L688),IF(ISNUMBER(M688),","&amp;K688&amp;","&amp;L688&amp;","&amp;M688,","&amp;K688&amp;","&amp;L688),","&amp;K688),"")&amp;")"</f>
        <v>SYB(5,4)</v>
      </c>
      <c r="O688" s="0" t="str">
        <f aca="false">IF(ISERROR(VLOOKUP(N688,'INTEGER modparm'!$B$2:$B$155,1,0)),IF(ISERROR(VLOOKUP(N688,'REAL modparm'!$B$2:$B$801,1,0)),IF(ISERROR(VLOOKUP(N688,'CHAR modparm'!$B$2:$B$10,1,0)),"*******","CHARACTER"),"REAL"),"INTEGER")</f>
        <v>REAL</v>
      </c>
      <c r="P688" s="0" t="n">
        <v>687</v>
      </c>
      <c r="Q688" s="42" t="s">
        <v>2974</v>
      </c>
      <c r="R688" s="42" t="str">
        <f aca="false">INDEX($N$2:$N$951,MATCH(S688,$P$2:$P$951,0),1)</f>
        <v>SWST(12,1)</v>
      </c>
      <c r="S688" s="30" t="n">
        <v>686</v>
      </c>
      <c r="T688" s="43" t="str">
        <f aca="false">Q688&amp;"::"&amp;R688</f>
        <v>REAL::SWST(12,1)</v>
      </c>
      <c r="U688" s="44" t="str">
        <f aca="false">"p%"&amp;LEFT(R688,SEARCH("(",R688,1)-1)&amp;"="&amp;LEFT(R688,SEARCH("(",R688,1)-1)</f>
        <v>p%SWST=SWST</v>
      </c>
      <c r="V688" s="44" t="str">
        <f aca="false">LEFT(R688,SEARCH("(",R688,1)-1)&amp;"="&amp;"p%"&amp;LEFT(R688,SEARCH("(",R688,1)-1)</f>
        <v>SWST=p%SWST</v>
      </c>
    </row>
    <row r="689" customFormat="false" ht="12.8" hidden="false" customHeight="false" outlineLevel="0" collapsed="false">
      <c r="E689" s="0" t="s">
        <v>1122</v>
      </c>
      <c r="I689" s="39" t="s">
        <v>2695</v>
      </c>
      <c r="J689" s="40" t="n">
        <f aca="false">IF(ISNUMBER(RIGHT(E689,LEN(E689)-SEARCH("(",E689,1))*1),RIGHT(E689,LEN(E689)-SEARCH("(",E689,1))*1,VLOOKUP(MID(E689,SEARCH("(",E689,1)+1,IF(ISERROR(FIND("NBMX",E689,1)),3,4)),$A$2:$C$38,3,0))</f>
        <v>1</v>
      </c>
      <c r="K689" s="40" t="str">
        <f aca="false">IF(ISBLANK(F689),"",IF(ISNUMBER(F689),F689,VLOOKUP(IF(ISERROR(SEARCH(")",F689,1)),LEFT(F689,LEN(F689)),LEFT(F689,LEN(F689)-1)),$A$2:$C$38,3,0)))</f>
        <v/>
      </c>
      <c r="L689" s="40" t="str">
        <f aca="false">IF(ISBLANK(G689),"",IF(ISNUMBER(G689),G689,IF(ISNUMBER(1*LEFT(G689,LEN(G689)-1)),1*LEFT(G689,LEN(G689)-1),VLOOKUP(IF(ISERROR(SEARCH(")",G689,1)),LEFT(G689,LEN(G689)),LEFT(G689,LEN(G689)-1)),$A$2:$C$38,3,0))))</f>
        <v/>
      </c>
      <c r="M689" s="41" t="str">
        <f aca="false">IF(ISBLANK(H689),"",IF(ISNUMBER(H689),H689,IF(ISNUMBER(1*LEFT(H689,LEN(H689)-1)),1*LEFT(H689,LEN(H689)-1),VLOOKUP(IF(ISERROR(SEARCH(")",H689,1)),LEFT(H689,LEN(H689)),LEFT(H689,LEN(H689)-1)),$A$2:$C$38,3,0))))</f>
        <v/>
      </c>
      <c r="N689" s="40" t="str">
        <f aca="false">I689&amp;"("&amp;J689&amp;IF(ISNUMBER(K689),IF(ISNUMBER(L689),IF(ISNUMBER(M689),","&amp;K689&amp;","&amp;L689&amp;","&amp;M689,","&amp;K689&amp;","&amp;L689),","&amp;K689),"")&amp;")"</f>
        <v>TAGP(1)</v>
      </c>
      <c r="O689" s="0" t="str">
        <f aca="false">IF(ISERROR(VLOOKUP(N689,'INTEGER modparm'!$B$2:$B$155,1,0)),IF(ISERROR(VLOOKUP(N689,'REAL modparm'!$B$2:$B$801,1,0)),IF(ISERROR(VLOOKUP(N689,'CHAR modparm'!$B$2:$B$10,1,0)),"*******","CHARACTER"),"REAL"),"INTEGER")</f>
        <v>REAL</v>
      </c>
      <c r="P689" s="0" t="n">
        <v>688</v>
      </c>
      <c r="Q689" s="42" t="s">
        <v>2974</v>
      </c>
      <c r="R689" s="42" t="str">
        <f aca="false">INDEX($N$2:$N$951,MATCH(S689,$P$2:$P$951,0),1)</f>
        <v>SYB(5,4)</v>
      </c>
      <c r="S689" s="30" t="n">
        <v>687</v>
      </c>
      <c r="T689" s="43" t="str">
        <f aca="false">Q689&amp;"::"&amp;R689</f>
        <v>REAL::SYB(5,4)</v>
      </c>
      <c r="U689" s="44" t="str">
        <f aca="false">"p%"&amp;LEFT(R689,SEARCH("(",R689,1)-1)&amp;"="&amp;LEFT(R689,SEARCH("(",R689,1)-1)</f>
        <v>p%SYB=SYB</v>
      </c>
      <c r="V689" s="44" t="str">
        <f aca="false">LEFT(R689,SEARCH("(",R689,1)-1)&amp;"="&amp;"p%"&amp;LEFT(R689,SEARCH("(",R689,1)-1)</f>
        <v>SYB=p%SYB</v>
      </c>
    </row>
    <row r="690" customFormat="false" ht="12.8" hidden="false" customHeight="false" outlineLevel="0" collapsed="false">
      <c r="E690" s="0" t="s">
        <v>1889</v>
      </c>
      <c r="F690" s="0" t="s">
        <v>1599</v>
      </c>
      <c r="I690" s="39" t="s">
        <v>2696</v>
      </c>
      <c r="J690" s="40" t="n">
        <f aca="false">IF(ISNUMBER(RIGHT(E690,LEN(E690)-SEARCH("(",E690,1))*1),RIGHT(E690,LEN(E690)-SEARCH("(",E690,1))*1,VLOOKUP(MID(E690,SEARCH("(",E690,1)+1,IF(ISERROR(FIND("NBMX",E690,1)),3,4)),$A$2:$C$38,3,0))</f>
        <v>12</v>
      </c>
      <c r="K690" s="40" t="n">
        <f aca="false">IF(ISBLANK(F690),"",IF(ISNUMBER(F690),F690,VLOOKUP(IF(ISERROR(SEARCH(")",F690,1)),LEFT(F690,LEN(F690)),LEFT(F690,LEN(F690)-1)),$A$2:$C$38,3,0)))</f>
        <v>1</v>
      </c>
      <c r="L690" s="40" t="str">
        <f aca="false">IF(ISBLANK(G690),"",IF(ISNUMBER(G690),G690,IF(ISNUMBER(1*LEFT(G690,LEN(G690)-1)),1*LEFT(G690,LEN(G690)-1),VLOOKUP(IF(ISERROR(SEARCH(")",G690,1)),LEFT(G690,LEN(G690)),LEFT(G690,LEN(G690)-1)),$A$2:$C$38,3,0))))</f>
        <v/>
      </c>
      <c r="M690" s="41" t="str">
        <f aca="false">IF(ISBLANK(H690),"",IF(ISNUMBER(H690),H690,IF(ISNUMBER(1*LEFT(H690,LEN(H690)-1)),1*LEFT(H690,LEN(H690)-1),VLOOKUP(IF(ISERROR(SEARCH(")",H690,1)),LEFT(H690,LEN(H690)),LEFT(H690,LEN(H690)-1)),$A$2:$C$38,3,0))))</f>
        <v/>
      </c>
      <c r="N690" s="40" t="str">
        <f aca="false">I690&amp;"("&amp;J690&amp;IF(ISNUMBER(K690),IF(ISNUMBER(L690),IF(ISNUMBER(M690),","&amp;K690&amp;","&amp;L690&amp;","&amp;M690,","&amp;K690&amp;","&amp;L690),","&amp;K690),"")&amp;")"</f>
        <v>TAMX(12,1)</v>
      </c>
      <c r="O690" s="0" t="str">
        <f aca="false">IF(ISERROR(VLOOKUP(N690,'INTEGER modparm'!$B$2:$B$155,1,0)),IF(ISERROR(VLOOKUP(N690,'REAL modparm'!$B$2:$B$801,1,0)),IF(ISERROR(VLOOKUP(N690,'CHAR modparm'!$B$2:$B$10,1,0)),"*******","CHARACTER"),"REAL"),"INTEGER")</f>
        <v>REAL</v>
      </c>
      <c r="P690" s="0" t="n">
        <v>689</v>
      </c>
      <c r="Q690" s="42" t="s">
        <v>2974</v>
      </c>
      <c r="R690" s="42" t="str">
        <f aca="false">INDEX($N$2:$N$951,MATCH(S690,$P$2:$P$951,0),1)</f>
        <v>TAGP(1)</v>
      </c>
      <c r="S690" s="30" t="n">
        <v>688</v>
      </c>
      <c r="T690" s="43" t="str">
        <f aca="false">Q690&amp;"::"&amp;R690</f>
        <v>REAL::TAGP(1)</v>
      </c>
      <c r="U690" s="44" t="str">
        <f aca="false">"p%"&amp;LEFT(R690,SEARCH("(",R690,1)-1)&amp;"="&amp;LEFT(R690,SEARCH("(",R690,1)-1)</f>
        <v>p%TAGP=TAGP</v>
      </c>
      <c r="V690" s="44" t="str">
        <f aca="false">LEFT(R690,SEARCH("(",R690,1)-1)&amp;"="&amp;"p%"&amp;LEFT(R690,SEARCH("(",R690,1)-1)</f>
        <v>TAGP=p%TAGP</v>
      </c>
    </row>
    <row r="691" customFormat="false" ht="12.8" hidden="false" customHeight="false" outlineLevel="0" collapsed="false">
      <c r="E691" s="0" t="s">
        <v>878</v>
      </c>
      <c r="I691" s="39" t="s">
        <v>2697</v>
      </c>
      <c r="J691" s="40" t="n">
        <f aca="false">IF(ISNUMBER(RIGHT(E691,LEN(E691)-SEARCH("(",E691,1))*1),RIGHT(E691,LEN(E691)-SEARCH("(",E691,1))*1,VLOOKUP(MID(E691,SEARCH("(",E691,1)+1,IF(ISERROR(FIND("NBMX",E691,1)),3,4)),$A$2:$C$38,3,0))</f>
        <v>200</v>
      </c>
      <c r="K691" s="40" t="str">
        <f aca="false">IF(ISBLANK(F691),"",IF(ISNUMBER(F691),F691,VLOOKUP(IF(ISERROR(SEARCH(")",F691,1)),LEFT(F691,LEN(F691)),LEFT(F691,LEN(F691)-1)),$A$2:$C$38,3,0)))</f>
        <v/>
      </c>
      <c r="L691" s="40" t="str">
        <f aca="false">IF(ISBLANK(G691),"",IF(ISNUMBER(G691),G691,IF(ISNUMBER(1*LEFT(G691,LEN(G691)-1)),1*LEFT(G691,LEN(G691)-1),VLOOKUP(IF(ISERROR(SEARCH(")",G691,1)),LEFT(G691,LEN(G691)),LEFT(G691,LEN(G691)-1)),$A$2:$C$38,3,0))))</f>
        <v/>
      </c>
      <c r="M691" s="41" t="str">
        <f aca="false">IF(ISBLANK(H691),"",IF(ISNUMBER(H691),H691,IF(ISNUMBER(1*LEFT(H691,LEN(H691)-1)),1*LEFT(H691,LEN(H691)-1),VLOOKUP(IF(ISERROR(SEARCH(")",H691,1)),LEFT(H691,LEN(H691)),LEFT(H691,LEN(H691)-1)),$A$2:$C$38,3,0))))</f>
        <v/>
      </c>
      <c r="N691" s="40" t="str">
        <f aca="false">I691&amp;"("&amp;J691&amp;IF(ISNUMBER(K691),IF(ISNUMBER(L691),IF(ISNUMBER(M691),","&amp;K691&amp;","&amp;L691&amp;","&amp;M691,","&amp;K691&amp;","&amp;L691),","&amp;K691),"")&amp;")"</f>
        <v>TBSC(200)</v>
      </c>
      <c r="O691" s="0" t="str">
        <f aca="false">IF(ISERROR(VLOOKUP(N691,'INTEGER modparm'!$B$2:$B$155,1,0)),IF(ISERROR(VLOOKUP(N691,'REAL modparm'!$B$2:$B$801,1,0)),IF(ISERROR(VLOOKUP(N691,'CHAR modparm'!$B$2:$B$10,1,0)),"*******","CHARACTER"),"REAL"),"INTEGER")</f>
        <v>REAL</v>
      </c>
      <c r="P691" s="0" t="n">
        <v>690</v>
      </c>
      <c r="Q691" s="42" t="s">
        <v>2974</v>
      </c>
      <c r="R691" s="42" t="str">
        <f aca="false">INDEX($N$2:$N$951,MATCH(S691,$P$2:$P$951,0),1)</f>
        <v>TAMX(12,1)</v>
      </c>
      <c r="S691" s="30" t="n">
        <v>689</v>
      </c>
      <c r="T691" s="43" t="str">
        <f aca="false">Q691&amp;"::"&amp;R691</f>
        <v>REAL::TAMX(12,1)</v>
      </c>
      <c r="U691" s="44" t="str">
        <f aca="false">"p%"&amp;LEFT(R691,SEARCH("(",R691,1)-1)&amp;"="&amp;LEFT(R691,SEARCH("(",R691,1)-1)</f>
        <v>p%TAMX=TAMX</v>
      </c>
      <c r="V691" s="44" t="str">
        <f aca="false">LEFT(R691,SEARCH("(",R691,1)-1)&amp;"="&amp;"p%"&amp;LEFT(R691,SEARCH("(",R691,1)-1)</f>
        <v>TAMX=p%TAMX</v>
      </c>
    </row>
    <row r="692" customFormat="false" ht="12.8" hidden="false" customHeight="false" outlineLevel="0" collapsed="false">
      <c r="E692" s="0" t="s">
        <v>1258</v>
      </c>
      <c r="I692" s="39" t="s">
        <v>2698</v>
      </c>
      <c r="J692" s="40" t="n">
        <f aca="false">IF(ISNUMBER(RIGHT(E692,LEN(E692)-SEARCH("(",E692,1))*1),RIGHT(E692,LEN(E692)-SEARCH("(",E692,1))*1,VLOOKUP(MID(E692,SEARCH("(",E692,1)+1,IF(ISERROR(FIND("NBMX",E692,1)),3,4)),$A$2:$C$38,3,0))</f>
        <v>4</v>
      </c>
      <c r="K692" s="40" t="str">
        <f aca="false">IF(ISBLANK(F692),"",IF(ISNUMBER(F692),F692,VLOOKUP(IF(ISERROR(SEARCH(")",F692,1)),LEFT(F692,LEN(F692)),LEFT(F692,LEN(F692)-1)),$A$2:$C$38,3,0)))</f>
        <v/>
      </c>
      <c r="L692" s="40" t="str">
        <f aca="false">IF(ISBLANK(G692),"",IF(ISNUMBER(G692),G692,IF(ISNUMBER(1*LEFT(G692,LEN(G692)-1)),1*LEFT(G692,LEN(G692)-1),VLOOKUP(IF(ISERROR(SEARCH(")",G692,1)),LEFT(G692,LEN(G692)),LEFT(G692,LEN(G692)-1)),$A$2:$C$38,3,0))))</f>
        <v/>
      </c>
      <c r="M692" s="41" t="str">
        <f aca="false">IF(ISBLANK(H692),"",IF(ISNUMBER(H692),H692,IF(ISNUMBER(1*LEFT(H692,LEN(H692)-1)),1*LEFT(H692,LEN(H692)-1),VLOOKUP(IF(ISERROR(SEARCH(")",H692,1)),LEFT(H692,LEN(H692)),LEFT(H692,LEN(H692)-1)),$A$2:$C$38,3,0))))</f>
        <v/>
      </c>
      <c r="N692" s="40" t="str">
        <f aca="false">I692&amp;"("&amp;J692&amp;IF(ISNUMBER(K692),IF(ISNUMBER(L692),IF(ISNUMBER(M692),","&amp;K692&amp;","&amp;L692&amp;","&amp;M692,","&amp;K692&amp;","&amp;L692),","&amp;K692),"")&amp;")"</f>
        <v>TC(4)</v>
      </c>
      <c r="O692" s="0" t="str">
        <f aca="false">IF(ISERROR(VLOOKUP(N692,'INTEGER modparm'!$B$2:$B$155,1,0)),IF(ISERROR(VLOOKUP(N692,'REAL modparm'!$B$2:$B$801,1,0)),IF(ISERROR(VLOOKUP(N692,'CHAR modparm'!$B$2:$B$10,1,0)),"*******","CHARACTER"),"REAL"),"INTEGER")</f>
        <v>REAL</v>
      </c>
      <c r="P692" s="0" t="n">
        <v>691</v>
      </c>
      <c r="Q692" s="42" t="s">
        <v>2974</v>
      </c>
      <c r="R692" s="42" t="str">
        <f aca="false">INDEX($N$2:$N$951,MATCH(S692,$P$2:$P$951,0),1)</f>
        <v>TBSC(200)</v>
      </c>
      <c r="S692" s="30" t="n">
        <v>690</v>
      </c>
      <c r="T692" s="43" t="str">
        <f aca="false">Q692&amp;"::"&amp;R692</f>
        <v>REAL::TBSC(200)</v>
      </c>
      <c r="U692" s="44" t="str">
        <f aca="false">"p%"&amp;LEFT(R692,SEARCH("(",R692,1)-1)&amp;"="&amp;LEFT(R692,SEARCH("(",R692,1)-1)</f>
        <v>p%TBSC=TBSC</v>
      </c>
      <c r="V692" s="44" t="str">
        <f aca="false">LEFT(R692,SEARCH("(",R692,1)-1)&amp;"="&amp;"p%"&amp;LEFT(R692,SEARCH("(",R692,1)-1)</f>
        <v>TBSC=p%TBSC</v>
      </c>
    </row>
    <row r="693" customFormat="false" ht="12.8" hidden="false" customHeight="false" outlineLevel="0" collapsed="false">
      <c r="E693" s="0" t="s">
        <v>1259</v>
      </c>
      <c r="I693" s="39" t="s">
        <v>2699</v>
      </c>
      <c r="J693" s="40" t="n">
        <f aca="false">IF(ISNUMBER(RIGHT(E693,LEN(E693)-SEARCH("(",E693,1))*1),RIGHT(E693,LEN(E693)-SEARCH("(",E693,1))*1,VLOOKUP(MID(E693,SEARCH("(",E693,1)+1,IF(ISERROR(FIND("NBMX",E693,1)),3,4)),$A$2:$C$38,3,0))</f>
        <v>4</v>
      </c>
      <c r="K693" s="40" t="str">
        <f aca="false">IF(ISBLANK(F693),"",IF(ISNUMBER(F693),F693,VLOOKUP(IF(ISERROR(SEARCH(")",F693,1)),LEFT(F693,LEN(F693)),LEFT(F693,LEN(F693)-1)),$A$2:$C$38,3,0)))</f>
        <v/>
      </c>
      <c r="L693" s="40" t="str">
        <f aca="false">IF(ISBLANK(G693),"",IF(ISNUMBER(G693),G693,IF(ISNUMBER(1*LEFT(G693,LEN(G693)-1)),1*LEFT(G693,LEN(G693)-1),VLOOKUP(IF(ISERROR(SEARCH(")",G693,1)),LEFT(G693,LEN(G693)),LEFT(G693,LEN(G693)-1)),$A$2:$C$38,3,0))))</f>
        <v/>
      </c>
      <c r="M693" s="41" t="str">
        <f aca="false">IF(ISBLANK(H693),"",IF(ISNUMBER(H693),H693,IF(ISNUMBER(1*LEFT(H693,LEN(H693)-1)),1*LEFT(H693,LEN(H693)-1),VLOOKUP(IF(ISERROR(SEARCH(")",H693,1)),LEFT(H693,LEN(H693)),LEFT(H693,LEN(H693)-1)),$A$2:$C$38,3,0))))</f>
        <v/>
      </c>
      <c r="N693" s="40" t="str">
        <f aca="false">I693&amp;"("&amp;J693&amp;IF(ISNUMBER(K693),IF(ISNUMBER(L693),IF(ISNUMBER(M693),","&amp;K693&amp;","&amp;L693&amp;","&amp;M693,","&amp;K693&amp;","&amp;L693),","&amp;K693),"")&amp;")"</f>
        <v>TCAV(4)</v>
      </c>
      <c r="O693" s="0" t="str">
        <f aca="false">IF(ISERROR(VLOOKUP(N693,'INTEGER modparm'!$B$2:$B$155,1,0)),IF(ISERROR(VLOOKUP(N693,'REAL modparm'!$B$2:$B$801,1,0)),IF(ISERROR(VLOOKUP(N693,'CHAR modparm'!$B$2:$B$10,1,0)),"*******","CHARACTER"),"REAL"),"INTEGER")</f>
        <v>REAL</v>
      </c>
      <c r="P693" s="0" t="n">
        <v>692</v>
      </c>
      <c r="Q693" s="42" t="s">
        <v>2974</v>
      </c>
      <c r="R693" s="42" t="str">
        <f aca="false">INDEX($N$2:$N$951,MATCH(S693,$P$2:$P$951,0),1)</f>
        <v>TC(4)</v>
      </c>
      <c r="S693" s="30" t="n">
        <v>691</v>
      </c>
      <c r="T693" s="43" t="str">
        <f aca="false">Q693&amp;"::"&amp;R693</f>
        <v>REAL::TC(4)</v>
      </c>
      <c r="U693" s="44" t="str">
        <f aca="false">"p%"&amp;LEFT(R693,SEARCH("(",R693,1)-1)&amp;"="&amp;LEFT(R693,SEARCH("(",R693,1)-1)</f>
        <v>p%TC=TC</v>
      </c>
      <c r="V693" s="44" t="str">
        <f aca="false">LEFT(R693,SEARCH("(",R693,1)-1)&amp;"="&amp;"p%"&amp;LEFT(R693,SEARCH("(",R693,1)-1)</f>
        <v>TC=p%TC</v>
      </c>
    </row>
    <row r="694" customFormat="false" ht="12.8" hidden="false" customHeight="false" outlineLevel="0" collapsed="false">
      <c r="E694" s="0" t="s">
        <v>1890</v>
      </c>
      <c r="F694" s="0" t="s">
        <v>1599</v>
      </c>
      <c r="I694" s="39" t="s">
        <v>2700</v>
      </c>
      <c r="J694" s="40" t="n">
        <f aca="false">IF(ISNUMBER(RIGHT(E694,LEN(E694)-SEARCH("(",E694,1))*1),RIGHT(E694,LEN(E694)-SEARCH("(",E694,1))*1,VLOOKUP(MID(E694,SEARCH("(",E694,1)+1,IF(ISERROR(FIND("NBMX",E694,1)),3,4)),$A$2:$C$38,3,0))</f>
        <v>200</v>
      </c>
      <c r="K694" s="40" t="n">
        <f aca="false">IF(ISBLANK(F694),"",IF(ISNUMBER(F694),F694,VLOOKUP(IF(ISERROR(SEARCH(")",F694,1)),LEFT(F694,LEN(F694)),LEFT(F694,LEN(F694)-1)),$A$2:$C$38,3,0)))</f>
        <v>1</v>
      </c>
      <c r="L694" s="40" t="str">
        <f aca="false">IF(ISBLANK(G694),"",IF(ISNUMBER(G694),G694,IF(ISNUMBER(1*LEFT(G694,LEN(G694)-1)),1*LEFT(G694,LEN(G694)-1),VLOOKUP(IF(ISERROR(SEARCH(")",G694,1)),LEFT(G694,LEN(G694)),LEFT(G694,LEN(G694)-1)),$A$2:$C$38,3,0))))</f>
        <v/>
      </c>
      <c r="M694" s="41" t="str">
        <f aca="false">IF(ISBLANK(H694),"",IF(ISNUMBER(H694),H694,IF(ISNUMBER(1*LEFT(H694,LEN(H694)-1)),1*LEFT(H694,LEN(H694)-1),VLOOKUP(IF(ISERROR(SEARCH(")",H694,1)),LEFT(H694,LEN(H694)),LEFT(H694,LEN(H694)-1)),$A$2:$C$38,3,0))))</f>
        <v/>
      </c>
      <c r="N694" s="40" t="str">
        <f aca="false">I694&amp;"("&amp;J694&amp;IF(ISNUMBER(K694),IF(ISNUMBER(L694),IF(ISNUMBER(M694),","&amp;K694&amp;","&amp;L694&amp;","&amp;M694,","&amp;K694&amp;","&amp;L694),","&amp;K694),"")&amp;")"</f>
        <v>TCAW(200,1)</v>
      </c>
      <c r="O694" s="0" t="str">
        <f aca="false">IF(ISERROR(VLOOKUP(N694,'INTEGER modparm'!$B$2:$B$155,1,0)),IF(ISERROR(VLOOKUP(N694,'REAL modparm'!$B$2:$B$801,1,0)),IF(ISERROR(VLOOKUP(N694,'CHAR modparm'!$B$2:$B$10,1,0)),"*******","CHARACTER"),"REAL"),"INTEGER")</f>
        <v>REAL</v>
      </c>
      <c r="P694" s="0" t="n">
        <v>693</v>
      </c>
      <c r="Q694" s="42" t="s">
        <v>2974</v>
      </c>
      <c r="R694" s="42" t="str">
        <f aca="false">INDEX($N$2:$N$951,MATCH(S694,$P$2:$P$951,0),1)</f>
        <v>TCAV(4)</v>
      </c>
      <c r="S694" s="30" t="n">
        <v>692</v>
      </c>
      <c r="T694" s="43" t="str">
        <f aca="false">Q694&amp;"::"&amp;R694</f>
        <v>REAL::TCAV(4)</v>
      </c>
      <c r="U694" s="44" t="str">
        <f aca="false">"p%"&amp;LEFT(R694,SEARCH("(",R694,1)-1)&amp;"="&amp;LEFT(R694,SEARCH("(",R694,1)-1)</f>
        <v>p%TCAV=TCAV</v>
      </c>
      <c r="V694" s="44" t="str">
        <f aca="false">LEFT(R694,SEARCH("(",R694,1)-1)&amp;"="&amp;"p%"&amp;LEFT(R694,SEARCH("(",R694,1)-1)</f>
        <v>TCAV=p%TCAV</v>
      </c>
    </row>
    <row r="695" customFormat="false" ht="12.8" hidden="false" customHeight="false" outlineLevel="0" collapsed="false">
      <c r="E695" s="0" t="s">
        <v>1123</v>
      </c>
      <c r="I695" s="39" t="s">
        <v>2701</v>
      </c>
      <c r="J695" s="40" t="n">
        <f aca="false">IF(ISNUMBER(RIGHT(E695,LEN(E695)-SEARCH("(",E695,1))*1),RIGHT(E695,LEN(E695)-SEARCH("(",E695,1))*1,VLOOKUP(MID(E695,SEARCH("(",E695,1)+1,IF(ISERROR(FIND("NBMX",E695,1)),3,4)),$A$2:$C$38,3,0))</f>
        <v>1</v>
      </c>
      <c r="K695" s="40" t="str">
        <f aca="false">IF(ISBLANK(F695),"",IF(ISNUMBER(F695),F695,VLOOKUP(IF(ISERROR(SEARCH(")",F695,1)),LEFT(F695,LEN(F695)),LEFT(F695,LEN(F695)-1)),$A$2:$C$38,3,0)))</f>
        <v/>
      </c>
      <c r="L695" s="40" t="str">
        <f aca="false">IF(ISBLANK(G695),"",IF(ISNUMBER(G695),G695,IF(ISNUMBER(1*LEFT(G695,LEN(G695)-1)),1*LEFT(G695,LEN(G695)-1),VLOOKUP(IF(ISERROR(SEARCH(")",G695,1)),LEFT(G695,LEN(G695)),LEFT(G695,LEN(G695)-1)),$A$2:$C$38,3,0))))</f>
        <v/>
      </c>
      <c r="M695" s="41" t="str">
        <f aca="false">IF(ISBLANK(H695),"",IF(ISNUMBER(H695),H695,IF(ISNUMBER(1*LEFT(H695,LEN(H695)-1)),1*LEFT(H695,LEN(H695)-1),VLOOKUP(IF(ISERROR(SEARCH(")",H695,1)),LEFT(H695,LEN(H695)),LEFT(H695,LEN(H695)-1)),$A$2:$C$38,3,0))))</f>
        <v/>
      </c>
      <c r="N695" s="40" t="str">
        <f aca="false">I695&amp;"("&amp;J695&amp;IF(ISNUMBER(K695),IF(ISNUMBER(L695),IF(ISNUMBER(M695),","&amp;K695&amp;","&amp;L695&amp;","&amp;M695,","&amp;K695&amp;","&amp;L695),","&amp;K695),"")&amp;")"</f>
        <v>TCC(1)</v>
      </c>
      <c r="O695" s="0" t="str">
        <f aca="false">IF(ISERROR(VLOOKUP(N695,'INTEGER modparm'!$B$2:$B$155,1,0)),IF(ISERROR(VLOOKUP(N695,'REAL modparm'!$B$2:$B$801,1,0)),IF(ISERROR(VLOOKUP(N695,'CHAR modparm'!$B$2:$B$10,1,0)),"*******","CHARACTER"),"REAL"),"INTEGER")</f>
        <v>REAL</v>
      </c>
      <c r="P695" s="0" t="n">
        <v>694</v>
      </c>
      <c r="Q695" s="42" t="s">
        <v>2974</v>
      </c>
      <c r="R695" s="42" t="str">
        <f aca="false">INDEX($N$2:$N$951,MATCH(S695,$P$2:$P$951,0),1)</f>
        <v>TCAW(200,1)</v>
      </c>
      <c r="S695" s="30" t="n">
        <v>693</v>
      </c>
      <c r="T695" s="43" t="str">
        <f aca="false">Q695&amp;"::"&amp;R695</f>
        <v>REAL::TCAW(200,1)</v>
      </c>
      <c r="U695" s="44" t="str">
        <f aca="false">"p%"&amp;LEFT(R695,SEARCH("(",R695,1)-1)&amp;"="&amp;LEFT(R695,SEARCH("(",R695,1)-1)</f>
        <v>p%TCAW=TCAW</v>
      </c>
      <c r="V695" s="44" t="str">
        <f aca="false">LEFT(R695,SEARCH("(",R695,1)-1)&amp;"="&amp;"p%"&amp;LEFT(R695,SEARCH("(",R695,1)-1)</f>
        <v>TCAW=p%TCAW</v>
      </c>
    </row>
    <row r="696" customFormat="false" ht="12.8" hidden="false" customHeight="false" outlineLevel="0" collapsed="false">
      <c r="E696" s="0" t="s">
        <v>1260</v>
      </c>
      <c r="I696" s="39" t="s">
        <v>2702</v>
      </c>
      <c r="J696" s="40" t="n">
        <f aca="false">IF(ISNUMBER(RIGHT(E696,LEN(E696)-SEARCH("(",E696,1))*1),RIGHT(E696,LEN(E696)-SEARCH("(",E696,1))*1,VLOOKUP(MID(E696,SEARCH("(",E696,1)+1,IF(ISERROR(FIND("NBMX",E696,1)),3,4)),$A$2:$C$38,3,0))</f>
        <v>4</v>
      </c>
      <c r="K696" s="40" t="str">
        <f aca="false">IF(ISBLANK(F696),"",IF(ISNUMBER(F696),F696,VLOOKUP(IF(ISERROR(SEARCH(")",F696,1)),LEFT(F696,LEN(F696)),LEFT(F696,LEN(F696)-1)),$A$2:$C$38,3,0)))</f>
        <v/>
      </c>
      <c r="L696" s="40" t="str">
        <f aca="false">IF(ISBLANK(G696),"",IF(ISNUMBER(G696),G696,IF(ISNUMBER(1*LEFT(G696,LEN(G696)-1)),1*LEFT(G696,LEN(G696)-1),VLOOKUP(IF(ISERROR(SEARCH(")",G696,1)),LEFT(G696,LEN(G696)),LEFT(G696,LEN(G696)-1)),$A$2:$C$38,3,0))))</f>
        <v/>
      </c>
      <c r="M696" s="41" t="str">
        <f aca="false">IF(ISBLANK(H696),"",IF(ISNUMBER(H696),H696,IF(ISNUMBER(1*LEFT(H696,LEN(H696)-1)),1*LEFT(H696,LEN(H696)-1),VLOOKUP(IF(ISERROR(SEARCH(")",H696,1)),LEFT(H696,LEN(H696)),LEFT(H696,LEN(H696)-1)),$A$2:$C$38,3,0))))</f>
        <v/>
      </c>
      <c r="N696" s="40" t="str">
        <f aca="false">I696&amp;"("&amp;J696&amp;IF(ISNUMBER(K696),IF(ISNUMBER(L696),IF(ISNUMBER(M696),","&amp;K696&amp;","&amp;L696&amp;","&amp;M696,","&amp;K696&amp;","&amp;L696),","&amp;K696),"")&amp;")"</f>
        <v>TCMN(4)</v>
      </c>
      <c r="O696" s="0" t="str">
        <f aca="false">IF(ISERROR(VLOOKUP(N696,'INTEGER modparm'!$B$2:$B$155,1,0)),IF(ISERROR(VLOOKUP(N696,'REAL modparm'!$B$2:$B$801,1,0)),IF(ISERROR(VLOOKUP(N696,'CHAR modparm'!$B$2:$B$10,1,0)),"*******","CHARACTER"),"REAL"),"INTEGER")</f>
        <v>REAL</v>
      </c>
      <c r="P696" s="0" t="n">
        <v>695</v>
      </c>
      <c r="Q696" s="42" t="s">
        <v>2974</v>
      </c>
      <c r="R696" s="42" t="str">
        <f aca="false">INDEX($N$2:$N$951,MATCH(S696,$P$2:$P$951,0),1)</f>
        <v>TCC(1)</v>
      </c>
      <c r="S696" s="30" t="n">
        <v>694</v>
      </c>
      <c r="T696" s="43" t="str">
        <f aca="false">Q696&amp;"::"&amp;R696</f>
        <v>REAL::TCC(1)</v>
      </c>
      <c r="U696" s="44" t="str">
        <f aca="false">"p%"&amp;LEFT(R696,SEARCH("(",R696,1)-1)&amp;"="&amp;LEFT(R696,SEARCH("(",R696,1)-1)</f>
        <v>p%TCC=TCC</v>
      </c>
      <c r="V696" s="44" t="str">
        <f aca="false">LEFT(R696,SEARCH("(",R696,1)-1)&amp;"="&amp;"p%"&amp;LEFT(R696,SEARCH("(",R696,1)-1)</f>
        <v>TCC=p%TCC</v>
      </c>
    </row>
    <row r="697" customFormat="false" ht="12.8" hidden="false" customHeight="false" outlineLevel="0" collapsed="false">
      <c r="E697" s="0" t="s">
        <v>1261</v>
      </c>
      <c r="I697" s="39" t="s">
        <v>2703</v>
      </c>
      <c r="J697" s="40" t="n">
        <f aca="false">IF(ISNUMBER(RIGHT(E697,LEN(E697)-SEARCH("(",E697,1))*1),RIGHT(E697,LEN(E697)-SEARCH("(",E697,1))*1,VLOOKUP(MID(E697,SEARCH("(",E697,1)+1,IF(ISERROR(FIND("NBMX",E697,1)),3,4)),$A$2:$C$38,3,0))</f>
        <v>4</v>
      </c>
      <c r="K697" s="40" t="str">
        <f aca="false">IF(ISBLANK(F697),"",IF(ISNUMBER(F697),F697,VLOOKUP(IF(ISERROR(SEARCH(")",F697,1)),LEFT(F697,LEN(F697)),LEFT(F697,LEN(F697)-1)),$A$2:$C$38,3,0)))</f>
        <v/>
      </c>
      <c r="L697" s="40" t="str">
        <f aca="false">IF(ISBLANK(G697),"",IF(ISNUMBER(G697),G697,IF(ISNUMBER(1*LEFT(G697,LEN(G697)-1)),1*LEFT(G697,LEN(G697)-1),VLOOKUP(IF(ISERROR(SEARCH(")",G697,1)),LEFT(G697,LEN(G697)),LEFT(G697,LEN(G697)-1)),$A$2:$C$38,3,0))))</f>
        <v/>
      </c>
      <c r="M697" s="41" t="str">
        <f aca="false">IF(ISBLANK(H697),"",IF(ISNUMBER(H697),H697,IF(ISNUMBER(1*LEFT(H697,LEN(H697)-1)),1*LEFT(H697,LEN(H697)-1),VLOOKUP(IF(ISERROR(SEARCH(")",H697,1)),LEFT(H697,LEN(H697)),LEFT(H697,LEN(H697)-1)),$A$2:$C$38,3,0))))</f>
        <v/>
      </c>
      <c r="N697" s="40" t="str">
        <f aca="false">I697&amp;"("&amp;J697&amp;IF(ISNUMBER(K697),IF(ISNUMBER(L697),IF(ISNUMBER(M697),","&amp;K697&amp;","&amp;L697&amp;","&amp;M697,","&amp;K697&amp;","&amp;L697),","&amp;K697),"")&amp;")"</f>
        <v>TCMX(4)</v>
      </c>
      <c r="O697" s="0" t="str">
        <f aca="false">IF(ISERROR(VLOOKUP(N697,'INTEGER modparm'!$B$2:$B$155,1,0)),IF(ISERROR(VLOOKUP(N697,'REAL modparm'!$B$2:$B$801,1,0)),IF(ISERROR(VLOOKUP(N697,'CHAR modparm'!$B$2:$B$10,1,0)),"*******","CHARACTER"),"REAL"),"INTEGER")</f>
        <v>REAL</v>
      </c>
      <c r="P697" s="0" t="n">
        <v>696</v>
      </c>
      <c r="Q697" s="42" t="s">
        <v>2974</v>
      </c>
      <c r="R697" s="42" t="str">
        <f aca="false">INDEX($N$2:$N$951,MATCH(S697,$P$2:$P$951,0),1)</f>
        <v>TCMN(4)</v>
      </c>
      <c r="S697" s="30" t="n">
        <v>695</v>
      </c>
      <c r="T697" s="43" t="str">
        <f aca="false">Q697&amp;"::"&amp;R697</f>
        <v>REAL::TCMN(4)</v>
      </c>
      <c r="U697" s="44" t="str">
        <f aca="false">"p%"&amp;LEFT(R697,SEARCH("(",R697,1)-1)&amp;"="&amp;LEFT(R697,SEARCH("(",R697,1)-1)</f>
        <v>p%TCMN=TCMN</v>
      </c>
      <c r="V697" s="44" t="str">
        <f aca="false">LEFT(R697,SEARCH("(",R697,1)-1)&amp;"="&amp;"p%"&amp;LEFT(R697,SEARCH("(",R697,1)-1)</f>
        <v>TCMN=p%TCMN</v>
      </c>
    </row>
    <row r="698" customFormat="false" ht="12.8" hidden="false" customHeight="false" outlineLevel="0" collapsed="false">
      <c r="E698" s="0" t="s">
        <v>1891</v>
      </c>
      <c r="F698" s="0" t="s">
        <v>1599</v>
      </c>
      <c r="I698" s="39" t="s">
        <v>2704</v>
      </c>
      <c r="J698" s="40" t="n">
        <f aca="false">IF(ISNUMBER(RIGHT(E698,LEN(E698)-SEARCH("(",E698,1))*1),RIGHT(E698,LEN(E698)-SEARCH("(",E698,1))*1,VLOOKUP(MID(E698,SEARCH("(",E698,1)+1,IF(ISERROR(FIND("NBMX",E698,1)),3,4)),$A$2:$C$38,3,0))</f>
        <v>12</v>
      </c>
      <c r="K698" s="40" t="n">
        <f aca="false">IF(ISBLANK(F698),"",IF(ISNUMBER(F698),F698,VLOOKUP(IF(ISERROR(SEARCH(")",F698,1)),LEFT(F698,LEN(F698)),LEFT(F698,LEN(F698)-1)),$A$2:$C$38,3,0)))</f>
        <v>1</v>
      </c>
      <c r="L698" s="40" t="str">
        <f aca="false">IF(ISBLANK(G698),"",IF(ISNUMBER(G698),G698,IF(ISNUMBER(1*LEFT(G698,LEN(G698)-1)),1*LEFT(G698,LEN(G698)-1),VLOOKUP(IF(ISERROR(SEARCH(")",G698,1)),LEFT(G698,LEN(G698)),LEFT(G698,LEN(G698)-1)),$A$2:$C$38,3,0))))</f>
        <v/>
      </c>
      <c r="M698" s="41" t="str">
        <f aca="false">IF(ISBLANK(H698),"",IF(ISNUMBER(H698),H698,IF(ISNUMBER(1*LEFT(H698,LEN(H698)-1)),1*LEFT(H698,LEN(H698)-1),VLOOKUP(IF(ISERROR(SEARCH(")",H698,1)),LEFT(H698,LEN(H698)),LEFT(H698,LEN(H698)-1)),$A$2:$C$38,3,0))))</f>
        <v/>
      </c>
      <c r="N698" s="40" t="str">
        <f aca="false">I698&amp;"("&amp;J698&amp;IF(ISNUMBER(K698),IF(ISNUMBER(L698),IF(ISNUMBER(M698),","&amp;K698&amp;","&amp;L698&amp;","&amp;M698,","&amp;K698&amp;","&amp;L698),","&amp;K698),"")&amp;")"</f>
        <v>TCN(12,1)</v>
      </c>
      <c r="O698" s="0" t="str">
        <f aca="false">IF(ISERROR(VLOOKUP(N698,'INTEGER modparm'!$B$2:$B$155,1,0)),IF(ISERROR(VLOOKUP(N698,'REAL modparm'!$B$2:$B$801,1,0)),IF(ISERROR(VLOOKUP(N698,'CHAR modparm'!$B$2:$B$10,1,0)),"*******","CHARACTER"),"REAL"),"INTEGER")</f>
        <v>REAL</v>
      </c>
      <c r="P698" s="0" t="n">
        <v>697</v>
      </c>
      <c r="Q698" s="42" t="s">
        <v>2974</v>
      </c>
      <c r="R698" s="42" t="str">
        <f aca="false">INDEX($N$2:$N$951,MATCH(S698,$P$2:$P$951,0),1)</f>
        <v>TCMX(4)</v>
      </c>
      <c r="S698" s="30" t="n">
        <v>696</v>
      </c>
      <c r="T698" s="43" t="str">
        <f aca="false">Q698&amp;"::"&amp;R698</f>
        <v>REAL::TCMX(4)</v>
      </c>
      <c r="U698" s="44" t="str">
        <f aca="false">"p%"&amp;LEFT(R698,SEARCH("(",R698,1)-1)&amp;"="&amp;LEFT(R698,SEARCH("(",R698,1)-1)</f>
        <v>p%TCMX=TCMX</v>
      </c>
      <c r="V698" s="44" t="str">
        <f aca="false">LEFT(R698,SEARCH("(",R698,1)-1)&amp;"="&amp;"p%"&amp;LEFT(R698,SEARCH("(",R698,1)-1)</f>
        <v>TCMX=p%TCMX</v>
      </c>
    </row>
    <row r="699" customFormat="false" ht="12.8" hidden="false" customHeight="false" outlineLevel="0" collapsed="false">
      <c r="E699" s="0" t="s">
        <v>879</v>
      </c>
      <c r="I699" s="39" t="s">
        <v>2705</v>
      </c>
      <c r="J699" s="40" t="n">
        <f aca="false">IF(ISNUMBER(RIGHT(E699,LEN(E699)-SEARCH("(",E699,1))*1),RIGHT(E699,LEN(E699)-SEARCH("(",E699,1))*1,VLOOKUP(MID(E699,SEARCH("(",E699,1)+1,IF(ISERROR(FIND("NBMX",E699,1)),3,4)),$A$2:$C$38,3,0))</f>
        <v>200</v>
      </c>
      <c r="K699" s="40" t="str">
        <f aca="false">IF(ISBLANK(F699),"",IF(ISNUMBER(F699),F699,VLOOKUP(IF(ISERROR(SEARCH(")",F699,1)),LEFT(F699,LEN(F699)),LEFT(F699,LEN(F699)-1)),$A$2:$C$38,3,0)))</f>
        <v/>
      </c>
      <c r="L699" s="40" t="str">
        <f aca="false">IF(ISBLANK(G699),"",IF(ISNUMBER(G699),G699,IF(ISNUMBER(1*LEFT(G699,LEN(G699)-1)),1*LEFT(G699,LEN(G699)-1),VLOOKUP(IF(ISERROR(SEARCH(")",G699,1)),LEFT(G699,LEN(G699)),LEFT(G699,LEN(G699)-1)),$A$2:$C$38,3,0))))</f>
        <v/>
      </c>
      <c r="M699" s="41" t="str">
        <f aca="false">IF(ISBLANK(H699),"",IF(ISNUMBER(H699),H699,IF(ISNUMBER(1*LEFT(H699,LEN(H699)-1)),1*LEFT(H699,LEN(H699)-1),VLOOKUP(IF(ISERROR(SEARCH(")",H699,1)),LEFT(H699,LEN(H699)),LEFT(H699,LEN(H699)-1)),$A$2:$C$38,3,0))))</f>
        <v/>
      </c>
      <c r="N699" s="40" t="str">
        <f aca="false">I699&amp;"("&amp;J699&amp;IF(ISNUMBER(K699),IF(ISNUMBER(L699),IF(ISNUMBER(M699),","&amp;K699&amp;","&amp;L699&amp;","&amp;M699,","&amp;K699&amp;","&amp;L699),","&amp;K699),"")&amp;")"</f>
        <v>TCPA(200)</v>
      </c>
      <c r="O699" s="0" t="str">
        <f aca="false">IF(ISERROR(VLOOKUP(N699,'INTEGER modparm'!$B$2:$B$155,1,0)),IF(ISERROR(VLOOKUP(N699,'REAL modparm'!$B$2:$B$801,1,0)),IF(ISERROR(VLOOKUP(N699,'CHAR modparm'!$B$2:$B$10,1,0)),"*******","CHARACTER"),"REAL"),"INTEGER")</f>
        <v>REAL</v>
      </c>
      <c r="P699" s="0" t="n">
        <v>698</v>
      </c>
      <c r="Q699" s="42" t="s">
        <v>2974</v>
      </c>
      <c r="R699" s="42" t="str">
        <f aca="false">INDEX($N$2:$N$951,MATCH(S699,$P$2:$P$951,0),1)</f>
        <v>TCN(12,1)</v>
      </c>
      <c r="S699" s="30" t="n">
        <v>697</v>
      </c>
      <c r="T699" s="43" t="str">
        <f aca="false">Q699&amp;"::"&amp;R699</f>
        <v>REAL::TCN(12,1)</v>
      </c>
      <c r="U699" s="44" t="str">
        <f aca="false">"p%"&amp;LEFT(R699,SEARCH("(",R699,1)-1)&amp;"="&amp;LEFT(R699,SEARCH("(",R699,1)-1)</f>
        <v>p%TCN=TCN</v>
      </c>
      <c r="V699" s="44" t="str">
        <f aca="false">LEFT(R699,SEARCH("(",R699,1)-1)&amp;"="&amp;"p%"&amp;LEFT(R699,SEARCH("(",R699,1)-1)</f>
        <v>TCN=p%TCN</v>
      </c>
    </row>
    <row r="700" customFormat="false" ht="12.8" hidden="false" customHeight="false" outlineLevel="0" collapsed="false">
      <c r="E700" s="0" t="s">
        <v>880</v>
      </c>
      <c r="I700" s="39" t="s">
        <v>2706</v>
      </c>
      <c r="J700" s="40" t="n">
        <f aca="false">IF(ISNUMBER(RIGHT(E700,LEN(E700)-SEARCH("(",E700,1))*1),RIGHT(E700,LEN(E700)-SEARCH("(",E700,1))*1,VLOOKUP(MID(E700,SEARCH("(",E700,1)+1,IF(ISERROR(FIND("NBMX",E700,1)),3,4)),$A$2:$C$38,3,0))</f>
        <v>200</v>
      </c>
      <c r="K700" s="40" t="str">
        <f aca="false">IF(ISBLANK(F700),"",IF(ISNUMBER(F700),F700,VLOOKUP(IF(ISERROR(SEARCH(")",F700,1)),LEFT(F700,LEN(F700)),LEFT(F700,LEN(F700)-1)),$A$2:$C$38,3,0)))</f>
        <v/>
      </c>
      <c r="L700" s="40" t="str">
        <f aca="false">IF(ISBLANK(G700),"",IF(ISNUMBER(G700),G700,IF(ISNUMBER(1*LEFT(G700,LEN(G700)-1)),1*LEFT(G700,LEN(G700)-1),VLOOKUP(IF(ISERROR(SEARCH(")",G700,1)),LEFT(G700,LEN(G700)),LEFT(G700,LEN(G700)-1)),$A$2:$C$38,3,0))))</f>
        <v/>
      </c>
      <c r="M700" s="41" t="str">
        <f aca="false">IF(ISBLANK(H700),"",IF(ISNUMBER(H700),H700,IF(ISNUMBER(1*LEFT(H700,LEN(H700)-1)),1*LEFT(H700,LEN(H700)-1),VLOOKUP(IF(ISERROR(SEARCH(")",H700,1)),LEFT(H700,LEN(H700)),LEFT(H700,LEN(H700)-1)),$A$2:$C$38,3,0))))</f>
        <v/>
      </c>
      <c r="N700" s="40" t="str">
        <f aca="false">I700&amp;"("&amp;J700&amp;IF(ISNUMBER(K700),IF(ISNUMBER(L700),IF(ISNUMBER(M700),","&amp;K700&amp;","&amp;L700&amp;","&amp;M700,","&amp;K700&amp;","&amp;L700),","&amp;K700),"")&amp;")"</f>
        <v>TCPY(200)</v>
      </c>
      <c r="O700" s="0" t="str">
        <f aca="false">IF(ISERROR(VLOOKUP(N700,'INTEGER modparm'!$B$2:$B$155,1,0)),IF(ISERROR(VLOOKUP(N700,'REAL modparm'!$B$2:$B$801,1,0)),IF(ISERROR(VLOOKUP(N700,'CHAR modparm'!$B$2:$B$10,1,0)),"*******","CHARACTER"),"REAL"),"INTEGER")</f>
        <v>REAL</v>
      </c>
      <c r="P700" s="0" t="n">
        <v>699</v>
      </c>
      <c r="Q700" s="42" t="s">
        <v>2974</v>
      </c>
      <c r="R700" s="42" t="str">
        <f aca="false">INDEX($N$2:$N$951,MATCH(S700,$P$2:$P$951,0),1)</f>
        <v>TCPA(200)</v>
      </c>
      <c r="S700" s="30" t="n">
        <v>698</v>
      </c>
      <c r="T700" s="43" t="str">
        <f aca="false">Q700&amp;"::"&amp;R700</f>
        <v>REAL::TCPA(200)</v>
      </c>
      <c r="U700" s="44" t="str">
        <f aca="false">"p%"&amp;LEFT(R700,SEARCH("(",R700,1)-1)&amp;"="&amp;LEFT(R700,SEARCH("(",R700,1)-1)</f>
        <v>p%TCPA=TCPA</v>
      </c>
      <c r="V700" s="44" t="str">
        <f aca="false">LEFT(R700,SEARCH("(",R700,1)-1)&amp;"="&amp;"p%"&amp;LEFT(R700,SEARCH("(",R700,1)-1)</f>
        <v>TCPA=p%TCPA</v>
      </c>
    </row>
    <row r="701" customFormat="false" ht="12.8" hidden="false" customHeight="false" outlineLevel="0" collapsed="false">
      <c r="E701" s="0" t="s">
        <v>1124</v>
      </c>
      <c r="I701" s="39" t="s">
        <v>2707</v>
      </c>
      <c r="J701" s="40" t="n">
        <f aca="false">IF(ISNUMBER(RIGHT(E701,LEN(E701)-SEARCH("(",E701,1))*1),RIGHT(E701,LEN(E701)-SEARCH("(",E701,1))*1,VLOOKUP(MID(E701,SEARCH("(",E701,1)+1,IF(ISERROR(FIND("NBMX",E701,1)),3,4)),$A$2:$C$38,3,0))</f>
        <v>1</v>
      </c>
      <c r="K701" s="40" t="str">
        <f aca="false">IF(ISBLANK(F701),"",IF(ISNUMBER(F701),F701,VLOOKUP(IF(ISERROR(SEARCH(")",F701,1)),LEFT(F701,LEN(F701)),LEFT(F701,LEN(F701)-1)),$A$2:$C$38,3,0)))</f>
        <v/>
      </c>
      <c r="L701" s="40" t="str">
        <f aca="false">IF(ISBLANK(G701),"",IF(ISNUMBER(G701),G701,IF(ISNUMBER(1*LEFT(G701,LEN(G701)-1)),1*LEFT(G701,LEN(G701)-1),VLOOKUP(IF(ISERROR(SEARCH(")",G701,1)),LEFT(G701,LEN(G701)),LEFT(G701,LEN(G701)-1)),$A$2:$C$38,3,0))))</f>
        <v/>
      </c>
      <c r="M701" s="41" t="str">
        <f aca="false">IF(ISBLANK(H701),"",IF(ISNUMBER(H701),H701,IF(ISNUMBER(1*LEFT(H701,LEN(H701)-1)),1*LEFT(H701,LEN(H701)-1),VLOOKUP(IF(ISERROR(SEARCH(")",H701,1)),LEFT(H701,LEN(H701)),LEFT(H701,LEN(H701)-1)),$A$2:$C$38,3,0))))</f>
        <v/>
      </c>
      <c r="N701" s="40" t="str">
        <f aca="false">I701&amp;"("&amp;J701&amp;IF(ISNUMBER(K701),IF(ISNUMBER(L701),IF(ISNUMBER(M701),","&amp;K701&amp;","&amp;L701&amp;","&amp;M701,","&amp;K701&amp;","&amp;L701),","&amp;K701),"")&amp;")"</f>
        <v>TCS(1)</v>
      </c>
      <c r="O701" s="0" t="str">
        <f aca="false">IF(ISERROR(VLOOKUP(N701,'INTEGER modparm'!$B$2:$B$155,1,0)),IF(ISERROR(VLOOKUP(N701,'REAL modparm'!$B$2:$B$801,1,0)),IF(ISERROR(VLOOKUP(N701,'CHAR modparm'!$B$2:$B$10,1,0)),"*******","CHARACTER"),"REAL"),"INTEGER")</f>
        <v>REAL</v>
      </c>
      <c r="P701" s="0" t="n">
        <v>700</v>
      </c>
      <c r="Q701" s="42" t="s">
        <v>2974</v>
      </c>
      <c r="R701" s="42" t="str">
        <f aca="false">INDEX($N$2:$N$951,MATCH(S701,$P$2:$P$951,0),1)</f>
        <v>TCPY(200)</v>
      </c>
      <c r="S701" s="30" t="n">
        <v>699</v>
      </c>
      <c r="T701" s="43" t="str">
        <f aca="false">Q701&amp;"::"&amp;R701</f>
        <v>REAL::TCPY(200)</v>
      </c>
      <c r="U701" s="44" t="str">
        <f aca="false">"p%"&amp;LEFT(R701,SEARCH("(",R701,1)-1)&amp;"="&amp;LEFT(R701,SEARCH("(",R701,1)-1)</f>
        <v>p%TCPY=TCPY</v>
      </c>
      <c r="V701" s="44" t="str">
        <f aca="false">LEFT(R701,SEARCH("(",R701,1)-1)&amp;"="&amp;"p%"&amp;LEFT(R701,SEARCH("(",R701,1)-1)</f>
        <v>TCPY=p%TCPY</v>
      </c>
    </row>
    <row r="702" customFormat="false" ht="12.8" hidden="false" customHeight="false" outlineLevel="0" collapsed="false">
      <c r="E702" s="0" t="s">
        <v>1892</v>
      </c>
      <c r="F702" s="0" t="s">
        <v>1599</v>
      </c>
      <c r="I702" s="39" t="s">
        <v>2708</v>
      </c>
      <c r="J702" s="40" t="n">
        <f aca="false">IF(ISNUMBER(RIGHT(E702,LEN(E702)-SEARCH("(",E702,1))*1),RIGHT(E702,LEN(E702)-SEARCH("(",E702,1))*1,VLOOKUP(MID(E702,SEARCH("(",E702,1)+1,IF(ISERROR(FIND("NBMX",E702,1)),3,4)),$A$2:$C$38,3,0))</f>
        <v>12</v>
      </c>
      <c r="K702" s="40" t="n">
        <f aca="false">IF(ISBLANK(F702),"",IF(ISNUMBER(F702),F702,VLOOKUP(IF(ISERROR(SEARCH(")",F702,1)),LEFT(F702,LEN(F702)),LEFT(F702,LEN(F702)-1)),$A$2:$C$38,3,0)))</f>
        <v>1</v>
      </c>
      <c r="L702" s="40" t="str">
        <f aca="false">IF(ISBLANK(G702),"",IF(ISNUMBER(G702),G702,IF(ISNUMBER(1*LEFT(G702,LEN(G702)-1)),1*LEFT(G702,LEN(G702)-1),VLOOKUP(IF(ISERROR(SEARCH(")",G702,1)),LEFT(G702,LEN(G702)),LEFT(G702,LEN(G702)-1)),$A$2:$C$38,3,0))))</f>
        <v/>
      </c>
      <c r="M702" s="41" t="str">
        <f aca="false">IF(ISBLANK(H702),"",IF(ISNUMBER(H702),H702,IF(ISNUMBER(1*LEFT(H702,LEN(H702)-1)),1*LEFT(H702,LEN(H702)-1),VLOOKUP(IF(ISERROR(SEARCH(")",H702,1)),LEFT(H702,LEN(H702)),LEFT(H702,LEN(H702)-1)),$A$2:$C$38,3,0))))</f>
        <v/>
      </c>
      <c r="N702" s="40" t="str">
        <f aca="false">I702&amp;"("&amp;J702&amp;IF(ISNUMBER(K702),IF(ISNUMBER(L702),IF(ISNUMBER(M702),","&amp;K702&amp;","&amp;L702&amp;","&amp;M702,","&amp;K702&amp;","&amp;L702),","&amp;K702),"")&amp;")"</f>
        <v>TCVF(12,1)</v>
      </c>
      <c r="O702" s="0" t="str">
        <f aca="false">IF(ISERROR(VLOOKUP(N702,'INTEGER modparm'!$B$2:$B$155,1,0)),IF(ISERROR(VLOOKUP(N702,'REAL modparm'!$B$2:$B$801,1,0)),IF(ISERROR(VLOOKUP(N702,'CHAR modparm'!$B$2:$B$10,1,0)),"*******","CHARACTER"),"REAL"),"INTEGER")</f>
        <v>REAL</v>
      </c>
      <c r="P702" s="0" t="n">
        <v>701</v>
      </c>
      <c r="Q702" s="42" t="s">
        <v>2974</v>
      </c>
      <c r="R702" s="42" t="str">
        <f aca="false">INDEX($N$2:$N$951,MATCH(S702,$P$2:$P$951,0),1)</f>
        <v>TCS(1)</v>
      </c>
      <c r="S702" s="30" t="n">
        <v>700</v>
      </c>
      <c r="T702" s="43" t="str">
        <f aca="false">Q702&amp;"::"&amp;R702</f>
        <v>REAL::TCS(1)</v>
      </c>
      <c r="U702" s="44" t="str">
        <f aca="false">"p%"&amp;LEFT(R702,SEARCH("(",R702,1)-1)&amp;"="&amp;LEFT(R702,SEARCH("(",R702,1)-1)</f>
        <v>p%TCS=TCS</v>
      </c>
      <c r="V702" s="44" t="str">
        <f aca="false">LEFT(R702,SEARCH("(",R702,1)-1)&amp;"="&amp;"p%"&amp;LEFT(R702,SEARCH("(",R702,1)-1)</f>
        <v>TCS=p%TCS</v>
      </c>
    </row>
    <row r="703" customFormat="false" ht="12.8" hidden="false" customHeight="false" outlineLevel="0" collapsed="false">
      <c r="E703" s="0" t="s">
        <v>1893</v>
      </c>
      <c r="F703" s="0" t="s">
        <v>1599</v>
      </c>
      <c r="I703" s="39" t="s">
        <v>2709</v>
      </c>
      <c r="J703" s="40" t="n">
        <f aca="false">IF(ISNUMBER(RIGHT(E703,LEN(E703)-SEARCH("(",E703,1))*1),RIGHT(E703,LEN(E703)-SEARCH("(",E703,1))*1,VLOOKUP(MID(E703,SEARCH("(",E703,1)+1,IF(ISERROR(FIND("NBMX",E703,1)),3,4)),$A$2:$C$38,3,0))</f>
        <v>200</v>
      </c>
      <c r="K703" s="40" t="n">
        <f aca="false">IF(ISBLANK(F703),"",IF(ISNUMBER(F703),F703,VLOOKUP(IF(ISERROR(SEARCH(")",F703,1)),LEFT(F703,LEN(F703)),LEFT(F703,LEN(F703)-1)),$A$2:$C$38,3,0)))</f>
        <v>1</v>
      </c>
      <c r="L703" s="40" t="str">
        <f aca="false">IF(ISBLANK(G703),"",IF(ISNUMBER(G703),G703,IF(ISNUMBER(1*LEFT(G703,LEN(G703)-1)),1*LEFT(G703,LEN(G703)-1),VLOOKUP(IF(ISERROR(SEARCH(")",G703,1)),LEFT(G703,LEN(G703)),LEFT(G703,LEN(G703)-1)),$A$2:$C$38,3,0))))</f>
        <v/>
      </c>
      <c r="M703" s="41" t="str">
        <f aca="false">IF(ISBLANK(H703),"",IF(ISNUMBER(H703),H703,IF(ISNUMBER(1*LEFT(H703,LEN(H703)-1)),1*LEFT(H703,LEN(H703)-1),VLOOKUP(IF(ISERROR(SEARCH(")",H703,1)),LEFT(H703,LEN(H703)),LEFT(H703,LEN(H703)-1)),$A$2:$C$38,3,0))))</f>
        <v/>
      </c>
      <c r="N703" s="40" t="str">
        <f aca="false">I703&amp;"("&amp;J703&amp;IF(ISNUMBER(K703),IF(ISNUMBER(L703),IF(ISNUMBER(M703),","&amp;K703&amp;","&amp;L703&amp;","&amp;M703,","&amp;K703&amp;","&amp;L703),","&amp;K703),"")&amp;")"</f>
        <v>TDM(200,1)</v>
      </c>
      <c r="O703" s="0" t="str">
        <f aca="false">IF(ISERROR(VLOOKUP(N703,'INTEGER modparm'!$B$2:$B$155,1,0)),IF(ISERROR(VLOOKUP(N703,'REAL modparm'!$B$2:$B$801,1,0)),IF(ISERROR(VLOOKUP(N703,'CHAR modparm'!$B$2:$B$10,1,0)),"*******","CHARACTER"),"REAL"),"INTEGER")</f>
        <v>REAL</v>
      </c>
      <c r="P703" s="0" t="n">
        <v>702</v>
      </c>
      <c r="Q703" s="42" t="s">
        <v>2974</v>
      </c>
      <c r="R703" s="42" t="str">
        <f aca="false">INDEX($N$2:$N$951,MATCH(S703,$P$2:$P$951,0),1)</f>
        <v>TCVF(12,1)</v>
      </c>
      <c r="S703" s="30" t="n">
        <v>701</v>
      </c>
      <c r="T703" s="43" t="str">
        <f aca="false">Q703&amp;"::"&amp;R703</f>
        <v>REAL::TCVF(12,1)</v>
      </c>
      <c r="U703" s="44" t="str">
        <f aca="false">"p%"&amp;LEFT(R703,SEARCH("(",R703,1)-1)&amp;"="&amp;LEFT(R703,SEARCH("(",R703,1)-1)</f>
        <v>p%TCVF=TCVF</v>
      </c>
      <c r="V703" s="44" t="str">
        <f aca="false">LEFT(R703,SEARCH("(",R703,1)-1)&amp;"="&amp;"p%"&amp;LEFT(R703,SEARCH("(",R703,1)-1)</f>
        <v>TCVF=p%TCVF</v>
      </c>
    </row>
    <row r="704" customFormat="false" ht="12.8" hidden="false" customHeight="false" outlineLevel="0" collapsed="false">
      <c r="E704" s="0" t="s">
        <v>1894</v>
      </c>
      <c r="F704" s="0" t="s">
        <v>1599</v>
      </c>
      <c r="I704" s="39" t="s">
        <v>2710</v>
      </c>
      <c r="J704" s="40" t="n">
        <f aca="false">IF(ISNUMBER(RIGHT(E704,LEN(E704)-SEARCH("(",E704,1))*1),RIGHT(E704,LEN(E704)-SEARCH("(",E704,1))*1,VLOOKUP(MID(E704,SEARCH("(",E704,1)+1,IF(ISERROR(FIND("NBMX",E704,1)),3,4)),$A$2:$C$38,3,0))</f>
        <v>12</v>
      </c>
      <c r="K704" s="40" t="n">
        <f aca="false">IF(ISBLANK(F704),"",IF(ISNUMBER(F704),F704,VLOOKUP(IF(ISERROR(SEARCH(")",F704,1)),LEFT(F704,LEN(F704)),LEFT(F704,LEN(F704)-1)),$A$2:$C$38,3,0)))</f>
        <v>1</v>
      </c>
      <c r="L704" s="40" t="str">
        <f aca="false">IF(ISBLANK(G704),"",IF(ISNUMBER(G704),G704,IF(ISNUMBER(1*LEFT(G704,LEN(G704)-1)),1*LEFT(G704,LEN(G704)-1),VLOOKUP(IF(ISERROR(SEARCH(")",G704,1)),LEFT(G704,LEN(G704)),LEFT(G704,LEN(G704)-1)),$A$2:$C$38,3,0))))</f>
        <v/>
      </c>
      <c r="M704" s="41" t="str">
        <f aca="false">IF(ISBLANK(H704),"",IF(ISNUMBER(H704),H704,IF(ISNUMBER(1*LEFT(H704,LEN(H704)-1)),1*LEFT(H704,LEN(H704)-1),VLOOKUP(IF(ISERROR(SEARCH(")",H704,1)),LEFT(H704,LEN(H704)),LEFT(H704,LEN(H704)-1)),$A$2:$C$38,3,0))))</f>
        <v/>
      </c>
      <c r="N704" s="40" t="str">
        <f aca="false">I704&amp;"("&amp;J704&amp;IF(ISNUMBER(K704),IF(ISNUMBER(L704),IF(ISNUMBER(M704),","&amp;K704&amp;","&amp;L704&amp;","&amp;M704,","&amp;K704&amp;","&amp;L704),","&amp;K704),"")&amp;")"</f>
        <v>TEI(12,1)</v>
      </c>
      <c r="O704" s="0" t="str">
        <f aca="false">IF(ISERROR(VLOOKUP(N704,'INTEGER modparm'!$B$2:$B$155,1,0)),IF(ISERROR(VLOOKUP(N704,'REAL modparm'!$B$2:$B$801,1,0)),IF(ISERROR(VLOOKUP(N704,'CHAR modparm'!$B$2:$B$10,1,0)),"*******","CHARACTER"),"REAL"),"INTEGER")</f>
        <v>REAL</v>
      </c>
      <c r="P704" s="0" t="n">
        <v>703</v>
      </c>
      <c r="Q704" s="42" t="s">
        <v>2974</v>
      </c>
      <c r="R704" s="42" t="str">
        <f aca="false">INDEX($N$2:$N$951,MATCH(S704,$P$2:$P$951,0),1)</f>
        <v>TDM(200,1)</v>
      </c>
      <c r="S704" s="30" t="n">
        <v>702</v>
      </c>
      <c r="T704" s="43" t="str">
        <f aca="false">Q704&amp;"::"&amp;R704</f>
        <v>REAL::TDM(200,1)</v>
      </c>
      <c r="U704" s="44" t="str">
        <f aca="false">"p%"&amp;LEFT(R704,SEARCH("(",R704,1)-1)&amp;"="&amp;LEFT(R704,SEARCH("(",R704,1)-1)</f>
        <v>p%TDM=TDM</v>
      </c>
      <c r="V704" s="44" t="str">
        <f aca="false">LEFT(R704,SEARCH("(",R704,1)-1)&amp;"="&amp;"p%"&amp;LEFT(R704,SEARCH("(",R704,1)-1)</f>
        <v>TDM=p%TDM</v>
      </c>
    </row>
    <row r="705" customFormat="false" ht="12.8" hidden="false" customHeight="false" outlineLevel="0" collapsed="false">
      <c r="E705" s="0" t="s">
        <v>1895</v>
      </c>
      <c r="F705" s="0" t="s">
        <v>1599</v>
      </c>
      <c r="I705" s="39" t="s">
        <v>2711</v>
      </c>
      <c r="J705" s="40" t="n">
        <f aca="false">IF(ISNUMBER(RIGHT(E705,LEN(E705)-SEARCH("(",E705,1))*1),RIGHT(E705,LEN(E705)-SEARCH("(",E705,1))*1,VLOOKUP(MID(E705,SEARCH("(",E705,1)+1,IF(ISERROR(FIND("NBMX",E705,1)),3,4)),$A$2:$C$38,3,0))</f>
        <v>12</v>
      </c>
      <c r="K705" s="40" t="n">
        <f aca="false">IF(ISBLANK(F705),"",IF(ISNUMBER(F705),F705,VLOOKUP(IF(ISERROR(SEARCH(")",F705,1)),LEFT(F705,LEN(F705)),LEFT(F705,LEN(F705)-1)),$A$2:$C$38,3,0)))</f>
        <v>1</v>
      </c>
      <c r="L705" s="40" t="str">
        <f aca="false">IF(ISBLANK(G705),"",IF(ISNUMBER(G705),G705,IF(ISNUMBER(1*LEFT(G705,LEN(G705)-1)),1*LEFT(G705,LEN(G705)-1),VLOOKUP(IF(ISERROR(SEARCH(")",G705,1)),LEFT(G705,LEN(G705)),LEFT(G705,LEN(G705)-1)),$A$2:$C$38,3,0))))</f>
        <v/>
      </c>
      <c r="M705" s="41" t="str">
        <f aca="false">IF(ISBLANK(H705),"",IF(ISNUMBER(H705),H705,IF(ISNUMBER(1*LEFT(H705,LEN(H705)-1)),1*LEFT(H705,LEN(H705)-1),VLOOKUP(IF(ISERROR(SEARCH(")",H705,1)),LEFT(H705,LEN(H705)),LEFT(H705,LEN(H705)-1)),$A$2:$C$38,3,0))))</f>
        <v/>
      </c>
      <c r="N705" s="40" t="str">
        <f aca="false">I705&amp;"("&amp;J705&amp;IF(ISNUMBER(K705),IF(ISNUMBER(L705),IF(ISNUMBER(M705),","&amp;K705&amp;","&amp;L705&amp;","&amp;M705,","&amp;K705&amp;","&amp;L705),","&amp;K705),"")&amp;")"</f>
        <v>TET(12,1)</v>
      </c>
      <c r="O705" s="0" t="str">
        <f aca="false">IF(ISERROR(VLOOKUP(N705,'INTEGER modparm'!$B$2:$B$155,1,0)),IF(ISERROR(VLOOKUP(N705,'REAL modparm'!$B$2:$B$801,1,0)),IF(ISERROR(VLOOKUP(N705,'CHAR modparm'!$B$2:$B$10,1,0)),"*******","CHARACTER"),"REAL"),"INTEGER")</f>
        <v>REAL</v>
      </c>
      <c r="P705" s="0" t="n">
        <v>704</v>
      </c>
      <c r="Q705" s="42" t="s">
        <v>2974</v>
      </c>
      <c r="R705" s="42" t="str">
        <f aca="false">INDEX($N$2:$N$951,MATCH(S705,$P$2:$P$951,0),1)</f>
        <v>TEI(12,1)</v>
      </c>
      <c r="S705" s="30" t="n">
        <v>703</v>
      </c>
      <c r="T705" s="43" t="str">
        <f aca="false">Q705&amp;"::"&amp;R705</f>
        <v>REAL::TEI(12,1)</v>
      </c>
      <c r="U705" s="44" t="str">
        <f aca="false">"p%"&amp;LEFT(R705,SEARCH("(",R705,1)-1)&amp;"="&amp;LEFT(R705,SEARCH("(",R705,1)-1)</f>
        <v>p%TEI=TEI</v>
      </c>
      <c r="V705" s="44" t="str">
        <f aca="false">LEFT(R705,SEARCH("(",R705,1)-1)&amp;"="&amp;"p%"&amp;LEFT(R705,SEARCH("(",R705,1)-1)</f>
        <v>TEI=p%TEI</v>
      </c>
    </row>
    <row r="706" customFormat="false" ht="12.8" hidden="false" customHeight="false" outlineLevel="0" collapsed="false">
      <c r="E706" s="0" t="s">
        <v>1896</v>
      </c>
      <c r="F706" s="0" t="s">
        <v>1599</v>
      </c>
      <c r="I706" s="39" t="s">
        <v>2712</v>
      </c>
      <c r="J706" s="40" t="n">
        <f aca="false">IF(ISNUMBER(RIGHT(E706,LEN(E706)-SEARCH("(",E706,1))*1),RIGHT(E706,LEN(E706)-SEARCH("(",E706,1))*1,VLOOKUP(MID(E706,SEARCH("(",E706,1)+1,IF(ISERROR(FIND("NBMX",E706,1)),3,4)),$A$2:$C$38,3,0))</f>
        <v>200</v>
      </c>
      <c r="K706" s="40" t="n">
        <f aca="false">IF(ISBLANK(F706),"",IF(ISNUMBER(F706),F706,VLOOKUP(IF(ISERROR(SEARCH(")",F706,1)),LEFT(F706,LEN(F706)),LEFT(F706,LEN(F706)-1)),$A$2:$C$38,3,0)))</f>
        <v>1</v>
      </c>
      <c r="L706" s="40" t="str">
        <f aca="false">IF(ISBLANK(G706),"",IF(ISNUMBER(G706),G706,IF(ISNUMBER(1*LEFT(G706,LEN(G706)-1)),1*LEFT(G706,LEN(G706)-1),VLOOKUP(IF(ISERROR(SEARCH(")",G706,1)),LEFT(G706,LEN(G706)),LEFT(G706,LEN(G706)-1)),$A$2:$C$38,3,0))))</f>
        <v/>
      </c>
      <c r="M706" s="41" t="str">
        <f aca="false">IF(ISBLANK(H706),"",IF(ISNUMBER(H706),H706,IF(ISNUMBER(1*LEFT(H706,LEN(H706)-1)),1*LEFT(H706,LEN(H706)-1),VLOOKUP(IF(ISERROR(SEARCH(")",H706,1)),LEFT(H706,LEN(H706)),LEFT(H706,LEN(H706)-1)),$A$2:$C$38,3,0))))</f>
        <v/>
      </c>
      <c r="N706" s="40" t="str">
        <f aca="false">I706&amp;"("&amp;J706&amp;IF(ISNUMBER(K706),IF(ISNUMBER(L706),IF(ISNUMBER(M706),","&amp;K706&amp;","&amp;L706&amp;","&amp;M706,","&amp;K706&amp;","&amp;L706),","&amp;K706),"")&amp;")"</f>
        <v>TETG(200,1)</v>
      </c>
      <c r="O706" s="0" t="str">
        <f aca="false">IF(ISERROR(VLOOKUP(N706,'INTEGER modparm'!$B$2:$B$155,1,0)),IF(ISERROR(VLOOKUP(N706,'REAL modparm'!$B$2:$B$801,1,0)),IF(ISERROR(VLOOKUP(N706,'CHAR modparm'!$B$2:$B$10,1,0)),"*******","CHARACTER"),"REAL"),"INTEGER")</f>
        <v>REAL</v>
      </c>
      <c r="P706" s="0" t="n">
        <v>705</v>
      </c>
      <c r="Q706" s="42" t="s">
        <v>2974</v>
      </c>
      <c r="R706" s="42" t="str">
        <f aca="false">INDEX($N$2:$N$951,MATCH(S706,$P$2:$P$951,0),1)</f>
        <v>TET(12,1)</v>
      </c>
      <c r="S706" s="30" t="n">
        <v>704</v>
      </c>
      <c r="T706" s="43" t="str">
        <f aca="false">Q706&amp;"::"&amp;R706</f>
        <v>REAL::TET(12,1)</v>
      </c>
      <c r="U706" s="44" t="str">
        <f aca="false">"p%"&amp;LEFT(R706,SEARCH("(",R706,1)-1)&amp;"="&amp;LEFT(R706,SEARCH("(",R706,1)-1)</f>
        <v>p%TET=TET</v>
      </c>
      <c r="V706" s="44" t="str">
        <f aca="false">LEFT(R706,SEARCH("(",R706,1)-1)&amp;"="&amp;"p%"&amp;LEFT(R706,SEARCH("(",R706,1)-1)</f>
        <v>TET=p%TET</v>
      </c>
    </row>
    <row r="707" customFormat="false" ht="12.8" hidden="false" customHeight="false" outlineLevel="0" collapsed="false">
      <c r="E707" s="0" t="s">
        <v>1125</v>
      </c>
      <c r="I707" s="39" t="s">
        <v>2713</v>
      </c>
      <c r="J707" s="40" t="n">
        <f aca="false">IF(ISNUMBER(RIGHT(E707,LEN(E707)-SEARCH("(",E707,1))*1),RIGHT(E707,LEN(E707)-SEARCH("(",E707,1))*1,VLOOKUP(MID(E707,SEARCH("(",E707,1)+1,IF(ISERROR(FIND("NBMX",E707,1)),3,4)),$A$2:$C$38,3,0))</f>
        <v>1</v>
      </c>
      <c r="K707" s="40" t="str">
        <f aca="false">IF(ISBLANK(F707),"",IF(ISNUMBER(F707),F707,VLOOKUP(IF(ISERROR(SEARCH(")",F707,1)),LEFT(F707,LEN(F707)),LEFT(F707,LEN(F707)-1)),$A$2:$C$38,3,0)))</f>
        <v/>
      </c>
      <c r="L707" s="40" t="str">
        <f aca="false">IF(ISBLANK(G707),"",IF(ISNUMBER(G707),G707,IF(ISNUMBER(1*LEFT(G707,LEN(G707)-1)),1*LEFT(G707,LEN(G707)-1),VLOOKUP(IF(ISERROR(SEARCH(")",G707,1)),LEFT(G707,LEN(G707)),LEFT(G707,LEN(G707)-1)),$A$2:$C$38,3,0))))</f>
        <v/>
      </c>
      <c r="M707" s="41" t="str">
        <f aca="false">IF(ISBLANK(H707),"",IF(ISNUMBER(H707),H707,IF(ISNUMBER(1*LEFT(H707,LEN(H707)-1)),1*LEFT(H707,LEN(H707)-1),VLOOKUP(IF(ISERROR(SEARCH(")",H707,1)),LEFT(H707,LEN(H707)),LEFT(H707,LEN(H707)-1)),$A$2:$C$38,3,0))))</f>
        <v/>
      </c>
      <c r="N707" s="40" t="str">
        <f aca="false">I707&amp;"("&amp;J707&amp;IF(ISNUMBER(K707),IF(ISNUMBER(L707),IF(ISNUMBER(M707),","&amp;K707&amp;","&amp;L707&amp;","&amp;M707,","&amp;K707&amp;","&amp;L707),","&amp;K707),"")&amp;")"</f>
        <v>TFLG(1)</v>
      </c>
      <c r="O707" s="0" t="str">
        <f aca="false">IF(ISERROR(VLOOKUP(N707,'INTEGER modparm'!$B$2:$B$155,1,0)),IF(ISERROR(VLOOKUP(N707,'REAL modparm'!$B$2:$B$801,1,0)),IF(ISERROR(VLOOKUP(N707,'CHAR modparm'!$B$2:$B$10,1,0)),"*******","CHARACTER"),"REAL"),"INTEGER")</f>
        <v>REAL</v>
      </c>
      <c r="P707" s="0" t="n">
        <v>706</v>
      </c>
      <c r="Q707" s="42" t="s">
        <v>2974</v>
      </c>
      <c r="R707" s="42" t="str">
        <f aca="false">INDEX($N$2:$N$951,MATCH(S707,$P$2:$P$951,0),1)</f>
        <v>TETG(200,1)</v>
      </c>
      <c r="S707" s="30" t="n">
        <v>705</v>
      </c>
      <c r="T707" s="43" t="str">
        <f aca="false">Q707&amp;"::"&amp;R707</f>
        <v>REAL::TETG(200,1)</v>
      </c>
      <c r="U707" s="44" t="str">
        <f aca="false">"p%"&amp;LEFT(R707,SEARCH("(",R707,1)-1)&amp;"="&amp;LEFT(R707,SEARCH("(",R707,1)-1)</f>
        <v>p%TETG=TETG</v>
      </c>
      <c r="V707" s="44" t="str">
        <f aca="false">LEFT(R707,SEARCH("(",R707,1)-1)&amp;"="&amp;"p%"&amp;LEFT(R707,SEARCH("(",R707,1)-1)</f>
        <v>TETG=p%TETG</v>
      </c>
    </row>
    <row r="708" customFormat="false" ht="12.8" hidden="false" customHeight="false" outlineLevel="0" collapsed="false">
      <c r="E708" s="0" t="s">
        <v>1897</v>
      </c>
      <c r="F708" s="0" t="s">
        <v>1599</v>
      </c>
      <c r="I708" s="39" t="s">
        <v>2714</v>
      </c>
      <c r="J708" s="40" t="n">
        <f aca="false">IF(ISNUMBER(RIGHT(E708,LEN(E708)-SEARCH("(",E708,1))*1),RIGHT(E708,LEN(E708)-SEARCH("(",E708,1))*1,VLOOKUP(MID(E708,SEARCH("(",E708,1)+1,IF(ISERROR(FIND("NBMX",E708,1)),3,4)),$A$2:$C$38,3,0))</f>
        <v>200</v>
      </c>
      <c r="K708" s="40" t="n">
        <f aca="false">IF(ISBLANK(F708),"",IF(ISNUMBER(F708),F708,VLOOKUP(IF(ISERROR(SEARCH(")",F708,1)),LEFT(F708,LEN(F708)),LEFT(F708,LEN(F708)-1)),$A$2:$C$38,3,0)))</f>
        <v>1</v>
      </c>
      <c r="L708" s="40" t="str">
        <f aca="false">IF(ISBLANK(G708),"",IF(ISNUMBER(G708),G708,IF(ISNUMBER(1*LEFT(G708,LEN(G708)-1)),1*LEFT(G708,LEN(G708)-1),VLOOKUP(IF(ISERROR(SEARCH(")",G708,1)),LEFT(G708,LEN(G708)),LEFT(G708,LEN(G708)-1)),$A$2:$C$38,3,0))))</f>
        <v/>
      </c>
      <c r="M708" s="41" t="str">
        <f aca="false">IF(ISBLANK(H708),"",IF(ISNUMBER(H708),H708,IF(ISNUMBER(1*LEFT(H708,LEN(H708)-1)),1*LEFT(H708,LEN(H708)-1),VLOOKUP(IF(ISERROR(SEARCH(")",H708,1)),LEFT(H708,LEN(H708)),LEFT(H708,LEN(H708)-1)),$A$2:$C$38,3,0))))</f>
        <v/>
      </c>
      <c r="N708" s="40" t="str">
        <f aca="false">I708&amp;"("&amp;J708&amp;IF(ISNUMBER(K708),IF(ISNUMBER(L708),IF(ISNUMBER(M708),","&amp;K708&amp;","&amp;L708&amp;","&amp;M708,","&amp;K708&amp;","&amp;L708),","&amp;K708),"")&amp;")"</f>
        <v>TFTK(200,1)</v>
      </c>
      <c r="O708" s="0" t="str">
        <f aca="false">IF(ISERROR(VLOOKUP(N708,'INTEGER modparm'!$B$2:$B$155,1,0)),IF(ISERROR(VLOOKUP(N708,'REAL modparm'!$B$2:$B$801,1,0)),IF(ISERROR(VLOOKUP(N708,'CHAR modparm'!$B$2:$B$10,1,0)),"*******","CHARACTER"),"REAL"),"INTEGER")</f>
        <v>REAL</v>
      </c>
      <c r="P708" s="0" t="n">
        <v>707</v>
      </c>
      <c r="Q708" s="42" t="s">
        <v>2974</v>
      </c>
      <c r="R708" s="42" t="str">
        <f aca="false">INDEX($N$2:$N$951,MATCH(S708,$P$2:$P$951,0),1)</f>
        <v>TFLG(1)</v>
      </c>
      <c r="S708" s="30" t="n">
        <v>706</v>
      </c>
      <c r="T708" s="43" t="str">
        <f aca="false">Q708&amp;"::"&amp;R708</f>
        <v>REAL::TFLG(1)</v>
      </c>
      <c r="U708" s="44" t="str">
        <f aca="false">"p%"&amp;LEFT(R708,SEARCH("(",R708,1)-1)&amp;"="&amp;LEFT(R708,SEARCH("(",R708,1)-1)</f>
        <v>p%TFLG=TFLG</v>
      </c>
      <c r="V708" s="44" t="str">
        <f aca="false">LEFT(R708,SEARCH("(",R708,1)-1)&amp;"="&amp;"p%"&amp;LEFT(R708,SEARCH("(",R708,1)-1)</f>
        <v>TFLG=p%TFLG</v>
      </c>
    </row>
    <row r="709" customFormat="false" ht="12.8" hidden="false" customHeight="false" outlineLevel="0" collapsed="false">
      <c r="E709" s="0" t="s">
        <v>1898</v>
      </c>
      <c r="F709" s="0" t="s">
        <v>1599</v>
      </c>
      <c r="I709" s="39" t="s">
        <v>2715</v>
      </c>
      <c r="J709" s="40" t="n">
        <f aca="false">IF(ISNUMBER(RIGHT(E709,LEN(E709)-SEARCH("(",E709,1))*1),RIGHT(E709,LEN(E709)-SEARCH("(",E709,1))*1,VLOOKUP(MID(E709,SEARCH("(",E709,1)+1,IF(ISERROR(FIND("NBMX",E709,1)),3,4)),$A$2:$C$38,3,0))</f>
        <v>200</v>
      </c>
      <c r="K709" s="40" t="n">
        <f aca="false">IF(ISBLANK(F709),"",IF(ISNUMBER(F709),F709,VLOOKUP(IF(ISERROR(SEARCH(")",F709,1)),LEFT(F709,LEN(F709)),LEFT(F709,LEN(F709)-1)),$A$2:$C$38,3,0)))</f>
        <v>1</v>
      </c>
      <c r="L709" s="40" t="str">
        <f aca="false">IF(ISBLANK(G709),"",IF(ISNUMBER(G709),G709,IF(ISNUMBER(1*LEFT(G709,LEN(G709)-1)),1*LEFT(G709,LEN(G709)-1),VLOOKUP(IF(ISERROR(SEARCH(")",G709,1)),LEFT(G709,LEN(G709)),LEFT(G709,LEN(G709)-1)),$A$2:$C$38,3,0))))</f>
        <v/>
      </c>
      <c r="M709" s="41" t="str">
        <f aca="false">IF(ISBLANK(H709),"",IF(ISNUMBER(H709),H709,IF(ISNUMBER(1*LEFT(H709,LEN(H709)-1)),1*LEFT(H709,LEN(H709)-1),VLOOKUP(IF(ISERROR(SEARCH(")",H709,1)),LEFT(H709,LEN(H709)),LEFT(H709,LEN(H709)-1)),$A$2:$C$38,3,0))))</f>
        <v/>
      </c>
      <c r="N709" s="40" t="str">
        <f aca="false">I709&amp;"("&amp;J709&amp;IF(ISNUMBER(K709),IF(ISNUMBER(L709),IF(ISNUMBER(M709),","&amp;K709&amp;","&amp;L709&amp;","&amp;M709,","&amp;K709&amp;","&amp;L709),","&amp;K709),"")&amp;")"</f>
        <v>TFTN(200,1)</v>
      </c>
      <c r="O709" s="0" t="str">
        <f aca="false">IF(ISERROR(VLOOKUP(N709,'INTEGER modparm'!$B$2:$B$155,1,0)),IF(ISERROR(VLOOKUP(N709,'REAL modparm'!$B$2:$B$801,1,0)),IF(ISERROR(VLOOKUP(N709,'CHAR modparm'!$B$2:$B$10,1,0)),"*******","CHARACTER"),"REAL"),"INTEGER")</f>
        <v>REAL</v>
      </c>
      <c r="P709" s="0" t="n">
        <v>708</v>
      </c>
      <c r="Q709" s="42" t="s">
        <v>2974</v>
      </c>
      <c r="R709" s="42" t="str">
        <f aca="false">INDEX($N$2:$N$951,MATCH(S709,$P$2:$P$951,0),1)</f>
        <v>TFTK(200,1)</v>
      </c>
      <c r="S709" s="30" t="n">
        <v>707</v>
      </c>
      <c r="T709" s="43" t="str">
        <f aca="false">Q709&amp;"::"&amp;R709</f>
        <v>REAL::TFTK(200,1)</v>
      </c>
      <c r="U709" s="44" t="str">
        <f aca="false">"p%"&amp;LEFT(R709,SEARCH("(",R709,1)-1)&amp;"="&amp;LEFT(R709,SEARCH("(",R709,1)-1)</f>
        <v>p%TFTK=TFTK</v>
      </c>
      <c r="V709" s="44" t="str">
        <f aca="false">LEFT(R709,SEARCH("(",R709,1)-1)&amp;"="&amp;"p%"&amp;LEFT(R709,SEARCH("(",R709,1)-1)</f>
        <v>TFTK=p%TFTK</v>
      </c>
    </row>
    <row r="710" customFormat="false" ht="12.8" hidden="false" customHeight="false" outlineLevel="0" collapsed="false">
      <c r="E710" s="0" t="s">
        <v>1899</v>
      </c>
      <c r="F710" s="0" t="s">
        <v>1599</v>
      </c>
      <c r="I710" s="39" t="s">
        <v>2716</v>
      </c>
      <c r="J710" s="40" t="n">
        <f aca="false">IF(ISNUMBER(RIGHT(E710,LEN(E710)-SEARCH("(",E710,1))*1),RIGHT(E710,LEN(E710)-SEARCH("(",E710,1))*1,VLOOKUP(MID(E710,SEARCH("(",E710,1)+1,IF(ISERROR(FIND("NBMX",E710,1)),3,4)),$A$2:$C$38,3,0))</f>
        <v>200</v>
      </c>
      <c r="K710" s="40" t="n">
        <f aca="false">IF(ISBLANK(F710),"",IF(ISNUMBER(F710),F710,VLOOKUP(IF(ISERROR(SEARCH(")",F710,1)),LEFT(F710,LEN(F710)),LEFT(F710,LEN(F710)-1)),$A$2:$C$38,3,0)))</f>
        <v>1</v>
      </c>
      <c r="L710" s="40" t="str">
        <f aca="false">IF(ISBLANK(G710),"",IF(ISNUMBER(G710),G710,IF(ISNUMBER(1*LEFT(G710,LEN(G710)-1)),1*LEFT(G710,LEN(G710)-1),VLOOKUP(IF(ISERROR(SEARCH(")",G710,1)),LEFT(G710,LEN(G710)),LEFT(G710,LEN(G710)-1)),$A$2:$C$38,3,0))))</f>
        <v/>
      </c>
      <c r="M710" s="41" t="str">
        <f aca="false">IF(ISBLANK(H710),"",IF(ISNUMBER(H710),H710,IF(ISNUMBER(1*LEFT(H710,LEN(H710)-1)),1*LEFT(H710,LEN(H710)-1),VLOOKUP(IF(ISERROR(SEARCH(")",H710,1)),LEFT(H710,LEN(H710)),LEFT(H710,LEN(H710)-1)),$A$2:$C$38,3,0))))</f>
        <v/>
      </c>
      <c r="N710" s="40" t="str">
        <f aca="false">I710&amp;"("&amp;J710&amp;IF(ISNUMBER(K710),IF(ISNUMBER(L710),IF(ISNUMBER(M710),","&amp;K710&amp;","&amp;L710&amp;","&amp;M710,","&amp;K710&amp;","&amp;L710),","&amp;K710),"")&amp;")"</f>
        <v>TFTP(200,1)</v>
      </c>
      <c r="O710" s="0" t="str">
        <f aca="false">IF(ISERROR(VLOOKUP(N710,'INTEGER modparm'!$B$2:$B$155,1,0)),IF(ISERROR(VLOOKUP(N710,'REAL modparm'!$B$2:$B$801,1,0)),IF(ISERROR(VLOOKUP(N710,'CHAR modparm'!$B$2:$B$10,1,0)),"*******","CHARACTER"),"REAL"),"INTEGER")</f>
        <v>REAL</v>
      </c>
      <c r="P710" s="0" t="n">
        <v>709</v>
      </c>
      <c r="Q710" s="42" t="s">
        <v>2974</v>
      </c>
      <c r="R710" s="42" t="str">
        <f aca="false">INDEX($N$2:$N$951,MATCH(S710,$P$2:$P$951,0),1)</f>
        <v>TFTN(200,1)</v>
      </c>
      <c r="S710" s="30" t="n">
        <v>708</v>
      </c>
      <c r="T710" s="43" t="str">
        <f aca="false">Q710&amp;"::"&amp;R710</f>
        <v>REAL::TFTN(200,1)</v>
      </c>
      <c r="U710" s="44" t="str">
        <f aca="false">"p%"&amp;LEFT(R710,SEARCH("(",R710,1)-1)&amp;"="&amp;LEFT(R710,SEARCH("(",R710,1)-1)</f>
        <v>p%TFTN=TFTN</v>
      </c>
      <c r="V710" s="44" t="str">
        <f aca="false">LEFT(R710,SEARCH("(",R710,1)-1)&amp;"="&amp;"p%"&amp;LEFT(R710,SEARCH("(",R710,1)-1)</f>
        <v>TFTN=p%TFTN</v>
      </c>
    </row>
    <row r="711" customFormat="false" ht="12.8" hidden="false" customHeight="false" outlineLevel="0" collapsed="false">
      <c r="E711" s="0" t="s">
        <v>1126</v>
      </c>
      <c r="I711" s="39" t="s">
        <v>2717</v>
      </c>
      <c r="J711" s="40" t="n">
        <f aca="false">IF(ISNUMBER(RIGHT(E711,LEN(E711)-SEARCH("(",E711,1))*1),RIGHT(E711,LEN(E711)-SEARCH("(",E711,1))*1,VLOOKUP(MID(E711,SEARCH("(",E711,1)+1,IF(ISERROR(FIND("NBMX",E711,1)),3,4)),$A$2:$C$38,3,0))</f>
        <v>1</v>
      </c>
      <c r="K711" s="40" t="str">
        <f aca="false">IF(ISBLANK(F711),"",IF(ISNUMBER(F711),F711,VLOOKUP(IF(ISERROR(SEARCH(")",F711,1)),LEFT(F711,LEN(F711)),LEFT(F711,LEN(F711)-1)),$A$2:$C$38,3,0)))</f>
        <v/>
      </c>
      <c r="L711" s="40" t="str">
        <f aca="false">IF(ISBLANK(G711),"",IF(ISNUMBER(G711),G711,IF(ISNUMBER(1*LEFT(G711,LEN(G711)-1)),1*LEFT(G711,LEN(G711)-1),VLOOKUP(IF(ISERROR(SEARCH(")",G711,1)),LEFT(G711,LEN(G711)),LEFT(G711,LEN(G711)-1)),$A$2:$C$38,3,0))))</f>
        <v/>
      </c>
      <c r="M711" s="41" t="str">
        <f aca="false">IF(ISBLANK(H711),"",IF(ISNUMBER(H711),H711,IF(ISNUMBER(1*LEFT(H711,LEN(H711)-1)),1*LEFT(H711,LEN(H711)-1),VLOOKUP(IF(ISERROR(SEARCH(")",H711,1)),LEFT(H711,LEN(H711)),LEFT(H711,LEN(H711)-1)),$A$2:$C$38,3,0))))</f>
        <v/>
      </c>
      <c r="N711" s="40" t="str">
        <f aca="false">I711&amp;"("&amp;J711&amp;IF(ISNUMBER(K711),IF(ISNUMBER(L711),IF(ISNUMBER(M711),","&amp;K711&amp;","&amp;L711&amp;","&amp;M711,","&amp;K711&amp;","&amp;L711),","&amp;K711),"")&amp;")"</f>
        <v>THK(1)</v>
      </c>
      <c r="O711" s="0" t="str">
        <f aca="false">IF(ISERROR(VLOOKUP(N711,'INTEGER modparm'!$B$2:$B$155,1,0)),IF(ISERROR(VLOOKUP(N711,'REAL modparm'!$B$2:$B$801,1,0)),IF(ISERROR(VLOOKUP(N711,'CHAR modparm'!$B$2:$B$10,1,0)),"*******","CHARACTER"),"REAL"),"INTEGER")</f>
        <v>REAL</v>
      </c>
      <c r="P711" s="0" t="n">
        <v>710</v>
      </c>
      <c r="Q711" s="42" t="s">
        <v>2974</v>
      </c>
      <c r="R711" s="42" t="str">
        <f aca="false">INDEX($N$2:$N$951,MATCH(S711,$P$2:$P$951,0),1)</f>
        <v>TFTP(200,1)</v>
      </c>
      <c r="S711" s="30" t="n">
        <v>709</v>
      </c>
      <c r="T711" s="43" t="str">
        <f aca="false">Q711&amp;"::"&amp;R711</f>
        <v>REAL::TFTP(200,1)</v>
      </c>
      <c r="U711" s="44" t="str">
        <f aca="false">"p%"&amp;LEFT(R711,SEARCH("(",R711,1)-1)&amp;"="&amp;LEFT(R711,SEARCH("(",R711,1)-1)</f>
        <v>p%TFTP=TFTP</v>
      </c>
      <c r="V711" s="44" t="str">
        <f aca="false">LEFT(R711,SEARCH("(",R711,1)-1)&amp;"="&amp;"p%"&amp;LEFT(R711,SEARCH("(",R711,1)-1)</f>
        <v>TFTP=p%TFTP</v>
      </c>
    </row>
    <row r="712" customFormat="false" ht="12.8" hidden="false" customHeight="false" outlineLevel="0" collapsed="false">
      <c r="E712" s="0" t="s">
        <v>1900</v>
      </c>
      <c r="F712" s="0" t="s">
        <v>1599</v>
      </c>
      <c r="I712" s="39" t="s">
        <v>2718</v>
      </c>
      <c r="J712" s="40" t="n">
        <f aca="false">IF(ISNUMBER(RIGHT(E712,LEN(E712)-SEARCH("(",E712,1))*1),RIGHT(E712,LEN(E712)-SEARCH("(",E712,1))*1,VLOOKUP(MID(E712,SEARCH("(",E712,1)+1,IF(ISERROR(FIND("NBMX",E712,1)),3,4)),$A$2:$C$38,3,0))</f>
        <v>12</v>
      </c>
      <c r="K712" s="40" t="n">
        <f aca="false">IF(ISBLANK(F712),"",IF(ISNUMBER(F712),F712,VLOOKUP(IF(ISERROR(SEARCH(")",F712,1)),LEFT(F712,LEN(F712)),LEFT(F712,LEN(F712)-1)),$A$2:$C$38,3,0)))</f>
        <v>1</v>
      </c>
      <c r="L712" s="40" t="str">
        <f aca="false">IF(ISBLANK(G712),"",IF(ISNUMBER(G712),G712,IF(ISNUMBER(1*LEFT(G712,LEN(G712)-1)),1*LEFT(G712,LEN(G712)-1),VLOOKUP(IF(ISERROR(SEARCH(")",G712,1)),LEFT(G712,LEN(G712)),LEFT(G712,LEN(G712)-1)),$A$2:$C$38,3,0))))</f>
        <v/>
      </c>
      <c r="M712" s="41" t="str">
        <f aca="false">IF(ISBLANK(H712),"",IF(ISNUMBER(H712),H712,IF(ISNUMBER(1*LEFT(H712,LEN(H712)-1)),1*LEFT(H712,LEN(H712)-1),VLOOKUP(IF(ISERROR(SEARCH(")",H712,1)),LEFT(H712,LEN(H712)),LEFT(H712,LEN(H712)-1)),$A$2:$C$38,3,0))))</f>
        <v/>
      </c>
      <c r="N712" s="40" t="str">
        <f aca="false">I712&amp;"("&amp;J712&amp;IF(ISNUMBER(K712),IF(ISNUMBER(L712),IF(ISNUMBER(M712),","&amp;K712&amp;","&amp;L712&amp;","&amp;M712,","&amp;K712&amp;","&amp;L712),","&amp;K712),"")&amp;")"</f>
        <v>THRL(12,1)</v>
      </c>
      <c r="O712" s="0" t="str">
        <f aca="false">IF(ISERROR(VLOOKUP(N712,'INTEGER modparm'!$B$2:$B$155,1,0)),IF(ISERROR(VLOOKUP(N712,'REAL modparm'!$B$2:$B$801,1,0)),IF(ISERROR(VLOOKUP(N712,'CHAR modparm'!$B$2:$B$10,1,0)),"*******","CHARACTER"),"REAL"),"INTEGER")</f>
        <v>REAL</v>
      </c>
      <c r="P712" s="0" t="n">
        <v>711</v>
      </c>
      <c r="Q712" s="42" t="s">
        <v>2974</v>
      </c>
      <c r="R712" s="42" t="str">
        <f aca="false">INDEX($N$2:$N$951,MATCH(S712,$P$2:$P$951,0),1)</f>
        <v>THK(1)</v>
      </c>
      <c r="S712" s="30" t="n">
        <v>710</v>
      </c>
      <c r="T712" s="43" t="str">
        <f aca="false">Q712&amp;"::"&amp;R712</f>
        <v>REAL::THK(1)</v>
      </c>
      <c r="U712" s="44" t="str">
        <f aca="false">"p%"&amp;LEFT(R712,SEARCH("(",R712,1)-1)&amp;"="&amp;LEFT(R712,SEARCH("(",R712,1)-1)</f>
        <v>p%THK=THK</v>
      </c>
      <c r="V712" s="44" t="str">
        <f aca="false">LEFT(R712,SEARCH("(",R712,1)-1)&amp;"="&amp;"p%"&amp;LEFT(R712,SEARCH("(",R712,1)-1)</f>
        <v>THK=p%THK</v>
      </c>
    </row>
    <row r="713" customFormat="false" ht="12.8" hidden="false" customHeight="false" outlineLevel="0" collapsed="false">
      <c r="E713" s="0" t="s">
        <v>1901</v>
      </c>
      <c r="F713" s="0" t="s">
        <v>1599</v>
      </c>
      <c r="I713" s="39" t="s">
        <v>2719</v>
      </c>
      <c r="J713" s="40" t="n">
        <f aca="false">IF(ISNUMBER(RIGHT(E713,LEN(E713)-SEARCH("(",E713,1))*1),RIGHT(E713,LEN(E713)-SEARCH("(",E713,1))*1,VLOOKUP(MID(E713,SEARCH("(",E713,1)+1,IF(ISERROR(FIND("NBMX",E713,1)),3,4)),$A$2:$C$38,3,0))</f>
        <v>200</v>
      </c>
      <c r="K713" s="40" t="n">
        <f aca="false">IF(ISBLANK(F713),"",IF(ISNUMBER(F713),F713,VLOOKUP(IF(ISERROR(SEARCH(")",F713,1)),LEFT(F713,LEN(F713)),LEFT(F713,LEN(F713)-1)),$A$2:$C$38,3,0)))</f>
        <v>1</v>
      </c>
      <c r="L713" s="40" t="str">
        <f aca="false">IF(ISBLANK(G713),"",IF(ISNUMBER(G713),G713,IF(ISNUMBER(1*LEFT(G713,LEN(G713)-1)),1*LEFT(G713,LEN(G713)-1),VLOOKUP(IF(ISERROR(SEARCH(")",G713,1)),LEFT(G713,LEN(G713)),LEFT(G713,LEN(G713)-1)),$A$2:$C$38,3,0))))</f>
        <v/>
      </c>
      <c r="M713" s="41" t="str">
        <f aca="false">IF(ISBLANK(H713),"",IF(ISNUMBER(H713),H713,IF(ISNUMBER(1*LEFT(H713,LEN(H713)-1)),1*LEFT(H713,LEN(H713)-1),VLOOKUP(IF(ISERROR(SEARCH(")",H713,1)),LEFT(H713,LEN(H713)),LEFT(H713,LEN(H713)-1)),$A$2:$C$38,3,0))))</f>
        <v/>
      </c>
      <c r="N713" s="40" t="str">
        <f aca="false">I713&amp;"("&amp;J713&amp;IF(ISNUMBER(K713),IF(ISNUMBER(L713),IF(ISNUMBER(M713),","&amp;K713&amp;","&amp;L713&amp;","&amp;M713,","&amp;K713&amp;","&amp;L713),","&amp;K713),"")&amp;")"</f>
        <v>THU(200,1)</v>
      </c>
      <c r="O713" s="0" t="str">
        <f aca="false">IF(ISERROR(VLOOKUP(N713,'INTEGER modparm'!$B$2:$B$155,1,0)),IF(ISERROR(VLOOKUP(N713,'REAL modparm'!$B$2:$B$801,1,0)),IF(ISERROR(VLOOKUP(N713,'CHAR modparm'!$B$2:$B$10,1,0)),"*******","CHARACTER"),"REAL"),"INTEGER")</f>
        <v>REAL</v>
      </c>
      <c r="P713" s="0" t="n">
        <v>712</v>
      </c>
      <c r="Q713" s="42" t="s">
        <v>2974</v>
      </c>
      <c r="R713" s="42" t="str">
        <f aca="false">INDEX($N$2:$N$951,MATCH(S713,$P$2:$P$951,0),1)</f>
        <v>THRL(12,1)</v>
      </c>
      <c r="S713" s="30" t="n">
        <v>711</v>
      </c>
      <c r="T713" s="43" t="str">
        <f aca="false">Q713&amp;"::"&amp;R713</f>
        <v>REAL::THRL(12,1)</v>
      </c>
      <c r="U713" s="44" t="str">
        <f aca="false">"p%"&amp;LEFT(R713,SEARCH("(",R713,1)-1)&amp;"="&amp;LEFT(R713,SEARCH("(",R713,1)-1)</f>
        <v>p%THRL=THRL</v>
      </c>
      <c r="V713" s="44" t="str">
        <f aca="false">LEFT(R713,SEARCH("(",R713,1)-1)&amp;"="&amp;"p%"&amp;LEFT(R713,SEARCH("(",R713,1)-1)</f>
        <v>THRL=p%THRL</v>
      </c>
    </row>
    <row r="714" customFormat="false" ht="12.8" hidden="false" customHeight="false" outlineLevel="0" collapsed="false">
      <c r="E714" s="0" t="s">
        <v>1127</v>
      </c>
      <c r="I714" s="39" t="s">
        <v>2720</v>
      </c>
      <c r="J714" s="40" t="n">
        <f aca="false">IF(ISNUMBER(RIGHT(E714,LEN(E714)-SEARCH("(",E714,1))*1),RIGHT(E714,LEN(E714)-SEARCH("(",E714,1))*1,VLOOKUP(MID(E714,SEARCH("(",E714,1)+1,IF(ISERROR(FIND("NBMX",E714,1)),3,4)),$A$2:$C$38,3,0))</f>
        <v>1</v>
      </c>
      <c r="K714" s="40" t="str">
        <f aca="false">IF(ISBLANK(F714),"",IF(ISNUMBER(F714),F714,VLOOKUP(IF(ISERROR(SEARCH(")",F714,1)),LEFT(F714,LEN(F714)),LEFT(F714,LEN(F714)-1)),$A$2:$C$38,3,0)))</f>
        <v/>
      </c>
      <c r="L714" s="40" t="str">
        <f aca="false">IF(ISBLANK(G714),"",IF(ISNUMBER(G714),G714,IF(ISNUMBER(1*LEFT(G714,LEN(G714)-1)),1*LEFT(G714,LEN(G714)-1),VLOOKUP(IF(ISERROR(SEARCH(")",G714,1)),LEFT(G714,LEN(G714)),LEFT(G714,LEN(G714)-1)),$A$2:$C$38,3,0))))</f>
        <v/>
      </c>
      <c r="M714" s="41" t="str">
        <f aca="false">IF(ISBLANK(H714),"",IF(ISNUMBER(H714),H714,IF(ISNUMBER(1*LEFT(H714,LEN(H714)-1)),1*LEFT(H714,LEN(H714)-1),VLOOKUP(IF(ISERROR(SEARCH(")",H714,1)),LEFT(H714,LEN(H714)),LEFT(H714,LEN(H714)-1)),$A$2:$C$38,3,0))))</f>
        <v/>
      </c>
      <c r="N714" s="40" t="str">
        <f aca="false">I714&amp;"("&amp;J714&amp;IF(ISNUMBER(K714),IF(ISNUMBER(L714),IF(ISNUMBER(M714),","&amp;K714&amp;","&amp;L714&amp;","&amp;M714,","&amp;K714&amp;","&amp;L714),","&amp;K714),"")&amp;")"</f>
        <v>TILG(1)</v>
      </c>
      <c r="O714" s="0" t="str">
        <f aca="false">IF(ISERROR(VLOOKUP(N714,'INTEGER modparm'!$B$2:$B$155,1,0)),IF(ISERROR(VLOOKUP(N714,'REAL modparm'!$B$2:$B$801,1,0)),IF(ISERROR(VLOOKUP(N714,'CHAR modparm'!$B$2:$B$10,1,0)),"*******","CHARACTER"),"REAL"),"INTEGER")</f>
        <v>REAL</v>
      </c>
      <c r="P714" s="0" t="n">
        <v>713</v>
      </c>
      <c r="Q714" s="42" t="s">
        <v>2974</v>
      </c>
      <c r="R714" s="42" t="str">
        <f aca="false">INDEX($N$2:$N$951,MATCH(S714,$P$2:$P$951,0),1)</f>
        <v>THU(200,1)</v>
      </c>
      <c r="S714" s="30" t="n">
        <v>712</v>
      </c>
      <c r="T714" s="43" t="str">
        <f aca="false">Q714&amp;"::"&amp;R714</f>
        <v>REAL::THU(200,1)</v>
      </c>
      <c r="U714" s="44" t="str">
        <f aca="false">"p%"&amp;LEFT(R714,SEARCH("(",R714,1)-1)&amp;"="&amp;LEFT(R714,SEARCH("(",R714,1)-1)</f>
        <v>p%THU=THU</v>
      </c>
      <c r="V714" s="44" t="str">
        <f aca="false">LEFT(R714,SEARCH("(",R714,1)-1)&amp;"="&amp;"p%"&amp;LEFT(R714,SEARCH("(",R714,1)-1)</f>
        <v>THU=p%THU</v>
      </c>
    </row>
    <row r="715" customFormat="false" ht="12.8" hidden="false" customHeight="false" outlineLevel="0" collapsed="false">
      <c r="E715" s="0" t="s">
        <v>1902</v>
      </c>
      <c r="F715" s="0" t="s">
        <v>224</v>
      </c>
      <c r="G715" s="0" t="s">
        <v>1599</v>
      </c>
      <c r="I715" s="39" t="s">
        <v>2721</v>
      </c>
      <c r="J715" s="40" t="n">
        <f aca="false">IF(ISNUMBER(RIGHT(E715,LEN(E715)-SEARCH("(",E715,1))*1),RIGHT(E715,LEN(E715)-SEARCH("(",E715,1))*1,VLOOKUP(MID(E715,SEARCH("(",E715,1)+1,IF(ISERROR(FIND("NBMX",E715,1)),3,4)),$A$2:$C$38,3,0))</f>
        <v>45</v>
      </c>
      <c r="K715" s="40" t="n">
        <f aca="false">IF(ISBLANK(F715),"",IF(ISNUMBER(F715),F715,VLOOKUP(IF(ISERROR(SEARCH(")",F715,1)),LEFT(F715,LEN(F715)),LEFT(F715,LEN(F715)-1)),$A$2:$C$38,3,0)))</f>
        <v>300</v>
      </c>
      <c r="L715" s="40" t="n">
        <f aca="false">IF(ISBLANK(G715),"",IF(ISNUMBER(G715),G715,IF(ISNUMBER(1*LEFT(G715,LEN(G715)-1)),1*LEFT(G715,LEN(G715)-1),VLOOKUP(IF(ISERROR(SEARCH(")",G715,1)),LEFT(G715,LEN(G715)),LEFT(G715,LEN(G715)-1)),$A$2:$C$38,3,0))))</f>
        <v>1</v>
      </c>
      <c r="M715" s="41" t="str">
        <f aca="false">IF(ISBLANK(H715),"",IF(ISNUMBER(H715),H715,IF(ISNUMBER(1*LEFT(H715,LEN(H715)-1)),1*LEFT(H715,LEN(H715)-1),VLOOKUP(IF(ISERROR(SEARCH(")",H715,1)),LEFT(H715,LEN(H715)),LEFT(H715,LEN(H715)-1)),$A$2:$C$38,3,0))))</f>
        <v/>
      </c>
      <c r="N715" s="40" t="str">
        <f aca="false">I715&amp;"("&amp;J715&amp;IF(ISNUMBER(K715),IF(ISNUMBER(L715),IF(ISNUMBER(M715),","&amp;K715&amp;","&amp;L715&amp;","&amp;M715,","&amp;K715&amp;","&amp;L715),","&amp;K715),"")&amp;")"</f>
        <v>TIR(45,300,1)</v>
      </c>
      <c r="O715" s="0" t="str">
        <f aca="false">IF(ISERROR(VLOOKUP(N715,'INTEGER modparm'!$B$2:$B$155,1,0)),IF(ISERROR(VLOOKUP(N715,'REAL modparm'!$B$2:$B$801,1,0)),IF(ISERROR(VLOOKUP(N715,'CHAR modparm'!$B$2:$B$10,1,0)),"*******","CHARACTER"),"REAL"),"INTEGER")</f>
        <v>REAL</v>
      </c>
      <c r="P715" s="0" t="n">
        <v>714</v>
      </c>
      <c r="Q715" s="42" t="s">
        <v>2974</v>
      </c>
      <c r="R715" s="42" t="str">
        <f aca="false">INDEX($N$2:$N$951,MATCH(S715,$P$2:$P$951,0),1)</f>
        <v>TILG(1)</v>
      </c>
      <c r="S715" s="30" t="n">
        <v>713</v>
      </c>
      <c r="T715" s="43" t="str">
        <f aca="false">Q715&amp;"::"&amp;R715</f>
        <v>REAL::TILG(1)</v>
      </c>
      <c r="U715" s="44" t="str">
        <f aca="false">"p%"&amp;LEFT(R715,SEARCH("(",R715,1)-1)&amp;"="&amp;LEFT(R715,SEARCH("(",R715,1)-1)</f>
        <v>p%TILG=TILG</v>
      </c>
      <c r="V715" s="44" t="str">
        <f aca="false">LEFT(R715,SEARCH("(",R715,1)-1)&amp;"="&amp;"p%"&amp;LEFT(R715,SEARCH("(",R715,1)-1)</f>
        <v>TILG=p%TILG</v>
      </c>
    </row>
    <row r="716" customFormat="false" ht="12.8" hidden="false" customHeight="false" outlineLevel="0" collapsed="false">
      <c r="E716" s="0" t="s">
        <v>647</v>
      </c>
      <c r="I716" s="39" t="s">
        <v>2722</v>
      </c>
      <c r="J716" s="40" t="n">
        <f aca="false">IF(ISNUMBER(RIGHT(E716,LEN(E716)-SEARCH("(",E716,1))*1),RIGHT(E716,LEN(E716)-SEARCH("(",E716,1))*1,VLOOKUP(MID(E716,SEARCH("(",E716,1)+1,IF(ISERROR(FIND("NBMX",E716,1)),3,4)),$A$2:$C$38,3,0))</f>
        <v>1</v>
      </c>
      <c r="K716" s="40" t="str">
        <f aca="false">IF(ISBLANK(F716),"",IF(ISNUMBER(F716),F716,VLOOKUP(IF(ISERROR(SEARCH(")",F716,1)),LEFT(F716,LEN(F716)),LEFT(F716,LEN(F716)-1)),$A$2:$C$38,3,0)))</f>
        <v/>
      </c>
      <c r="L716" s="40" t="str">
        <f aca="false">IF(ISBLANK(G716),"",IF(ISNUMBER(G716),G716,IF(ISNUMBER(1*LEFT(G716,LEN(G716)-1)),1*LEFT(G716,LEN(G716)-1),VLOOKUP(IF(ISERROR(SEARCH(")",G716,1)),LEFT(G716,LEN(G716)),LEFT(G716,LEN(G716)-1)),$A$2:$C$38,3,0))))</f>
        <v/>
      </c>
      <c r="M716" s="41" t="str">
        <f aca="false">IF(ISBLANK(H716),"",IF(ISNUMBER(H716),H716,IF(ISNUMBER(1*LEFT(H716,LEN(H716)-1)),1*LEFT(H716,LEN(H716)-1),VLOOKUP(IF(ISERROR(SEARCH(")",H716,1)),LEFT(H716,LEN(H716)),LEFT(H716,LEN(H716)-1)),$A$2:$C$38,3,0))))</f>
        <v/>
      </c>
      <c r="N716" s="40" t="str">
        <f aca="false">I716&amp;"("&amp;J716&amp;IF(ISNUMBER(K716),IF(ISNUMBER(L716),IF(ISNUMBER(M716),","&amp;K716&amp;","&amp;L716&amp;","&amp;M716,","&amp;K716&amp;","&amp;L716),","&amp;K716),"")&amp;")"</f>
        <v>TITOP(1)</v>
      </c>
      <c r="O716" s="0" t="str">
        <f aca="false">IF(ISERROR(VLOOKUP(N716,'INTEGER modparm'!$B$2:$B$155,1,0)),IF(ISERROR(VLOOKUP(N716,'REAL modparm'!$B$2:$B$801,1,0)),IF(ISERROR(VLOOKUP(N716,'CHAR modparm'!$B$2:$B$10,1,0)),"*******","CHARACTER"),"REAL"),"INTEGER")</f>
        <v>CHARACTER</v>
      </c>
      <c r="P716" s="0" t="n">
        <v>715</v>
      </c>
      <c r="Q716" s="42" t="s">
        <v>2974</v>
      </c>
      <c r="R716" s="42" t="str">
        <f aca="false">INDEX($N$2:$N$951,MATCH(S716,$P$2:$P$951,0),1)</f>
        <v>TIR(45,300,1)</v>
      </c>
      <c r="S716" s="30" t="n">
        <v>714</v>
      </c>
      <c r="T716" s="43" t="str">
        <f aca="false">Q716&amp;"::"&amp;R716</f>
        <v>REAL::TIR(45,300,1)</v>
      </c>
      <c r="U716" s="44" t="str">
        <f aca="false">"p%"&amp;LEFT(R716,SEARCH("(",R716,1)-1)&amp;"="&amp;LEFT(R716,SEARCH("(",R716,1)-1)</f>
        <v>p%TIR=TIR</v>
      </c>
      <c r="V716" s="44" t="str">
        <f aca="false">LEFT(R716,SEARCH("(",R716,1)-1)&amp;"="&amp;"p%"&amp;LEFT(R716,SEARCH("(",R716,1)-1)</f>
        <v>TIR=p%TIR</v>
      </c>
    </row>
    <row r="717" customFormat="false" ht="12.8" hidden="false" customHeight="false" outlineLevel="0" collapsed="false">
      <c r="E717" s="0" t="s">
        <v>648</v>
      </c>
      <c r="I717" s="39" t="s">
        <v>2723</v>
      </c>
      <c r="J717" s="40" t="n">
        <f aca="false">IF(ISNUMBER(RIGHT(E717,LEN(E717)-SEARCH("(",E717,1))*1),RIGHT(E717,LEN(E717)-SEARCH("(",E717,1))*1,VLOOKUP(MID(E717,SEARCH("(",E717,1)+1,IF(ISERROR(FIND("NBMX",E717,1)),3,4)),$A$2:$C$38,3,0))</f>
        <v>1</v>
      </c>
      <c r="K717" s="40" t="str">
        <f aca="false">IF(ISBLANK(F717),"",IF(ISNUMBER(F717),F717,VLOOKUP(IF(ISERROR(SEARCH(")",F717,1)),LEFT(F717,LEN(F717)),LEFT(F717,LEN(F717)-1)),$A$2:$C$38,3,0)))</f>
        <v/>
      </c>
      <c r="L717" s="40" t="str">
        <f aca="false">IF(ISBLANK(G717),"",IF(ISNUMBER(G717),G717,IF(ISNUMBER(1*LEFT(G717,LEN(G717)-1)),1*LEFT(G717,LEN(G717)-1),VLOOKUP(IF(ISERROR(SEARCH(")",G717,1)),LEFT(G717,LEN(G717)),LEFT(G717,LEN(G717)-1)),$A$2:$C$38,3,0))))</f>
        <v/>
      </c>
      <c r="M717" s="41" t="str">
        <f aca="false">IF(ISBLANK(H717),"",IF(ISNUMBER(H717),H717,IF(ISNUMBER(1*LEFT(H717,LEN(H717)-1)),1*LEFT(H717,LEN(H717)-1),VLOOKUP(IF(ISERROR(SEARCH(")",H717,1)),LEFT(H717,LEN(H717)),LEFT(H717,LEN(H717)-1)),$A$2:$C$38,3,0))))</f>
        <v/>
      </c>
      <c r="N717" s="40" t="str">
        <f aca="false">I717&amp;"("&amp;J717&amp;IF(ISNUMBER(K717),IF(ISNUMBER(L717),IF(ISNUMBER(M717),","&amp;K717&amp;","&amp;L717&amp;","&amp;M717,","&amp;K717&amp;","&amp;L717),","&amp;K717),"")&amp;")"</f>
        <v>TITSO(1)</v>
      </c>
      <c r="O717" s="0" t="str">
        <f aca="false">IF(ISERROR(VLOOKUP(N717,'INTEGER modparm'!$B$2:$B$155,1,0)),IF(ISERROR(VLOOKUP(N717,'REAL modparm'!$B$2:$B$801,1,0)),IF(ISERROR(VLOOKUP(N717,'CHAR modparm'!$B$2:$B$10,1,0)),"*******","CHARACTER"),"REAL"),"INTEGER")</f>
        <v>CHARACTER</v>
      </c>
      <c r="P717" s="0" t="n">
        <v>716</v>
      </c>
      <c r="Q717" s="42" t="s">
        <v>2974</v>
      </c>
      <c r="R717" s="42" t="str">
        <f aca="false">INDEX($N$2:$N$951,MATCH(S717,$P$2:$P$951,0),1)</f>
        <v>TKR(1)</v>
      </c>
      <c r="S717" s="30" t="n">
        <v>717</v>
      </c>
      <c r="T717" s="43" t="str">
        <f aca="false">Q717&amp;"::"&amp;R717</f>
        <v>REAL::TKR(1)</v>
      </c>
      <c r="U717" s="44" t="str">
        <f aca="false">"p%"&amp;LEFT(R717,SEARCH("(",R717,1)-1)&amp;"="&amp;LEFT(R717,SEARCH("(",R717,1)-1)</f>
        <v>p%TKR=TKR</v>
      </c>
      <c r="V717" s="44" t="str">
        <f aca="false">LEFT(R717,SEARCH("(",R717,1)-1)&amp;"="&amp;"p%"&amp;LEFT(R717,SEARCH("(",R717,1)-1)</f>
        <v>TKR=p%TKR</v>
      </c>
    </row>
    <row r="718" customFormat="false" ht="12.8" hidden="false" customHeight="false" outlineLevel="0" collapsed="false">
      <c r="E718" s="0" t="s">
        <v>1128</v>
      </c>
      <c r="I718" s="39" t="s">
        <v>2724</v>
      </c>
      <c r="J718" s="40" t="n">
        <f aca="false">IF(ISNUMBER(RIGHT(E718,LEN(E718)-SEARCH("(",E718,1))*1),RIGHT(E718,LEN(E718)-SEARCH("(",E718,1))*1,VLOOKUP(MID(E718,SEARCH("(",E718,1)+1,IF(ISERROR(FIND("NBMX",E718,1)),3,4)),$A$2:$C$38,3,0))</f>
        <v>1</v>
      </c>
      <c r="K718" s="40" t="str">
        <f aca="false">IF(ISBLANK(F718),"",IF(ISNUMBER(F718),F718,VLOOKUP(IF(ISERROR(SEARCH(")",F718,1)),LEFT(F718,LEN(F718)),LEFT(F718,LEN(F718)-1)),$A$2:$C$38,3,0)))</f>
        <v/>
      </c>
      <c r="L718" s="40" t="str">
        <f aca="false">IF(ISBLANK(G718),"",IF(ISNUMBER(G718),G718,IF(ISNUMBER(1*LEFT(G718,LEN(G718)-1)),1*LEFT(G718,LEN(G718)-1),VLOOKUP(IF(ISERROR(SEARCH(")",G718,1)),LEFT(G718,LEN(G718)),LEFT(G718,LEN(G718)-1)),$A$2:$C$38,3,0))))</f>
        <v/>
      </c>
      <c r="M718" s="41" t="str">
        <f aca="false">IF(ISBLANK(H718),"",IF(ISNUMBER(H718),H718,IF(ISNUMBER(1*LEFT(H718,LEN(H718)-1)),1*LEFT(H718,LEN(H718)-1),VLOOKUP(IF(ISERROR(SEARCH(")",H718,1)),LEFT(H718,LEN(H718)),LEFT(H718,LEN(H718)-1)),$A$2:$C$38,3,0))))</f>
        <v/>
      </c>
      <c r="N718" s="40" t="str">
        <f aca="false">I718&amp;"("&amp;J718&amp;IF(ISNUMBER(K718),IF(ISNUMBER(L718),IF(ISNUMBER(M718),","&amp;K718&amp;","&amp;L718&amp;","&amp;M718,","&amp;K718&amp;","&amp;L718),","&amp;K718),"")&amp;")"</f>
        <v>TKR(1)</v>
      </c>
      <c r="O718" s="0" t="str">
        <f aca="false">IF(ISERROR(VLOOKUP(N718,'INTEGER modparm'!$B$2:$B$155,1,0)),IF(ISERROR(VLOOKUP(N718,'REAL modparm'!$B$2:$B$801,1,0)),IF(ISERROR(VLOOKUP(N718,'CHAR modparm'!$B$2:$B$10,1,0)),"*******","CHARACTER"),"REAL"),"INTEGER")</f>
        <v>REAL</v>
      </c>
      <c r="P718" s="0" t="n">
        <v>717</v>
      </c>
      <c r="Q718" s="42" t="s">
        <v>2974</v>
      </c>
      <c r="R718" s="42" t="str">
        <f aca="false">INDEX($N$2:$N$951,MATCH(S718,$P$2:$P$951,0),1)</f>
        <v>TLD(300)</v>
      </c>
      <c r="S718" s="30" t="n">
        <v>668</v>
      </c>
      <c r="T718" s="43" t="str">
        <f aca="false">Q718&amp;"::"&amp;R718</f>
        <v>REAL::TLD(300)</v>
      </c>
      <c r="U718" s="44" t="str">
        <f aca="false">"p%"&amp;LEFT(R718,SEARCH("(",R718,1)-1)&amp;"="&amp;LEFT(R718,SEARCH("(",R718,1)-1)</f>
        <v>p%TLD=TLD</v>
      </c>
      <c r="V718" s="44" t="str">
        <f aca="false">LEFT(R718,SEARCH("(",R718,1)-1)&amp;"="&amp;"p%"&amp;LEFT(R718,SEARCH("(",R718,1)-1)</f>
        <v>TLD=p%TLD</v>
      </c>
    </row>
    <row r="719" customFormat="false" ht="12.8" hidden="false" customHeight="false" outlineLevel="0" collapsed="false">
      <c r="E719" s="0" t="s">
        <v>1129</v>
      </c>
      <c r="I719" s="39" t="s">
        <v>2725</v>
      </c>
      <c r="J719" s="40" t="n">
        <f aca="false">IF(ISNUMBER(RIGHT(E719,LEN(E719)-SEARCH("(",E719,1))*1),RIGHT(E719,LEN(E719)-SEARCH("(",E719,1))*1,VLOOKUP(MID(E719,SEARCH("(",E719,1)+1,IF(ISERROR(FIND("NBMX",E719,1)),3,4)),$A$2:$C$38,3,0))</f>
        <v>1</v>
      </c>
      <c r="K719" s="40" t="str">
        <f aca="false">IF(ISBLANK(F719),"",IF(ISNUMBER(F719),F719,VLOOKUP(IF(ISERROR(SEARCH(")",F719,1)),LEFT(F719,LEN(F719)),LEFT(F719,LEN(F719)-1)),$A$2:$C$38,3,0)))</f>
        <v/>
      </c>
      <c r="L719" s="40" t="str">
        <f aca="false">IF(ISBLANK(G719),"",IF(ISNUMBER(G719),G719,IF(ISNUMBER(1*LEFT(G719,LEN(G719)-1)),1*LEFT(G719,LEN(G719)-1),VLOOKUP(IF(ISERROR(SEARCH(")",G719,1)),LEFT(G719,LEN(G719)),LEFT(G719,LEN(G719)-1)),$A$2:$C$38,3,0))))</f>
        <v/>
      </c>
      <c r="M719" s="41" t="str">
        <f aca="false">IF(ISBLANK(H719),"",IF(ISNUMBER(H719),H719,IF(ISNUMBER(1*LEFT(H719,LEN(H719)-1)),1*LEFT(H719,LEN(H719)-1),VLOOKUP(IF(ISERROR(SEARCH(")",H719,1)),LEFT(H719,LEN(H719)),LEFT(H719,LEN(H719)-1)),$A$2:$C$38,3,0))))</f>
        <v/>
      </c>
      <c r="N719" s="40" t="str">
        <f aca="false">I719&amp;"("&amp;J719&amp;IF(ISNUMBER(K719),IF(ISNUMBER(L719),IF(ISNUMBER(M719),","&amp;K719&amp;","&amp;L719&amp;","&amp;M719,","&amp;K719&amp;","&amp;L719),","&amp;K719),"")&amp;")"</f>
        <v>TLMF(1)</v>
      </c>
      <c r="O719" s="0" t="str">
        <f aca="false">IF(ISERROR(VLOOKUP(N719,'INTEGER modparm'!$B$2:$B$155,1,0)),IF(ISERROR(VLOOKUP(N719,'REAL modparm'!$B$2:$B$801,1,0)),IF(ISERROR(VLOOKUP(N719,'CHAR modparm'!$B$2:$B$10,1,0)),"*******","CHARACTER"),"REAL"),"INTEGER")</f>
        <v>REAL</v>
      </c>
      <c r="P719" s="0" t="n">
        <v>718</v>
      </c>
      <c r="Q719" s="42" t="s">
        <v>2974</v>
      </c>
      <c r="R719" s="42" t="str">
        <f aca="false">INDEX($N$2:$N$951,MATCH(S719,$P$2:$P$951,0),1)</f>
        <v>TLMF(1)</v>
      </c>
      <c r="S719" s="30" t="n">
        <v>718</v>
      </c>
      <c r="T719" s="43" t="str">
        <f aca="false">Q719&amp;"::"&amp;R719</f>
        <v>REAL::TLMF(1)</v>
      </c>
      <c r="U719" s="44" t="str">
        <f aca="false">"p%"&amp;LEFT(R719,SEARCH("(",R719,1)-1)&amp;"="&amp;LEFT(R719,SEARCH("(",R719,1)-1)</f>
        <v>p%TLMF=TLMF</v>
      </c>
      <c r="V719" s="44" t="str">
        <f aca="false">LEFT(R719,SEARCH("(",R719,1)-1)&amp;"="&amp;"p%"&amp;LEFT(R719,SEARCH("(",R719,1)-1)</f>
        <v>TLMF=p%TLMF</v>
      </c>
    </row>
    <row r="720" customFormat="false" ht="12.8" hidden="false" customHeight="false" outlineLevel="0" collapsed="false">
      <c r="E720" s="0" t="s">
        <v>1130</v>
      </c>
      <c r="I720" s="39" t="s">
        <v>2726</v>
      </c>
      <c r="J720" s="40" t="n">
        <f aca="false">IF(ISNUMBER(RIGHT(E720,LEN(E720)-SEARCH("(",E720,1))*1),RIGHT(E720,LEN(E720)-SEARCH("(",E720,1))*1,VLOOKUP(MID(E720,SEARCH("(",E720,1)+1,IF(ISERROR(FIND("NBMX",E720,1)),3,4)),$A$2:$C$38,3,0))</f>
        <v>1</v>
      </c>
      <c r="K720" s="40" t="str">
        <f aca="false">IF(ISBLANK(F720),"",IF(ISNUMBER(F720),F720,VLOOKUP(IF(ISERROR(SEARCH(")",F720,1)),LEFT(F720,LEN(F720)),LEFT(F720,LEN(F720)-1)),$A$2:$C$38,3,0)))</f>
        <v/>
      </c>
      <c r="L720" s="40" t="str">
        <f aca="false">IF(ISBLANK(G720),"",IF(ISNUMBER(G720),G720,IF(ISNUMBER(1*LEFT(G720,LEN(G720)-1)),1*LEFT(G720,LEN(G720)-1),VLOOKUP(IF(ISERROR(SEARCH(")",G720,1)),LEFT(G720,LEN(G720)),LEFT(G720,LEN(G720)-1)),$A$2:$C$38,3,0))))</f>
        <v/>
      </c>
      <c r="M720" s="41" t="str">
        <f aca="false">IF(ISBLANK(H720),"",IF(ISNUMBER(H720),H720,IF(ISNUMBER(1*LEFT(H720,LEN(H720)-1)),1*LEFT(H720,LEN(H720)-1),VLOOKUP(IF(ISERROR(SEARCH(")",H720,1)),LEFT(H720,LEN(H720)),LEFT(H720,LEN(H720)-1)),$A$2:$C$38,3,0))))</f>
        <v/>
      </c>
      <c r="N720" s="40" t="str">
        <f aca="false">I720&amp;"("&amp;J720&amp;IF(ISNUMBER(K720),IF(ISNUMBER(L720),IF(ISNUMBER(M720),","&amp;K720&amp;","&amp;L720&amp;","&amp;M720,","&amp;K720&amp;","&amp;L720),","&amp;K720),"")&amp;")"</f>
        <v>TMN(1)</v>
      </c>
      <c r="O720" s="0" t="str">
        <f aca="false">IF(ISERROR(VLOOKUP(N720,'INTEGER modparm'!$B$2:$B$155,1,0)),IF(ISERROR(VLOOKUP(N720,'REAL modparm'!$B$2:$B$801,1,0)),IF(ISERROR(VLOOKUP(N720,'CHAR modparm'!$B$2:$B$10,1,0)),"*******","CHARACTER"),"REAL"),"INTEGER")</f>
        <v>REAL</v>
      </c>
      <c r="P720" s="0" t="n">
        <v>719</v>
      </c>
      <c r="Q720" s="42" t="s">
        <v>2974</v>
      </c>
      <c r="R720" s="42" t="str">
        <f aca="false">INDEX($N$2:$N$951,MATCH(S720,$P$2:$P$951,0),1)</f>
        <v>TMN(1)</v>
      </c>
      <c r="S720" s="30" t="n">
        <v>719</v>
      </c>
      <c r="T720" s="43" t="str">
        <f aca="false">Q720&amp;"::"&amp;R720</f>
        <v>REAL::TMN(1)</v>
      </c>
      <c r="U720" s="44" t="str">
        <f aca="false">"p%"&amp;LEFT(R720,SEARCH("(",R720,1)-1)&amp;"="&amp;LEFT(R720,SEARCH("(",R720,1)-1)</f>
        <v>p%TMN=TMN</v>
      </c>
      <c r="V720" s="44" t="str">
        <f aca="false">LEFT(R720,SEARCH("(",R720,1)-1)&amp;"="&amp;"p%"&amp;LEFT(R720,SEARCH("(",R720,1)-1)</f>
        <v>TMN=p%TMN</v>
      </c>
    </row>
    <row r="721" customFormat="false" ht="12.8" hidden="false" customHeight="false" outlineLevel="0" collapsed="false">
      <c r="E721" s="0" t="s">
        <v>1131</v>
      </c>
      <c r="I721" s="39" t="s">
        <v>2727</v>
      </c>
      <c r="J721" s="40" t="n">
        <f aca="false">IF(ISNUMBER(RIGHT(E721,LEN(E721)-SEARCH("(",E721,1))*1),RIGHT(E721,LEN(E721)-SEARCH("(",E721,1))*1,VLOOKUP(MID(E721,SEARCH("(",E721,1)+1,IF(ISERROR(FIND("NBMX",E721,1)),3,4)),$A$2:$C$38,3,0))</f>
        <v>1</v>
      </c>
      <c r="K721" s="40" t="str">
        <f aca="false">IF(ISBLANK(F721),"",IF(ISNUMBER(F721),F721,VLOOKUP(IF(ISERROR(SEARCH(")",F721,1)),LEFT(F721,LEN(F721)),LEFT(F721,LEN(F721)-1)),$A$2:$C$38,3,0)))</f>
        <v/>
      </c>
      <c r="L721" s="40" t="str">
        <f aca="false">IF(ISBLANK(G721),"",IF(ISNUMBER(G721),G721,IF(ISNUMBER(1*LEFT(G721,LEN(G721)-1)),1*LEFT(G721,LEN(G721)-1),VLOOKUP(IF(ISERROR(SEARCH(")",G721,1)),LEFT(G721,LEN(G721)),LEFT(G721,LEN(G721)-1)),$A$2:$C$38,3,0))))</f>
        <v/>
      </c>
      <c r="M721" s="41" t="str">
        <f aca="false">IF(ISBLANK(H721),"",IF(ISNUMBER(H721),H721,IF(ISNUMBER(1*LEFT(H721,LEN(H721)-1)),1*LEFT(H721,LEN(H721)-1),VLOOKUP(IF(ISERROR(SEARCH(")",H721,1)),LEFT(H721,LEN(H721)),LEFT(H721,LEN(H721)-1)),$A$2:$C$38,3,0))))</f>
        <v/>
      </c>
      <c r="N721" s="40" t="str">
        <f aca="false">I721&amp;"("&amp;J721&amp;IF(ISNUMBER(K721),IF(ISNUMBER(L721),IF(ISNUMBER(M721),","&amp;K721&amp;","&amp;L721&amp;","&amp;M721,","&amp;K721&amp;","&amp;L721),","&amp;K721),"")&amp;")"</f>
        <v>TMX(1)</v>
      </c>
      <c r="O721" s="0" t="str">
        <f aca="false">IF(ISERROR(VLOOKUP(N721,'INTEGER modparm'!$B$2:$B$155,1,0)),IF(ISERROR(VLOOKUP(N721,'REAL modparm'!$B$2:$B$801,1,0)),IF(ISERROR(VLOOKUP(N721,'CHAR modparm'!$B$2:$B$10,1,0)),"*******","CHARACTER"),"REAL"),"INTEGER")</f>
        <v>REAL</v>
      </c>
      <c r="P721" s="0" t="n">
        <v>720</v>
      </c>
      <c r="Q721" s="42" t="s">
        <v>2974</v>
      </c>
      <c r="R721" s="42" t="str">
        <f aca="false">INDEX($N$2:$N$951,MATCH(S721,$P$2:$P$951,0),1)</f>
        <v>TMX(1)</v>
      </c>
      <c r="S721" s="30" t="n">
        <v>720</v>
      </c>
      <c r="T721" s="43" t="str">
        <f aca="false">Q721&amp;"::"&amp;R721</f>
        <v>REAL::TMX(1)</v>
      </c>
      <c r="U721" s="44" t="str">
        <f aca="false">"p%"&amp;LEFT(R721,SEARCH("(",R721,1)-1)&amp;"="&amp;LEFT(R721,SEARCH("(",R721,1)-1)</f>
        <v>p%TMX=TMX</v>
      </c>
      <c r="V721" s="44" t="str">
        <f aca="false">LEFT(R721,SEARCH("(",R721,1)-1)&amp;"="&amp;"p%"&amp;LEFT(R721,SEARCH("(",R721,1)-1)</f>
        <v>TMX=p%TMX</v>
      </c>
    </row>
    <row r="722" customFormat="false" ht="12.8" hidden="false" customHeight="false" outlineLevel="0" collapsed="false">
      <c r="E722" s="0" t="s">
        <v>1132</v>
      </c>
      <c r="I722" s="39" t="s">
        <v>2728</v>
      </c>
      <c r="J722" s="40" t="n">
        <f aca="false">IF(ISNUMBER(RIGHT(E722,LEN(E722)-SEARCH("(",E722,1))*1),RIGHT(E722,LEN(E722)-SEARCH("(",E722,1))*1,VLOOKUP(MID(E722,SEARCH("(",E722,1)+1,IF(ISERROR(FIND("NBMX",E722,1)),3,4)),$A$2:$C$38,3,0))</f>
        <v>1</v>
      </c>
      <c r="K722" s="40" t="str">
        <f aca="false">IF(ISBLANK(F722),"",IF(ISNUMBER(F722),F722,VLOOKUP(IF(ISERROR(SEARCH(")",F722,1)),LEFT(F722,LEN(F722)),LEFT(F722,LEN(F722)-1)),$A$2:$C$38,3,0)))</f>
        <v/>
      </c>
      <c r="L722" s="40" t="str">
        <f aca="false">IF(ISBLANK(G722),"",IF(ISNUMBER(G722),G722,IF(ISNUMBER(1*LEFT(G722,LEN(G722)-1)),1*LEFT(G722,LEN(G722)-1),VLOOKUP(IF(ISERROR(SEARCH(")",G722,1)),LEFT(G722,LEN(G722)),LEFT(G722,LEN(G722)-1)),$A$2:$C$38,3,0))))</f>
        <v/>
      </c>
      <c r="M722" s="41" t="str">
        <f aca="false">IF(ISBLANK(H722),"",IF(ISNUMBER(H722),H722,IF(ISNUMBER(1*LEFT(H722,LEN(H722)-1)),1*LEFT(H722,LEN(H722)-1),VLOOKUP(IF(ISERROR(SEARCH(")",H722,1)),LEFT(H722,LEN(H722)),LEFT(H722,LEN(H722)-1)),$A$2:$C$38,3,0))))</f>
        <v/>
      </c>
      <c r="N722" s="40" t="str">
        <f aca="false">I722&amp;"("&amp;J722&amp;IF(ISNUMBER(K722),IF(ISNUMBER(L722),IF(ISNUMBER(M722),","&amp;K722&amp;","&amp;L722&amp;","&amp;M722,","&amp;K722&amp;","&amp;L722),","&amp;K722),"")&amp;")"</f>
        <v>TNOR(1)</v>
      </c>
      <c r="O722" s="0" t="str">
        <f aca="false">IF(ISERROR(VLOOKUP(N722,'INTEGER modparm'!$B$2:$B$155,1,0)),IF(ISERROR(VLOOKUP(N722,'REAL modparm'!$B$2:$B$801,1,0)),IF(ISERROR(VLOOKUP(N722,'CHAR modparm'!$B$2:$B$10,1,0)),"*******","CHARACTER"),"REAL"),"INTEGER")</f>
        <v>REAL</v>
      </c>
      <c r="P722" s="0" t="n">
        <v>721</v>
      </c>
      <c r="Q722" s="42" t="s">
        <v>2974</v>
      </c>
      <c r="R722" s="42" t="str">
        <f aca="false">INDEX($N$2:$N$951,MATCH(S722,$P$2:$P$951,0),1)</f>
        <v>TNOR(1)</v>
      </c>
      <c r="S722" s="30" t="n">
        <v>721</v>
      </c>
      <c r="T722" s="43" t="str">
        <f aca="false">Q722&amp;"::"&amp;R722</f>
        <v>REAL::TNOR(1)</v>
      </c>
      <c r="U722" s="44" t="str">
        <f aca="false">"p%"&amp;LEFT(R722,SEARCH("(",R722,1)-1)&amp;"="&amp;LEFT(R722,SEARCH("(",R722,1)-1)</f>
        <v>p%TNOR=TNOR</v>
      </c>
      <c r="V722" s="44" t="str">
        <f aca="false">LEFT(R722,SEARCH("(",R722,1)-1)&amp;"="&amp;"p%"&amp;LEFT(R722,SEARCH("(",R722,1)-1)</f>
        <v>TNOR=p%TNOR</v>
      </c>
    </row>
    <row r="723" customFormat="false" ht="12.8" hidden="false" customHeight="false" outlineLevel="0" collapsed="false">
      <c r="E723" s="0" t="s">
        <v>1262</v>
      </c>
      <c r="I723" s="39" t="s">
        <v>2729</v>
      </c>
      <c r="J723" s="40" t="n">
        <f aca="false">IF(ISNUMBER(RIGHT(E723,LEN(E723)-SEARCH("(",E723,1))*1),RIGHT(E723,LEN(E723)-SEARCH("(",E723,1))*1,VLOOKUP(MID(E723,SEARCH("(",E723,1)+1,IF(ISERROR(FIND("NBMX",E723,1)),3,4)),$A$2:$C$38,3,0))</f>
        <v>4</v>
      </c>
      <c r="K723" s="40" t="str">
        <f aca="false">IF(ISBLANK(F723),"",IF(ISNUMBER(F723),F723,VLOOKUP(IF(ISERROR(SEARCH(")",F723,1)),LEFT(F723,LEN(F723)),LEFT(F723,LEN(F723)-1)),$A$2:$C$38,3,0)))</f>
        <v/>
      </c>
      <c r="L723" s="40" t="str">
        <f aca="false">IF(ISBLANK(G723),"",IF(ISNUMBER(G723),G723,IF(ISNUMBER(1*LEFT(G723,LEN(G723)-1)),1*LEFT(G723,LEN(G723)-1),VLOOKUP(IF(ISERROR(SEARCH(")",G723,1)),LEFT(G723,LEN(G723)),LEFT(G723,LEN(G723)-1)),$A$2:$C$38,3,0))))</f>
        <v/>
      </c>
      <c r="M723" s="41" t="str">
        <f aca="false">IF(ISBLANK(H723),"",IF(ISNUMBER(H723),H723,IF(ISNUMBER(1*LEFT(H723,LEN(H723)-1)),1*LEFT(H723,LEN(H723)-1),VLOOKUP(IF(ISERROR(SEARCH(")",H723,1)),LEFT(H723,LEN(H723)),LEFT(H723,LEN(H723)-1)),$A$2:$C$38,3,0))))</f>
        <v/>
      </c>
      <c r="N723" s="40" t="str">
        <f aca="false">I723&amp;"("&amp;J723&amp;IF(ISNUMBER(K723),IF(ISNUMBER(L723),IF(ISNUMBER(M723),","&amp;K723&amp;","&amp;L723&amp;","&amp;M723,","&amp;K723&amp;","&amp;L723),","&amp;K723),"")&amp;")"</f>
        <v>TNYL(4)</v>
      </c>
      <c r="O723" s="0" t="str">
        <f aca="false">IF(ISERROR(VLOOKUP(N723,'INTEGER modparm'!$B$2:$B$155,1,0)),IF(ISERROR(VLOOKUP(N723,'REAL modparm'!$B$2:$B$801,1,0)),IF(ISERROR(VLOOKUP(N723,'CHAR modparm'!$B$2:$B$10,1,0)),"*******","CHARACTER"),"REAL"),"INTEGER")</f>
        <v>REAL</v>
      </c>
      <c r="P723" s="0" t="n">
        <v>722</v>
      </c>
      <c r="Q723" s="42" t="s">
        <v>2974</v>
      </c>
      <c r="R723" s="42" t="str">
        <f aca="false">INDEX($N$2:$N$951,MATCH(S723,$P$2:$P$951,0),1)</f>
        <v>TNYL(4)</v>
      </c>
      <c r="S723" s="30" t="n">
        <v>722</v>
      </c>
      <c r="T723" s="43" t="str">
        <f aca="false">Q723&amp;"::"&amp;R723</f>
        <v>REAL::TNYL(4)</v>
      </c>
      <c r="U723" s="44" t="str">
        <f aca="false">"p%"&amp;LEFT(R723,SEARCH("(",R723,1)-1)&amp;"="&amp;LEFT(R723,SEARCH("(",R723,1)-1)</f>
        <v>p%TNYL=TNYL</v>
      </c>
      <c r="V723" s="44" t="str">
        <f aca="false">LEFT(R723,SEARCH("(",R723,1)-1)&amp;"="&amp;"p%"&amp;LEFT(R723,SEARCH("(",R723,1)-1)</f>
        <v>TNYL=p%TNYL</v>
      </c>
    </row>
    <row r="724" customFormat="false" ht="12.8" hidden="false" customHeight="false" outlineLevel="0" collapsed="false">
      <c r="E724" s="0" t="s">
        <v>1133</v>
      </c>
      <c r="I724" s="39" t="s">
        <v>2730</v>
      </c>
      <c r="J724" s="40" t="n">
        <f aca="false">IF(ISNUMBER(RIGHT(E724,LEN(E724)-SEARCH("(",E724,1))*1),RIGHT(E724,LEN(E724)-SEARCH("(",E724,1))*1,VLOOKUP(MID(E724,SEARCH("(",E724,1)+1,IF(ISERROR(FIND("NBMX",E724,1)),3,4)),$A$2:$C$38,3,0))</f>
        <v>1</v>
      </c>
      <c r="K724" s="40" t="str">
        <f aca="false">IF(ISBLANK(F724),"",IF(ISNUMBER(F724),F724,VLOOKUP(IF(ISERROR(SEARCH(")",F724,1)),LEFT(F724,LEN(F724)),LEFT(F724,LEN(F724)-1)),$A$2:$C$38,3,0)))</f>
        <v/>
      </c>
      <c r="L724" s="40" t="str">
        <f aca="false">IF(ISBLANK(G724),"",IF(ISNUMBER(G724),G724,IF(ISNUMBER(1*LEFT(G724,LEN(G724)-1)),1*LEFT(G724,LEN(G724)-1),VLOOKUP(IF(ISERROR(SEARCH(")",G724,1)),LEFT(G724,LEN(G724)),LEFT(G724,LEN(G724)-1)),$A$2:$C$38,3,0))))</f>
        <v/>
      </c>
      <c r="M724" s="41" t="str">
        <f aca="false">IF(ISBLANK(H724),"",IF(ISNUMBER(H724),H724,IF(ISNUMBER(1*LEFT(H724,LEN(H724)-1)),1*LEFT(H724,LEN(H724)-1),VLOOKUP(IF(ISERROR(SEARCH(")",H724,1)),LEFT(H724,LEN(H724)),LEFT(H724,LEN(H724)-1)),$A$2:$C$38,3,0))))</f>
        <v/>
      </c>
      <c r="N724" s="40" t="str">
        <f aca="false">I724&amp;"("&amp;J724&amp;IF(ISNUMBER(K724),IF(ISNUMBER(L724),IF(ISNUMBER(M724),","&amp;K724&amp;","&amp;L724&amp;","&amp;M724,","&amp;K724&amp;","&amp;L724),","&amp;K724),"")&amp;")"</f>
        <v>TOC(1)</v>
      </c>
      <c r="O724" s="0" t="str">
        <f aca="false">IF(ISERROR(VLOOKUP(N724,'INTEGER modparm'!$B$2:$B$155,1,0)),IF(ISERROR(VLOOKUP(N724,'REAL modparm'!$B$2:$B$801,1,0)),IF(ISERROR(VLOOKUP(N724,'CHAR modparm'!$B$2:$B$10,1,0)),"*******","CHARACTER"),"REAL"),"INTEGER")</f>
        <v>REAL</v>
      </c>
      <c r="P724" s="0" t="n">
        <v>723</v>
      </c>
      <c r="Q724" s="42" t="s">
        <v>2974</v>
      </c>
      <c r="R724" s="42" t="str">
        <f aca="false">INDEX($N$2:$N$951,MATCH(S724,$P$2:$P$951,0),1)</f>
        <v>TOC(1)</v>
      </c>
      <c r="S724" s="30" t="n">
        <v>723</v>
      </c>
      <c r="T724" s="43" t="str">
        <f aca="false">Q724&amp;"::"&amp;R724</f>
        <v>REAL::TOC(1)</v>
      </c>
      <c r="U724" s="44" t="str">
        <f aca="false">"p%"&amp;LEFT(R724,SEARCH("(",R724,1)-1)&amp;"="&amp;LEFT(R724,SEARCH("(",R724,1)-1)</f>
        <v>p%TOC=TOC</v>
      </c>
      <c r="V724" s="44" t="str">
        <f aca="false">LEFT(R724,SEARCH("(",R724,1)-1)&amp;"="&amp;"p%"&amp;LEFT(R724,SEARCH("(",R724,1)-1)</f>
        <v>TOC=p%TOC</v>
      </c>
    </row>
    <row r="725" customFormat="false" ht="12.8" hidden="false" customHeight="false" outlineLevel="0" collapsed="false">
      <c r="E725" s="0" t="s">
        <v>881</v>
      </c>
      <c r="I725" s="39" t="s">
        <v>2731</v>
      </c>
      <c r="J725" s="40" t="n">
        <f aca="false">IF(ISNUMBER(RIGHT(E725,LEN(E725)-SEARCH("(",E725,1))*1),RIGHT(E725,LEN(E725)-SEARCH("(",E725,1))*1,VLOOKUP(MID(E725,SEARCH("(",E725,1)+1,IF(ISERROR(FIND("NBMX",E725,1)),3,4)),$A$2:$C$38,3,0))</f>
        <v>200</v>
      </c>
      <c r="K725" s="40" t="str">
        <f aca="false">IF(ISBLANK(F725),"",IF(ISNUMBER(F725),F725,VLOOKUP(IF(ISERROR(SEARCH(")",F725,1)),LEFT(F725,LEN(F725)),LEFT(F725,LEN(F725)-1)),$A$2:$C$38,3,0)))</f>
        <v/>
      </c>
      <c r="L725" s="40" t="str">
        <f aca="false">IF(ISBLANK(G725),"",IF(ISNUMBER(G725),G725,IF(ISNUMBER(1*LEFT(G725,LEN(G725)-1)),1*LEFT(G725,LEN(G725)-1),VLOOKUP(IF(ISERROR(SEARCH(")",G725,1)),LEFT(G725,LEN(G725)),LEFT(G725,LEN(G725)-1)),$A$2:$C$38,3,0))))</f>
        <v/>
      </c>
      <c r="M725" s="41" t="str">
        <f aca="false">IF(ISBLANK(H725),"",IF(ISNUMBER(H725),H725,IF(ISNUMBER(1*LEFT(H725,LEN(H725)-1)),1*LEFT(H725,LEN(H725)-1),VLOOKUP(IF(ISERROR(SEARCH(")",H725,1)),LEFT(H725,LEN(H725)),LEFT(H725,LEN(H725)-1)),$A$2:$C$38,3,0))))</f>
        <v/>
      </c>
      <c r="N725" s="40" t="str">
        <f aca="false">I725&amp;"("&amp;J725&amp;IF(ISNUMBER(K725),IF(ISNUMBER(L725),IF(ISNUMBER(M725),","&amp;K725&amp;","&amp;L725&amp;","&amp;M725,","&amp;K725&amp;","&amp;L725),","&amp;K725),"")&amp;")"</f>
        <v>TOPC(200)</v>
      </c>
      <c r="O725" s="0" t="str">
        <f aca="false">IF(ISERROR(VLOOKUP(N725,'INTEGER modparm'!$B$2:$B$155,1,0)),IF(ISERROR(VLOOKUP(N725,'REAL modparm'!$B$2:$B$801,1,0)),IF(ISERROR(VLOOKUP(N725,'CHAR modparm'!$B$2:$B$10,1,0)),"*******","CHARACTER"),"REAL"),"INTEGER")</f>
        <v>REAL</v>
      </c>
      <c r="P725" s="0" t="n">
        <v>724</v>
      </c>
      <c r="Q725" s="42" t="s">
        <v>2974</v>
      </c>
      <c r="R725" s="42" t="str">
        <f aca="false">INDEX($N$2:$N$951,MATCH(S725,$P$2:$P$951,0),1)</f>
        <v>TOPC(200)</v>
      </c>
      <c r="S725" s="30" t="n">
        <v>724</v>
      </c>
      <c r="T725" s="43" t="str">
        <f aca="false">Q725&amp;"::"&amp;R725</f>
        <v>REAL::TOPC(200)</v>
      </c>
      <c r="U725" s="44" t="str">
        <f aca="false">"p%"&amp;LEFT(R725,SEARCH("(",R725,1)-1)&amp;"="&amp;LEFT(R725,SEARCH("(",R725,1)-1)</f>
        <v>p%TOPC=TOPC</v>
      </c>
      <c r="V725" s="44" t="str">
        <f aca="false">LEFT(R725,SEARCH("(",R725,1)-1)&amp;"="&amp;"p%"&amp;LEFT(R725,SEARCH("(",R725,1)-1)</f>
        <v>TOPC=p%TOPC</v>
      </c>
    </row>
    <row r="726" customFormat="false" ht="12.8" hidden="false" customHeight="false" outlineLevel="0" collapsed="false">
      <c r="E726" s="0" t="s">
        <v>1903</v>
      </c>
      <c r="F726" s="0" t="s">
        <v>1599</v>
      </c>
      <c r="I726" s="39" t="s">
        <v>2732</v>
      </c>
      <c r="J726" s="40" t="n">
        <f aca="false">IF(ISNUMBER(RIGHT(E726,LEN(E726)-SEARCH("(",E726,1))*1),RIGHT(E726,LEN(E726)-SEARCH("(",E726,1))*1,VLOOKUP(MID(E726,SEARCH("(",E726,1)+1,IF(ISERROR(FIND("NBMX",E726,1)),3,4)),$A$2:$C$38,3,0))</f>
        <v>31</v>
      </c>
      <c r="K726" s="40" t="n">
        <f aca="false">IF(ISBLANK(F726),"",IF(ISNUMBER(F726),F726,VLOOKUP(IF(ISERROR(SEARCH(")",F726,1)),LEFT(F726,LEN(F726)),LEFT(F726,LEN(F726)-1)),$A$2:$C$38,3,0)))</f>
        <v>1</v>
      </c>
      <c r="L726" s="40" t="str">
        <f aca="false">IF(ISBLANK(G726),"",IF(ISNUMBER(G726),G726,IF(ISNUMBER(1*LEFT(G726,LEN(G726)-1)),1*LEFT(G726,LEN(G726)-1),VLOOKUP(IF(ISERROR(SEARCH(")",G726,1)),LEFT(G726,LEN(G726)),LEFT(G726,LEN(G726)-1)),$A$2:$C$38,3,0))))</f>
        <v/>
      </c>
      <c r="M726" s="41" t="str">
        <f aca="false">IF(ISBLANK(H726),"",IF(ISNUMBER(H726),H726,IF(ISNUMBER(1*LEFT(H726,LEN(H726)-1)),1*LEFT(H726,LEN(H726)-1),VLOOKUP(IF(ISERROR(SEARCH(")",H726,1)),LEFT(H726,LEN(H726)),LEFT(H726,LEN(H726)-1)),$A$2:$C$38,3,0))))</f>
        <v/>
      </c>
      <c r="N726" s="40" t="str">
        <f aca="false">I726&amp;"("&amp;J726&amp;IF(ISNUMBER(K726),IF(ISNUMBER(L726),IF(ISNUMBER(M726),","&amp;K726&amp;","&amp;L726&amp;","&amp;M726,","&amp;K726&amp;","&amp;L726),","&amp;K726),"")&amp;")"</f>
        <v>TPOR(31,1)</v>
      </c>
      <c r="O726" s="0" t="str">
        <f aca="false">IF(ISERROR(VLOOKUP(N726,'INTEGER modparm'!$B$2:$B$155,1,0)),IF(ISERROR(VLOOKUP(N726,'REAL modparm'!$B$2:$B$801,1,0)),IF(ISERROR(VLOOKUP(N726,'CHAR modparm'!$B$2:$B$10,1,0)),"*******","CHARACTER"),"REAL"),"INTEGER")</f>
        <v>REAL</v>
      </c>
      <c r="P726" s="0" t="n">
        <v>725</v>
      </c>
      <c r="Q726" s="42" t="s">
        <v>2974</v>
      </c>
      <c r="R726" s="42" t="str">
        <f aca="false">INDEX($N$2:$N$951,MATCH(S726,$P$2:$P$951,0),1)</f>
        <v>TPOR(31,1)</v>
      </c>
      <c r="S726" s="30" t="n">
        <v>725</v>
      </c>
      <c r="T726" s="43" t="str">
        <f aca="false">Q726&amp;"::"&amp;R726</f>
        <v>REAL::TPOR(31,1)</v>
      </c>
      <c r="U726" s="44" t="str">
        <f aca="false">"p%"&amp;LEFT(R726,SEARCH("(",R726,1)-1)&amp;"="&amp;LEFT(R726,SEARCH("(",R726,1)-1)</f>
        <v>p%TPOR=TPOR</v>
      </c>
      <c r="V726" s="44" t="str">
        <f aca="false">LEFT(R726,SEARCH("(",R726,1)-1)&amp;"="&amp;"p%"&amp;LEFT(R726,SEARCH("(",R726,1)-1)</f>
        <v>TPOR=p%TPOR</v>
      </c>
    </row>
    <row r="727" customFormat="false" ht="12.8" hidden="false" customHeight="false" outlineLevel="0" collapsed="false">
      <c r="E727" s="0" t="s">
        <v>1134</v>
      </c>
      <c r="I727" s="39" t="s">
        <v>2733</v>
      </c>
      <c r="J727" s="40" t="n">
        <f aca="false">IF(ISNUMBER(RIGHT(E727,LEN(E727)-SEARCH("(",E727,1))*1),RIGHT(E727,LEN(E727)-SEARCH("(",E727,1))*1,VLOOKUP(MID(E727,SEARCH("(",E727,1)+1,IF(ISERROR(FIND("NBMX",E727,1)),3,4)),$A$2:$C$38,3,0))</f>
        <v>1</v>
      </c>
      <c r="K727" s="40" t="str">
        <f aca="false">IF(ISBLANK(F727),"",IF(ISNUMBER(F727),F727,VLOOKUP(IF(ISERROR(SEARCH(")",F727,1)),LEFT(F727,LEN(F727)),LEFT(F727,LEN(F727)-1)),$A$2:$C$38,3,0)))</f>
        <v/>
      </c>
      <c r="L727" s="40" t="str">
        <f aca="false">IF(ISBLANK(G727),"",IF(ISNUMBER(G727),G727,IF(ISNUMBER(1*LEFT(G727,LEN(G727)-1)),1*LEFT(G727,LEN(G727)-1),VLOOKUP(IF(ISERROR(SEARCH(")",G727,1)),LEFT(G727,LEN(G727)),LEFT(G727,LEN(G727)-1)),$A$2:$C$38,3,0))))</f>
        <v/>
      </c>
      <c r="M727" s="41" t="str">
        <f aca="false">IF(ISBLANK(H727),"",IF(ISNUMBER(H727),H727,IF(ISNUMBER(1*LEFT(H727,LEN(H727)-1)),1*LEFT(H727,LEN(H727)-1),VLOOKUP(IF(ISERROR(SEARCH(")",H727,1)),LEFT(H727,LEN(H727)),LEFT(H727,LEN(H727)-1)),$A$2:$C$38,3,0))))</f>
        <v/>
      </c>
      <c r="N727" s="40" t="str">
        <f aca="false">I727&amp;"("&amp;J727&amp;IF(ISNUMBER(K727),IF(ISNUMBER(L727),IF(ISNUMBER(M727),","&amp;K727&amp;","&amp;L727&amp;","&amp;M727,","&amp;K727&amp;","&amp;L727),","&amp;K727),"")&amp;")"</f>
        <v>TPSF(1)</v>
      </c>
      <c r="O727" s="0" t="str">
        <f aca="false">IF(ISERROR(VLOOKUP(N727,'INTEGER modparm'!$B$2:$B$155,1,0)),IF(ISERROR(VLOOKUP(N727,'REAL modparm'!$B$2:$B$801,1,0)),IF(ISERROR(VLOOKUP(N727,'CHAR modparm'!$B$2:$B$10,1,0)),"*******","CHARACTER"),"REAL"),"INTEGER")</f>
        <v>REAL</v>
      </c>
      <c r="P727" s="0" t="n">
        <v>726</v>
      </c>
      <c r="Q727" s="42" t="s">
        <v>2974</v>
      </c>
      <c r="R727" s="42" t="str">
        <f aca="false">INDEX($N$2:$N$951,MATCH(S727,$P$2:$P$951,0),1)</f>
        <v>TPSF(1)</v>
      </c>
      <c r="S727" s="30" t="n">
        <v>726</v>
      </c>
      <c r="T727" s="43" t="str">
        <f aca="false">Q727&amp;"::"&amp;R727</f>
        <v>REAL::TPSF(1)</v>
      </c>
      <c r="U727" s="44" t="str">
        <f aca="false">"p%"&amp;LEFT(R727,SEARCH("(",R727,1)-1)&amp;"="&amp;LEFT(R727,SEARCH("(",R727,1)-1)</f>
        <v>p%TPSF=TPSF</v>
      </c>
      <c r="V727" s="44" t="str">
        <f aca="false">LEFT(R727,SEARCH("(",R727,1)-1)&amp;"="&amp;"p%"&amp;LEFT(R727,SEARCH("(",R727,1)-1)</f>
        <v>TPSF=p%TPSF</v>
      </c>
    </row>
    <row r="728" customFormat="false" ht="12.8" hidden="false" customHeight="false" outlineLevel="0" collapsed="false">
      <c r="E728" s="0" t="s">
        <v>1904</v>
      </c>
      <c r="F728" s="0" t="s">
        <v>1599</v>
      </c>
      <c r="I728" s="39" t="s">
        <v>2734</v>
      </c>
      <c r="J728" s="40" t="n">
        <f aca="false">IF(ISNUMBER(RIGHT(E728,LEN(E728)-SEARCH("(",E728,1))*1),RIGHT(E728,LEN(E728)-SEARCH("(",E728,1))*1,VLOOKUP(MID(E728,SEARCH("(",E728,1)+1,IF(ISERROR(FIND("NBMX",E728,1)),3,4)),$A$2:$C$38,3,0))</f>
        <v>12</v>
      </c>
      <c r="K728" s="40" t="n">
        <f aca="false">IF(ISBLANK(F728),"",IF(ISNUMBER(F728),F728,VLOOKUP(IF(ISERROR(SEARCH(")",F728,1)),LEFT(F728,LEN(F728)),LEFT(F728,LEN(F728)-1)),$A$2:$C$38,3,0)))</f>
        <v>1</v>
      </c>
      <c r="L728" s="40" t="str">
        <f aca="false">IF(ISBLANK(G728),"",IF(ISNUMBER(G728),G728,IF(ISNUMBER(1*LEFT(G728,LEN(G728)-1)),1*LEFT(G728,LEN(G728)-1),VLOOKUP(IF(ISERROR(SEARCH(")",G728,1)),LEFT(G728,LEN(G728)),LEFT(G728,LEN(G728)-1)),$A$2:$C$38,3,0))))</f>
        <v/>
      </c>
      <c r="M728" s="41" t="str">
        <f aca="false">IF(ISBLANK(H728),"",IF(ISNUMBER(H728),H728,IF(ISNUMBER(1*LEFT(H728,LEN(H728)-1)),1*LEFT(H728,LEN(H728)-1),VLOOKUP(IF(ISERROR(SEARCH(")",H728,1)),LEFT(H728,LEN(H728)),LEFT(H728,LEN(H728)-1)),$A$2:$C$38,3,0))))</f>
        <v/>
      </c>
      <c r="N728" s="40" t="str">
        <f aca="false">I728&amp;"("&amp;J728&amp;IF(ISNUMBER(K728),IF(ISNUMBER(L728),IF(ISNUMBER(M728),","&amp;K728&amp;","&amp;L728&amp;","&amp;M728,","&amp;K728&amp;","&amp;L728),","&amp;K728),"")&amp;")"</f>
        <v>TQ(12,1)</v>
      </c>
      <c r="O728" s="0" t="str">
        <f aca="false">IF(ISERROR(VLOOKUP(N728,'INTEGER modparm'!$B$2:$B$155,1,0)),IF(ISERROR(VLOOKUP(N728,'REAL modparm'!$B$2:$B$801,1,0)),IF(ISERROR(VLOOKUP(N728,'CHAR modparm'!$B$2:$B$10,1,0)),"*******","CHARACTER"),"REAL"),"INTEGER")</f>
        <v>REAL</v>
      </c>
      <c r="P728" s="0" t="n">
        <v>727</v>
      </c>
      <c r="Q728" s="42" t="s">
        <v>2974</v>
      </c>
      <c r="R728" s="42" t="str">
        <f aca="false">INDEX($N$2:$N$951,MATCH(S728,$P$2:$P$951,0),1)</f>
        <v>TQ(12,1)</v>
      </c>
      <c r="S728" s="30" t="n">
        <v>727</v>
      </c>
      <c r="T728" s="43" t="str">
        <f aca="false">Q728&amp;"::"&amp;R728</f>
        <v>REAL::TQ(12,1)</v>
      </c>
      <c r="U728" s="44" t="str">
        <f aca="false">"p%"&amp;LEFT(R728,SEARCH("(",R728,1)-1)&amp;"="&amp;LEFT(R728,SEARCH("(",R728,1)-1)</f>
        <v>p%TQ=TQ</v>
      </c>
      <c r="V728" s="44" t="str">
        <f aca="false">LEFT(R728,SEARCH("(",R728,1)-1)&amp;"="&amp;"p%"&amp;LEFT(R728,SEARCH("(",R728,1)-1)</f>
        <v>TQ=p%TQ</v>
      </c>
    </row>
    <row r="729" customFormat="false" ht="12.8" hidden="false" customHeight="false" outlineLevel="0" collapsed="false">
      <c r="E729" s="0" t="s">
        <v>1905</v>
      </c>
      <c r="F729" s="0" t="s">
        <v>1599</v>
      </c>
      <c r="I729" s="39" t="s">
        <v>2735</v>
      </c>
      <c r="J729" s="40" t="n">
        <f aca="false">IF(ISNUMBER(RIGHT(E729,LEN(E729)-SEARCH("(",E729,1))*1),RIGHT(E729,LEN(E729)-SEARCH("(",E729,1))*1,VLOOKUP(MID(E729,SEARCH("(",E729,1)+1,IF(ISERROR(FIND("NBMX",E729,1)),3,4)),$A$2:$C$38,3,0))</f>
        <v>12</v>
      </c>
      <c r="K729" s="40" t="n">
        <f aca="false">IF(ISBLANK(F729),"",IF(ISNUMBER(F729),F729,VLOOKUP(IF(ISERROR(SEARCH(")",F729,1)),LEFT(F729,LEN(F729)),LEFT(F729,LEN(F729)-1)),$A$2:$C$38,3,0)))</f>
        <v>1</v>
      </c>
      <c r="L729" s="40" t="str">
        <f aca="false">IF(ISBLANK(G729),"",IF(ISNUMBER(G729),G729,IF(ISNUMBER(1*LEFT(G729,LEN(G729)-1)),1*LEFT(G729,LEN(G729)-1),VLOOKUP(IF(ISERROR(SEARCH(")",G729,1)),LEFT(G729,LEN(G729)),LEFT(G729,LEN(G729)-1)),$A$2:$C$38,3,0))))</f>
        <v/>
      </c>
      <c r="M729" s="41" t="str">
        <f aca="false">IF(ISBLANK(H729),"",IF(ISNUMBER(H729),H729,IF(ISNUMBER(1*LEFT(H729,LEN(H729)-1)),1*LEFT(H729,LEN(H729)-1),VLOOKUP(IF(ISERROR(SEARCH(")",H729,1)),LEFT(H729,LEN(H729)),LEFT(H729,LEN(H729)-1)),$A$2:$C$38,3,0))))</f>
        <v/>
      </c>
      <c r="N729" s="40" t="str">
        <f aca="false">I729&amp;"("&amp;J729&amp;IF(ISNUMBER(K729),IF(ISNUMBER(L729),IF(ISNUMBER(M729),","&amp;K729&amp;","&amp;L729&amp;","&amp;M729,","&amp;K729&amp;","&amp;L729),","&amp;K729),"")&amp;")"</f>
        <v>TQN(12,1)</v>
      </c>
      <c r="O729" s="0" t="str">
        <f aca="false">IF(ISERROR(VLOOKUP(N729,'INTEGER modparm'!$B$2:$B$155,1,0)),IF(ISERROR(VLOOKUP(N729,'REAL modparm'!$B$2:$B$801,1,0)),IF(ISERROR(VLOOKUP(N729,'CHAR modparm'!$B$2:$B$10,1,0)),"*******","CHARACTER"),"REAL"),"INTEGER")</f>
        <v>REAL</v>
      </c>
      <c r="P729" s="0" t="n">
        <v>728</v>
      </c>
      <c r="Q729" s="42" t="s">
        <v>2974</v>
      </c>
      <c r="R729" s="42" t="str">
        <f aca="false">INDEX($N$2:$N$951,MATCH(S729,$P$2:$P$951,0),1)</f>
        <v>TQN(12,1)</v>
      </c>
      <c r="S729" s="30" t="n">
        <v>728</v>
      </c>
      <c r="T729" s="43" t="str">
        <f aca="false">Q729&amp;"::"&amp;R729</f>
        <v>REAL::TQN(12,1)</v>
      </c>
      <c r="U729" s="44" t="str">
        <f aca="false">"p%"&amp;LEFT(R729,SEARCH("(",R729,1)-1)&amp;"="&amp;LEFT(R729,SEARCH("(",R729,1)-1)</f>
        <v>p%TQN=TQN</v>
      </c>
      <c r="V729" s="44" t="str">
        <f aca="false">LEFT(R729,SEARCH("(",R729,1)-1)&amp;"="&amp;"p%"&amp;LEFT(R729,SEARCH("(",R729,1)-1)</f>
        <v>TQN=p%TQN</v>
      </c>
    </row>
    <row r="730" customFormat="false" ht="12.8" hidden="false" customHeight="false" outlineLevel="0" collapsed="false">
      <c r="E730" s="0" t="s">
        <v>1906</v>
      </c>
      <c r="F730" s="0" t="s">
        <v>1599</v>
      </c>
      <c r="I730" s="39" t="s">
        <v>2736</v>
      </c>
      <c r="J730" s="40" t="n">
        <f aca="false">IF(ISNUMBER(RIGHT(E730,LEN(E730)-SEARCH("(",E730,1))*1),RIGHT(E730,LEN(E730)-SEARCH("(",E730,1))*1,VLOOKUP(MID(E730,SEARCH("(",E730,1)+1,IF(ISERROR(FIND("NBMX",E730,1)),3,4)),$A$2:$C$38,3,0))</f>
        <v>12</v>
      </c>
      <c r="K730" s="40" t="n">
        <f aca="false">IF(ISBLANK(F730),"",IF(ISNUMBER(F730),F730,VLOOKUP(IF(ISERROR(SEARCH(")",F730,1)),LEFT(F730,LEN(F730)),LEFT(F730,LEN(F730)-1)),$A$2:$C$38,3,0)))</f>
        <v>1</v>
      </c>
      <c r="L730" s="40" t="str">
        <f aca="false">IF(ISBLANK(G730),"",IF(ISNUMBER(G730),G730,IF(ISNUMBER(1*LEFT(G730,LEN(G730)-1)),1*LEFT(G730,LEN(G730)-1),VLOOKUP(IF(ISERROR(SEARCH(")",G730,1)),LEFT(G730,LEN(G730)),LEFT(G730,LEN(G730)-1)),$A$2:$C$38,3,0))))</f>
        <v/>
      </c>
      <c r="M730" s="41" t="str">
        <f aca="false">IF(ISBLANK(H730),"",IF(ISNUMBER(H730),H730,IF(ISNUMBER(1*LEFT(H730,LEN(H730)-1)),1*LEFT(H730,LEN(H730)-1),VLOOKUP(IF(ISERROR(SEARCH(")",H730,1)),LEFT(H730,LEN(H730)),LEFT(H730,LEN(H730)-1)),$A$2:$C$38,3,0))))</f>
        <v/>
      </c>
      <c r="N730" s="40" t="str">
        <f aca="false">I730&amp;"("&amp;J730&amp;IF(ISNUMBER(K730),IF(ISNUMBER(L730),IF(ISNUMBER(M730),","&amp;K730&amp;","&amp;L730&amp;","&amp;M730,","&amp;K730&amp;","&amp;L730),","&amp;K730),"")&amp;")"</f>
        <v>TQP(12,1)</v>
      </c>
      <c r="O730" s="0" t="str">
        <f aca="false">IF(ISERROR(VLOOKUP(N730,'INTEGER modparm'!$B$2:$B$155,1,0)),IF(ISERROR(VLOOKUP(N730,'REAL modparm'!$B$2:$B$801,1,0)),IF(ISERROR(VLOOKUP(N730,'CHAR modparm'!$B$2:$B$10,1,0)),"*******","CHARACTER"),"REAL"),"INTEGER")</f>
        <v>REAL</v>
      </c>
      <c r="P730" s="0" t="n">
        <v>729</v>
      </c>
      <c r="Q730" s="42" t="s">
        <v>2974</v>
      </c>
      <c r="R730" s="42" t="str">
        <f aca="false">INDEX($N$2:$N$951,MATCH(S730,$P$2:$P$951,0),1)</f>
        <v>TQP(12,1)</v>
      </c>
      <c r="S730" s="30" t="n">
        <v>729</v>
      </c>
      <c r="T730" s="43" t="str">
        <f aca="false">Q730&amp;"::"&amp;R730</f>
        <v>REAL::TQP(12,1)</v>
      </c>
      <c r="U730" s="44" t="str">
        <f aca="false">"p%"&amp;LEFT(R730,SEARCH("(",R730,1)-1)&amp;"="&amp;LEFT(R730,SEARCH("(",R730,1)-1)</f>
        <v>p%TQP=TQP</v>
      </c>
      <c r="V730" s="44" t="str">
        <f aca="false">LEFT(R730,SEARCH("(",R730,1)-1)&amp;"="&amp;"p%"&amp;LEFT(R730,SEARCH("(",R730,1)-1)</f>
        <v>TQP=p%TQP</v>
      </c>
    </row>
    <row r="731" customFormat="false" ht="12.8" hidden="false" customHeight="false" outlineLevel="0" collapsed="false">
      <c r="E731" s="0" t="s">
        <v>1907</v>
      </c>
      <c r="F731" s="0" t="s">
        <v>1599</v>
      </c>
      <c r="I731" s="39" t="s">
        <v>2737</v>
      </c>
      <c r="J731" s="40" t="n">
        <f aca="false">IF(ISNUMBER(RIGHT(E731,LEN(E731)-SEARCH("(",E731,1))*1),RIGHT(E731,LEN(E731)-SEARCH("(",E731,1))*1,VLOOKUP(MID(E731,SEARCH("(",E731,1)+1,IF(ISERROR(FIND("NBMX",E731,1)),3,4)),$A$2:$C$38,3,0))</f>
        <v>12</v>
      </c>
      <c r="K731" s="40" t="n">
        <f aca="false">IF(ISBLANK(F731),"",IF(ISNUMBER(F731),F731,VLOOKUP(IF(ISERROR(SEARCH(")",F731,1)),LEFT(F731,LEN(F731)),LEFT(F731,LEN(F731)-1)),$A$2:$C$38,3,0)))</f>
        <v>1</v>
      </c>
      <c r="L731" s="40" t="str">
        <f aca="false">IF(ISBLANK(G731),"",IF(ISNUMBER(G731),G731,IF(ISNUMBER(1*LEFT(G731,LEN(G731)-1)),1*LEFT(G731,LEN(G731)-1),VLOOKUP(IF(ISERROR(SEARCH(")",G731,1)),LEFT(G731,LEN(G731)),LEFT(G731,LEN(G731)-1)),$A$2:$C$38,3,0))))</f>
        <v/>
      </c>
      <c r="M731" s="41" t="str">
        <f aca="false">IF(ISBLANK(H731),"",IF(ISNUMBER(H731),H731,IF(ISNUMBER(1*LEFT(H731,LEN(H731)-1)),1*LEFT(H731,LEN(H731)-1),VLOOKUP(IF(ISERROR(SEARCH(")",H731,1)),LEFT(H731,LEN(H731)),LEFT(H731,LEN(H731)-1)),$A$2:$C$38,3,0))))</f>
        <v/>
      </c>
      <c r="N731" s="40" t="str">
        <f aca="false">I731&amp;"("&amp;J731&amp;IF(ISNUMBER(K731),IF(ISNUMBER(L731),IF(ISNUMBER(M731),","&amp;K731&amp;","&amp;L731&amp;","&amp;M731,","&amp;K731&amp;","&amp;L731),","&amp;K731),"")&amp;")"</f>
        <v>TQPU(12,1)</v>
      </c>
      <c r="O731" s="0" t="str">
        <f aca="false">IF(ISERROR(VLOOKUP(N731,'INTEGER modparm'!$B$2:$B$155,1,0)),IF(ISERROR(VLOOKUP(N731,'REAL modparm'!$B$2:$B$801,1,0)),IF(ISERROR(VLOOKUP(N731,'CHAR modparm'!$B$2:$B$10,1,0)),"*******","CHARACTER"),"REAL"),"INTEGER")</f>
        <v>REAL</v>
      </c>
      <c r="P731" s="0" t="n">
        <v>730</v>
      </c>
      <c r="Q731" s="42" t="s">
        <v>2974</v>
      </c>
      <c r="R731" s="42" t="str">
        <f aca="false">INDEX($N$2:$N$951,MATCH(S731,$P$2:$P$951,0),1)</f>
        <v>TQPU(12,1)</v>
      </c>
      <c r="S731" s="30" t="n">
        <v>730</v>
      </c>
      <c r="T731" s="43" t="str">
        <f aca="false">Q731&amp;"::"&amp;R731</f>
        <v>REAL::TQPU(12,1)</v>
      </c>
      <c r="U731" s="44" t="str">
        <f aca="false">"p%"&amp;LEFT(R731,SEARCH("(",R731,1)-1)&amp;"="&amp;LEFT(R731,SEARCH("(",R731,1)-1)</f>
        <v>p%TQPU=TQPU</v>
      </c>
      <c r="V731" s="44" t="str">
        <f aca="false">LEFT(R731,SEARCH("(",R731,1)-1)&amp;"="&amp;"p%"&amp;LEFT(R731,SEARCH("(",R731,1)-1)</f>
        <v>TQPU=p%TQPU</v>
      </c>
    </row>
    <row r="732" customFormat="false" ht="12.8" hidden="false" customHeight="false" outlineLevel="0" collapsed="false">
      <c r="E732" s="0" t="s">
        <v>1908</v>
      </c>
      <c r="F732" s="0" t="s">
        <v>1599</v>
      </c>
      <c r="I732" s="39" t="s">
        <v>2738</v>
      </c>
      <c r="J732" s="40" t="n">
        <f aca="false">IF(ISNUMBER(RIGHT(E732,LEN(E732)-SEARCH("(",E732,1))*1),RIGHT(E732,LEN(E732)-SEARCH("(",E732,1))*1,VLOOKUP(MID(E732,SEARCH("(",E732,1)+1,IF(ISERROR(FIND("NBMX",E732,1)),3,4)),$A$2:$C$38,3,0))</f>
        <v>12</v>
      </c>
      <c r="K732" s="40" t="n">
        <f aca="false">IF(ISBLANK(F732),"",IF(ISNUMBER(F732),F732,VLOOKUP(IF(ISERROR(SEARCH(")",F732,1)),LEFT(F732,LEN(F732)),LEFT(F732,LEN(F732)-1)),$A$2:$C$38,3,0)))</f>
        <v>1</v>
      </c>
      <c r="L732" s="40" t="str">
        <f aca="false">IF(ISBLANK(G732),"",IF(ISNUMBER(G732),G732,IF(ISNUMBER(1*LEFT(G732,LEN(G732)-1)),1*LEFT(G732,LEN(G732)-1),VLOOKUP(IF(ISERROR(SEARCH(")",G732,1)),LEFT(G732,LEN(G732)),LEFT(G732,LEN(G732)-1)),$A$2:$C$38,3,0))))</f>
        <v/>
      </c>
      <c r="M732" s="41" t="str">
        <f aca="false">IF(ISBLANK(H732),"",IF(ISNUMBER(H732),H732,IF(ISNUMBER(1*LEFT(H732,LEN(H732)-1)),1*LEFT(H732,LEN(H732)-1),VLOOKUP(IF(ISERROR(SEARCH(")",H732,1)),LEFT(H732,LEN(H732)),LEFT(H732,LEN(H732)-1)),$A$2:$C$38,3,0))))</f>
        <v/>
      </c>
      <c r="N732" s="40" t="str">
        <f aca="false">I732&amp;"("&amp;J732&amp;IF(ISNUMBER(K732),IF(ISNUMBER(L732),IF(ISNUMBER(M732),","&amp;K732&amp;","&amp;L732&amp;","&amp;M732,","&amp;K732&amp;","&amp;L732),","&amp;K732),"")&amp;")"</f>
        <v>TR(12,1)</v>
      </c>
      <c r="O732" s="0" t="str">
        <f aca="false">IF(ISERROR(VLOOKUP(N732,'INTEGER modparm'!$B$2:$B$155,1,0)),IF(ISERROR(VLOOKUP(N732,'REAL modparm'!$B$2:$B$801,1,0)),IF(ISERROR(VLOOKUP(N732,'CHAR modparm'!$B$2:$B$10,1,0)),"*******","CHARACTER"),"REAL"),"INTEGER")</f>
        <v>REAL</v>
      </c>
      <c r="P732" s="0" t="n">
        <v>731</v>
      </c>
      <c r="Q732" s="42" t="s">
        <v>2974</v>
      </c>
      <c r="R732" s="42" t="str">
        <f aca="false">INDEX($N$2:$N$951,MATCH(S732,$P$2:$P$951,0),1)</f>
        <v>TR(12,1)</v>
      </c>
      <c r="S732" s="30" t="n">
        <v>731</v>
      </c>
      <c r="T732" s="43" t="str">
        <f aca="false">Q732&amp;"::"&amp;R732</f>
        <v>REAL::TR(12,1)</v>
      </c>
      <c r="U732" s="44" t="str">
        <f aca="false">"p%"&amp;LEFT(R732,SEARCH("(",R732,1)-1)&amp;"="&amp;LEFT(R732,SEARCH("(",R732,1)-1)</f>
        <v>p%TR=TR</v>
      </c>
      <c r="V732" s="44" t="str">
        <f aca="false">LEFT(R732,SEARCH("(",R732,1)-1)&amp;"="&amp;"p%"&amp;LEFT(R732,SEARCH("(",R732,1)-1)</f>
        <v>TR=p%TR</v>
      </c>
    </row>
    <row r="733" customFormat="false" ht="12.8" hidden="false" customHeight="false" outlineLevel="0" collapsed="false">
      <c r="E733" s="0" t="s">
        <v>1909</v>
      </c>
      <c r="F733" s="0" t="s">
        <v>1599</v>
      </c>
      <c r="I733" s="39" t="s">
        <v>2739</v>
      </c>
      <c r="J733" s="40" t="n">
        <f aca="false">IF(ISNUMBER(RIGHT(E733,LEN(E733)-SEARCH("(",E733,1))*1),RIGHT(E733,LEN(E733)-SEARCH("(",E733,1))*1,VLOOKUP(MID(E733,SEARCH("(",E733,1)+1,IF(ISERROR(FIND("NBMX",E733,1)),3,4)),$A$2:$C$38,3,0))</f>
        <v>200</v>
      </c>
      <c r="K733" s="40" t="n">
        <f aca="false">IF(ISBLANK(F733),"",IF(ISNUMBER(F733),F733,VLOOKUP(IF(ISERROR(SEARCH(")",F733,1)),LEFT(F733,LEN(F733)),LEFT(F733,LEN(F733)-1)),$A$2:$C$38,3,0)))</f>
        <v>1</v>
      </c>
      <c r="L733" s="40" t="str">
        <f aca="false">IF(ISBLANK(G733),"",IF(ISNUMBER(G733),G733,IF(ISNUMBER(1*LEFT(G733,LEN(G733)-1)),1*LEFT(G733,LEN(G733)-1),VLOOKUP(IF(ISERROR(SEARCH(")",G733,1)),LEFT(G733,LEN(G733)),LEFT(G733,LEN(G733)-1)),$A$2:$C$38,3,0))))</f>
        <v/>
      </c>
      <c r="M733" s="41" t="str">
        <f aca="false">IF(ISBLANK(H733),"",IF(ISNUMBER(H733),H733,IF(ISNUMBER(1*LEFT(H733,LEN(H733)-1)),1*LEFT(H733,LEN(H733)-1),VLOOKUP(IF(ISERROR(SEARCH(")",H733,1)),LEFT(H733,LEN(H733)),LEFT(H733,LEN(H733)-1)),$A$2:$C$38,3,0))))</f>
        <v/>
      </c>
      <c r="N733" s="40" t="str">
        <f aca="false">I733&amp;"("&amp;J733&amp;IF(ISNUMBER(K733),IF(ISNUMBER(L733),IF(ISNUMBER(M733),","&amp;K733&amp;","&amp;L733&amp;","&amp;M733,","&amp;K733&amp;","&amp;L733),","&amp;K733),"")&amp;")"</f>
        <v>TRA(200,1)</v>
      </c>
      <c r="O733" s="0" t="str">
        <f aca="false">IF(ISERROR(VLOOKUP(N733,'INTEGER modparm'!$B$2:$B$155,1,0)),IF(ISERROR(VLOOKUP(N733,'REAL modparm'!$B$2:$B$801,1,0)),IF(ISERROR(VLOOKUP(N733,'CHAR modparm'!$B$2:$B$10,1,0)),"*******","CHARACTER"),"REAL"),"INTEGER")</f>
        <v>REAL</v>
      </c>
      <c r="P733" s="0" t="n">
        <v>732</v>
      </c>
      <c r="Q733" s="42" t="s">
        <v>2974</v>
      </c>
      <c r="R733" s="42" t="str">
        <f aca="false">INDEX($N$2:$N$951,MATCH(S733,$P$2:$P$951,0),1)</f>
        <v>TRA(200,1)</v>
      </c>
      <c r="S733" s="30" t="n">
        <v>732</v>
      </c>
      <c r="T733" s="43" t="str">
        <f aca="false">Q733&amp;"::"&amp;R733</f>
        <v>REAL::TRA(200,1)</v>
      </c>
      <c r="U733" s="44" t="str">
        <f aca="false">"p%"&amp;LEFT(R733,SEARCH("(",R733,1)-1)&amp;"="&amp;LEFT(R733,SEARCH("(",R733,1)-1)</f>
        <v>p%TRA=TRA</v>
      </c>
      <c r="V733" s="44" t="str">
        <f aca="false">LEFT(R733,SEARCH("(",R733,1)-1)&amp;"="&amp;"p%"&amp;LEFT(R733,SEARCH("(",R733,1)-1)</f>
        <v>TRA=p%TRA</v>
      </c>
    </row>
    <row r="734" customFormat="false" ht="12.8" hidden="false" customHeight="false" outlineLevel="0" collapsed="false">
      <c r="E734" s="0" t="s">
        <v>1910</v>
      </c>
      <c r="F734" s="0" t="s">
        <v>1599</v>
      </c>
      <c r="I734" s="39" t="s">
        <v>2740</v>
      </c>
      <c r="J734" s="40" t="n">
        <f aca="false">IF(ISNUMBER(RIGHT(E734,LEN(E734)-SEARCH("(",E734,1))*1),RIGHT(E734,LEN(E734)-SEARCH("(",E734,1))*1,VLOOKUP(MID(E734,SEARCH("(",E734,1)+1,IF(ISERROR(FIND("NBMX",E734,1)),3,4)),$A$2:$C$38,3,0))</f>
        <v>200</v>
      </c>
      <c r="K734" s="40" t="n">
        <f aca="false">IF(ISBLANK(F734),"",IF(ISNUMBER(F734),F734,VLOOKUP(IF(ISERROR(SEARCH(")",F734,1)),LEFT(F734,LEN(F734)),LEFT(F734,LEN(F734)-1)),$A$2:$C$38,3,0)))</f>
        <v>1</v>
      </c>
      <c r="L734" s="40" t="str">
        <f aca="false">IF(ISBLANK(G734),"",IF(ISNUMBER(G734),G734,IF(ISNUMBER(1*LEFT(G734,LEN(G734)-1)),1*LEFT(G734,LEN(G734)-1),VLOOKUP(IF(ISERROR(SEARCH(")",G734,1)),LEFT(G734,LEN(G734)),LEFT(G734,LEN(G734)-1)),$A$2:$C$38,3,0))))</f>
        <v/>
      </c>
      <c r="M734" s="41" t="str">
        <f aca="false">IF(ISBLANK(H734),"",IF(ISNUMBER(H734),H734,IF(ISNUMBER(1*LEFT(H734,LEN(H734)-1)),1*LEFT(H734,LEN(H734)-1),VLOOKUP(IF(ISERROR(SEARCH(")",H734,1)),LEFT(H734,LEN(H734)),LEFT(H734,LEN(H734)-1)),$A$2:$C$38,3,0))))</f>
        <v/>
      </c>
      <c r="N734" s="40" t="str">
        <f aca="false">I734&amp;"("&amp;J734&amp;IF(ISNUMBER(K734),IF(ISNUMBER(L734),IF(ISNUMBER(M734),","&amp;K734&amp;","&amp;L734&amp;","&amp;M734,","&amp;K734&amp;","&amp;L734),","&amp;K734),"")&amp;")"</f>
        <v>TRD(200,1)</v>
      </c>
      <c r="O734" s="0" t="str">
        <f aca="false">IF(ISERROR(VLOOKUP(N734,'INTEGER modparm'!$B$2:$B$155,1,0)),IF(ISERROR(VLOOKUP(N734,'REAL modparm'!$B$2:$B$801,1,0)),IF(ISERROR(VLOOKUP(N734,'CHAR modparm'!$B$2:$B$10,1,0)),"*******","CHARACTER"),"REAL"),"INTEGER")</f>
        <v>REAL</v>
      </c>
      <c r="P734" s="0" t="n">
        <v>733</v>
      </c>
      <c r="Q734" s="42" t="s">
        <v>2974</v>
      </c>
      <c r="R734" s="42" t="str">
        <f aca="false">INDEX($N$2:$N$951,MATCH(S734,$P$2:$P$951,0),1)</f>
        <v>TRD(200,1)</v>
      </c>
      <c r="S734" s="30" t="n">
        <v>733</v>
      </c>
      <c r="T734" s="43" t="str">
        <f aca="false">Q734&amp;"::"&amp;R734</f>
        <v>REAL::TRD(200,1)</v>
      </c>
      <c r="U734" s="44" t="str">
        <f aca="false">"p%"&amp;LEFT(R734,SEARCH("(",R734,1)-1)&amp;"="&amp;LEFT(R734,SEARCH("(",R734,1)-1)</f>
        <v>p%TRD=TRD</v>
      </c>
      <c r="V734" s="44" t="str">
        <f aca="false">LEFT(R734,SEARCH("(",R734,1)-1)&amp;"="&amp;"p%"&amp;LEFT(R734,SEARCH("(",R734,1)-1)</f>
        <v>TRD=p%TRD</v>
      </c>
    </row>
    <row r="735" customFormat="false" ht="12.8" hidden="false" customHeight="false" outlineLevel="0" collapsed="false">
      <c r="E735" s="0" t="s">
        <v>1911</v>
      </c>
      <c r="F735" s="0" t="s">
        <v>1599</v>
      </c>
      <c r="I735" s="39" t="s">
        <v>2741</v>
      </c>
      <c r="J735" s="40" t="n">
        <f aca="false">IF(ISNUMBER(RIGHT(E735,LEN(E735)-SEARCH("(",E735,1))*1),RIGHT(E735,LEN(E735)-SEARCH("(",E735,1))*1,VLOOKUP(MID(E735,SEARCH("(",E735,1)+1,IF(ISERROR(FIND("NBMX",E735,1)),3,4)),$A$2:$C$38,3,0))</f>
        <v>12</v>
      </c>
      <c r="K735" s="40" t="n">
        <f aca="false">IF(ISBLANK(F735),"",IF(ISNUMBER(F735),F735,VLOOKUP(IF(ISERROR(SEARCH(")",F735,1)),LEFT(F735,LEN(F735)),LEFT(F735,LEN(F735)-1)),$A$2:$C$38,3,0)))</f>
        <v>1</v>
      </c>
      <c r="L735" s="40" t="str">
        <f aca="false">IF(ISBLANK(G735),"",IF(ISNUMBER(G735),G735,IF(ISNUMBER(1*LEFT(G735,LEN(G735)-1)),1*LEFT(G735,LEN(G735)-1),VLOOKUP(IF(ISERROR(SEARCH(")",G735,1)),LEFT(G735,LEN(G735)),LEFT(G735,LEN(G735)-1)),$A$2:$C$38,3,0))))</f>
        <v/>
      </c>
      <c r="M735" s="41" t="str">
        <f aca="false">IF(ISBLANK(H735),"",IF(ISNUMBER(H735),H735,IF(ISNUMBER(1*LEFT(H735,LEN(H735)-1)),1*LEFT(H735,LEN(H735)-1),VLOOKUP(IF(ISERROR(SEARCH(")",H735,1)),LEFT(H735,LEN(H735)),LEFT(H735,LEN(H735)-1)),$A$2:$C$38,3,0))))</f>
        <v/>
      </c>
      <c r="N735" s="40" t="str">
        <f aca="false">I735&amp;"("&amp;J735&amp;IF(ISNUMBER(K735),IF(ISNUMBER(L735),IF(ISNUMBER(M735),","&amp;K735&amp;","&amp;L735&amp;","&amp;M735,","&amp;K735&amp;","&amp;L735),","&amp;K735),"")&amp;")"</f>
        <v>TRHT(12,1)</v>
      </c>
      <c r="O735" s="0" t="str">
        <f aca="false">IF(ISERROR(VLOOKUP(N735,'INTEGER modparm'!$B$2:$B$155,1,0)),IF(ISERROR(VLOOKUP(N735,'REAL modparm'!$B$2:$B$801,1,0)),IF(ISERROR(VLOOKUP(N735,'CHAR modparm'!$B$2:$B$10,1,0)),"*******","CHARACTER"),"REAL"),"INTEGER")</f>
        <v>REAL</v>
      </c>
      <c r="P735" s="0" t="n">
        <v>734</v>
      </c>
      <c r="Q735" s="42" t="s">
        <v>2974</v>
      </c>
      <c r="R735" s="42" t="str">
        <f aca="false">INDEX($N$2:$N$951,MATCH(S735,$P$2:$P$951,0),1)</f>
        <v>TRHT(12,1)</v>
      </c>
      <c r="S735" s="30" t="n">
        <v>734</v>
      </c>
      <c r="T735" s="43" t="str">
        <f aca="false">Q735&amp;"::"&amp;R735</f>
        <v>REAL::TRHT(12,1)</v>
      </c>
      <c r="U735" s="44" t="str">
        <f aca="false">"p%"&amp;LEFT(R735,SEARCH("(",R735,1)-1)&amp;"="&amp;LEFT(R735,SEARCH("(",R735,1)-1)</f>
        <v>p%TRHT=TRHT</v>
      </c>
      <c r="V735" s="44" t="str">
        <f aca="false">LEFT(R735,SEARCH("(",R735,1)-1)&amp;"="&amp;"p%"&amp;LEFT(R735,SEARCH("(",R735,1)-1)</f>
        <v>TRHT=p%TRHT</v>
      </c>
    </row>
    <row r="736" customFormat="false" ht="12.8" hidden="false" customHeight="false" outlineLevel="0" collapsed="false">
      <c r="E736" s="0" t="s">
        <v>1135</v>
      </c>
      <c r="I736" s="39" t="s">
        <v>2742</v>
      </c>
      <c r="J736" s="40" t="n">
        <f aca="false">IF(ISNUMBER(RIGHT(E736,LEN(E736)-SEARCH("(",E736,1))*1),RIGHT(E736,LEN(E736)-SEARCH("(",E736,1))*1,VLOOKUP(MID(E736,SEARCH("(",E736,1)+1,IF(ISERROR(FIND("NBMX",E736,1)),3,4)),$A$2:$C$38,3,0))</f>
        <v>1</v>
      </c>
      <c r="K736" s="40" t="str">
        <f aca="false">IF(ISBLANK(F736),"",IF(ISNUMBER(F736),F736,VLOOKUP(IF(ISERROR(SEARCH(")",F736,1)),LEFT(F736,LEN(F736)),LEFT(F736,LEN(F736)-1)),$A$2:$C$38,3,0)))</f>
        <v/>
      </c>
      <c r="L736" s="40" t="str">
        <f aca="false">IF(ISBLANK(G736),"",IF(ISNUMBER(G736),G736,IF(ISNUMBER(1*LEFT(G736,LEN(G736)-1)),1*LEFT(G736,LEN(G736)-1),VLOOKUP(IF(ISERROR(SEARCH(")",G736,1)),LEFT(G736,LEN(G736)),LEFT(G736,LEN(G736)-1)),$A$2:$C$38,3,0))))</f>
        <v/>
      </c>
      <c r="M736" s="41" t="str">
        <f aca="false">IF(ISBLANK(H736),"",IF(ISNUMBER(H736),H736,IF(ISNUMBER(1*LEFT(H736,LEN(H736)-1)),1*LEFT(H736,LEN(H736)-1),VLOOKUP(IF(ISERROR(SEARCH(")",H736,1)),LEFT(H736,LEN(H736)),LEFT(H736,LEN(H736)-1)),$A$2:$C$38,3,0))))</f>
        <v/>
      </c>
      <c r="N736" s="40" t="str">
        <f aca="false">I736&amp;"("&amp;J736&amp;IF(ISNUMBER(K736),IF(ISNUMBER(L736),IF(ISNUMBER(M736),","&amp;K736&amp;","&amp;L736&amp;","&amp;M736,","&amp;K736&amp;","&amp;L736),","&amp;K736),"")&amp;")"</f>
        <v>TRSD(1)</v>
      </c>
      <c r="O736" s="0" t="str">
        <f aca="false">IF(ISERROR(VLOOKUP(N736,'INTEGER modparm'!$B$2:$B$155,1,0)),IF(ISERROR(VLOOKUP(N736,'REAL modparm'!$B$2:$B$801,1,0)),IF(ISERROR(VLOOKUP(N736,'CHAR modparm'!$B$2:$B$10,1,0)),"*******","CHARACTER"),"REAL"),"INTEGER")</f>
        <v>REAL</v>
      </c>
      <c r="P736" s="0" t="n">
        <v>735</v>
      </c>
      <c r="Q736" s="42" t="s">
        <v>2974</v>
      </c>
      <c r="R736" s="42" t="str">
        <f aca="false">INDEX($N$2:$N$951,MATCH(S736,$P$2:$P$951,0),1)</f>
        <v>TRSD(1)</v>
      </c>
      <c r="S736" s="30" t="n">
        <v>735</v>
      </c>
      <c r="T736" s="43" t="str">
        <f aca="false">Q736&amp;"::"&amp;R736</f>
        <v>REAL::TRSD(1)</v>
      </c>
      <c r="U736" s="44" t="str">
        <f aca="false">"p%"&amp;LEFT(R736,SEARCH("(",R736,1)-1)&amp;"="&amp;LEFT(R736,SEARCH("(",R736,1)-1)</f>
        <v>p%TRSD=TRSD</v>
      </c>
      <c r="V736" s="44" t="str">
        <f aca="false">LEFT(R736,SEARCH("(",R736,1)-1)&amp;"="&amp;"p%"&amp;LEFT(R736,SEARCH("(",R736,1)-1)</f>
        <v>TRSD=p%TRSD</v>
      </c>
    </row>
    <row r="737" customFormat="false" ht="12.8" hidden="false" customHeight="false" outlineLevel="0" collapsed="false">
      <c r="E737" s="0" t="s">
        <v>1912</v>
      </c>
      <c r="F737" s="0" t="s">
        <v>226</v>
      </c>
      <c r="G737" s="0" t="s">
        <v>1599</v>
      </c>
      <c r="I737" s="39" t="s">
        <v>2743</v>
      </c>
      <c r="J737" s="40" t="n">
        <f aca="false">IF(ISNUMBER(RIGHT(E737,LEN(E737)-SEARCH("(",E737,1))*1),RIGHT(E737,LEN(E737)-SEARCH("(",E737,1))*1,VLOOKUP(MID(E737,SEARCH("(",E737,1)+1,IF(ISERROR(FIND("NBMX",E737,1)),3,4)),$A$2:$C$38,3,0))</f>
        <v>7</v>
      </c>
      <c r="K737" s="40" t="n">
        <f aca="false">IF(ISBLANK(F737),"",IF(ISNUMBER(F737),F737,VLOOKUP(IF(ISERROR(SEARCH(")",F737,1)),LEFT(F737,LEN(F737)),LEFT(F737,LEN(F737)-1)),$A$2:$C$38,3,0)))</f>
        <v>200</v>
      </c>
      <c r="L737" s="40" t="n">
        <f aca="false">IF(ISBLANK(G737),"",IF(ISNUMBER(G737),G737,IF(ISNUMBER(1*LEFT(G737,LEN(G737)-1)),1*LEFT(G737,LEN(G737)-1),VLOOKUP(IF(ISERROR(SEARCH(")",G737,1)),LEFT(G737,LEN(G737)),LEFT(G737,LEN(G737)-1)),$A$2:$C$38,3,0))))</f>
        <v>1</v>
      </c>
      <c r="M737" s="41" t="str">
        <f aca="false">IF(ISBLANK(H737),"",IF(ISNUMBER(H737),H737,IF(ISNUMBER(1*LEFT(H737,LEN(H737)-1)),1*LEFT(H737,LEN(H737)-1),VLOOKUP(IF(ISERROR(SEARCH(")",H737,1)),LEFT(H737,LEN(H737)),LEFT(H737,LEN(H737)-1)),$A$2:$C$38,3,0))))</f>
        <v/>
      </c>
      <c r="N737" s="40" t="str">
        <f aca="false">I737&amp;"("&amp;J737&amp;IF(ISNUMBER(K737),IF(ISNUMBER(L737),IF(ISNUMBER(M737),","&amp;K737&amp;","&amp;L737&amp;","&amp;M737,","&amp;K737&amp;","&amp;L737),","&amp;K737),"")&amp;")"</f>
        <v>TSFC(7,200,1)</v>
      </c>
      <c r="O737" s="0" t="str">
        <f aca="false">IF(ISERROR(VLOOKUP(N737,'INTEGER modparm'!$B$2:$B$155,1,0)),IF(ISERROR(VLOOKUP(N737,'REAL modparm'!$B$2:$B$801,1,0)),IF(ISERROR(VLOOKUP(N737,'CHAR modparm'!$B$2:$B$10,1,0)),"*******","CHARACTER"),"REAL"),"INTEGER")</f>
        <v>REAL</v>
      </c>
      <c r="P737" s="0" t="n">
        <v>736</v>
      </c>
      <c r="Q737" s="42" t="s">
        <v>2974</v>
      </c>
      <c r="R737" s="42" t="str">
        <f aca="false">INDEX($N$2:$N$951,MATCH(S737,$P$2:$P$951,0),1)</f>
        <v>TSFC(7,200,1)</v>
      </c>
      <c r="S737" s="30" t="n">
        <v>736</v>
      </c>
      <c r="T737" s="43" t="str">
        <f aca="false">Q737&amp;"::"&amp;R737</f>
        <v>REAL::TSFC(7,200,1)</v>
      </c>
      <c r="U737" s="44" t="str">
        <f aca="false">"p%"&amp;LEFT(R737,SEARCH("(",R737,1)-1)&amp;"="&amp;LEFT(R737,SEARCH("(",R737,1)-1)</f>
        <v>p%TSFC=TSFC</v>
      </c>
      <c r="V737" s="44" t="str">
        <f aca="false">LEFT(R737,SEARCH("(",R737,1)-1)&amp;"="&amp;"p%"&amp;LEFT(R737,SEARCH("(",R737,1)-1)</f>
        <v>TSFC=p%TSFC</v>
      </c>
    </row>
    <row r="738" customFormat="false" ht="12.8" hidden="false" customHeight="false" outlineLevel="0" collapsed="false">
      <c r="E738" s="0" t="s">
        <v>1263</v>
      </c>
      <c r="I738" s="39" t="s">
        <v>2744</v>
      </c>
      <c r="J738" s="40" t="n">
        <f aca="false">IF(ISNUMBER(RIGHT(E738,LEN(E738)-SEARCH("(",E738,1))*1),RIGHT(E738,LEN(E738)-SEARCH("(",E738,1))*1,VLOOKUP(MID(E738,SEARCH("(",E738,1)+1,IF(ISERROR(FIND("NBMX",E738,1)),3,4)),$A$2:$C$38,3,0))</f>
        <v>4</v>
      </c>
      <c r="K738" s="40" t="str">
        <f aca="false">IF(ISBLANK(F738),"",IF(ISNUMBER(F738),F738,VLOOKUP(IF(ISERROR(SEARCH(")",F738,1)),LEFT(F738,LEN(F738)),LEFT(F738,LEN(F738)-1)),$A$2:$C$38,3,0)))</f>
        <v/>
      </c>
      <c r="L738" s="40" t="str">
        <f aca="false">IF(ISBLANK(G738),"",IF(ISNUMBER(G738),G738,IF(ISNUMBER(1*LEFT(G738,LEN(G738)-1)),1*LEFT(G738,LEN(G738)-1),VLOOKUP(IF(ISERROR(SEARCH(")",G738,1)),LEFT(G738,LEN(G738)),LEFT(G738,LEN(G738)-1)),$A$2:$C$38,3,0))))</f>
        <v/>
      </c>
      <c r="M738" s="41" t="str">
        <f aca="false">IF(ISBLANK(H738),"",IF(ISNUMBER(H738),H738,IF(ISNUMBER(1*LEFT(H738,LEN(H738)-1)),1*LEFT(H738,LEN(H738)-1),VLOOKUP(IF(ISERROR(SEARCH(")",H738,1)),LEFT(H738,LEN(H738)),LEFT(H738,LEN(H738)-1)),$A$2:$C$38,3,0))))</f>
        <v/>
      </c>
      <c r="N738" s="40" t="str">
        <f aca="false">I738&amp;"("&amp;J738&amp;IF(ISNUMBER(K738),IF(ISNUMBER(L738),IF(ISNUMBER(M738),","&amp;K738&amp;","&amp;L738&amp;","&amp;M738,","&amp;K738&amp;","&amp;L738),","&amp;K738),"")&amp;")"</f>
        <v>TSFK(4)</v>
      </c>
      <c r="O738" s="0" t="str">
        <f aca="false">IF(ISERROR(VLOOKUP(N738,'INTEGER modparm'!$B$2:$B$155,1,0)),IF(ISERROR(VLOOKUP(N738,'REAL modparm'!$B$2:$B$801,1,0)),IF(ISERROR(VLOOKUP(N738,'CHAR modparm'!$B$2:$B$10,1,0)),"*******","CHARACTER"),"REAL"),"INTEGER")</f>
        <v>REAL</v>
      </c>
      <c r="P738" s="0" t="n">
        <v>737</v>
      </c>
      <c r="Q738" s="42" t="s">
        <v>2974</v>
      </c>
      <c r="R738" s="42" t="str">
        <f aca="false">INDEX($N$2:$N$951,MATCH(S738,$P$2:$P$951,0),1)</f>
        <v>TSFK(4)</v>
      </c>
      <c r="S738" s="30" t="n">
        <v>737</v>
      </c>
      <c r="T738" s="43" t="str">
        <f aca="false">Q738&amp;"::"&amp;R738</f>
        <v>REAL::TSFK(4)</v>
      </c>
      <c r="U738" s="44" t="str">
        <f aca="false">"p%"&amp;LEFT(R738,SEARCH("(",R738,1)-1)&amp;"="&amp;LEFT(R738,SEARCH("(",R738,1)-1)</f>
        <v>p%TSFK=TSFK</v>
      </c>
      <c r="V738" s="44" t="str">
        <f aca="false">LEFT(R738,SEARCH("(",R738,1)-1)&amp;"="&amp;"p%"&amp;LEFT(R738,SEARCH("(",R738,1)-1)</f>
        <v>TSFK=p%TSFK</v>
      </c>
    </row>
    <row r="739" customFormat="false" ht="12.8" hidden="false" customHeight="false" outlineLevel="0" collapsed="false">
      <c r="E739" s="0" t="s">
        <v>1264</v>
      </c>
      <c r="I739" s="39" t="s">
        <v>2745</v>
      </c>
      <c r="J739" s="40" t="n">
        <f aca="false">IF(ISNUMBER(RIGHT(E739,LEN(E739)-SEARCH("(",E739,1))*1),RIGHT(E739,LEN(E739)-SEARCH("(",E739,1))*1,VLOOKUP(MID(E739,SEARCH("(",E739,1)+1,IF(ISERROR(FIND("NBMX",E739,1)),3,4)),$A$2:$C$38,3,0))</f>
        <v>4</v>
      </c>
      <c r="K739" s="40" t="str">
        <f aca="false">IF(ISBLANK(F739),"",IF(ISNUMBER(F739),F739,VLOOKUP(IF(ISERROR(SEARCH(")",F739,1)),LEFT(F739,LEN(F739)),LEFT(F739,LEN(F739)-1)),$A$2:$C$38,3,0)))</f>
        <v/>
      </c>
      <c r="L739" s="40" t="str">
        <f aca="false">IF(ISBLANK(G739),"",IF(ISNUMBER(G739),G739,IF(ISNUMBER(1*LEFT(G739,LEN(G739)-1)),1*LEFT(G739,LEN(G739)-1),VLOOKUP(IF(ISERROR(SEARCH(")",G739,1)),LEFT(G739,LEN(G739)),LEFT(G739,LEN(G739)-1)),$A$2:$C$38,3,0))))</f>
        <v/>
      </c>
      <c r="M739" s="41" t="str">
        <f aca="false">IF(ISBLANK(H739),"",IF(ISNUMBER(H739),H739,IF(ISNUMBER(1*LEFT(H739,LEN(H739)-1)),1*LEFT(H739,LEN(H739)-1),VLOOKUP(IF(ISERROR(SEARCH(")",H739,1)),LEFT(H739,LEN(H739)),LEFT(H739,LEN(H739)-1)),$A$2:$C$38,3,0))))</f>
        <v/>
      </c>
      <c r="N739" s="40" t="str">
        <f aca="false">I739&amp;"("&amp;J739&amp;IF(ISNUMBER(K739),IF(ISNUMBER(L739),IF(ISNUMBER(M739),","&amp;K739&amp;","&amp;L739&amp;","&amp;M739,","&amp;K739&amp;","&amp;L739),","&amp;K739),"")&amp;")"</f>
        <v>TSFN(4)</v>
      </c>
      <c r="O739" s="0" t="str">
        <f aca="false">IF(ISERROR(VLOOKUP(N739,'INTEGER modparm'!$B$2:$B$155,1,0)),IF(ISERROR(VLOOKUP(N739,'REAL modparm'!$B$2:$B$801,1,0)),IF(ISERROR(VLOOKUP(N739,'CHAR modparm'!$B$2:$B$10,1,0)),"*******","CHARACTER"),"REAL"),"INTEGER")</f>
        <v>REAL</v>
      </c>
      <c r="P739" s="0" t="n">
        <v>738</v>
      </c>
      <c r="Q739" s="42" t="s">
        <v>2974</v>
      </c>
      <c r="R739" s="42" t="str">
        <f aca="false">INDEX($N$2:$N$951,MATCH(S739,$P$2:$P$951,0),1)</f>
        <v>TSFN(4)</v>
      </c>
      <c r="S739" s="30" t="n">
        <v>738</v>
      </c>
      <c r="T739" s="43" t="str">
        <f aca="false">Q739&amp;"::"&amp;R739</f>
        <v>REAL::TSFN(4)</v>
      </c>
      <c r="U739" s="44" t="str">
        <f aca="false">"p%"&amp;LEFT(R739,SEARCH("(",R739,1)-1)&amp;"="&amp;LEFT(R739,SEARCH("(",R739,1)-1)</f>
        <v>p%TSFN=TSFN</v>
      </c>
      <c r="V739" s="44" t="str">
        <f aca="false">LEFT(R739,SEARCH("(",R739,1)-1)&amp;"="&amp;"p%"&amp;LEFT(R739,SEARCH("(",R739,1)-1)</f>
        <v>TSFN=p%TSFN</v>
      </c>
    </row>
    <row r="740" customFormat="false" ht="12.8" hidden="false" customHeight="false" outlineLevel="0" collapsed="false">
      <c r="E740" s="0" t="s">
        <v>1136</v>
      </c>
      <c r="I740" s="39" t="s">
        <v>2746</v>
      </c>
      <c r="J740" s="40" t="n">
        <f aca="false">IF(ISNUMBER(RIGHT(E740,LEN(E740)-SEARCH("(",E740,1))*1),RIGHT(E740,LEN(E740)-SEARCH("(",E740,1))*1,VLOOKUP(MID(E740,SEARCH("(",E740,1)+1,IF(ISERROR(FIND("NBMX",E740,1)),3,4)),$A$2:$C$38,3,0))</f>
        <v>1</v>
      </c>
      <c r="K740" s="40" t="str">
        <f aca="false">IF(ISBLANK(F740),"",IF(ISNUMBER(F740),F740,VLOOKUP(IF(ISERROR(SEARCH(")",F740,1)),LEFT(F740,LEN(F740)),LEFT(F740,LEN(F740)-1)),$A$2:$C$38,3,0)))</f>
        <v/>
      </c>
      <c r="L740" s="40" t="str">
        <f aca="false">IF(ISBLANK(G740),"",IF(ISNUMBER(G740),G740,IF(ISNUMBER(1*LEFT(G740,LEN(G740)-1)),1*LEFT(G740,LEN(G740)-1),VLOOKUP(IF(ISERROR(SEARCH(")",G740,1)),LEFT(G740,LEN(G740)),LEFT(G740,LEN(G740)-1)),$A$2:$C$38,3,0))))</f>
        <v/>
      </c>
      <c r="M740" s="41" t="str">
        <f aca="false">IF(ISBLANK(H740),"",IF(ISNUMBER(H740),H740,IF(ISNUMBER(1*LEFT(H740,LEN(H740)-1)),1*LEFT(H740,LEN(H740)-1),VLOOKUP(IF(ISERROR(SEARCH(")",H740,1)),LEFT(H740,LEN(H740)),LEFT(H740,LEN(H740)-1)),$A$2:$C$38,3,0))))</f>
        <v/>
      </c>
      <c r="N740" s="40" t="str">
        <f aca="false">I740&amp;"("&amp;J740&amp;IF(ISNUMBER(K740),IF(ISNUMBER(L740),IF(ISNUMBER(M740),","&amp;K740&amp;","&amp;L740&amp;","&amp;M740,","&amp;K740&amp;","&amp;L740),","&amp;K740),"")&amp;")"</f>
        <v>TSLA(1)</v>
      </c>
      <c r="O740" s="0" t="str">
        <f aca="false">IF(ISERROR(VLOOKUP(N740,'INTEGER modparm'!$B$2:$B$155,1,0)),IF(ISERROR(VLOOKUP(N740,'REAL modparm'!$B$2:$B$801,1,0)),IF(ISERROR(VLOOKUP(N740,'CHAR modparm'!$B$2:$B$10,1,0)),"*******","CHARACTER"),"REAL"),"INTEGER")</f>
        <v>REAL</v>
      </c>
      <c r="P740" s="0" t="n">
        <v>739</v>
      </c>
      <c r="Q740" s="42" t="s">
        <v>2974</v>
      </c>
      <c r="R740" s="42" t="str">
        <f aca="false">INDEX($N$2:$N$951,MATCH(S740,$P$2:$P$951,0),1)</f>
        <v>TSLA(1)</v>
      </c>
      <c r="S740" s="30" t="n">
        <v>739</v>
      </c>
      <c r="T740" s="43" t="str">
        <f aca="false">Q740&amp;"::"&amp;R740</f>
        <v>REAL::TSLA(1)</v>
      </c>
      <c r="U740" s="44" t="str">
        <f aca="false">"p%"&amp;LEFT(R740,SEARCH("(",R740,1)-1)&amp;"="&amp;LEFT(R740,SEARCH("(",R740,1)-1)</f>
        <v>p%TSLA=TSLA</v>
      </c>
      <c r="V740" s="44" t="str">
        <f aca="false">LEFT(R740,SEARCH("(",R740,1)-1)&amp;"="&amp;"p%"&amp;LEFT(R740,SEARCH("(",R740,1)-1)</f>
        <v>TSLA=p%TSLA</v>
      </c>
    </row>
    <row r="741" customFormat="false" ht="12.8" hidden="false" customHeight="false" outlineLevel="0" collapsed="false">
      <c r="E741" s="0" t="s">
        <v>1137</v>
      </c>
      <c r="I741" s="39" t="s">
        <v>2747</v>
      </c>
      <c r="J741" s="40" t="n">
        <f aca="false">IF(ISNUMBER(RIGHT(E741,LEN(E741)-SEARCH("(",E741,1))*1),RIGHT(E741,LEN(E741)-SEARCH("(",E741,1))*1,VLOOKUP(MID(E741,SEARCH("(",E741,1)+1,IF(ISERROR(FIND("NBMX",E741,1)),3,4)),$A$2:$C$38,3,0))</f>
        <v>1</v>
      </c>
      <c r="K741" s="40" t="str">
        <f aca="false">IF(ISBLANK(F741),"",IF(ISNUMBER(F741),F741,VLOOKUP(IF(ISERROR(SEARCH(")",F741,1)),LEFT(F741,LEN(F741)),LEFT(F741,LEN(F741)-1)),$A$2:$C$38,3,0)))</f>
        <v/>
      </c>
      <c r="L741" s="40" t="str">
        <f aca="false">IF(ISBLANK(G741),"",IF(ISNUMBER(G741),G741,IF(ISNUMBER(1*LEFT(G741,LEN(G741)-1)),1*LEFT(G741,LEN(G741)-1),VLOOKUP(IF(ISERROR(SEARCH(")",G741,1)),LEFT(G741,LEN(G741)),LEFT(G741,LEN(G741)-1)),$A$2:$C$38,3,0))))</f>
        <v/>
      </c>
      <c r="M741" s="41" t="str">
        <f aca="false">IF(ISBLANK(H741),"",IF(ISNUMBER(H741),H741,IF(ISNUMBER(1*LEFT(H741,LEN(H741)-1)),1*LEFT(H741,LEN(H741)-1),VLOOKUP(IF(ISERROR(SEARCH(")",H741,1)),LEFT(H741,LEN(H741)),LEFT(H741,LEN(H741)-1)),$A$2:$C$38,3,0))))</f>
        <v/>
      </c>
      <c r="N741" s="40" t="str">
        <f aca="false">I741&amp;"("&amp;J741&amp;IF(ISNUMBER(K741),IF(ISNUMBER(L741),IF(ISNUMBER(M741),","&amp;K741&amp;","&amp;L741&amp;","&amp;M741,","&amp;K741&amp;","&amp;L741),","&amp;K741),"")&amp;")"</f>
        <v>TSMY(1)</v>
      </c>
      <c r="O741" s="0" t="str">
        <f aca="false">IF(ISERROR(VLOOKUP(N741,'INTEGER modparm'!$B$2:$B$155,1,0)),IF(ISERROR(VLOOKUP(N741,'REAL modparm'!$B$2:$B$801,1,0)),IF(ISERROR(VLOOKUP(N741,'CHAR modparm'!$B$2:$B$10,1,0)),"*******","CHARACTER"),"REAL"),"INTEGER")</f>
        <v>REAL</v>
      </c>
      <c r="P741" s="0" t="n">
        <v>740</v>
      </c>
      <c r="Q741" s="42" t="s">
        <v>2974</v>
      </c>
      <c r="R741" s="42" t="str">
        <f aca="false">INDEX($N$2:$N$951,MATCH(S741,$P$2:$P$951,0),1)</f>
        <v>TSMY(1)</v>
      </c>
      <c r="S741" s="30" t="n">
        <v>740</v>
      </c>
      <c r="T741" s="43" t="str">
        <f aca="false">Q741&amp;"::"&amp;R741</f>
        <v>REAL::TSMY(1)</v>
      </c>
      <c r="U741" s="44" t="str">
        <f aca="false">"p%"&amp;LEFT(R741,SEARCH("(",R741,1)-1)&amp;"="&amp;LEFT(R741,SEARCH("(",R741,1)-1)</f>
        <v>p%TSMY=TSMY</v>
      </c>
      <c r="V741" s="44" t="str">
        <f aca="false">LEFT(R741,SEARCH("(",R741,1)-1)&amp;"="&amp;"p%"&amp;LEFT(R741,SEARCH("(",R741,1)-1)</f>
        <v>TSMY=p%TSMY</v>
      </c>
    </row>
    <row r="742" customFormat="false" ht="12.8" hidden="false" customHeight="false" outlineLevel="0" collapsed="false">
      <c r="E742" s="0" t="s">
        <v>1913</v>
      </c>
      <c r="F742" s="0" t="s">
        <v>1599</v>
      </c>
      <c r="I742" s="39" t="s">
        <v>2748</v>
      </c>
      <c r="J742" s="40" t="n">
        <f aca="false">IF(ISNUMBER(RIGHT(E742,LEN(E742)-SEARCH("(",E742,1))*1),RIGHT(E742,LEN(E742)-SEARCH("(",E742,1))*1,VLOOKUP(MID(E742,SEARCH("(",E742,1)+1,IF(ISERROR(FIND("NBMX",E742,1)),3,4)),$A$2:$C$38,3,0))</f>
        <v>12</v>
      </c>
      <c r="K742" s="40" t="n">
        <f aca="false">IF(ISBLANK(F742),"",IF(ISNUMBER(F742),F742,VLOOKUP(IF(ISERROR(SEARCH(")",F742,1)),LEFT(F742,LEN(F742)),LEFT(F742,LEN(F742)-1)),$A$2:$C$38,3,0)))</f>
        <v>1</v>
      </c>
      <c r="L742" s="40" t="str">
        <f aca="false">IF(ISBLANK(G742),"",IF(ISNUMBER(G742),G742,IF(ISNUMBER(1*LEFT(G742,LEN(G742)-1)),1*LEFT(G742,LEN(G742)-1),VLOOKUP(IF(ISERROR(SEARCH(")",G742,1)),LEFT(G742,LEN(G742)),LEFT(G742,LEN(G742)-1)),$A$2:$C$38,3,0))))</f>
        <v/>
      </c>
      <c r="M742" s="41" t="str">
        <f aca="false">IF(ISBLANK(H742),"",IF(ISNUMBER(H742),H742,IF(ISNUMBER(1*LEFT(H742,LEN(H742)-1)),1*LEFT(H742,LEN(H742)-1),VLOOKUP(IF(ISERROR(SEARCH(")",H742,1)),LEFT(H742,LEN(H742)),LEFT(H742,LEN(H742)-1)),$A$2:$C$38,3,0))))</f>
        <v/>
      </c>
      <c r="N742" s="40" t="str">
        <f aca="false">I742&amp;"("&amp;J742&amp;IF(ISNUMBER(K742),IF(ISNUMBER(L742),IF(ISNUMBER(M742),","&amp;K742&amp;","&amp;L742&amp;","&amp;M742,","&amp;K742&amp;","&amp;L742),","&amp;K742),"")&amp;")"</f>
        <v>TSN(12,1)</v>
      </c>
      <c r="O742" s="0" t="str">
        <f aca="false">IF(ISERROR(VLOOKUP(N742,'INTEGER modparm'!$B$2:$B$155,1,0)),IF(ISERROR(VLOOKUP(N742,'REAL modparm'!$B$2:$B$801,1,0)),IF(ISERROR(VLOOKUP(N742,'CHAR modparm'!$B$2:$B$10,1,0)),"*******","CHARACTER"),"REAL"),"INTEGER")</f>
        <v>REAL</v>
      </c>
      <c r="P742" s="0" t="n">
        <v>741</v>
      </c>
      <c r="Q742" s="42" t="s">
        <v>2974</v>
      </c>
      <c r="R742" s="42" t="str">
        <f aca="false">INDEX($N$2:$N$951,MATCH(S742,$P$2:$P$951,0),1)</f>
        <v>TSN(12,1)</v>
      </c>
      <c r="S742" s="30" t="n">
        <v>741</v>
      </c>
      <c r="T742" s="43" t="str">
        <f aca="false">Q742&amp;"::"&amp;R742</f>
        <v>REAL::TSN(12,1)</v>
      </c>
      <c r="U742" s="44" t="str">
        <f aca="false">"p%"&amp;LEFT(R742,SEARCH("(",R742,1)-1)&amp;"="&amp;LEFT(R742,SEARCH("(",R742,1)-1)</f>
        <v>p%TSN=TSN</v>
      </c>
      <c r="V742" s="44" t="str">
        <f aca="false">LEFT(R742,SEARCH("(",R742,1)-1)&amp;"="&amp;"p%"&amp;LEFT(R742,SEARCH("(",R742,1)-1)</f>
        <v>TSN=p%TSN</v>
      </c>
    </row>
    <row r="743" customFormat="false" ht="12.8" hidden="false" customHeight="false" outlineLevel="0" collapsed="false">
      <c r="E743" s="0" t="s">
        <v>1138</v>
      </c>
      <c r="I743" s="39" t="s">
        <v>2749</v>
      </c>
      <c r="J743" s="40" t="n">
        <f aca="false">IF(ISNUMBER(RIGHT(E743,LEN(E743)-SEARCH("(",E743,1))*1),RIGHT(E743,LEN(E743)-SEARCH("(",E743,1))*1,VLOOKUP(MID(E743,SEARCH("(",E743,1)+1,IF(ISERROR(FIND("NBMX",E743,1)),3,4)),$A$2:$C$38,3,0))</f>
        <v>1</v>
      </c>
      <c r="K743" s="40" t="str">
        <f aca="false">IF(ISBLANK(F743),"",IF(ISNUMBER(F743),F743,VLOOKUP(IF(ISERROR(SEARCH(")",F743,1)),LEFT(F743,LEN(F743)),LEFT(F743,LEN(F743)-1)),$A$2:$C$38,3,0)))</f>
        <v/>
      </c>
      <c r="L743" s="40" t="str">
        <f aca="false">IF(ISBLANK(G743),"",IF(ISNUMBER(G743),G743,IF(ISNUMBER(1*LEFT(G743,LEN(G743)-1)),1*LEFT(G743,LEN(G743)-1),VLOOKUP(IF(ISERROR(SEARCH(")",G743,1)),LEFT(G743,LEN(G743)),LEFT(G743,LEN(G743)-1)),$A$2:$C$38,3,0))))</f>
        <v/>
      </c>
      <c r="M743" s="41" t="str">
        <f aca="false">IF(ISBLANK(H743),"",IF(ISNUMBER(H743),H743,IF(ISNUMBER(1*LEFT(H743,LEN(H743)-1)),1*LEFT(H743,LEN(H743)-1),VLOOKUP(IF(ISERROR(SEARCH(")",H743,1)),LEFT(H743,LEN(H743)),LEFT(H743,LEN(H743)-1)),$A$2:$C$38,3,0))))</f>
        <v/>
      </c>
      <c r="N743" s="40" t="str">
        <f aca="false">I743&amp;"("&amp;J743&amp;IF(ISNUMBER(K743),IF(ISNUMBER(L743),IF(ISNUMBER(M743),","&amp;K743&amp;","&amp;L743&amp;","&amp;M743,","&amp;K743&amp;","&amp;L743),","&amp;K743),"")&amp;")"</f>
        <v>TSNO(1)</v>
      </c>
      <c r="O743" s="0" t="str">
        <f aca="false">IF(ISERROR(VLOOKUP(N743,'INTEGER modparm'!$B$2:$B$155,1,0)),IF(ISERROR(VLOOKUP(N743,'REAL modparm'!$B$2:$B$801,1,0)),IF(ISERROR(VLOOKUP(N743,'CHAR modparm'!$B$2:$B$10,1,0)),"*******","CHARACTER"),"REAL"),"INTEGER")</f>
        <v>REAL</v>
      </c>
      <c r="P743" s="0" t="n">
        <v>742</v>
      </c>
      <c r="Q743" s="42" t="s">
        <v>2974</v>
      </c>
      <c r="R743" s="42" t="str">
        <f aca="false">INDEX($N$2:$N$951,MATCH(S743,$P$2:$P$951,0),1)</f>
        <v>TSNO(1)</v>
      </c>
      <c r="S743" s="30" t="n">
        <v>742</v>
      </c>
      <c r="T743" s="43" t="str">
        <f aca="false">Q743&amp;"::"&amp;R743</f>
        <v>REAL::TSNO(1)</v>
      </c>
      <c r="U743" s="44" t="str">
        <f aca="false">"p%"&amp;LEFT(R743,SEARCH("(",R743,1)-1)&amp;"="&amp;LEFT(R743,SEARCH("(",R743,1)-1)</f>
        <v>p%TSNO=TSNO</v>
      </c>
      <c r="V743" s="44" t="str">
        <f aca="false">LEFT(R743,SEARCH("(",R743,1)-1)&amp;"="&amp;"p%"&amp;LEFT(R743,SEARCH("(",R743,1)-1)</f>
        <v>TSNO=p%TSNO</v>
      </c>
    </row>
    <row r="744" customFormat="false" ht="12.8" hidden="false" customHeight="false" outlineLevel="0" collapsed="false">
      <c r="E744" s="0" t="s">
        <v>1914</v>
      </c>
      <c r="F744" s="0" t="s">
        <v>1681</v>
      </c>
      <c r="I744" s="39" t="s">
        <v>2750</v>
      </c>
      <c r="J744" s="40" t="n">
        <f aca="false">IF(ISNUMBER(RIGHT(E744,LEN(E744)-SEARCH("(",E744,1))*1),RIGHT(E744,LEN(E744)-SEARCH("(",E744,1))*1,VLOOKUP(MID(E744,SEARCH("(",E744,1)+1,IF(ISERROR(FIND("NBMX",E744,1)),3,4)),$A$2:$C$38,3,0))</f>
        <v>60</v>
      </c>
      <c r="K744" s="40" t="n">
        <f aca="false">IF(ISBLANK(F744),"",IF(ISNUMBER(F744),F744,VLOOKUP(IF(ISERROR(SEARCH(")",F744,1)),LEFT(F744,LEN(F744)),LEFT(F744,LEN(F744)-1)),$A$2:$C$38,3,0)))</f>
        <v>4</v>
      </c>
      <c r="L744" s="40" t="str">
        <f aca="false">IF(ISBLANK(G744),"",IF(ISNUMBER(G744),G744,IF(ISNUMBER(1*LEFT(G744,LEN(G744)-1)),1*LEFT(G744,LEN(G744)-1),VLOOKUP(IF(ISERROR(SEARCH(")",G744,1)),LEFT(G744,LEN(G744)),LEFT(G744,LEN(G744)-1)),$A$2:$C$38,3,0))))</f>
        <v/>
      </c>
      <c r="M744" s="41" t="str">
        <f aca="false">IF(ISBLANK(H744),"",IF(ISNUMBER(H744),H744,IF(ISNUMBER(1*LEFT(H744,LEN(H744)-1)),1*LEFT(H744,LEN(H744)-1),VLOOKUP(IF(ISERROR(SEARCH(")",H744,1)),LEFT(H744,LEN(H744)),LEFT(H744,LEN(H744)-1)),$A$2:$C$38,3,0))))</f>
        <v/>
      </c>
      <c r="N744" s="40" t="str">
        <f aca="false">I744&amp;"("&amp;J744&amp;IF(ISNUMBER(K744),IF(ISNUMBER(L744),IF(ISNUMBER(M744),","&amp;K744&amp;","&amp;L744&amp;","&amp;M744,","&amp;K744&amp;","&amp;L744),","&amp;K744),"")&amp;")"</f>
        <v>TSPS(60,4)</v>
      </c>
      <c r="O744" s="0" t="str">
        <f aca="false">IF(ISERROR(VLOOKUP(N744,'INTEGER modparm'!$B$2:$B$155,1,0)),IF(ISERROR(VLOOKUP(N744,'REAL modparm'!$B$2:$B$801,1,0)),IF(ISERROR(VLOOKUP(N744,'CHAR modparm'!$B$2:$B$10,1,0)),"*******","CHARACTER"),"REAL"),"INTEGER")</f>
        <v>REAL</v>
      </c>
      <c r="P744" s="0" t="n">
        <v>743</v>
      </c>
      <c r="Q744" s="42" t="s">
        <v>2974</v>
      </c>
      <c r="R744" s="42" t="str">
        <f aca="false">INDEX($N$2:$N$951,MATCH(S744,$P$2:$P$951,0),1)</f>
        <v>TSPS(60,4)</v>
      </c>
      <c r="S744" s="30" t="n">
        <v>743</v>
      </c>
      <c r="T744" s="43" t="str">
        <f aca="false">Q744&amp;"::"&amp;R744</f>
        <v>REAL::TSPS(60,4)</v>
      </c>
      <c r="U744" s="44" t="str">
        <f aca="false">"p%"&amp;LEFT(R744,SEARCH("(",R744,1)-1)&amp;"="&amp;LEFT(R744,SEARCH("(",R744,1)-1)</f>
        <v>p%TSPS=TSPS</v>
      </c>
      <c r="V744" s="44" t="str">
        <f aca="false">LEFT(R744,SEARCH("(",R744,1)-1)&amp;"="&amp;"p%"&amp;LEFT(R744,SEARCH("(",R744,1)-1)</f>
        <v>TSPS=p%TSPS</v>
      </c>
    </row>
    <row r="745" customFormat="false" ht="12.8" hidden="false" customHeight="false" outlineLevel="0" collapsed="false">
      <c r="E745" s="0" t="s">
        <v>1915</v>
      </c>
      <c r="F745" s="0" t="s">
        <v>1599</v>
      </c>
      <c r="I745" s="39" t="s">
        <v>2751</v>
      </c>
      <c r="J745" s="40" t="n">
        <f aca="false">IF(ISNUMBER(RIGHT(E745,LEN(E745)-SEARCH("(",E745,1))*1),RIGHT(E745,LEN(E745)-SEARCH("(",E745,1))*1,VLOOKUP(MID(E745,SEARCH("(",E745,1)+1,IF(ISERROR(FIND("NBMX",E745,1)),3,4)),$A$2:$C$38,3,0))</f>
        <v>12</v>
      </c>
      <c r="K745" s="40" t="n">
        <f aca="false">IF(ISBLANK(F745),"",IF(ISNUMBER(F745),F745,VLOOKUP(IF(ISERROR(SEARCH(")",F745,1)),LEFT(F745,LEN(F745)),LEFT(F745,LEN(F745)-1)),$A$2:$C$38,3,0)))</f>
        <v>1</v>
      </c>
      <c r="L745" s="40" t="str">
        <f aca="false">IF(ISBLANK(G745),"",IF(ISNUMBER(G745),G745,IF(ISNUMBER(1*LEFT(G745,LEN(G745)-1)),1*LEFT(G745,LEN(G745)-1),VLOOKUP(IF(ISERROR(SEARCH(")",G745,1)),LEFT(G745,LEN(G745)),LEFT(G745,LEN(G745)-1)),$A$2:$C$38,3,0))))</f>
        <v/>
      </c>
      <c r="M745" s="41" t="str">
        <f aca="false">IF(ISBLANK(H745),"",IF(ISNUMBER(H745),H745,IF(ISNUMBER(1*LEFT(H745,LEN(H745)-1)),1*LEFT(H745,LEN(H745)-1),VLOOKUP(IF(ISERROR(SEARCH(")",H745,1)),LEFT(H745,LEN(H745)),LEFT(H745,LEN(H745)-1)),$A$2:$C$38,3,0))))</f>
        <v/>
      </c>
      <c r="N745" s="40" t="str">
        <f aca="false">I745&amp;"("&amp;J745&amp;IF(ISNUMBER(K745),IF(ISNUMBER(L745),IF(ISNUMBER(M745),","&amp;K745&amp;","&amp;L745&amp;","&amp;M745,","&amp;K745&amp;","&amp;L745),","&amp;K745),"")&amp;")"</f>
        <v>TSR(12,1)</v>
      </c>
      <c r="O745" s="0" t="str">
        <f aca="false">IF(ISERROR(VLOOKUP(N745,'INTEGER modparm'!$B$2:$B$155,1,0)),IF(ISERROR(VLOOKUP(N745,'REAL modparm'!$B$2:$B$801,1,0)),IF(ISERROR(VLOOKUP(N745,'CHAR modparm'!$B$2:$B$10,1,0)),"*******","CHARACTER"),"REAL"),"INTEGER")</f>
        <v>REAL</v>
      </c>
      <c r="P745" s="0" t="n">
        <v>744</v>
      </c>
      <c r="Q745" s="42" t="s">
        <v>2974</v>
      </c>
      <c r="R745" s="42" t="str">
        <f aca="false">INDEX($N$2:$N$951,MATCH(S745,$P$2:$P$951,0),1)</f>
        <v>TSR(12,1)</v>
      </c>
      <c r="S745" s="30" t="n">
        <v>744</v>
      </c>
      <c r="T745" s="43" t="str">
        <f aca="false">Q745&amp;"::"&amp;R745</f>
        <v>REAL::TSR(12,1)</v>
      </c>
      <c r="U745" s="44" t="str">
        <f aca="false">"p%"&amp;LEFT(R745,SEARCH("(",R745,1)-1)&amp;"="&amp;LEFT(R745,SEARCH("(",R745,1)-1)</f>
        <v>p%TSR=TSR</v>
      </c>
      <c r="V745" s="44" t="str">
        <f aca="false">LEFT(R745,SEARCH("(",R745,1)-1)&amp;"="&amp;"p%"&amp;LEFT(R745,SEARCH("(",R745,1)-1)</f>
        <v>TSR=p%TSR</v>
      </c>
    </row>
    <row r="746" customFormat="false" ht="12.8" hidden="false" customHeight="false" outlineLevel="0" collapsed="false">
      <c r="E746" s="0" t="s">
        <v>1916</v>
      </c>
      <c r="F746" s="0" t="s">
        <v>1599</v>
      </c>
      <c r="I746" s="39" t="s">
        <v>2752</v>
      </c>
      <c r="J746" s="40" t="n">
        <f aca="false">IF(ISNUMBER(RIGHT(E746,LEN(E746)-SEARCH("(",E746,1))*1),RIGHT(E746,LEN(E746)-SEARCH("(",E746,1))*1,VLOOKUP(MID(E746,SEARCH("(",E746,1)+1,IF(ISERROR(FIND("NBMX",E746,1)),3,4)),$A$2:$C$38,3,0))</f>
        <v>12</v>
      </c>
      <c r="K746" s="40" t="n">
        <f aca="false">IF(ISBLANK(F746),"",IF(ISNUMBER(F746),F746,VLOOKUP(IF(ISERROR(SEARCH(")",F746,1)),LEFT(F746,LEN(F746)),LEFT(F746,LEN(F746)-1)),$A$2:$C$38,3,0)))</f>
        <v>1</v>
      </c>
      <c r="L746" s="40" t="str">
        <f aca="false">IF(ISBLANK(G746),"",IF(ISNUMBER(G746),G746,IF(ISNUMBER(1*LEFT(G746,LEN(G746)-1)),1*LEFT(G746,LEN(G746)-1),VLOOKUP(IF(ISERROR(SEARCH(")",G746,1)),LEFT(G746,LEN(G746)),LEFT(G746,LEN(G746)-1)),$A$2:$C$38,3,0))))</f>
        <v/>
      </c>
      <c r="M746" s="41" t="str">
        <f aca="false">IF(ISBLANK(H746),"",IF(ISNUMBER(H746),H746,IF(ISNUMBER(1*LEFT(H746,LEN(H746)-1)),1*LEFT(H746,LEN(H746)-1),VLOOKUP(IF(ISERROR(SEARCH(")",H746,1)),LEFT(H746,LEN(H746)),LEFT(H746,LEN(H746)-1)),$A$2:$C$38,3,0))))</f>
        <v/>
      </c>
      <c r="N746" s="40" t="str">
        <f aca="false">I746&amp;"("&amp;J746&amp;IF(ISNUMBER(K746),IF(ISNUMBER(L746),IF(ISNUMBER(M746),","&amp;K746&amp;","&amp;L746&amp;","&amp;M746,","&amp;K746&amp;","&amp;L746),","&amp;K746),"")&amp;")"</f>
        <v>TSY(12,1)</v>
      </c>
      <c r="O746" s="0" t="str">
        <f aca="false">IF(ISERROR(VLOOKUP(N746,'INTEGER modparm'!$B$2:$B$155,1,0)),IF(ISERROR(VLOOKUP(N746,'REAL modparm'!$B$2:$B$801,1,0)),IF(ISERROR(VLOOKUP(N746,'CHAR modparm'!$B$2:$B$10,1,0)),"*******","CHARACTER"),"REAL"),"INTEGER")</f>
        <v>REAL</v>
      </c>
      <c r="P746" s="0" t="n">
        <v>745</v>
      </c>
      <c r="Q746" s="42" t="s">
        <v>2974</v>
      </c>
      <c r="R746" s="42" t="str">
        <f aca="false">INDEX($N$2:$N$951,MATCH(S746,$P$2:$P$951,0),1)</f>
        <v>TSY(12,1)</v>
      </c>
      <c r="S746" s="30" t="n">
        <v>745</v>
      </c>
      <c r="T746" s="43" t="str">
        <f aca="false">Q746&amp;"::"&amp;R746</f>
        <v>REAL::TSY(12,1)</v>
      </c>
      <c r="U746" s="44" t="str">
        <f aca="false">"p%"&amp;LEFT(R746,SEARCH("(",R746,1)-1)&amp;"="&amp;LEFT(R746,SEARCH("(",R746,1)-1)</f>
        <v>p%TSY=TSY</v>
      </c>
      <c r="V746" s="44" t="str">
        <f aca="false">LEFT(R746,SEARCH("(",R746,1)-1)&amp;"="&amp;"p%"&amp;LEFT(R746,SEARCH("(",R746,1)-1)</f>
        <v>TSY=p%TSY</v>
      </c>
    </row>
    <row r="747" customFormat="false" ht="12.8" hidden="false" customHeight="false" outlineLevel="0" collapsed="false">
      <c r="E747" s="0" t="s">
        <v>1139</v>
      </c>
      <c r="I747" s="39" t="s">
        <v>2753</v>
      </c>
      <c r="J747" s="40" t="n">
        <f aca="false">IF(ISNUMBER(RIGHT(E747,LEN(E747)-SEARCH("(",E747,1))*1),RIGHT(E747,LEN(E747)-SEARCH("(",E747,1))*1,VLOOKUP(MID(E747,SEARCH("(",E747,1)+1,IF(ISERROR(FIND("NBMX",E747,1)),3,4)),$A$2:$C$38,3,0))</f>
        <v>1</v>
      </c>
      <c r="K747" s="40" t="str">
        <f aca="false">IF(ISBLANK(F747),"",IF(ISNUMBER(F747),F747,VLOOKUP(IF(ISERROR(SEARCH(")",F747,1)),LEFT(F747,LEN(F747)),LEFT(F747,LEN(F747)-1)),$A$2:$C$38,3,0)))</f>
        <v/>
      </c>
      <c r="L747" s="40" t="str">
        <f aca="false">IF(ISBLANK(G747),"",IF(ISNUMBER(G747),G747,IF(ISNUMBER(1*LEFT(G747,LEN(G747)-1)),1*LEFT(G747,LEN(G747)-1),VLOOKUP(IF(ISERROR(SEARCH(")",G747,1)),LEFT(G747,LEN(G747)),LEFT(G747,LEN(G747)-1)),$A$2:$C$38,3,0))))</f>
        <v/>
      </c>
      <c r="M747" s="41" t="str">
        <f aca="false">IF(ISBLANK(H747),"",IF(ISNUMBER(H747),H747,IF(ISNUMBER(1*LEFT(H747,LEN(H747)-1)),1*LEFT(H747,LEN(H747)-1),VLOOKUP(IF(ISERROR(SEARCH(")",H747,1)),LEFT(H747,LEN(H747)),LEFT(H747,LEN(H747)-1)),$A$2:$C$38,3,0))))</f>
        <v/>
      </c>
      <c r="N747" s="40" t="str">
        <f aca="false">I747&amp;"("&amp;J747&amp;IF(ISNUMBER(K747),IF(ISNUMBER(L747),IF(ISNUMBER(M747),","&amp;K747&amp;","&amp;L747&amp;","&amp;M747,","&amp;K747&amp;","&amp;L747),","&amp;K747),"")&amp;")"</f>
        <v>TVGF(1)</v>
      </c>
      <c r="O747" s="0" t="str">
        <f aca="false">IF(ISERROR(VLOOKUP(N747,'INTEGER modparm'!$B$2:$B$155,1,0)),IF(ISERROR(VLOOKUP(N747,'REAL modparm'!$B$2:$B$801,1,0)),IF(ISERROR(VLOOKUP(N747,'CHAR modparm'!$B$2:$B$10,1,0)),"*******","CHARACTER"),"REAL"),"INTEGER")</f>
        <v>REAL</v>
      </c>
      <c r="P747" s="0" t="n">
        <v>746</v>
      </c>
      <c r="Q747" s="42" t="s">
        <v>2974</v>
      </c>
      <c r="R747" s="42" t="str">
        <f aca="false">INDEX($N$2:$N$951,MATCH(S747,$P$2:$P$951,0),1)</f>
        <v>TVGF(1)</v>
      </c>
      <c r="S747" s="30" t="n">
        <v>746</v>
      </c>
      <c r="T747" s="43" t="str">
        <f aca="false">Q747&amp;"::"&amp;R747</f>
        <v>REAL::TVGF(1)</v>
      </c>
      <c r="U747" s="44" t="str">
        <f aca="false">"p%"&amp;LEFT(R747,SEARCH("(",R747,1)-1)&amp;"="&amp;LEFT(R747,SEARCH("(",R747,1)-1)</f>
        <v>p%TVGF=TVGF</v>
      </c>
      <c r="V747" s="44" t="str">
        <f aca="false">LEFT(R747,SEARCH("(",R747,1)-1)&amp;"="&amp;"p%"&amp;LEFT(R747,SEARCH("(",R747,1)-1)</f>
        <v>TVGF=p%TVGF</v>
      </c>
    </row>
    <row r="748" customFormat="false" ht="12.8" hidden="false" customHeight="false" outlineLevel="0" collapsed="false">
      <c r="E748" s="0" t="s">
        <v>1917</v>
      </c>
      <c r="F748" s="0" t="s">
        <v>1599</v>
      </c>
      <c r="I748" s="39" t="s">
        <v>2754</v>
      </c>
      <c r="J748" s="40" t="n">
        <f aca="false">IF(ISNUMBER(RIGHT(E748,LEN(E748)-SEARCH("(",E748,1))*1),RIGHT(E748,LEN(E748)-SEARCH("(",E748,1))*1,VLOOKUP(MID(E748,SEARCH("(",E748,1)+1,IF(ISERROR(FIND("NBMX",E748,1)),3,4)),$A$2:$C$38,3,0))</f>
        <v>200</v>
      </c>
      <c r="K748" s="40" t="n">
        <f aca="false">IF(ISBLANK(F748),"",IF(ISNUMBER(F748),F748,VLOOKUP(IF(ISERROR(SEARCH(")",F748,1)),LEFT(F748,LEN(F748)),LEFT(F748,LEN(F748)-1)),$A$2:$C$38,3,0)))</f>
        <v>1</v>
      </c>
      <c r="L748" s="40" t="str">
        <f aca="false">IF(ISBLANK(G748),"",IF(ISNUMBER(G748),G748,IF(ISNUMBER(1*LEFT(G748,LEN(G748)-1)),1*LEFT(G748,LEN(G748)-1),VLOOKUP(IF(ISERROR(SEARCH(")",G748,1)),LEFT(G748,LEN(G748)),LEFT(G748,LEN(G748)-1)),$A$2:$C$38,3,0))))</f>
        <v/>
      </c>
      <c r="M748" s="41" t="str">
        <f aca="false">IF(ISBLANK(H748),"",IF(ISNUMBER(H748),H748,IF(ISNUMBER(1*LEFT(H748,LEN(H748)-1)),1*LEFT(H748,LEN(H748)-1),VLOOKUP(IF(ISERROR(SEARCH(")",H748,1)),LEFT(H748,LEN(H748)),LEFT(H748,LEN(H748)-1)),$A$2:$C$38,3,0))))</f>
        <v/>
      </c>
      <c r="N748" s="40" t="str">
        <f aca="false">I748&amp;"("&amp;J748&amp;IF(ISNUMBER(K748),IF(ISNUMBER(L748),IF(ISNUMBER(M748),","&amp;K748&amp;","&amp;L748&amp;","&amp;M748,","&amp;K748&amp;","&amp;L748),","&amp;K748),"")&amp;")"</f>
        <v>TVIR(200,1)</v>
      </c>
      <c r="O748" s="0" t="str">
        <f aca="false">IF(ISERROR(VLOOKUP(N748,'INTEGER modparm'!$B$2:$B$155,1,0)),IF(ISERROR(VLOOKUP(N748,'REAL modparm'!$B$2:$B$801,1,0)),IF(ISERROR(VLOOKUP(N748,'CHAR modparm'!$B$2:$B$10,1,0)),"*******","CHARACTER"),"REAL"),"INTEGER")</f>
        <v>REAL</v>
      </c>
      <c r="P748" s="0" t="n">
        <v>747</v>
      </c>
      <c r="Q748" s="42" t="s">
        <v>2974</v>
      </c>
      <c r="R748" s="42" t="str">
        <f aca="false">INDEX($N$2:$N$951,MATCH(S748,$P$2:$P$951,0),1)</f>
        <v>TVIR(200,1)</v>
      </c>
      <c r="S748" s="30" t="n">
        <v>747</v>
      </c>
      <c r="T748" s="43" t="str">
        <f aca="false">Q748&amp;"::"&amp;R748</f>
        <v>REAL::TVIR(200,1)</v>
      </c>
      <c r="U748" s="44" t="str">
        <f aca="false">"p%"&amp;LEFT(R748,SEARCH("(",R748,1)-1)&amp;"="&amp;LEFT(R748,SEARCH("(",R748,1)-1)</f>
        <v>p%TVIR=TVIR</v>
      </c>
      <c r="V748" s="44" t="str">
        <f aca="false">LEFT(R748,SEARCH("(",R748,1)-1)&amp;"="&amp;"p%"&amp;LEFT(R748,SEARCH("(",R748,1)-1)</f>
        <v>TVIR=p%TVIR</v>
      </c>
    </row>
    <row r="749" customFormat="false" ht="12.8" hidden="false" customHeight="false" outlineLevel="0" collapsed="false">
      <c r="E749" s="0" t="s">
        <v>1918</v>
      </c>
      <c r="F749" s="0" t="s">
        <v>1599</v>
      </c>
      <c r="I749" s="39" t="s">
        <v>2755</v>
      </c>
      <c r="J749" s="40" t="n">
        <f aca="false">IF(ISNUMBER(RIGHT(E749,LEN(E749)-SEARCH("(",E749,1))*1),RIGHT(E749,LEN(E749)-SEARCH("(",E749,1))*1,VLOOKUP(MID(E749,SEARCH("(",E749,1)+1,IF(ISERROR(FIND("NBMX",E749,1)),3,4)),$A$2:$C$38,3,0))</f>
        <v>12</v>
      </c>
      <c r="K749" s="40" t="n">
        <f aca="false">IF(ISBLANK(F749),"",IF(ISNUMBER(F749),F749,VLOOKUP(IF(ISERROR(SEARCH(")",F749,1)),LEFT(F749,LEN(F749)),LEFT(F749,LEN(F749)-1)),$A$2:$C$38,3,0)))</f>
        <v>1</v>
      </c>
      <c r="L749" s="40" t="str">
        <f aca="false">IF(ISBLANK(G749),"",IF(ISNUMBER(G749),G749,IF(ISNUMBER(1*LEFT(G749,LEN(G749)-1)),1*LEFT(G749,LEN(G749)-1),VLOOKUP(IF(ISERROR(SEARCH(")",G749,1)),LEFT(G749,LEN(G749)),LEFT(G749,LEN(G749)-1)),$A$2:$C$38,3,0))))</f>
        <v/>
      </c>
      <c r="M749" s="41" t="str">
        <f aca="false">IF(ISBLANK(H749),"",IF(ISNUMBER(H749),H749,IF(ISNUMBER(1*LEFT(H749,LEN(H749)-1)),1*LEFT(H749,LEN(H749)-1),VLOOKUP(IF(ISERROR(SEARCH(")",H749,1)),LEFT(H749,LEN(H749)),LEFT(H749,LEN(H749)-1)),$A$2:$C$38,3,0))))</f>
        <v/>
      </c>
      <c r="N749" s="40" t="str">
        <f aca="false">I749&amp;"("&amp;J749&amp;IF(ISNUMBER(K749),IF(ISNUMBER(L749),IF(ISNUMBER(M749),","&amp;K749&amp;","&amp;L749&amp;","&amp;M749,","&amp;K749&amp;","&amp;L749),","&amp;K749),"")&amp;")"</f>
        <v>TXMN(12,1)</v>
      </c>
      <c r="O749" s="0" t="str">
        <f aca="false">IF(ISERROR(VLOOKUP(N749,'INTEGER modparm'!$B$2:$B$155,1,0)),IF(ISERROR(VLOOKUP(N749,'REAL modparm'!$B$2:$B$801,1,0)),IF(ISERROR(VLOOKUP(N749,'CHAR modparm'!$B$2:$B$10,1,0)),"*******","CHARACTER"),"REAL"),"INTEGER")</f>
        <v>REAL</v>
      </c>
      <c r="P749" s="0" t="n">
        <v>748</v>
      </c>
      <c r="Q749" s="42" t="s">
        <v>2974</v>
      </c>
      <c r="R749" s="42" t="str">
        <f aca="false">INDEX($N$2:$N$951,MATCH(S749,$P$2:$P$951,0),1)</f>
        <v>TXMN(12,1)</v>
      </c>
      <c r="S749" s="30" t="n">
        <v>748</v>
      </c>
      <c r="T749" s="43" t="str">
        <f aca="false">Q749&amp;"::"&amp;R749</f>
        <v>REAL::TXMN(12,1)</v>
      </c>
      <c r="U749" s="44" t="str">
        <f aca="false">"p%"&amp;LEFT(R749,SEARCH("(",R749,1)-1)&amp;"="&amp;LEFT(R749,SEARCH("(",R749,1)-1)</f>
        <v>p%TXMN=TXMN</v>
      </c>
      <c r="V749" s="44" t="str">
        <f aca="false">LEFT(R749,SEARCH("(",R749,1)-1)&amp;"="&amp;"p%"&amp;LEFT(R749,SEARCH("(",R749,1)-1)</f>
        <v>TXMN=p%TXMN</v>
      </c>
    </row>
    <row r="750" customFormat="false" ht="12.8" hidden="false" customHeight="false" outlineLevel="0" collapsed="false">
      <c r="E750" s="0" t="s">
        <v>1919</v>
      </c>
      <c r="F750" s="0" t="s">
        <v>1599</v>
      </c>
      <c r="I750" s="39" t="s">
        <v>2756</v>
      </c>
      <c r="J750" s="40" t="n">
        <f aca="false">IF(ISNUMBER(RIGHT(E750,LEN(E750)-SEARCH("(",E750,1))*1),RIGHT(E750,LEN(E750)-SEARCH("(",E750,1))*1,VLOOKUP(MID(E750,SEARCH("(",E750,1)+1,IF(ISERROR(FIND("NBMX",E750,1)),3,4)),$A$2:$C$38,3,0))</f>
        <v>12</v>
      </c>
      <c r="K750" s="40" t="n">
        <f aca="false">IF(ISBLANK(F750),"",IF(ISNUMBER(F750),F750,VLOOKUP(IF(ISERROR(SEARCH(")",F750,1)),LEFT(F750,LEN(F750)),LEFT(F750,LEN(F750)-1)),$A$2:$C$38,3,0)))</f>
        <v>1</v>
      </c>
      <c r="L750" s="40" t="str">
        <f aca="false">IF(ISBLANK(G750),"",IF(ISNUMBER(G750),G750,IF(ISNUMBER(1*LEFT(G750,LEN(G750)-1)),1*LEFT(G750,LEN(G750)-1),VLOOKUP(IF(ISERROR(SEARCH(")",G750,1)),LEFT(G750,LEN(G750)),LEFT(G750,LEN(G750)-1)),$A$2:$C$38,3,0))))</f>
        <v/>
      </c>
      <c r="M750" s="41" t="str">
        <f aca="false">IF(ISBLANK(H750),"",IF(ISNUMBER(H750),H750,IF(ISNUMBER(1*LEFT(H750,LEN(H750)-1)),1*LEFT(H750,LEN(H750)-1),VLOOKUP(IF(ISERROR(SEARCH(")",H750,1)),LEFT(H750,LEN(H750)),LEFT(H750,LEN(H750)-1)),$A$2:$C$38,3,0))))</f>
        <v/>
      </c>
      <c r="N750" s="40" t="str">
        <f aca="false">I750&amp;"("&amp;J750&amp;IF(ISNUMBER(K750),IF(ISNUMBER(L750),IF(ISNUMBER(M750),","&amp;K750&amp;","&amp;L750&amp;","&amp;M750,","&amp;K750&amp;","&amp;L750),","&amp;K750),"")&amp;")"</f>
        <v>TXMX(12,1)</v>
      </c>
      <c r="O750" s="0" t="str">
        <f aca="false">IF(ISERROR(VLOOKUP(N750,'INTEGER modparm'!$B$2:$B$155,1,0)),IF(ISERROR(VLOOKUP(N750,'REAL modparm'!$B$2:$B$801,1,0)),IF(ISERROR(VLOOKUP(N750,'CHAR modparm'!$B$2:$B$10,1,0)),"*******","CHARACTER"),"REAL"),"INTEGER")</f>
        <v>REAL</v>
      </c>
      <c r="P750" s="0" t="n">
        <v>749</v>
      </c>
      <c r="Q750" s="42" t="s">
        <v>2974</v>
      </c>
      <c r="R750" s="42" t="str">
        <f aca="false">INDEX($N$2:$N$951,MATCH(S750,$P$2:$P$951,0),1)</f>
        <v>TXMX(12,1)</v>
      </c>
      <c r="S750" s="30" t="n">
        <v>749</v>
      </c>
      <c r="T750" s="43" t="str">
        <f aca="false">Q750&amp;"::"&amp;R750</f>
        <v>REAL::TXMX(12,1)</v>
      </c>
      <c r="U750" s="44" t="str">
        <f aca="false">"p%"&amp;LEFT(R750,SEARCH("(",R750,1)-1)&amp;"="&amp;LEFT(R750,SEARCH("(",R750,1)-1)</f>
        <v>p%TXMX=TXMX</v>
      </c>
      <c r="V750" s="44" t="str">
        <f aca="false">LEFT(R750,SEARCH("(",R750,1)-1)&amp;"="&amp;"p%"&amp;LEFT(R750,SEARCH("(",R750,1)-1)</f>
        <v>TXMX=p%TXMX</v>
      </c>
    </row>
    <row r="751" customFormat="false" ht="12.8" hidden="false" customHeight="false" outlineLevel="0" collapsed="false">
      <c r="E751" s="0" t="s">
        <v>1140</v>
      </c>
      <c r="I751" s="39" t="s">
        <v>2757</v>
      </c>
      <c r="J751" s="40" t="n">
        <f aca="false">IF(ISNUMBER(RIGHT(E751,LEN(E751)-SEARCH("(",E751,1))*1),RIGHT(E751,LEN(E751)-SEARCH("(",E751,1))*1,VLOOKUP(MID(E751,SEARCH("(",E751,1)+1,IF(ISERROR(FIND("NBMX",E751,1)),3,4)),$A$2:$C$38,3,0))</f>
        <v>1</v>
      </c>
      <c r="K751" s="40" t="str">
        <f aca="false">IF(ISBLANK(F751),"",IF(ISNUMBER(F751),F751,VLOOKUP(IF(ISERROR(SEARCH(")",F751,1)),LEFT(F751,LEN(F751)),LEFT(F751,LEN(F751)-1)),$A$2:$C$38,3,0)))</f>
        <v/>
      </c>
      <c r="L751" s="40" t="str">
        <f aca="false">IF(ISBLANK(G751),"",IF(ISNUMBER(G751),G751,IF(ISNUMBER(1*LEFT(G751,LEN(G751)-1)),1*LEFT(G751,LEN(G751)-1),VLOOKUP(IF(ISERROR(SEARCH(")",G751,1)),LEFT(G751,LEN(G751)),LEFT(G751,LEN(G751)-1)),$A$2:$C$38,3,0))))</f>
        <v/>
      </c>
      <c r="M751" s="41" t="str">
        <f aca="false">IF(ISBLANK(H751),"",IF(ISNUMBER(H751),H751,IF(ISNUMBER(1*LEFT(H751,LEN(H751)-1)),1*LEFT(H751,LEN(H751)-1),VLOOKUP(IF(ISERROR(SEARCH(")",H751,1)),LEFT(H751,LEN(H751)),LEFT(H751,LEN(H751)-1)),$A$2:$C$38,3,0))))</f>
        <v/>
      </c>
      <c r="N751" s="40" t="str">
        <f aca="false">I751&amp;"("&amp;J751&amp;IF(ISNUMBER(K751),IF(ISNUMBER(L751),IF(ISNUMBER(M751),","&amp;K751&amp;","&amp;L751&amp;","&amp;M751,","&amp;K751&amp;","&amp;L751),","&amp;K751),"")&amp;")"</f>
        <v>TYK(1)</v>
      </c>
      <c r="O751" s="0" t="str">
        <f aca="false">IF(ISERROR(VLOOKUP(N751,'INTEGER modparm'!$B$2:$B$155,1,0)),IF(ISERROR(VLOOKUP(N751,'REAL modparm'!$B$2:$B$801,1,0)),IF(ISERROR(VLOOKUP(N751,'CHAR modparm'!$B$2:$B$10,1,0)),"*******","CHARACTER"),"REAL"),"INTEGER")</f>
        <v>REAL</v>
      </c>
      <c r="P751" s="0" t="n">
        <v>750</v>
      </c>
      <c r="Q751" s="42" t="s">
        <v>2974</v>
      </c>
      <c r="R751" s="42" t="str">
        <f aca="false">INDEX($N$2:$N$951,MATCH(S751,$P$2:$P$951,0),1)</f>
        <v>TYK(1)</v>
      </c>
      <c r="S751" s="30" t="n">
        <v>750</v>
      </c>
      <c r="T751" s="43" t="str">
        <f aca="false">Q751&amp;"::"&amp;R751</f>
        <v>REAL::TYK(1)</v>
      </c>
      <c r="U751" s="44" t="str">
        <f aca="false">"p%"&amp;LEFT(R751,SEARCH("(",R751,1)-1)&amp;"="&amp;LEFT(R751,SEARCH("(",R751,1)-1)</f>
        <v>p%TYK=TYK</v>
      </c>
      <c r="V751" s="44" t="str">
        <f aca="false">LEFT(R751,SEARCH("(",R751,1)-1)&amp;"="&amp;"p%"&amp;LEFT(R751,SEARCH("(",R751,1)-1)</f>
        <v>TYK=p%TYK</v>
      </c>
    </row>
    <row r="752" customFormat="false" ht="12.8" hidden="false" customHeight="false" outlineLevel="0" collapsed="false">
      <c r="E752" s="0" t="s">
        <v>1920</v>
      </c>
      <c r="F752" s="0" t="s">
        <v>1599</v>
      </c>
      <c r="I752" s="39" t="s">
        <v>2758</v>
      </c>
      <c r="J752" s="40" t="n">
        <f aca="false">IF(ISNUMBER(RIGHT(E752,LEN(E752)-SEARCH("(",E752,1))*1),RIGHT(E752,LEN(E752)-SEARCH("(",E752,1))*1,VLOOKUP(MID(E752,SEARCH("(",E752,1)+1,IF(ISERROR(FIND("NBMX",E752,1)),3,4)),$A$2:$C$38,3,0))</f>
        <v>200</v>
      </c>
      <c r="K752" s="40" t="n">
        <f aca="false">IF(ISBLANK(F752),"",IF(ISNUMBER(F752),F752,VLOOKUP(IF(ISERROR(SEARCH(")",F752,1)),LEFT(F752,LEN(F752)),LEFT(F752,LEN(F752)-1)),$A$2:$C$38,3,0)))</f>
        <v>1</v>
      </c>
      <c r="L752" s="40" t="str">
        <f aca="false">IF(ISBLANK(G752),"",IF(ISNUMBER(G752),G752,IF(ISNUMBER(1*LEFT(G752,LEN(G752)-1)),1*LEFT(G752,LEN(G752)-1),VLOOKUP(IF(ISERROR(SEARCH(")",G752,1)),LEFT(G752,LEN(G752)),LEFT(G752,LEN(G752)-1)),$A$2:$C$38,3,0))))</f>
        <v/>
      </c>
      <c r="M752" s="41" t="str">
        <f aca="false">IF(ISBLANK(H752),"",IF(ISNUMBER(H752),H752,IF(ISNUMBER(1*LEFT(H752,LEN(H752)-1)),1*LEFT(H752,LEN(H752)-1),VLOOKUP(IF(ISERROR(SEARCH(")",H752,1)),LEFT(H752,LEN(H752)),LEFT(H752,LEN(H752)-1)),$A$2:$C$38,3,0))))</f>
        <v/>
      </c>
      <c r="N752" s="40" t="str">
        <f aca="false">I752&amp;"("&amp;J752&amp;IF(ISNUMBER(K752),IF(ISNUMBER(L752),IF(ISNUMBER(M752),","&amp;K752&amp;","&amp;L752&amp;","&amp;M752,","&amp;K752&amp;","&amp;L752),","&amp;K752),"")&amp;")"</f>
        <v>TYL1(200,1)</v>
      </c>
      <c r="O752" s="0" t="str">
        <f aca="false">IF(ISERROR(VLOOKUP(N752,'INTEGER modparm'!$B$2:$B$155,1,0)),IF(ISERROR(VLOOKUP(N752,'REAL modparm'!$B$2:$B$801,1,0)),IF(ISERROR(VLOOKUP(N752,'CHAR modparm'!$B$2:$B$10,1,0)),"*******","CHARACTER"),"REAL"),"INTEGER")</f>
        <v>REAL</v>
      </c>
      <c r="P752" s="0" t="n">
        <v>751</v>
      </c>
      <c r="Q752" s="42" t="s">
        <v>2974</v>
      </c>
      <c r="R752" s="42" t="str">
        <f aca="false">INDEX($N$2:$N$951,MATCH(S752,$P$2:$P$951,0),1)</f>
        <v>TYL1(200,1)</v>
      </c>
      <c r="S752" s="30" t="n">
        <v>751</v>
      </c>
      <c r="T752" s="43" t="str">
        <f aca="false">Q752&amp;"::"&amp;R752</f>
        <v>REAL::TYL1(200,1)</v>
      </c>
      <c r="U752" s="44" t="str">
        <f aca="false">"p%"&amp;LEFT(R752,SEARCH("(",R752,1)-1)&amp;"="&amp;LEFT(R752,SEARCH("(",R752,1)-1)</f>
        <v>p%TYL1=TYL1</v>
      </c>
      <c r="V752" s="44" t="str">
        <f aca="false">LEFT(R752,SEARCH("(",R752,1)-1)&amp;"="&amp;"p%"&amp;LEFT(R752,SEARCH("(",R752,1)-1)</f>
        <v>TYL1=p%TYL1</v>
      </c>
    </row>
    <row r="753" customFormat="false" ht="12.8" hidden="false" customHeight="false" outlineLevel="0" collapsed="false">
      <c r="E753" s="0" t="s">
        <v>1921</v>
      </c>
      <c r="F753" s="0" t="s">
        <v>1599</v>
      </c>
      <c r="I753" s="39" t="s">
        <v>2759</v>
      </c>
      <c r="J753" s="40" t="n">
        <f aca="false">IF(ISNUMBER(RIGHT(E753,LEN(E753)-SEARCH("(",E753,1))*1),RIGHT(E753,LEN(E753)-SEARCH("(",E753,1))*1,VLOOKUP(MID(E753,SEARCH("(",E753,1)+1,IF(ISERROR(FIND("NBMX",E753,1)),3,4)),$A$2:$C$38,3,0))</f>
        <v>200</v>
      </c>
      <c r="K753" s="40" t="n">
        <f aca="false">IF(ISBLANK(F753),"",IF(ISNUMBER(F753),F753,VLOOKUP(IF(ISERROR(SEARCH(")",F753,1)),LEFT(F753,LEN(F753)),LEFT(F753,LEN(F753)-1)),$A$2:$C$38,3,0)))</f>
        <v>1</v>
      </c>
      <c r="L753" s="40" t="str">
        <f aca="false">IF(ISBLANK(G753),"",IF(ISNUMBER(G753),G753,IF(ISNUMBER(1*LEFT(G753,LEN(G753)-1)),1*LEFT(G753,LEN(G753)-1),VLOOKUP(IF(ISERROR(SEARCH(")",G753,1)),LEFT(G753,LEN(G753)),LEFT(G753,LEN(G753)-1)),$A$2:$C$38,3,0))))</f>
        <v/>
      </c>
      <c r="M753" s="41" t="str">
        <f aca="false">IF(ISBLANK(H753),"",IF(ISNUMBER(H753),H753,IF(ISNUMBER(1*LEFT(H753,LEN(H753)-1)),1*LEFT(H753,LEN(H753)-1),VLOOKUP(IF(ISERROR(SEARCH(")",H753,1)),LEFT(H753,LEN(H753)),LEFT(H753,LEN(H753)-1)),$A$2:$C$38,3,0))))</f>
        <v/>
      </c>
      <c r="N753" s="40" t="str">
        <f aca="false">I753&amp;"("&amp;J753&amp;IF(ISNUMBER(K753),IF(ISNUMBER(L753),IF(ISNUMBER(M753),","&amp;K753&amp;","&amp;L753&amp;","&amp;M753,","&amp;K753&amp;","&amp;L753),","&amp;K753),"")&amp;")"</f>
        <v>TYL2(200,1)</v>
      </c>
      <c r="O753" s="0" t="str">
        <f aca="false">IF(ISERROR(VLOOKUP(N753,'INTEGER modparm'!$B$2:$B$155,1,0)),IF(ISERROR(VLOOKUP(N753,'REAL modparm'!$B$2:$B$801,1,0)),IF(ISERROR(VLOOKUP(N753,'CHAR modparm'!$B$2:$B$10,1,0)),"*******","CHARACTER"),"REAL"),"INTEGER")</f>
        <v>REAL</v>
      </c>
      <c r="P753" s="0" t="n">
        <v>752</v>
      </c>
      <c r="Q753" s="42" t="s">
        <v>2974</v>
      </c>
      <c r="R753" s="42" t="str">
        <f aca="false">INDEX($N$2:$N$951,MATCH(S753,$P$2:$P$951,0),1)</f>
        <v>TYL2(200,1)</v>
      </c>
      <c r="S753" s="30" t="n">
        <v>752</v>
      </c>
      <c r="T753" s="43" t="str">
        <f aca="false">Q753&amp;"::"&amp;R753</f>
        <v>REAL::TYL2(200,1)</v>
      </c>
      <c r="U753" s="44" t="str">
        <f aca="false">"p%"&amp;LEFT(R753,SEARCH("(",R753,1)-1)&amp;"="&amp;LEFT(R753,SEARCH("(",R753,1)-1)</f>
        <v>p%TYL2=TYL2</v>
      </c>
      <c r="V753" s="44" t="str">
        <f aca="false">LEFT(R753,SEARCH("(",R753,1)-1)&amp;"="&amp;"p%"&amp;LEFT(R753,SEARCH("(",R753,1)-1)</f>
        <v>TYL2=p%TYL2</v>
      </c>
    </row>
    <row r="754" customFormat="false" ht="12.8" hidden="false" customHeight="false" outlineLevel="0" collapsed="false">
      <c r="E754" s="0" t="s">
        <v>1922</v>
      </c>
      <c r="F754" s="0" t="s">
        <v>1599</v>
      </c>
      <c r="I754" s="39" t="s">
        <v>2760</v>
      </c>
      <c r="J754" s="40" t="n">
        <f aca="false">IF(ISNUMBER(RIGHT(E754,LEN(E754)-SEARCH("(",E754,1))*1),RIGHT(E754,LEN(E754)-SEARCH("(",E754,1))*1,VLOOKUP(MID(E754,SEARCH("(",E754,1)+1,IF(ISERROR(FIND("NBMX",E754,1)),3,4)),$A$2:$C$38,3,0))</f>
        <v>200</v>
      </c>
      <c r="K754" s="40" t="n">
        <f aca="false">IF(ISBLANK(F754),"",IF(ISNUMBER(F754),F754,VLOOKUP(IF(ISERROR(SEARCH(")",F754,1)),LEFT(F754,LEN(F754)),LEFT(F754,LEN(F754)-1)),$A$2:$C$38,3,0)))</f>
        <v>1</v>
      </c>
      <c r="L754" s="40" t="str">
        <f aca="false">IF(ISBLANK(G754),"",IF(ISNUMBER(G754),G754,IF(ISNUMBER(1*LEFT(G754,LEN(G754)-1)),1*LEFT(G754,LEN(G754)-1),VLOOKUP(IF(ISERROR(SEARCH(")",G754,1)),LEFT(G754,LEN(G754)),LEFT(G754,LEN(G754)-1)),$A$2:$C$38,3,0))))</f>
        <v/>
      </c>
      <c r="M754" s="41" t="str">
        <f aca="false">IF(ISBLANK(H754),"",IF(ISNUMBER(H754),H754,IF(ISNUMBER(1*LEFT(H754,LEN(H754)-1)),1*LEFT(H754,LEN(H754)-1),VLOOKUP(IF(ISERROR(SEARCH(")",H754,1)),LEFT(H754,LEN(H754)),LEFT(H754,LEN(H754)-1)),$A$2:$C$38,3,0))))</f>
        <v/>
      </c>
      <c r="N754" s="40" t="str">
        <f aca="false">I754&amp;"("&amp;J754&amp;IF(ISNUMBER(K754),IF(ISNUMBER(L754),IF(ISNUMBER(M754),","&amp;K754&amp;","&amp;L754&amp;","&amp;M754,","&amp;K754&amp;","&amp;L754),","&amp;K754),"")&amp;")"</f>
        <v>TYLK(200,1)</v>
      </c>
      <c r="O754" s="0" t="str">
        <f aca="false">IF(ISERROR(VLOOKUP(N754,'INTEGER modparm'!$B$2:$B$155,1,0)),IF(ISERROR(VLOOKUP(N754,'REAL modparm'!$B$2:$B$801,1,0)),IF(ISERROR(VLOOKUP(N754,'CHAR modparm'!$B$2:$B$10,1,0)),"*******","CHARACTER"),"REAL"),"INTEGER")</f>
        <v>REAL</v>
      </c>
      <c r="P754" s="0" t="n">
        <v>753</v>
      </c>
      <c r="Q754" s="42" t="s">
        <v>2974</v>
      </c>
      <c r="R754" s="42" t="str">
        <f aca="false">INDEX($N$2:$N$951,MATCH(S754,$P$2:$P$951,0),1)</f>
        <v>TYLK(200,1)</v>
      </c>
      <c r="S754" s="30" t="n">
        <v>753</v>
      </c>
      <c r="T754" s="43" t="str">
        <f aca="false">Q754&amp;"::"&amp;R754</f>
        <v>REAL::TYLK(200,1)</v>
      </c>
      <c r="U754" s="44" t="str">
        <f aca="false">"p%"&amp;LEFT(R754,SEARCH("(",R754,1)-1)&amp;"="&amp;LEFT(R754,SEARCH("(",R754,1)-1)</f>
        <v>p%TYLK=TYLK</v>
      </c>
      <c r="V754" s="44" t="str">
        <f aca="false">LEFT(R754,SEARCH("(",R754,1)-1)&amp;"="&amp;"p%"&amp;LEFT(R754,SEARCH("(",R754,1)-1)</f>
        <v>TYLK=p%TYLK</v>
      </c>
    </row>
    <row r="755" customFormat="false" ht="12.8" hidden="false" customHeight="false" outlineLevel="0" collapsed="false">
      <c r="E755" s="0" t="s">
        <v>1923</v>
      </c>
      <c r="F755" s="0" t="s">
        <v>1599</v>
      </c>
      <c r="I755" s="39" t="s">
        <v>2761</v>
      </c>
      <c r="J755" s="40" t="n">
        <f aca="false">IF(ISNUMBER(RIGHT(E755,LEN(E755)-SEARCH("(",E755,1))*1),RIGHT(E755,LEN(E755)-SEARCH("(",E755,1))*1,VLOOKUP(MID(E755,SEARCH("(",E755,1)+1,IF(ISERROR(FIND("NBMX",E755,1)),3,4)),$A$2:$C$38,3,0))</f>
        <v>200</v>
      </c>
      <c r="K755" s="40" t="n">
        <f aca="false">IF(ISBLANK(F755),"",IF(ISNUMBER(F755),F755,VLOOKUP(IF(ISERROR(SEARCH(")",F755,1)),LEFT(F755,LEN(F755)),LEFT(F755,LEN(F755)-1)),$A$2:$C$38,3,0)))</f>
        <v>1</v>
      </c>
      <c r="L755" s="40" t="str">
        <f aca="false">IF(ISBLANK(G755),"",IF(ISNUMBER(G755),G755,IF(ISNUMBER(1*LEFT(G755,LEN(G755)-1)),1*LEFT(G755,LEN(G755)-1),VLOOKUP(IF(ISERROR(SEARCH(")",G755,1)),LEFT(G755,LEN(G755)),LEFT(G755,LEN(G755)-1)),$A$2:$C$38,3,0))))</f>
        <v/>
      </c>
      <c r="M755" s="41" t="str">
        <f aca="false">IF(ISBLANK(H755),"",IF(ISNUMBER(H755),H755,IF(ISNUMBER(1*LEFT(H755,LEN(H755)-1)),1*LEFT(H755,LEN(H755)-1),VLOOKUP(IF(ISERROR(SEARCH(")",H755,1)),LEFT(H755,LEN(H755)),LEFT(H755,LEN(H755)-1)),$A$2:$C$38,3,0))))</f>
        <v/>
      </c>
      <c r="N755" s="40" t="str">
        <f aca="false">I755&amp;"("&amp;J755&amp;IF(ISNUMBER(K755),IF(ISNUMBER(L755),IF(ISNUMBER(M755),","&amp;K755&amp;","&amp;L755&amp;","&amp;M755,","&amp;K755&amp;","&amp;L755),","&amp;K755),"")&amp;")"</f>
        <v>TYLN(200,1)</v>
      </c>
      <c r="O755" s="0" t="str">
        <f aca="false">IF(ISERROR(VLOOKUP(N755,'INTEGER modparm'!$B$2:$B$155,1,0)),IF(ISERROR(VLOOKUP(N755,'REAL modparm'!$B$2:$B$801,1,0)),IF(ISERROR(VLOOKUP(N755,'CHAR modparm'!$B$2:$B$10,1,0)),"*******","CHARACTER"),"REAL"),"INTEGER")</f>
        <v>REAL</v>
      </c>
      <c r="P755" s="0" t="n">
        <v>754</v>
      </c>
      <c r="Q755" s="42" t="s">
        <v>2974</v>
      </c>
      <c r="R755" s="42" t="str">
        <f aca="false">INDEX($N$2:$N$951,MATCH(S755,$P$2:$P$951,0),1)</f>
        <v>TYLN(200,1)</v>
      </c>
      <c r="S755" s="30" t="n">
        <v>754</v>
      </c>
      <c r="T755" s="43" t="str">
        <f aca="false">Q755&amp;"::"&amp;R755</f>
        <v>REAL::TYLN(200,1)</v>
      </c>
      <c r="U755" s="44" t="str">
        <f aca="false">"p%"&amp;LEFT(R755,SEARCH("(",R755,1)-1)&amp;"="&amp;LEFT(R755,SEARCH("(",R755,1)-1)</f>
        <v>p%TYLN=TYLN</v>
      </c>
      <c r="V755" s="44" t="str">
        <f aca="false">LEFT(R755,SEARCH("(",R755,1)-1)&amp;"="&amp;"p%"&amp;LEFT(R755,SEARCH("(",R755,1)-1)</f>
        <v>TYLN=p%TYLN</v>
      </c>
    </row>
    <row r="756" customFormat="false" ht="12.8" hidden="false" customHeight="false" outlineLevel="0" collapsed="false">
      <c r="E756" s="0" t="s">
        <v>1924</v>
      </c>
      <c r="F756" s="0" t="s">
        <v>1599</v>
      </c>
      <c r="I756" s="39" t="s">
        <v>2762</v>
      </c>
      <c r="J756" s="40" t="n">
        <f aca="false">IF(ISNUMBER(RIGHT(E756,LEN(E756)-SEARCH("(",E756,1))*1),RIGHT(E756,LEN(E756)-SEARCH("(",E756,1))*1,VLOOKUP(MID(E756,SEARCH("(",E756,1)+1,IF(ISERROR(FIND("NBMX",E756,1)),3,4)),$A$2:$C$38,3,0))</f>
        <v>200</v>
      </c>
      <c r="K756" s="40" t="n">
        <f aca="false">IF(ISBLANK(F756),"",IF(ISNUMBER(F756),F756,VLOOKUP(IF(ISERROR(SEARCH(")",F756,1)),LEFT(F756,LEN(F756)),LEFT(F756,LEN(F756)-1)),$A$2:$C$38,3,0)))</f>
        <v>1</v>
      </c>
      <c r="L756" s="40" t="str">
        <f aca="false">IF(ISBLANK(G756),"",IF(ISNUMBER(G756),G756,IF(ISNUMBER(1*LEFT(G756,LEN(G756)-1)),1*LEFT(G756,LEN(G756)-1),VLOOKUP(IF(ISERROR(SEARCH(")",G756,1)),LEFT(G756,LEN(G756)),LEFT(G756,LEN(G756)-1)),$A$2:$C$38,3,0))))</f>
        <v/>
      </c>
      <c r="M756" s="41" t="str">
        <f aca="false">IF(ISBLANK(H756),"",IF(ISNUMBER(H756),H756,IF(ISNUMBER(1*LEFT(H756,LEN(H756)-1)),1*LEFT(H756,LEN(H756)-1),VLOOKUP(IF(ISERROR(SEARCH(")",H756,1)),LEFT(H756,LEN(H756)),LEFT(H756,LEN(H756)-1)),$A$2:$C$38,3,0))))</f>
        <v/>
      </c>
      <c r="N756" s="40" t="str">
        <f aca="false">I756&amp;"("&amp;J756&amp;IF(ISNUMBER(K756),IF(ISNUMBER(L756),IF(ISNUMBER(M756),","&amp;K756&amp;","&amp;L756&amp;","&amp;M756,","&amp;K756&amp;","&amp;L756),","&amp;K756),"")&amp;")"</f>
        <v>TYLP(200,1)</v>
      </c>
      <c r="O756" s="0" t="str">
        <f aca="false">IF(ISERROR(VLOOKUP(N756,'INTEGER modparm'!$B$2:$B$155,1,0)),IF(ISERROR(VLOOKUP(N756,'REAL modparm'!$B$2:$B$801,1,0)),IF(ISERROR(VLOOKUP(N756,'CHAR modparm'!$B$2:$B$10,1,0)),"*******","CHARACTER"),"REAL"),"INTEGER")</f>
        <v>REAL</v>
      </c>
      <c r="P756" s="0" t="n">
        <v>755</v>
      </c>
      <c r="Q756" s="42" t="s">
        <v>2974</v>
      </c>
      <c r="R756" s="42" t="str">
        <f aca="false">INDEX($N$2:$N$951,MATCH(S756,$P$2:$P$951,0),1)</f>
        <v>TYLP(200,1)</v>
      </c>
      <c r="S756" s="30" t="n">
        <v>755</v>
      </c>
      <c r="T756" s="43" t="str">
        <f aca="false">Q756&amp;"::"&amp;R756</f>
        <v>REAL::TYLP(200,1)</v>
      </c>
      <c r="U756" s="44" t="str">
        <f aca="false">"p%"&amp;LEFT(R756,SEARCH("(",R756,1)-1)&amp;"="&amp;LEFT(R756,SEARCH("(",R756,1)-1)</f>
        <v>p%TYLP=TYLP</v>
      </c>
      <c r="V756" s="44" t="str">
        <f aca="false">LEFT(R756,SEARCH("(",R756,1)-1)&amp;"="&amp;"p%"&amp;LEFT(R756,SEARCH("(",R756,1)-1)</f>
        <v>TYLP=p%TYLP</v>
      </c>
    </row>
    <row r="757" customFormat="false" ht="12.8" hidden="false" customHeight="false" outlineLevel="0" collapsed="false">
      <c r="E757" s="0" t="s">
        <v>1141</v>
      </c>
      <c r="I757" s="39" t="s">
        <v>2763</v>
      </c>
      <c r="J757" s="40" t="n">
        <f aca="false">IF(ISNUMBER(RIGHT(E757,LEN(E757)-SEARCH("(",E757,1))*1),RIGHT(E757,LEN(E757)-SEARCH("(",E757,1))*1,VLOOKUP(MID(E757,SEARCH("(",E757,1)+1,IF(ISERROR(FIND("NBMX",E757,1)),3,4)),$A$2:$C$38,3,0))</f>
        <v>1</v>
      </c>
      <c r="K757" s="40" t="str">
        <f aca="false">IF(ISBLANK(F757),"",IF(ISNUMBER(F757),F757,VLOOKUP(IF(ISERROR(SEARCH(")",F757,1)),LEFT(F757,LEN(F757)),LEFT(F757,LEN(F757)-1)),$A$2:$C$38,3,0)))</f>
        <v/>
      </c>
      <c r="L757" s="40" t="str">
        <f aca="false">IF(ISBLANK(G757),"",IF(ISNUMBER(G757),G757,IF(ISNUMBER(1*LEFT(G757,LEN(G757)-1)),1*LEFT(G757,LEN(G757)-1),VLOOKUP(IF(ISERROR(SEARCH(")",G757,1)),LEFT(G757,LEN(G757)),LEFT(G757,LEN(G757)-1)),$A$2:$C$38,3,0))))</f>
        <v/>
      </c>
      <c r="M757" s="41" t="str">
        <f aca="false">IF(ISBLANK(H757),"",IF(ISNUMBER(H757),H757,IF(ISNUMBER(1*LEFT(H757,LEN(H757)-1)),1*LEFT(H757,LEN(H757)-1),VLOOKUP(IF(ISERROR(SEARCH(")",H757,1)),LEFT(H757,LEN(H757)),LEFT(H757,LEN(H757)-1)),$A$2:$C$38,3,0))))</f>
        <v/>
      </c>
      <c r="N757" s="40" t="str">
        <f aca="false">I757&amp;"("&amp;J757&amp;IF(ISNUMBER(K757),IF(ISNUMBER(L757),IF(ISNUMBER(M757),","&amp;K757&amp;","&amp;L757&amp;","&amp;M757,","&amp;K757&amp;","&amp;L757),","&amp;K757),"")&amp;")"</f>
        <v>TYN(1)</v>
      </c>
      <c r="O757" s="0" t="str">
        <f aca="false">IF(ISERROR(VLOOKUP(N757,'INTEGER modparm'!$B$2:$B$155,1,0)),IF(ISERROR(VLOOKUP(N757,'REAL modparm'!$B$2:$B$801,1,0)),IF(ISERROR(VLOOKUP(N757,'CHAR modparm'!$B$2:$B$10,1,0)),"*******","CHARACTER"),"REAL"),"INTEGER")</f>
        <v>REAL</v>
      </c>
      <c r="P757" s="0" t="n">
        <v>756</v>
      </c>
      <c r="Q757" s="42" t="s">
        <v>2974</v>
      </c>
      <c r="R757" s="42" t="str">
        <f aca="false">INDEX($N$2:$N$951,MATCH(S757,$P$2:$P$951,0),1)</f>
        <v>TYN(1)</v>
      </c>
      <c r="S757" s="30" t="n">
        <v>756</v>
      </c>
      <c r="T757" s="43" t="str">
        <f aca="false">Q757&amp;"::"&amp;R757</f>
        <v>REAL::TYN(1)</v>
      </c>
      <c r="U757" s="44" t="str">
        <f aca="false">"p%"&amp;LEFT(R757,SEARCH("(",R757,1)-1)&amp;"="&amp;LEFT(R757,SEARCH("(",R757,1)-1)</f>
        <v>p%TYN=TYN</v>
      </c>
      <c r="V757" s="44" t="str">
        <f aca="false">LEFT(R757,SEARCH("(",R757,1)-1)&amp;"="&amp;"p%"&amp;LEFT(R757,SEARCH("(",R757,1)-1)</f>
        <v>TYN=p%TYN</v>
      </c>
    </row>
    <row r="758" customFormat="false" ht="12.8" hidden="false" customHeight="false" outlineLevel="0" collapsed="false">
      <c r="E758" s="0" t="s">
        <v>1925</v>
      </c>
      <c r="F758" s="0" t="s">
        <v>1599</v>
      </c>
      <c r="I758" s="39" t="s">
        <v>2764</v>
      </c>
      <c r="J758" s="40" t="n">
        <f aca="false">IF(ISNUMBER(RIGHT(E758,LEN(E758)-SEARCH("(",E758,1))*1),RIGHT(E758,LEN(E758)-SEARCH("(",E758,1))*1,VLOOKUP(MID(E758,SEARCH("(",E758,1)+1,IF(ISERROR(FIND("NBMX",E758,1)),3,4)),$A$2:$C$38,3,0))</f>
        <v>12</v>
      </c>
      <c r="K758" s="40" t="n">
        <f aca="false">IF(ISBLANK(F758),"",IF(ISNUMBER(F758),F758,VLOOKUP(IF(ISERROR(SEARCH(")",F758,1)),LEFT(F758,LEN(F758)),LEFT(F758,LEN(F758)-1)),$A$2:$C$38,3,0)))</f>
        <v>1</v>
      </c>
      <c r="L758" s="40" t="str">
        <f aca="false">IF(ISBLANK(G758),"",IF(ISNUMBER(G758),G758,IF(ISNUMBER(1*LEFT(G758,LEN(G758)-1)),1*LEFT(G758,LEN(G758)-1),VLOOKUP(IF(ISERROR(SEARCH(")",G758,1)),LEFT(G758,LEN(G758)),LEFT(G758,LEN(G758)-1)),$A$2:$C$38,3,0))))</f>
        <v/>
      </c>
      <c r="M758" s="41" t="str">
        <f aca="false">IF(ISBLANK(H758),"",IF(ISNUMBER(H758),H758,IF(ISNUMBER(1*LEFT(H758,LEN(H758)-1)),1*LEFT(H758,LEN(H758)-1),VLOOKUP(IF(ISERROR(SEARCH(")",H758,1)),LEFT(H758,LEN(H758)),LEFT(H758,LEN(H758)-1)),$A$2:$C$38,3,0))))</f>
        <v/>
      </c>
      <c r="N758" s="40" t="str">
        <f aca="false">I758&amp;"("&amp;J758&amp;IF(ISNUMBER(K758),IF(ISNUMBER(L758),IF(ISNUMBER(M758),","&amp;K758&amp;","&amp;L758&amp;","&amp;M758,","&amp;K758&amp;","&amp;L758),","&amp;K758),"")&amp;")"</f>
        <v>TYON(12,1)</v>
      </c>
      <c r="O758" s="0" t="str">
        <f aca="false">IF(ISERROR(VLOOKUP(N758,'INTEGER modparm'!$B$2:$B$155,1,0)),IF(ISERROR(VLOOKUP(N758,'REAL modparm'!$B$2:$B$801,1,0)),IF(ISERROR(VLOOKUP(N758,'CHAR modparm'!$B$2:$B$10,1,0)),"*******","CHARACTER"),"REAL"),"INTEGER")</f>
        <v>REAL</v>
      </c>
      <c r="P758" s="0" t="n">
        <v>757</v>
      </c>
      <c r="Q758" s="42" t="s">
        <v>2974</v>
      </c>
      <c r="R758" s="42" t="str">
        <f aca="false">INDEX($N$2:$N$951,MATCH(S758,$P$2:$P$951,0),1)</f>
        <v>TYON(12,1)</v>
      </c>
      <c r="S758" s="30" t="n">
        <v>757</v>
      </c>
      <c r="T758" s="43" t="str">
        <f aca="false">Q758&amp;"::"&amp;R758</f>
        <v>REAL::TYON(12,1)</v>
      </c>
      <c r="U758" s="44" t="str">
        <f aca="false">"p%"&amp;LEFT(R758,SEARCH("(",R758,1)-1)&amp;"="&amp;LEFT(R758,SEARCH("(",R758,1)-1)</f>
        <v>p%TYON=TYON</v>
      </c>
      <c r="V758" s="44" t="str">
        <f aca="false">LEFT(R758,SEARCH("(",R758,1)-1)&amp;"="&amp;"p%"&amp;LEFT(R758,SEARCH("(",R758,1)-1)</f>
        <v>TYON=p%TYON</v>
      </c>
    </row>
    <row r="759" customFormat="false" ht="12.8" hidden="false" customHeight="false" outlineLevel="0" collapsed="false">
      <c r="E759" s="0" t="s">
        <v>1142</v>
      </c>
      <c r="I759" s="39" t="s">
        <v>2765</v>
      </c>
      <c r="J759" s="40" t="n">
        <f aca="false">IF(ISNUMBER(RIGHT(E759,LEN(E759)-SEARCH("(",E759,1))*1),RIGHT(E759,LEN(E759)-SEARCH("(",E759,1))*1,VLOOKUP(MID(E759,SEARCH("(",E759,1)+1,IF(ISERROR(FIND("NBMX",E759,1)),3,4)),$A$2:$C$38,3,0))</f>
        <v>1</v>
      </c>
      <c r="K759" s="40" t="str">
        <f aca="false">IF(ISBLANK(F759),"",IF(ISNUMBER(F759),F759,VLOOKUP(IF(ISERROR(SEARCH(")",F759,1)),LEFT(F759,LEN(F759)),LEFT(F759,LEN(F759)-1)),$A$2:$C$38,3,0)))</f>
        <v/>
      </c>
      <c r="L759" s="40" t="str">
        <f aca="false">IF(ISBLANK(G759),"",IF(ISNUMBER(G759),G759,IF(ISNUMBER(1*LEFT(G759,LEN(G759)-1)),1*LEFT(G759,LEN(G759)-1),VLOOKUP(IF(ISERROR(SEARCH(")",G759,1)),LEFT(G759,LEN(G759)),LEFT(G759,LEN(G759)-1)),$A$2:$C$38,3,0))))</f>
        <v/>
      </c>
      <c r="M759" s="41" t="str">
        <f aca="false">IF(ISBLANK(H759),"",IF(ISNUMBER(H759),H759,IF(ISNUMBER(1*LEFT(H759,LEN(H759)-1)),1*LEFT(H759,LEN(H759)-1),VLOOKUP(IF(ISERROR(SEARCH(")",H759,1)),LEFT(H759,LEN(H759)),LEFT(H759,LEN(H759)-1)),$A$2:$C$38,3,0))))</f>
        <v/>
      </c>
      <c r="N759" s="40" t="str">
        <f aca="false">I759&amp;"("&amp;J759&amp;IF(ISNUMBER(K759),IF(ISNUMBER(L759),IF(ISNUMBER(M759),","&amp;K759&amp;","&amp;L759&amp;","&amp;M759,","&amp;K759&amp;","&amp;L759),","&amp;K759),"")&amp;")"</f>
        <v>TYP(1)</v>
      </c>
      <c r="O759" s="0" t="str">
        <f aca="false">IF(ISERROR(VLOOKUP(N759,'INTEGER modparm'!$B$2:$B$155,1,0)),IF(ISERROR(VLOOKUP(N759,'REAL modparm'!$B$2:$B$801,1,0)),IF(ISERROR(VLOOKUP(N759,'CHAR modparm'!$B$2:$B$10,1,0)),"*******","CHARACTER"),"REAL"),"INTEGER")</f>
        <v>REAL</v>
      </c>
      <c r="P759" s="0" t="n">
        <v>758</v>
      </c>
      <c r="Q759" s="42" t="s">
        <v>2974</v>
      </c>
      <c r="R759" s="42" t="str">
        <f aca="false">INDEX($N$2:$N$951,MATCH(S759,$P$2:$P$951,0),1)</f>
        <v>TYP(1)</v>
      </c>
      <c r="S759" s="30" t="n">
        <v>758</v>
      </c>
      <c r="T759" s="43" t="str">
        <f aca="false">Q759&amp;"::"&amp;R759</f>
        <v>REAL::TYP(1)</v>
      </c>
      <c r="U759" s="44" t="str">
        <f aca="false">"p%"&amp;LEFT(R759,SEARCH("(",R759,1)-1)&amp;"="&amp;LEFT(R759,SEARCH("(",R759,1)-1)</f>
        <v>p%TYP=TYP</v>
      </c>
      <c r="V759" s="44" t="str">
        <f aca="false">LEFT(R759,SEARCH("(",R759,1)-1)&amp;"="&amp;"p%"&amp;LEFT(R759,SEARCH("(",R759,1)-1)</f>
        <v>TYP=p%TYP</v>
      </c>
    </row>
    <row r="760" customFormat="false" ht="12.8" hidden="false" customHeight="false" outlineLevel="0" collapsed="false">
      <c r="E760" s="0" t="s">
        <v>1926</v>
      </c>
      <c r="F760" s="0" t="s">
        <v>1599</v>
      </c>
      <c r="I760" s="39" t="s">
        <v>2766</v>
      </c>
      <c r="J760" s="40" t="n">
        <f aca="false">IF(ISNUMBER(RIGHT(E760,LEN(E760)-SEARCH("(",E760,1))*1),RIGHT(E760,LEN(E760)-SEARCH("(",E760,1))*1,VLOOKUP(MID(E760,SEARCH("(",E760,1)+1,IF(ISERROR(FIND("NBMX",E760,1)),3,4)),$A$2:$C$38,3,0))</f>
        <v>12</v>
      </c>
      <c r="K760" s="40" t="n">
        <f aca="false">IF(ISBLANK(F760),"",IF(ISNUMBER(F760),F760,VLOOKUP(IF(ISERROR(SEARCH(")",F760,1)),LEFT(F760,LEN(F760)),LEFT(F760,LEN(F760)-1)),$A$2:$C$38,3,0)))</f>
        <v>1</v>
      </c>
      <c r="L760" s="40" t="str">
        <f aca="false">IF(ISBLANK(G760),"",IF(ISNUMBER(G760),G760,IF(ISNUMBER(1*LEFT(G760,LEN(G760)-1)),1*LEFT(G760,LEN(G760)-1),VLOOKUP(IF(ISERROR(SEARCH(")",G760,1)),LEFT(G760,LEN(G760)),LEFT(G760,LEN(G760)-1)),$A$2:$C$38,3,0))))</f>
        <v/>
      </c>
      <c r="M760" s="41" t="str">
        <f aca="false">IF(ISBLANK(H760),"",IF(ISNUMBER(H760),H760,IF(ISNUMBER(1*LEFT(H760,LEN(H760)-1)),1*LEFT(H760,LEN(H760)-1),VLOOKUP(IF(ISERROR(SEARCH(")",H760,1)),LEFT(H760,LEN(H760)),LEFT(H760,LEN(H760)-1)),$A$2:$C$38,3,0))))</f>
        <v/>
      </c>
      <c r="N760" s="40" t="str">
        <f aca="false">I760&amp;"("&amp;J760&amp;IF(ISNUMBER(K760),IF(ISNUMBER(L760),IF(ISNUMBER(M760),","&amp;K760&amp;","&amp;L760&amp;","&amp;M760,","&amp;K760&amp;","&amp;L760),","&amp;K760),"")&amp;")"</f>
        <v>TYTP(12,1)</v>
      </c>
      <c r="O760" s="0" t="str">
        <f aca="false">IF(ISERROR(VLOOKUP(N760,'INTEGER modparm'!$B$2:$B$155,1,0)),IF(ISERROR(VLOOKUP(N760,'REAL modparm'!$B$2:$B$801,1,0)),IF(ISERROR(VLOOKUP(N760,'CHAR modparm'!$B$2:$B$10,1,0)),"*******","CHARACTER"),"REAL"),"INTEGER")</f>
        <v>REAL</v>
      </c>
      <c r="P760" s="0" t="n">
        <v>759</v>
      </c>
      <c r="Q760" s="42" t="s">
        <v>2974</v>
      </c>
      <c r="R760" s="42" t="str">
        <f aca="false">INDEX($N$2:$N$951,MATCH(S760,$P$2:$P$951,0),1)</f>
        <v>TYTP(12,1)</v>
      </c>
      <c r="S760" s="30" t="n">
        <v>759</v>
      </c>
      <c r="T760" s="43" t="str">
        <f aca="false">Q760&amp;"::"&amp;R760</f>
        <v>REAL::TYTP(12,1)</v>
      </c>
      <c r="U760" s="44" t="str">
        <f aca="false">"p%"&amp;LEFT(R760,SEARCH("(",R760,1)-1)&amp;"="&amp;LEFT(R760,SEARCH("(",R760,1)-1)</f>
        <v>p%TYTP=TYTP</v>
      </c>
      <c r="V760" s="44" t="str">
        <f aca="false">LEFT(R760,SEARCH("(",R760,1)-1)&amp;"="&amp;"p%"&amp;LEFT(R760,SEARCH("(",R760,1)-1)</f>
        <v>TYTP=p%TYTP</v>
      </c>
    </row>
    <row r="761" customFormat="false" ht="12.8" hidden="false" customHeight="false" outlineLevel="0" collapsed="false">
      <c r="E761" s="0" t="s">
        <v>1927</v>
      </c>
      <c r="F761" s="0" t="s">
        <v>1599</v>
      </c>
      <c r="I761" s="39" t="s">
        <v>2767</v>
      </c>
      <c r="J761" s="40" t="n">
        <f aca="false">IF(ISNUMBER(RIGHT(E761,LEN(E761)-SEARCH("(",E761,1))*1),RIGHT(E761,LEN(E761)-SEARCH("(",E761,1))*1,VLOOKUP(MID(E761,SEARCH("(",E761,1)+1,IF(ISERROR(FIND("NBMX",E761,1)),3,4)),$A$2:$C$38,3,0))</f>
        <v>12</v>
      </c>
      <c r="K761" s="40" t="n">
        <f aca="false">IF(ISBLANK(F761),"",IF(ISNUMBER(F761),F761,VLOOKUP(IF(ISERROR(SEARCH(")",F761,1)),LEFT(F761,LEN(F761)),LEFT(F761,LEN(F761)-1)),$A$2:$C$38,3,0)))</f>
        <v>1</v>
      </c>
      <c r="L761" s="40" t="str">
        <f aca="false">IF(ISBLANK(G761),"",IF(ISNUMBER(G761),G761,IF(ISNUMBER(1*LEFT(G761,LEN(G761)-1)),1*LEFT(G761,LEN(G761)-1),VLOOKUP(IF(ISERROR(SEARCH(")",G761,1)),LEFT(G761,LEN(G761)),LEFT(G761,LEN(G761)-1)),$A$2:$C$38,3,0))))</f>
        <v/>
      </c>
      <c r="M761" s="41" t="str">
        <f aca="false">IF(ISBLANK(H761),"",IF(ISNUMBER(H761),H761,IF(ISNUMBER(1*LEFT(H761,LEN(H761)-1)),1*LEFT(H761,LEN(H761)-1),VLOOKUP(IF(ISERROR(SEARCH(")",H761,1)),LEFT(H761,LEN(H761)),LEFT(H761,LEN(H761)-1)),$A$2:$C$38,3,0))))</f>
        <v/>
      </c>
      <c r="N761" s="40" t="str">
        <f aca="false">I761&amp;"("&amp;J761&amp;IF(ISNUMBER(K761),IF(ISNUMBER(L761),IF(ISNUMBER(M761),","&amp;K761&amp;","&amp;L761&amp;","&amp;M761,","&amp;K761&amp;","&amp;L761),","&amp;K761),"")&amp;")"</f>
        <v>TYW(12,1)</v>
      </c>
      <c r="O761" s="0" t="str">
        <f aca="false">IF(ISERROR(VLOOKUP(N761,'INTEGER modparm'!$B$2:$B$155,1,0)),IF(ISERROR(VLOOKUP(N761,'REAL modparm'!$B$2:$B$801,1,0)),IF(ISERROR(VLOOKUP(N761,'CHAR modparm'!$B$2:$B$10,1,0)),"*******","CHARACTER"),"REAL"),"INTEGER")</f>
        <v>REAL</v>
      </c>
      <c r="P761" s="0" t="n">
        <v>760</v>
      </c>
      <c r="Q761" s="42" t="s">
        <v>2974</v>
      </c>
      <c r="R761" s="42" t="str">
        <f aca="false">INDEX($N$2:$N$951,MATCH(S761,$P$2:$P$951,0),1)</f>
        <v>TYW(12,1)</v>
      </c>
      <c r="S761" s="30" t="n">
        <v>760</v>
      </c>
      <c r="T761" s="43" t="str">
        <f aca="false">Q761&amp;"::"&amp;R761</f>
        <v>REAL::TYW(12,1)</v>
      </c>
      <c r="U761" s="44" t="str">
        <f aca="false">"p%"&amp;LEFT(R761,SEARCH("(",R761,1)-1)&amp;"="&amp;LEFT(R761,SEARCH("(",R761,1)-1)</f>
        <v>p%TYW=TYW</v>
      </c>
      <c r="V761" s="44" t="str">
        <f aca="false">LEFT(R761,SEARCH("(",R761,1)-1)&amp;"="&amp;"p%"&amp;LEFT(R761,SEARCH("(",R761,1)-1)</f>
        <v>TYW=p%TYW</v>
      </c>
    </row>
    <row r="762" customFormat="false" ht="12.8" hidden="false" customHeight="false" outlineLevel="0" collapsed="false">
      <c r="E762" s="0" t="s">
        <v>1143</v>
      </c>
      <c r="I762" s="39" t="s">
        <v>2768</v>
      </c>
      <c r="J762" s="40" t="n">
        <f aca="false">IF(ISNUMBER(RIGHT(E762,LEN(E762)-SEARCH("(",E762,1))*1),RIGHT(E762,LEN(E762)-SEARCH("(",E762,1))*1,VLOOKUP(MID(E762,SEARCH("(",E762,1)+1,IF(ISERROR(FIND("NBMX",E762,1)),3,4)),$A$2:$C$38,3,0))</f>
        <v>1</v>
      </c>
      <c r="K762" s="40" t="str">
        <f aca="false">IF(ISBLANK(F762),"",IF(ISNUMBER(F762),F762,VLOOKUP(IF(ISERROR(SEARCH(")",F762,1)),LEFT(F762,LEN(F762)),LEFT(F762,LEN(F762)-1)),$A$2:$C$38,3,0)))</f>
        <v/>
      </c>
      <c r="L762" s="40" t="str">
        <f aca="false">IF(ISBLANK(G762),"",IF(ISNUMBER(G762),G762,IF(ISNUMBER(1*LEFT(G762,LEN(G762)-1)),1*LEFT(G762,LEN(G762)-1),VLOOKUP(IF(ISERROR(SEARCH(")",G762,1)),LEFT(G762,LEN(G762)),LEFT(G762,LEN(G762)-1)),$A$2:$C$38,3,0))))</f>
        <v/>
      </c>
      <c r="M762" s="41" t="str">
        <f aca="false">IF(ISBLANK(H762),"",IF(ISNUMBER(H762),H762,IF(ISNUMBER(1*LEFT(H762,LEN(H762)-1)),1*LEFT(H762,LEN(H762)-1),VLOOKUP(IF(ISERROR(SEARCH(")",H762,1)),LEFT(H762,LEN(H762)),LEFT(H762,LEN(H762)-1)),$A$2:$C$38,3,0))))</f>
        <v/>
      </c>
      <c r="N762" s="40" t="str">
        <f aca="false">I762&amp;"("&amp;J762&amp;IF(ISNUMBER(K762),IF(ISNUMBER(L762),IF(ISNUMBER(M762),","&amp;K762&amp;","&amp;L762&amp;","&amp;M762,","&amp;K762&amp;","&amp;L762),","&amp;K762),"")&amp;")"</f>
        <v>U10(1)</v>
      </c>
      <c r="O762" s="0" t="str">
        <f aca="false">IF(ISERROR(VLOOKUP(N762,'INTEGER modparm'!$B$2:$B$155,1,0)),IF(ISERROR(VLOOKUP(N762,'REAL modparm'!$B$2:$B$801,1,0)),IF(ISERROR(VLOOKUP(N762,'CHAR modparm'!$B$2:$B$10,1,0)),"*******","CHARACTER"),"REAL"),"INTEGER")</f>
        <v>REAL</v>
      </c>
      <c r="P762" s="0" t="n">
        <v>761</v>
      </c>
      <c r="Q762" s="42" t="s">
        <v>2974</v>
      </c>
      <c r="R762" s="42" t="str">
        <f aca="false">INDEX($N$2:$N$951,MATCH(S762,$P$2:$P$951,0),1)</f>
        <v>U10(1)</v>
      </c>
      <c r="S762" s="30" t="n">
        <v>761</v>
      </c>
      <c r="T762" s="43" t="str">
        <f aca="false">Q762&amp;"::"&amp;R762</f>
        <v>REAL::U10(1)</v>
      </c>
      <c r="U762" s="44" t="str">
        <f aca="false">"p%"&amp;LEFT(R762,SEARCH("(",R762,1)-1)&amp;"="&amp;LEFT(R762,SEARCH("(",R762,1)-1)</f>
        <v>p%U10=U10</v>
      </c>
      <c r="V762" s="44" t="str">
        <f aca="false">LEFT(R762,SEARCH("(",R762,1)-1)&amp;"="&amp;"p%"&amp;LEFT(R762,SEARCH("(",R762,1)-1)</f>
        <v>U10=p%U10</v>
      </c>
    </row>
    <row r="763" customFormat="false" ht="12.8" hidden="false" customHeight="false" outlineLevel="0" collapsed="false">
      <c r="E763" s="0" t="s">
        <v>1144</v>
      </c>
      <c r="I763" s="39" t="s">
        <v>2769</v>
      </c>
      <c r="J763" s="40" t="n">
        <f aca="false">IF(ISNUMBER(RIGHT(E763,LEN(E763)-SEARCH("(",E763,1))*1),RIGHT(E763,LEN(E763)-SEARCH("(",E763,1))*1,VLOOKUP(MID(E763,SEARCH("(",E763,1)+1,IF(ISERROR(FIND("NBMX",E763,1)),3,4)),$A$2:$C$38,3,0))</f>
        <v>1</v>
      </c>
      <c r="K763" s="40" t="str">
        <f aca="false">IF(ISBLANK(F763),"",IF(ISNUMBER(F763),F763,VLOOKUP(IF(ISERROR(SEARCH(")",F763,1)),LEFT(F763,LEN(F763)),LEFT(F763,LEN(F763)-1)),$A$2:$C$38,3,0)))</f>
        <v/>
      </c>
      <c r="L763" s="40" t="str">
        <f aca="false">IF(ISBLANK(G763),"",IF(ISNUMBER(G763),G763,IF(ISNUMBER(1*LEFT(G763,LEN(G763)-1)),1*LEFT(G763,LEN(G763)-1),VLOOKUP(IF(ISERROR(SEARCH(")",G763,1)),LEFT(G763,LEN(G763)),LEFT(G763,LEN(G763)-1)),$A$2:$C$38,3,0))))</f>
        <v/>
      </c>
      <c r="M763" s="41" t="str">
        <f aca="false">IF(ISBLANK(H763),"",IF(ISNUMBER(H763),H763,IF(ISNUMBER(1*LEFT(H763,LEN(H763)-1)),1*LEFT(H763,LEN(H763)-1),VLOOKUP(IF(ISERROR(SEARCH(")",H763,1)),LEFT(H763,LEN(H763)),LEFT(H763,LEN(H763)-1)),$A$2:$C$38,3,0))))</f>
        <v/>
      </c>
      <c r="N763" s="40" t="str">
        <f aca="false">I763&amp;"("&amp;J763&amp;IF(ISNUMBER(K763),IF(ISNUMBER(L763),IF(ISNUMBER(M763),","&amp;K763&amp;","&amp;L763&amp;","&amp;M763,","&amp;K763&amp;","&amp;L763),","&amp;K763),"")&amp;")"</f>
        <v>UB1(1)</v>
      </c>
      <c r="O763" s="0" t="str">
        <f aca="false">IF(ISERROR(VLOOKUP(N763,'INTEGER modparm'!$B$2:$B$155,1,0)),IF(ISERROR(VLOOKUP(N763,'REAL modparm'!$B$2:$B$801,1,0)),IF(ISERROR(VLOOKUP(N763,'CHAR modparm'!$B$2:$B$10,1,0)),"*******","CHARACTER"),"REAL"),"INTEGER")</f>
        <v>REAL</v>
      </c>
      <c r="P763" s="0" t="n">
        <v>762</v>
      </c>
      <c r="Q763" s="42" t="s">
        <v>2974</v>
      </c>
      <c r="R763" s="42" t="str">
        <f aca="false">INDEX($N$2:$N$951,MATCH(S763,$P$2:$P$951,0),1)</f>
        <v>UB1(1)</v>
      </c>
      <c r="S763" s="30" t="n">
        <v>762</v>
      </c>
      <c r="T763" s="43" t="str">
        <f aca="false">Q763&amp;"::"&amp;R763</f>
        <v>REAL::UB1(1)</v>
      </c>
      <c r="U763" s="44" t="str">
        <f aca="false">"p%"&amp;LEFT(R763,SEARCH("(",R763,1)-1)&amp;"="&amp;LEFT(R763,SEARCH("(",R763,1)-1)</f>
        <v>p%UB1=UB1</v>
      </c>
      <c r="V763" s="44" t="str">
        <f aca="false">LEFT(R763,SEARCH("(",R763,1)-1)&amp;"="&amp;"p%"&amp;LEFT(R763,SEARCH("(",R763,1)-1)</f>
        <v>UB1=p%UB1</v>
      </c>
    </row>
    <row r="764" customFormat="false" ht="12.8" hidden="false" customHeight="false" outlineLevel="0" collapsed="false">
      <c r="E764" s="0" t="s">
        <v>808</v>
      </c>
      <c r="I764" s="39" t="s">
        <v>2770</v>
      </c>
      <c r="J764" s="40" t="n">
        <f aca="false">IF(ISNUMBER(RIGHT(E764,LEN(E764)-SEARCH("(",E764,1))*1),RIGHT(E764,LEN(E764)-SEARCH("(",E764,1))*1,VLOOKUP(MID(E764,SEARCH("(",E764,1)+1,IF(ISERROR(FIND("NBMX",E764,1)),3,4)),$A$2:$C$38,3,0))</f>
        <v>12</v>
      </c>
      <c r="K764" s="40" t="str">
        <f aca="false">IF(ISBLANK(F764),"",IF(ISNUMBER(F764),F764,VLOOKUP(IF(ISERROR(SEARCH(")",F764,1)),LEFT(F764,LEN(F764)),LEFT(F764,LEN(F764)-1)),$A$2:$C$38,3,0)))</f>
        <v/>
      </c>
      <c r="L764" s="40" t="str">
        <f aca="false">IF(ISBLANK(G764),"",IF(ISNUMBER(G764),G764,IF(ISNUMBER(1*LEFT(G764,LEN(G764)-1)),1*LEFT(G764,LEN(G764)-1),VLOOKUP(IF(ISERROR(SEARCH(")",G764,1)),LEFT(G764,LEN(G764)),LEFT(G764,LEN(G764)-1)),$A$2:$C$38,3,0))))</f>
        <v/>
      </c>
      <c r="M764" s="41" t="str">
        <f aca="false">IF(ISBLANK(H764),"",IF(ISNUMBER(H764),H764,IF(ISNUMBER(1*LEFT(H764,LEN(H764)-1)),1*LEFT(H764,LEN(H764)-1),VLOOKUP(IF(ISERROR(SEARCH(")",H764,1)),LEFT(H764,LEN(H764)),LEFT(H764,LEN(H764)-1)),$A$2:$C$38,3,0))))</f>
        <v/>
      </c>
      <c r="N764" s="40" t="str">
        <f aca="false">I764&amp;"("&amp;J764&amp;IF(ISNUMBER(K764),IF(ISNUMBER(L764),IF(ISNUMBER(M764),","&amp;K764&amp;","&amp;L764&amp;","&amp;M764,","&amp;K764&amp;","&amp;L764),","&amp;K764),"")&amp;")"</f>
        <v>UK(12)</v>
      </c>
      <c r="O764" s="0" t="str">
        <f aca="false">IF(ISERROR(VLOOKUP(N764,'INTEGER modparm'!$B$2:$B$155,1,0)),IF(ISERROR(VLOOKUP(N764,'REAL modparm'!$B$2:$B$801,1,0)),IF(ISERROR(VLOOKUP(N764,'CHAR modparm'!$B$2:$B$10,1,0)),"*******","CHARACTER"),"REAL"),"INTEGER")</f>
        <v>REAL</v>
      </c>
      <c r="P764" s="0" t="n">
        <v>763</v>
      </c>
      <c r="Q764" s="42" t="s">
        <v>2974</v>
      </c>
      <c r="R764" s="42" t="str">
        <f aca="false">INDEX($N$2:$N$951,MATCH(S764,$P$2:$P$951,0),1)</f>
        <v>UK(12)</v>
      </c>
      <c r="S764" s="30" t="n">
        <v>763</v>
      </c>
      <c r="T764" s="43" t="str">
        <f aca="false">Q764&amp;"::"&amp;R764</f>
        <v>REAL::UK(12)</v>
      </c>
      <c r="U764" s="44" t="str">
        <f aca="false">"p%"&amp;LEFT(R764,SEARCH("(",R764,1)-1)&amp;"="&amp;LEFT(R764,SEARCH("(",R764,1)-1)</f>
        <v>p%UK=UK</v>
      </c>
      <c r="V764" s="44" t="str">
        <f aca="false">LEFT(R764,SEARCH("(",R764,1)-1)&amp;"="&amp;"p%"&amp;LEFT(R764,SEARCH("(",R764,1)-1)</f>
        <v>UK=p%UK</v>
      </c>
    </row>
    <row r="765" customFormat="false" ht="12.8" hidden="false" customHeight="false" outlineLevel="0" collapsed="false">
      <c r="E765" s="0" t="s">
        <v>1928</v>
      </c>
      <c r="F765" s="0" t="s">
        <v>1599</v>
      </c>
      <c r="I765" s="39" t="s">
        <v>2771</v>
      </c>
      <c r="J765" s="40" t="n">
        <f aca="false">IF(ISNUMBER(RIGHT(E765,LEN(E765)-SEARCH("(",E765,1))*1),RIGHT(E765,LEN(E765)-SEARCH("(",E765,1))*1,VLOOKUP(MID(E765,SEARCH("(",E765,1)+1,IF(ISERROR(FIND("NBMX",E765,1)),3,4)),$A$2:$C$38,3,0))</f>
        <v>200</v>
      </c>
      <c r="K765" s="40" t="n">
        <f aca="false">IF(ISBLANK(F765),"",IF(ISNUMBER(F765),F765,VLOOKUP(IF(ISERROR(SEARCH(")",F765,1)),LEFT(F765,LEN(F765)),LEFT(F765,LEN(F765)-1)),$A$2:$C$38,3,0)))</f>
        <v>1</v>
      </c>
      <c r="L765" s="40" t="str">
        <f aca="false">IF(ISBLANK(G765),"",IF(ISNUMBER(G765),G765,IF(ISNUMBER(1*LEFT(G765,LEN(G765)-1)),1*LEFT(G765,LEN(G765)-1),VLOOKUP(IF(ISERROR(SEARCH(")",G765,1)),LEFT(G765,LEN(G765)),LEFT(G765,LEN(G765)-1)),$A$2:$C$38,3,0))))</f>
        <v/>
      </c>
      <c r="M765" s="41" t="str">
        <f aca="false">IF(ISBLANK(H765),"",IF(ISNUMBER(H765),H765,IF(ISNUMBER(1*LEFT(H765,LEN(H765)-1)),1*LEFT(H765,LEN(H765)-1),VLOOKUP(IF(ISERROR(SEARCH(")",H765,1)),LEFT(H765,LEN(H765)),LEFT(H765,LEN(H765)-1)),$A$2:$C$38,3,0))))</f>
        <v/>
      </c>
      <c r="N765" s="40" t="str">
        <f aca="false">I765&amp;"("&amp;J765&amp;IF(ISNUMBER(K765),IF(ISNUMBER(L765),IF(ISNUMBER(M765),","&amp;K765&amp;","&amp;L765&amp;","&amp;M765,","&amp;K765&amp;","&amp;L765),","&amp;K765),"")&amp;")"</f>
        <v>UK1(200,1)</v>
      </c>
      <c r="O765" s="0" t="str">
        <f aca="false">IF(ISERROR(VLOOKUP(N765,'INTEGER modparm'!$B$2:$B$155,1,0)),IF(ISERROR(VLOOKUP(N765,'REAL modparm'!$B$2:$B$801,1,0)),IF(ISERROR(VLOOKUP(N765,'CHAR modparm'!$B$2:$B$10,1,0)),"*******","CHARACTER"),"REAL"),"INTEGER")</f>
        <v>REAL</v>
      </c>
      <c r="P765" s="0" t="n">
        <v>764</v>
      </c>
      <c r="Q765" s="42" t="s">
        <v>2974</v>
      </c>
      <c r="R765" s="42" t="str">
        <f aca="false">INDEX($N$2:$N$951,MATCH(S765,$P$2:$P$951,0),1)</f>
        <v>UK1(200,1)</v>
      </c>
      <c r="S765" s="30" t="n">
        <v>764</v>
      </c>
      <c r="T765" s="43" t="str">
        <f aca="false">Q765&amp;"::"&amp;R765</f>
        <v>REAL::UK1(200,1)</v>
      </c>
      <c r="U765" s="44" t="str">
        <f aca="false">"p%"&amp;LEFT(R765,SEARCH("(",R765,1)-1)&amp;"="&amp;LEFT(R765,SEARCH("(",R765,1)-1)</f>
        <v>p%UK1=UK1</v>
      </c>
      <c r="V765" s="44" t="str">
        <f aca="false">LEFT(R765,SEARCH("(",R765,1)-1)&amp;"="&amp;"p%"&amp;LEFT(R765,SEARCH("(",R765,1)-1)</f>
        <v>UK1=p%UK1</v>
      </c>
    </row>
    <row r="766" customFormat="false" ht="12.8" hidden="false" customHeight="false" outlineLevel="0" collapsed="false">
      <c r="E766" s="0" t="s">
        <v>809</v>
      </c>
      <c r="I766" s="39" t="s">
        <v>2772</v>
      </c>
      <c r="J766" s="40" t="n">
        <f aca="false">IF(ISNUMBER(RIGHT(E766,LEN(E766)-SEARCH("(",E766,1))*1),RIGHT(E766,LEN(E766)-SEARCH("(",E766,1))*1,VLOOKUP(MID(E766,SEARCH("(",E766,1)+1,IF(ISERROR(FIND("NBMX",E766,1)),3,4)),$A$2:$C$38,3,0))</f>
        <v>12</v>
      </c>
      <c r="K766" s="40" t="str">
        <f aca="false">IF(ISBLANK(F766),"",IF(ISNUMBER(F766),F766,VLOOKUP(IF(ISERROR(SEARCH(")",F766,1)),LEFT(F766,LEN(F766)),LEFT(F766,LEN(F766)-1)),$A$2:$C$38,3,0)))</f>
        <v/>
      </c>
      <c r="L766" s="40" t="str">
        <f aca="false">IF(ISBLANK(G766),"",IF(ISNUMBER(G766),G766,IF(ISNUMBER(1*LEFT(G766,LEN(G766)-1)),1*LEFT(G766,LEN(G766)-1),VLOOKUP(IF(ISERROR(SEARCH(")",G766,1)),LEFT(G766,LEN(G766)),LEFT(G766,LEN(G766)-1)),$A$2:$C$38,3,0))))</f>
        <v/>
      </c>
      <c r="M766" s="41" t="str">
        <f aca="false">IF(ISBLANK(H766),"",IF(ISNUMBER(H766),H766,IF(ISNUMBER(1*LEFT(H766,LEN(H766)-1)),1*LEFT(H766,LEN(H766)-1),VLOOKUP(IF(ISERROR(SEARCH(")",H766,1)),LEFT(H766,LEN(H766)),LEFT(H766,LEN(H766)-1)),$A$2:$C$38,3,0))))</f>
        <v/>
      </c>
      <c r="N766" s="40" t="str">
        <f aca="false">I766&amp;"("&amp;J766&amp;IF(ISNUMBER(K766),IF(ISNUMBER(L766),IF(ISNUMBER(M766),","&amp;K766&amp;","&amp;L766&amp;","&amp;M766,","&amp;K766&amp;","&amp;L766),","&amp;K766),"")&amp;")"</f>
        <v>UN(12)</v>
      </c>
      <c r="O766" s="0" t="str">
        <f aca="false">IF(ISERROR(VLOOKUP(N766,'INTEGER modparm'!$B$2:$B$155,1,0)),IF(ISERROR(VLOOKUP(N766,'REAL modparm'!$B$2:$B$801,1,0)),IF(ISERROR(VLOOKUP(N766,'CHAR modparm'!$B$2:$B$10,1,0)),"*******","CHARACTER"),"REAL"),"INTEGER")</f>
        <v>REAL</v>
      </c>
      <c r="P766" s="0" t="n">
        <v>765</v>
      </c>
      <c r="Q766" s="42" t="s">
        <v>2974</v>
      </c>
      <c r="R766" s="42" t="str">
        <f aca="false">INDEX($N$2:$N$951,MATCH(S766,$P$2:$P$951,0),1)</f>
        <v>UN(12)</v>
      </c>
      <c r="S766" s="30" t="n">
        <v>765</v>
      </c>
      <c r="T766" s="43" t="str">
        <f aca="false">Q766&amp;"::"&amp;R766</f>
        <v>REAL::UN(12)</v>
      </c>
      <c r="U766" s="44" t="str">
        <f aca="false">"p%"&amp;LEFT(R766,SEARCH("(",R766,1)-1)&amp;"="&amp;LEFT(R766,SEARCH("(",R766,1)-1)</f>
        <v>p%UN=UN</v>
      </c>
      <c r="V766" s="44" t="str">
        <f aca="false">LEFT(R766,SEARCH("(",R766,1)-1)&amp;"="&amp;"p%"&amp;LEFT(R766,SEARCH("(",R766,1)-1)</f>
        <v>UN=p%UN</v>
      </c>
    </row>
    <row r="767" customFormat="false" ht="12.8" hidden="false" customHeight="false" outlineLevel="0" collapsed="false">
      <c r="E767" s="0" t="s">
        <v>1929</v>
      </c>
      <c r="F767" s="0" t="s">
        <v>1599</v>
      </c>
      <c r="I767" s="39" t="s">
        <v>2773</v>
      </c>
      <c r="J767" s="40" t="n">
        <f aca="false">IF(ISNUMBER(RIGHT(E767,LEN(E767)-SEARCH("(",E767,1))*1),RIGHT(E767,LEN(E767)-SEARCH("(",E767,1))*1,VLOOKUP(MID(E767,SEARCH("(",E767,1)+1,IF(ISERROR(FIND("NBMX",E767,1)),3,4)),$A$2:$C$38,3,0))</f>
        <v>200</v>
      </c>
      <c r="K767" s="40" t="n">
        <f aca="false">IF(ISBLANK(F767),"",IF(ISNUMBER(F767),F767,VLOOKUP(IF(ISERROR(SEARCH(")",F767,1)),LEFT(F767,LEN(F767)),LEFT(F767,LEN(F767)-1)),$A$2:$C$38,3,0)))</f>
        <v>1</v>
      </c>
      <c r="L767" s="40" t="str">
        <f aca="false">IF(ISBLANK(G767),"",IF(ISNUMBER(G767),G767,IF(ISNUMBER(1*LEFT(G767,LEN(G767)-1)),1*LEFT(G767,LEN(G767)-1),VLOOKUP(IF(ISERROR(SEARCH(")",G767,1)),LEFT(G767,LEN(G767)),LEFT(G767,LEN(G767)-1)),$A$2:$C$38,3,0))))</f>
        <v/>
      </c>
      <c r="M767" s="41" t="str">
        <f aca="false">IF(ISBLANK(H767),"",IF(ISNUMBER(H767),H767,IF(ISNUMBER(1*LEFT(H767,LEN(H767)-1)),1*LEFT(H767,LEN(H767)-1),VLOOKUP(IF(ISERROR(SEARCH(")",H767,1)),LEFT(H767,LEN(H767)),LEFT(H767,LEN(H767)-1)),$A$2:$C$38,3,0))))</f>
        <v/>
      </c>
      <c r="N767" s="40" t="str">
        <f aca="false">I767&amp;"("&amp;J767&amp;IF(ISNUMBER(K767),IF(ISNUMBER(L767),IF(ISNUMBER(M767),","&amp;K767&amp;","&amp;L767&amp;","&amp;M767,","&amp;K767&amp;","&amp;L767),","&amp;K767),"")&amp;")"</f>
        <v>UN1(200,1)</v>
      </c>
      <c r="O767" s="0" t="str">
        <f aca="false">IF(ISERROR(VLOOKUP(N767,'INTEGER modparm'!$B$2:$B$155,1,0)),IF(ISERROR(VLOOKUP(N767,'REAL modparm'!$B$2:$B$801,1,0)),IF(ISERROR(VLOOKUP(N767,'CHAR modparm'!$B$2:$B$10,1,0)),"*******","CHARACTER"),"REAL"),"INTEGER")</f>
        <v>REAL</v>
      </c>
      <c r="P767" s="0" t="n">
        <v>766</v>
      </c>
      <c r="Q767" s="42" t="s">
        <v>2974</v>
      </c>
      <c r="R767" s="42" t="str">
        <f aca="false">INDEX($N$2:$N$951,MATCH(S767,$P$2:$P$951,0),1)</f>
        <v>UN1(200,1)</v>
      </c>
      <c r="S767" s="30" t="n">
        <v>766</v>
      </c>
      <c r="T767" s="43" t="str">
        <f aca="false">Q767&amp;"::"&amp;R767</f>
        <v>REAL::UN1(200,1)</v>
      </c>
      <c r="U767" s="44" t="str">
        <f aca="false">"p%"&amp;LEFT(R767,SEARCH("(",R767,1)-1)&amp;"="&amp;LEFT(R767,SEARCH("(",R767,1)-1)</f>
        <v>p%UN1=UN1</v>
      </c>
      <c r="V767" s="44" t="str">
        <f aca="false">LEFT(R767,SEARCH("(",R767,1)-1)&amp;"="&amp;"p%"&amp;LEFT(R767,SEARCH("(",R767,1)-1)</f>
        <v>UN1=p%UN1</v>
      </c>
    </row>
    <row r="768" customFormat="false" ht="12.8" hidden="false" customHeight="false" outlineLevel="0" collapsed="false">
      <c r="E768" s="0" t="s">
        <v>1930</v>
      </c>
      <c r="F768" s="0" t="s">
        <v>1599</v>
      </c>
      <c r="I768" s="39" t="s">
        <v>2774</v>
      </c>
      <c r="J768" s="40" t="n">
        <f aca="false">IF(ISNUMBER(RIGHT(E768,LEN(E768)-SEARCH("(",E768,1))*1),RIGHT(E768,LEN(E768)-SEARCH("(",E768,1))*1,VLOOKUP(MID(E768,SEARCH("(",E768,1)+1,IF(ISERROR(FIND("NBMX",E768,1)),3,4)),$A$2:$C$38,3,0))</f>
        <v>200</v>
      </c>
      <c r="K768" s="40" t="n">
        <f aca="false">IF(ISBLANK(F768),"",IF(ISNUMBER(F768),F768,VLOOKUP(IF(ISERROR(SEARCH(")",F768,1)),LEFT(F768,LEN(F768)),LEFT(F768,LEN(F768)-1)),$A$2:$C$38,3,0)))</f>
        <v>1</v>
      </c>
      <c r="L768" s="40" t="str">
        <f aca="false">IF(ISBLANK(G768),"",IF(ISNUMBER(G768),G768,IF(ISNUMBER(1*LEFT(G768,LEN(G768)-1)),1*LEFT(G768,LEN(G768)-1),VLOOKUP(IF(ISERROR(SEARCH(")",G768,1)),LEFT(G768,LEN(G768)),LEFT(G768,LEN(G768)-1)),$A$2:$C$38,3,0))))</f>
        <v/>
      </c>
      <c r="M768" s="41" t="str">
        <f aca="false">IF(ISBLANK(H768),"",IF(ISNUMBER(H768),H768,IF(ISNUMBER(1*LEFT(H768,LEN(H768)-1)),1*LEFT(H768,LEN(H768)-1),VLOOKUP(IF(ISERROR(SEARCH(")",H768,1)),LEFT(H768,LEN(H768)),LEFT(H768,LEN(H768)-1)),$A$2:$C$38,3,0))))</f>
        <v/>
      </c>
      <c r="N768" s="40" t="str">
        <f aca="false">I768&amp;"("&amp;J768&amp;IF(ISNUMBER(K768),IF(ISNUMBER(L768),IF(ISNUMBER(M768),","&amp;K768&amp;","&amp;L768&amp;","&amp;M768,","&amp;K768&amp;","&amp;L768),","&amp;K768),"")&amp;")"</f>
        <v>UNA(200,1)</v>
      </c>
      <c r="O768" s="0" t="str">
        <f aca="false">IF(ISERROR(VLOOKUP(N768,'INTEGER modparm'!$B$2:$B$155,1,0)),IF(ISERROR(VLOOKUP(N768,'REAL modparm'!$B$2:$B$801,1,0)),IF(ISERROR(VLOOKUP(N768,'CHAR modparm'!$B$2:$B$10,1,0)),"*******","CHARACTER"),"REAL"),"INTEGER")</f>
        <v>REAL</v>
      </c>
      <c r="P768" s="0" t="n">
        <v>767</v>
      </c>
      <c r="Q768" s="42" t="s">
        <v>2974</v>
      </c>
      <c r="R768" s="42" t="str">
        <f aca="false">INDEX($N$2:$N$951,MATCH(S768,$P$2:$P$951,0),1)</f>
        <v>UNA(200,1)</v>
      </c>
      <c r="S768" s="30" t="n">
        <v>767</v>
      </c>
      <c r="T768" s="43" t="str">
        <f aca="false">Q768&amp;"::"&amp;R768</f>
        <v>REAL::UNA(200,1)</v>
      </c>
      <c r="U768" s="44" t="str">
        <f aca="false">"p%"&amp;LEFT(R768,SEARCH("(",R768,1)-1)&amp;"="&amp;LEFT(R768,SEARCH("(",R768,1)-1)</f>
        <v>p%UNA=UNA</v>
      </c>
      <c r="V768" s="44" t="str">
        <f aca="false">LEFT(R768,SEARCH("(",R768,1)-1)&amp;"="&amp;"p%"&amp;LEFT(R768,SEARCH("(",R768,1)-1)</f>
        <v>UNA=p%UNA</v>
      </c>
    </row>
    <row r="769" customFormat="false" ht="12.8" hidden="false" customHeight="false" outlineLevel="0" collapsed="false">
      <c r="E769" s="0" t="s">
        <v>1145</v>
      </c>
      <c r="I769" s="39" t="s">
        <v>2775</v>
      </c>
      <c r="J769" s="40" t="n">
        <f aca="false">IF(ISNUMBER(RIGHT(E769,LEN(E769)-SEARCH("(",E769,1))*1),RIGHT(E769,LEN(E769)-SEARCH("(",E769,1))*1,VLOOKUP(MID(E769,SEARCH("(",E769,1)+1,IF(ISERROR(FIND("NBMX",E769,1)),3,4)),$A$2:$C$38,3,0))</f>
        <v>1</v>
      </c>
      <c r="K769" s="40" t="str">
        <f aca="false">IF(ISBLANK(F769),"",IF(ISNUMBER(F769),F769,VLOOKUP(IF(ISERROR(SEARCH(")",F769,1)),LEFT(F769,LEN(F769)),LEFT(F769,LEN(F769)-1)),$A$2:$C$38,3,0)))</f>
        <v/>
      </c>
      <c r="L769" s="40" t="str">
        <f aca="false">IF(ISBLANK(G769),"",IF(ISNUMBER(G769),G769,IF(ISNUMBER(1*LEFT(G769,LEN(G769)-1)),1*LEFT(G769,LEN(G769)-1),VLOOKUP(IF(ISERROR(SEARCH(")",G769,1)),LEFT(G769,LEN(G769)),LEFT(G769,LEN(G769)-1)),$A$2:$C$38,3,0))))</f>
        <v/>
      </c>
      <c r="M769" s="41" t="str">
        <f aca="false">IF(ISBLANK(H769),"",IF(ISNUMBER(H769),H769,IF(ISNUMBER(1*LEFT(H769,LEN(H769)-1)),1*LEFT(H769,LEN(H769)-1),VLOOKUP(IF(ISERROR(SEARCH(")",H769,1)),LEFT(H769,LEN(H769)),LEFT(H769,LEN(H769)-1)),$A$2:$C$38,3,0))))</f>
        <v/>
      </c>
      <c r="N769" s="40" t="str">
        <f aca="false">I769&amp;"("&amp;J769&amp;IF(ISNUMBER(K769),IF(ISNUMBER(L769),IF(ISNUMBER(M769),","&amp;K769&amp;","&amp;L769&amp;","&amp;M769,","&amp;K769&amp;","&amp;L769),","&amp;K769),"")&amp;")"</f>
        <v>UOB(1)</v>
      </c>
      <c r="O769" s="0" t="str">
        <f aca="false">IF(ISERROR(VLOOKUP(N769,'INTEGER modparm'!$B$2:$B$155,1,0)),IF(ISERROR(VLOOKUP(N769,'REAL modparm'!$B$2:$B$801,1,0)),IF(ISERROR(VLOOKUP(N769,'CHAR modparm'!$B$2:$B$10,1,0)),"*******","CHARACTER"),"REAL"),"INTEGER")</f>
        <v>REAL</v>
      </c>
      <c r="P769" s="0" t="n">
        <v>768</v>
      </c>
      <c r="Q769" s="42" t="s">
        <v>2974</v>
      </c>
      <c r="R769" s="42" t="str">
        <f aca="false">INDEX($N$2:$N$951,MATCH(S769,$P$2:$P$951,0),1)</f>
        <v>UOB(1)</v>
      </c>
      <c r="S769" s="30" t="n">
        <v>768</v>
      </c>
      <c r="T769" s="43" t="str">
        <f aca="false">Q769&amp;"::"&amp;R769</f>
        <v>REAL::UOB(1)</v>
      </c>
      <c r="U769" s="44" t="str">
        <f aca="false">"p%"&amp;LEFT(R769,SEARCH("(",R769,1)-1)&amp;"="&amp;LEFT(R769,SEARCH("(",R769,1)-1)</f>
        <v>p%UOB=UOB</v>
      </c>
      <c r="V769" s="44" t="str">
        <f aca="false">LEFT(R769,SEARCH("(",R769,1)-1)&amp;"="&amp;"p%"&amp;LEFT(R769,SEARCH("(",R769,1)-1)</f>
        <v>UOB=p%UOB</v>
      </c>
    </row>
    <row r="770" customFormat="false" ht="12.8" hidden="false" customHeight="false" outlineLevel="0" collapsed="false">
      <c r="E770" s="0" t="s">
        <v>810</v>
      </c>
      <c r="I770" s="39" t="s">
        <v>2776</v>
      </c>
      <c r="J770" s="40" t="n">
        <f aca="false">IF(ISNUMBER(RIGHT(E770,LEN(E770)-SEARCH("(",E770,1))*1),RIGHT(E770,LEN(E770)-SEARCH("(",E770,1))*1,VLOOKUP(MID(E770,SEARCH("(",E770,1)+1,IF(ISERROR(FIND("NBMX",E770,1)),3,4)),$A$2:$C$38,3,0))</f>
        <v>12</v>
      </c>
      <c r="K770" s="40" t="str">
        <f aca="false">IF(ISBLANK(F770),"",IF(ISNUMBER(F770),F770,VLOOKUP(IF(ISERROR(SEARCH(")",F770,1)),LEFT(F770,LEN(F770)),LEFT(F770,LEN(F770)-1)),$A$2:$C$38,3,0)))</f>
        <v/>
      </c>
      <c r="L770" s="40" t="str">
        <f aca="false">IF(ISBLANK(G770),"",IF(ISNUMBER(G770),G770,IF(ISNUMBER(1*LEFT(G770,LEN(G770)-1)),1*LEFT(G770,LEN(G770)-1),VLOOKUP(IF(ISERROR(SEARCH(")",G770,1)),LEFT(G770,LEN(G770)),LEFT(G770,LEN(G770)-1)),$A$2:$C$38,3,0))))</f>
        <v/>
      </c>
      <c r="M770" s="41" t="str">
        <f aca="false">IF(ISBLANK(H770),"",IF(ISNUMBER(H770),H770,IF(ISNUMBER(1*LEFT(H770,LEN(H770)-1)),1*LEFT(H770,LEN(H770)-1),VLOOKUP(IF(ISERROR(SEARCH(")",H770,1)),LEFT(H770,LEN(H770)),LEFT(H770,LEN(H770)-1)),$A$2:$C$38,3,0))))</f>
        <v/>
      </c>
      <c r="N770" s="40" t="str">
        <f aca="false">I770&amp;"("&amp;J770&amp;IF(ISNUMBER(K770),IF(ISNUMBER(L770),IF(ISNUMBER(M770),","&amp;K770&amp;","&amp;L770&amp;","&amp;M770,","&amp;K770&amp;","&amp;L770),","&amp;K770),"")&amp;")"</f>
        <v>UP(12)</v>
      </c>
      <c r="O770" s="0" t="str">
        <f aca="false">IF(ISERROR(VLOOKUP(N770,'INTEGER modparm'!$B$2:$B$155,1,0)),IF(ISERROR(VLOOKUP(N770,'REAL modparm'!$B$2:$B$801,1,0)),IF(ISERROR(VLOOKUP(N770,'CHAR modparm'!$B$2:$B$10,1,0)),"*******","CHARACTER"),"REAL"),"INTEGER")</f>
        <v>REAL</v>
      </c>
      <c r="P770" s="0" t="n">
        <v>769</v>
      </c>
      <c r="Q770" s="42" t="s">
        <v>2974</v>
      </c>
      <c r="R770" s="42" t="str">
        <f aca="false">INDEX($N$2:$N$951,MATCH(S770,$P$2:$P$951,0),1)</f>
        <v>UP(12)</v>
      </c>
      <c r="S770" s="30" t="n">
        <v>769</v>
      </c>
      <c r="T770" s="43" t="str">
        <f aca="false">Q770&amp;"::"&amp;R770</f>
        <v>REAL::UP(12)</v>
      </c>
      <c r="U770" s="44" t="str">
        <f aca="false">"p%"&amp;LEFT(R770,SEARCH("(",R770,1)-1)&amp;"="&amp;LEFT(R770,SEARCH("(",R770,1)-1)</f>
        <v>p%UP=UP</v>
      </c>
      <c r="V770" s="44" t="str">
        <f aca="false">LEFT(R770,SEARCH("(",R770,1)-1)&amp;"="&amp;"p%"&amp;LEFT(R770,SEARCH("(",R770,1)-1)</f>
        <v>UP=p%UP</v>
      </c>
    </row>
    <row r="771" customFormat="false" ht="12.8" hidden="false" customHeight="false" outlineLevel="0" collapsed="false">
      <c r="E771" s="0" t="s">
        <v>1931</v>
      </c>
      <c r="F771" s="0" t="s">
        <v>1599</v>
      </c>
      <c r="I771" s="39" t="s">
        <v>2777</v>
      </c>
      <c r="J771" s="40" t="n">
        <f aca="false">IF(ISNUMBER(RIGHT(E771,LEN(E771)-SEARCH("(",E771,1))*1),RIGHT(E771,LEN(E771)-SEARCH("(",E771,1))*1,VLOOKUP(MID(E771,SEARCH("(",E771,1)+1,IF(ISERROR(FIND("NBMX",E771,1)),3,4)),$A$2:$C$38,3,0))</f>
        <v>200</v>
      </c>
      <c r="K771" s="40" t="n">
        <f aca="false">IF(ISBLANK(F771),"",IF(ISNUMBER(F771),F771,VLOOKUP(IF(ISERROR(SEARCH(")",F771,1)),LEFT(F771,LEN(F771)),LEFT(F771,LEN(F771)-1)),$A$2:$C$38,3,0)))</f>
        <v>1</v>
      </c>
      <c r="L771" s="40" t="str">
        <f aca="false">IF(ISBLANK(G771),"",IF(ISNUMBER(G771),G771,IF(ISNUMBER(1*LEFT(G771,LEN(G771)-1)),1*LEFT(G771,LEN(G771)-1),VLOOKUP(IF(ISERROR(SEARCH(")",G771,1)),LEFT(G771,LEN(G771)),LEFT(G771,LEN(G771)-1)),$A$2:$C$38,3,0))))</f>
        <v/>
      </c>
      <c r="M771" s="41" t="str">
        <f aca="false">IF(ISBLANK(H771),"",IF(ISNUMBER(H771),H771,IF(ISNUMBER(1*LEFT(H771,LEN(H771)-1)),1*LEFT(H771,LEN(H771)-1),VLOOKUP(IF(ISERROR(SEARCH(")",H771,1)),LEFT(H771,LEN(H771)),LEFT(H771,LEN(H771)-1)),$A$2:$C$38,3,0))))</f>
        <v/>
      </c>
      <c r="N771" s="40" t="str">
        <f aca="false">I771&amp;"("&amp;J771&amp;IF(ISNUMBER(K771),IF(ISNUMBER(L771),IF(ISNUMBER(M771),","&amp;K771&amp;","&amp;L771&amp;","&amp;M771,","&amp;K771&amp;","&amp;L771),","&amp;K771),"")&amp;")"</f>
        <v>UP1(200,1)</v>
      </c>
      <c r="O771" s="0" t="str">
        <f aca="false">IF(ISERROR(VLOOKUP(N771,'INTEGER modparm'!$B$2:$B$155,1,0)),IF(ISERROR(VLOOKUP(N771,'REAL modparm'!$B$2:$B$801,1,0)),IF(ISERROR(VLOOKUP(N771,'CHAR modparm'!$B$2:$B$10,1,0)),"*******","CHARACTER"),"REAL"),"INTEGER")</f>
        <v>REAL</v>
      </c>
      <c r="P771" s="0" t="n">
        <v>770</v>
      </c>
      <c r="Q771" s="42" t="s">
        <v>2974</v>
      </c>
      <c r="R771" s="42" t="str">
        <f aca="false">INDEX($N$2:$N$951,MATCH(S771,$P$2:$P$951,0),1)</f>
        <v>UP1(200,1)</v>
      </c>
      <c r="S771" s="30" t="n">
        <v>770</v>
      </c>
      <c r="T771" s="43" t="str">
        <f aca="false">Q771&amp;"::"&amp;R771</f>
        <v>REAL::UP1(200,1)</v>
      </c>
      <c r="U771" s="44" t="str">
        <f aca="false">"p%"&amp;LEFT(R771,SEARCH("(",R771,1)-1)&amp;"="&amp;LEFT(R771,SEARCH("(",R771,1)-1)</f>
        <v>p%UP1=UP1</v>
      </c>
      <c r="V771" s="44" t="str">
        <f aca="false">LEFT(R771,SEARCH("(",R771,1)-1)&amp;"="&amp;"p%"&amp;LEFT(R771,SEARCH("(",R771,1)-1)</f>
        <v>UP1=p%UP1</v>
      </c>
    </row>
    <row r="772" customFormat="false" ht="12.8" hidden="false" customHeight="false" outlineLevel="0" collapsed="false">
      <c r="E772" s="0" t="s">
        <v>1146</v>
      </c>
      <c r="I772" s="39" t="s">
        <v>2778</v>
      </c>
      <c r="J772" s="40" t="n">
        <f aca="false">IF(ISNUMBER(RIGHT(E772,LEN(E772)-SEARCH("(",E772,1))*1),RIGHT(E772,LEN(E772)-SEARCH("(",E772,1))*1,VLOOKUP(MID(E772,SEARCH("(",E772,1)+1,IF(ISERROR(FIND("NBMX",E772,1)),3,4)),$A$2:$C$38,3,0))</f>
        <v>1</v>
      </c>
      <c r="K772" s="40" t="str">
        <f aca="false">IF(ISBLANK(F772),"",IF(ISNUMBER(F772),F772,VLOOKUP(IF(ISERROR(SEARCH(")",F772,1)),LEFT(F772,LEN(F772)),LEFT(F772,LEN(F772)-1)),$A$2:$C$38,3,0)))</f>
        <v/>
      </c>
      <c r="L772" s="40" t="str">
        <f aca="false">IF(ISBLANK(G772),"",IF(ISNUMBER(G772),G772,IF(ISNUMBER(1*LEFT(G772,LEN(G772)-1)),1*LEFT(G772,LEN(G772)-1),VLOOKUP(IF(ISERROR(SEARCH(")",G772,1)),LEFT(G772,LEN(G772)),LEFT(G772,LEN(G772)-1)),$A$2:$C$38,3,0))))</f>
        <v/>
      </c>
      <c r="M772" s="41" t="str">
        <f aca="false">IF(ISBLANK(H772),"",IF(ISNUMBER(H772),H772,IF(ISNUMBER(1*LEFT(H772,LEN(H772)-1)),1*LEFT(H772,LEN(H772)-1),VLOOKUP(IF(ISERROR(SEARCH(")",H772,1)),LEFT(H772,LEN(H772)),LEFT(H772,LEN(H772)-1)),$A$2:$C$38,3,0))))</f>
        <v/>
      </c>
      <c r="N772" s="40" t="str">
        <f aca="false">I772&amp;"("&amp;J772&amp;IF(ISNUMBER(K772),IF(ISNUMBER(L772),IF(ISNUMBER(M772),","&amp;K772&amp;","&amp;L772&amp;","&amp;M772,","&amp;K772&amp;","&amp;L772),","&amp;K772),"")&amp;")"</f>
        <v>UPSX(1)</v>
      </c>
      <c r="O772" s="0" t="str">
        <f aca="false">IF(ISERROR(VLOOKUP(N772,'INTEGER modparm'!$B$2:$B$155,1,0)),IF(ISERROR(VLOOKUP(N772,'REAL modparm'!$B$2:$B$801,1,0)),IF(ISERROR(VLOOKUP(N772,'CHAR modparm'!$B$2:$B$10,1,0)),"*******","CHARACTER"),"REAL"),"INTEGER")</f>
        <v>REAL</v>
      </c>
      <c r="P772" s="0" t="n">
        <v>771</v>
      </c>
      <c r="Q772" s="42" t="s">
        <v>2974</v>
      </c>
      <c r="R772" s="42" t="str">
        <f aca="false">INDEX($N$2:$N$951,MATCH(S772,$P$2:$P$951,0),1)</f>
        <v>UPSX(1)</v>
      </c>
      <c r="S772" s="30" t="n">
        <v>771</v>
      </c>
      <c r="T772" s="43" t="str">
        <f aca="false">Q772&amp;"::"&amp;R772</f>
        <v>REAL::UPSX(1)</v>
      </c>
      <c r="U772" s="44" t="str">
        <f aca="false">"p%"&amp;LEFT(R772,SEARCH("(",R772,1)-1)&amp;"="&amp;LEFT(R772,SEARCH("(",R772,1)-1)</f>
        <v>p%UPSX=UPSX</v>
      </c>
      <c r="V772" s="44" t="str">
        <f aca="false">LEFT(R772,SEARCH("(",R772,1)-1)&amp;"="&amp;"p%"&amp;LEFT(R772,SEARCH("(",R772,1)-1)</f>
        <v>UPSX=p%UPSX</v>
      </c>
    </row>
    <row r="773" customFormat="false" ht="12.8" hidden="false" customHeight="false" outlineLevel="0" collapsed="false">
      <c r="E773" s="0" t="s">
        <v>1147</v>
      </c>
      <c r="I773" s="39" t="s">
        <v>2779</v>
      </c>
      <c r="J773" s="40" t="n">
        <f aca="false">IF(ISNUMBER(RIGHT(E773,LEN(E773)-SEARCH("(",E773,1))*1),RIGHT(E773,LEN(E773)-SEARCH("(",E773,1))*1,VLOOKUP(MID(E773,SEARCH("(",E773,1)+1,IF(ISERROR(FIND("NBMX",E773,1)),3,4)),$A$2:$C$38,3,0))</f>
        <v>1</v>
      </c>
      <c r="K773" s="40" t="str">
        <f aca="false">IF(ISBLANK(F773),"",IF(ISNUMBER(F773),F773,VLOOKUP(IF(ISERROR(SEARCH(")",F773,1)),LEFT(F773,LEN(F773)),LEFT(F773,LEN(F773)-1)),$A$2:$C$38,3,0)))</f>
        <v/>
      </c>
      <c r="L773" s="40" t="str">
        <f aca="false">IF(ISBLANK(G773),"",IF(ISNUMBER(G773),G773,IF(ISNUMBER(1*LEFT(G773,LEN(G773)-1)),1*LEFT(G773,LEN(G773)-1),VLOOKUP(IF(ISERROR(SEARCH(")",G773,1)),LEFT(G773,LEN(G773)),LEFT(G773,LEN(G773)-1)),$A$2:$C$38,3,0))))</f>
        <v/>
      </c>
      <c r="M773" s="41" t="str">
        <f aca="false">IF(ISBLANK(H773),"",IF(ISNUMBER(H773),H773,IF(ISNUMBER(1*LEFT(H773,LEN(H773)-1)),1*LEFT(H773,LEN(H773)-1),VLOOKUP(IF(ISERROR(SEARCH(")",H773,1)),LEFT(H773,LEN(H773)),LEFT(H773,LEN(H773)-1)),$A$2:$C$38,3,0))))</f>
        <v/>
      </c>
      <c r="N773" s="40" t="str">
        <f aca="false">I773&amp;"("&amp;J773&amp;IF(ISNUMBER(K773),IF(ISNUMBER(L773),IF(ISNUMBER(M773),","&amp;K773&amp;","&amp;L773&amp;","&amp;M773,","&amp;K773&amp;","&amp;L773),","&amp;K773),"")&amp;")"</f>
        <v>URBF(1)</v>
      </c>
      <c r="O773" s="0" t="str">
        <f aca="false">IF(ISERROR(VLOOKUP(N773,'INTEGER modparm'!$B$2:$B$155,1,0)),IF(ISERROR(VLOOKUP(N773,'REAL modparm'!$B$2:$B$801,1,0)),IF(ISERROR(VLOOKUP(N773,'CHAR modparm'!$B$2:$B$10,1,0)),"*******","CHARACTER"),"REAL"),"INTEGER")</f>
        <v>REAL</v>
      </c>
      <c r="P773" s="0" t="n">
        <v>772</v>
      </c>
      <c r="Q773" s="42" t="s">
        <v>2974</v>
      </c>
      <c r="R773" s="42" t="str">
        <f aca="false">INDEX($N$2:$N$951,MATCH(S773,$P$2:$P$951,0),1)</f>
        <v>URBF(1)</v>
      </c>
      <c r="S773" s="30" t="n">
        <v>772</v>
      </c>
      <c r="T773" s="43" t="str">
        <f aca="false">Q773&amp;"::"&amp;R773</f>
        <v>REAL::URBF(1)</v>
      </c>
      <c r="U773" s="44" t="str">
        <f aca="false">"p%"&amp;LEFT(R773,SEARCH("(",R773,1)-1)&amp;"="&amp;LEFT(R773,SEARCH("(",R773,1)-1)</f>
        <v>p%URBF=URBF</v>
      </c>
      <c r="V773" s="44" t="str">
        <f aca="false">LEFT(R773,SEARCH("(",R773,1)-1)&amp;"="&amp;"p%"&amp;LEFT(R773,SEARCH("(",R773,1)-1)</f>
        <v>URBF=p%URBF</v>
      </c>
    </row>
    <row r="774" customFormat="false" ht="12.8" hidden="false" customHeight="false" outlineLevel="0" collapsed="false">
      <c r="E774" s="0" t="s">
        <v>1148</v>
      </c>
      <c r="I774" s="39" t="s">
        <v>2780</v>
      </c>
      <c r="J774" s="40" t="n">
        <f aca="false">IF(ISNUMBER(RIGHT(E774,LEN(E774)-SEARCH("(",E774,1))*1),RIGHT(E774,LEN(E774)-SEARCH("(",E774,1))*1,VLOOKUP(MID(E774,SEARCH("(",E774,1)+1,IF(ISERROR(FIND("NBMX",E774,1)),3,4)),$A$2:$C$38,3,0))</f>
        <v>1</v>
      </c>
      <c r="K774" s="40" t="str">
        <f aca="false">IF(ISBLANK(F774),"",IF(ISNUMBER(F774),F774,VLOOKUP(IF(ISERROR(SEARCH(")",F774,1)),LEFT(F774,LEN(F774)),LEFT(F774,LEN(F774)-1)),$A$2:$C$38,3,0)))</f>
        <v/>
      </c>
      <c r="L774" s="40" t="str">
        <f aca="false">IF(ISBLANK(G774),"",IF(ISNUMBER(G774),G774,IF(ISNUMBER(1*LEFT(G774,LEN(G774)-1)),1*LEFT(G774,LEN(G774)-1),VLOOKUP(IF(ISERROR(SEARCH(")",G774,1)),LEFT(G774,LEN(G774)),LEFT(G774,LEN(G774)-1)),$A$2:$C$38,3,0))))</f>
        <v/>
      </c>
      <c r="M774" s="41" t="str">
        <f aca="false">IF(ISBLANK(H774),"",IF(ISNUMBER(H774),H774,IF(ISNUMBER(1*LEFT(H774,LEN(H774)-1)),1*LEFT(H774,LEN(H774)-1),VLOOKUP(IF(ISERROR(SEARCH(")",H774,1)),LEFT(H774,LEN(H774)),LEFT(H774,LEN(H774)-1)),$A$2:$C$38,3,0))))</f>
        <v/>
      </c>
      <c r="N774" s="40" t="str">
        <f aca="false">I774&amp;"("&amp;J774&amp;IF(ISNUMBER(K774),IF(ISNUMBER(L774),IF(ISNUMBER(M774),","&amp;K774&amp;","&amp;L774&amp;","&amp;M774,","&amp;K774&amp;","&amp;L774),","&amp;K774),"")&amp;")"</f>
        <v>USL(1)</v>
      </c>
      <c r="O774" s="0" t="str">
        <f aca="false">IF(ISERROR(VLOOKUP(N774,'INTEGER modparm'!$B$2:$B$155,1,0)),IF(ISERROR(VLOOKUP(N774,'REAL modparm'!$B$2:$B$801,1,0)),IF(ISERROR(VLOOKUP(N774,'CHAR modparm'!$B$2:$B$10,1,0)),"*******","CHARACTER"),"REAL"),"INTEGER")</f>
        <v>REAL</v>
      </c>
      <c r="P774" s="0" t="n">
        <v>773</v>
      </c>
      <c r="Q774" s="42" t="s">
        <v>2974</v>
      </c>
      <c r="R774" s="42" t="str">
        <f aca="false">INDEX($N$2:$N$951,MATCH(S774,$P$2:$P$951,0),1)</f>
        <v>USL(1)</v>
      </c>
      <c r="S774" s="30" t="n">
        <v>773</v>
      </c>
      <c r="T774" s="43" t="str">
        <f aca="false">Q774&amp;"::"&amp;R774</f>
        <v>REAL::USL(1)</v>
      </c>
      <c r="U774" s="44" t="str">
        <f aca="false">"p%"&amp;LEFT(R774,SEARCH("(",R774,1)-1)&amp;"="&amp;LEFT(R774,SEARCH("(",R774,1)-1)</f>
        <v>p%USL=USL</v>
      </c>
      <c r="V774" s="44" t="str">
        <f aca="false">LEFT(R774,SEARCH("(",R774,1)-1)&amp;"="&amp;"p%"&amp;LEFT(R774,SEARCH("(",R774,1)-1)</f>
        <v>USL=p%USL</v>
      </c>
    </row>
    <row r="775" customFormat="false" ht="12.8" hidden="false" customHeight="false" outlineLevel="0" collapsed="false">
      <c r="E775" s="0" t="s">
        <v>811</v>
      </c>
      <c r="I775" s="39" t="s">
        <v>2781</v>
      </c>
      <c r="J775" s="40" t="n">
        <f aca="false">IF(ISNUMBER(RIGHT(E775,LEN(E775)-SEARCH("(",E775,1))*1),RIGHT(E775,LEN(E775)-SEARCH("(",E775,1))*1,VLOOKUP(MID(E775,SEARCH("(",E775,1)+1,IF(ISERROR(FIND("NBMX",E775,1)),3,4)),$A$2:$C$38,3,0))</f>
        <v>12</v>
      </c>
      <c r="K775" s="40" t="str">
        <f aca="false">IF(ISBLANK(F775),"",IF(ISNUMBER(F775),F775,VLOOKUP(IF(ISERROR(SEARCH(")",F775,1)),LEFT(F775,LEN(F775)),LEFT(F775,LEN(F775)-1)),$A$2:$C$38,3,0)))</f>
        <v/>
      </c>
      <c r="L775" s="40" t="str">
        <f aca="false">IF(ISBLANK(G775),"",IF(ISNUMBER(G775),G775,IF(ISNUMBER(1*LEFT(G775,LEN(G775)-1)),1*LEFT(G775,LEN(G775)-1),VLOOKUP(IF(ISERROR(SEARCH(")",G775,1)),LEFT(G775,LEN(G775)),LEFT(G775,LEN(G775)-1)),$A$2:$C$38,3,0))))</f>
        <v/>
      </c>
      <c r="M775" s="41" t="str">
        <f aca="false">IF(ISBLANK(H775),"",IF(ISNUMBER(H775),H775,IF(ISNUMBER(1*LEFT(H775,LEN(H775)-1)),1*LEFT(H775,LEN(H775)-1),VLOOKUP(IF(ISERROR(SEARCH(")",H775,1)),LEFT(H775,LEN(H775)),LEFT(H775,LEN(H775)-1)),$A$2:$C$38,3,0))))</f>
        <v/>
      </c>
      <c r="N775" s="40" t="str">
        <f aca="false">I775&amp;"("&amp;J775&amp;IF(ISNUMBER(K775),IF(ISNUMBER(L775),IF(ISNUMBER(M775),","&amp;K775&amp;","&amp;L775&amp;","&amp;M775,","&amp;K775&amp;","&amp;L775),","&amp;K775),"")&amp;")"</f>
        <v>UW(12)</v>
      </c>
      <c r="O775" s="0" t="str">
        <f aca="false">IF(ISERROR(VLOOKUP(N775,'INTEGER modparm'!$B$2:$B$155,1,0)),IF(ISERROR(VLOOKUP(N775,'REAL modparm'!$B$2:$B$801,1,0)),IF(ISERROR(VLOOKUP(N775,'CHAR modparm'!$B$2:$B$10,1,0)),"*******","CHARACTER"),"REAL"),"INTEGER")</f>
        <v>REAL</v>
      </c>
      <c r="P775" s="0" t="n">
        <v>774</v>
      </c>
      <c r="Q775" s="42" t="s">
        <v>2974</v>
      </c>
      <c r="R775" s="42" t="str">
        <f aca="false">INDEX($N$2:$N$951,MATCH(S775,$P$2:$P$951,0),1)</f>
        <v>UW(12)</v>
      </c>
      <c r="S775" s="30" t="n">
        <v>774</v>
      </c>
      <c r="T775" s="43" t="str">
        <f aca="false">Q775&amp;"::"&amp;R775</f>
        <v>REAL::UW(12)</v>
      </c>
      <c r="U775" s="44" t="str">
        <f aca="false">"p%"&amp;LEFT(R775,SEARCH("(",R775,1)-1)&amp;"="&amp;LEFT(R775,SEARCH("(",R775,1)-1)</f>
        <v>p%UW=UW</v>
      </c>
      <c r="V775" s="44" t="str">
        <f aca="false">LEFT(R775,SEARCH("(",R775,1)-1)&amp;"="&amp;"p%"&amp;LEFT(R775,SEARCH("(",R775,1)-1)</f>
        <v>UW=p%UW</v>
      </c>
    </row>
    <row r="776" customFormat="false" ht="12.8" hidden="false" customHeight="false" outlineLevel="0" collapsed="false">
      <c r="E776" s="0" t="s">
        <v>1149</v>
      </c>
      <c r="I776" s="39" t="s">
        <v>2782</v>
      </c>
      <c r="J776" s="40" t="n">
        <f aca="false">IF(ISNUMBER(RIGHT(E776,LEN(E776)-SEARCH("(",E776,1))*1),RIGHT(E776,LEN(E776)-SEARCH("(",E776,1))*1,VLOOKUP(MID(E776,SEARCH("(",E776,1)+1,IF(ISERROR(FIND("NBMX",E776,1)),3,4)),$A$2:$C$38,3,0))</f>
        <v>1</v>
      </c>
      <c r="K776" s="40" t="str">
        <f aca="false">IF(ISBLANK(F776),"",IF(ISNUMBER(F776),F776,VLOOKUP(IF(ISERROR(SEARCH(")",F776,1)),LEFT(F776,LEN(F776)),LEFT(F776,LEN(F776)-1)),$A$2:$C$38,3,0)))</f>
        <v/>
      </c>
      <c r="L776" s="40" t="str">
        <f aca="false">IF(ISBLANK(G776),"",IF(ISNUMBER(G776),G776,IF(ISNUMBER(1*LEFT(G776,LEN(G776)-1)),1*LEFT(G776,LEN(G776)-1),VLOOKUP(IF(ISERROR(SEARCH(")",G776,1)),LEFT(G776,LEN(G776)),LEFT(G776,LEN(G776)-1)),$A$2:$C$38,3,0))))</f>
        <v/>
      </c>
      <c r="M776" s="41" t="str">
        <f aca="false">IF(ISBLANK(H776),"",IF(ISNUMBER(H776),H776,IF(ISNUMBER(1*LEFT(H776,LEN(H776)-1)),1*LEFT(H776,LEN(H776)-1),VLOOKUP(IF(ISERROR(SEARCH(")",H776,1)),LEFT(H776,LEN(H776)),LEFT(H776,LEN(H776)-1)),$A$2:$C$38,3,0))))</f>
        <v/>
      </c>
      <c r="N776" s="40" t="str">
        <f aca="false">I776&amp;"("&amp;J776&amp;IF(ISNUMBER(K776),IF(ISNUMBER(L776),IF(ISNUMBER(M776),","&amp;K776&amp;","&amp;L776&amp;","&amp;M776,","&amp;K776&amp;","&amp;L776),","&amp;K776),"")&amp;")"</f>
        <v>VAC(1)</v>
      </c>
      <c r="O776" s="0" t="str">
        <f aca="false">IF(ISERROR(VLOOKUP(N776,'INTEGER modparm'!$B$2:$B$155,1,0)),IF(ISERROR(VLOOKUP(N776,'REAL modparm'!$B$2:$B$801,1,0)),IF(ISERROR(VLOOKUP(N776,'CHAR modparm'!$B$2:$B$10,1,0)),"*******","CHARACTER"),"REAL"),"INTEGER")</f>
        <v>REAL</v>
      </c>
      <c r="P776" s="0" t="n">
        <v>775</v>
      </c>
      <c r="Q776" s="42" t="s">
        <v>2974</v>
      </c>
      <c r="R776" s="42" t="str">
        <f aca="false">INDEX($N$2:$N$951,MATCH(S776,$P$2:$P$951,0),1)</f>
        <v>VAC(1)</v>
      </c>
      <c r="S776" s="30" t="n">
        <v>775</v>
      </c>
      <c r="T776" s="43" t="str">
        <f aca="false">Q776&amp;"::"&amp;R776</f>
        <v>REAL::VAC(1)</v>
      </c>
      <c r="U776" s="44" t="str">
        <f aca="false">"p%"&amp;LEFT(R776,SEARCH("(",R776,1)-1)&amp;"="&amp;LEFT(R776,SEARCH("(",R776,1)-1)</f>
        <v>p%VAC=VAC</v>
      </c>
      <c r="V776" s="44" t="str">
        <f aca="false">LEFT(R776,SEARCH("(",R776,1)-1)&amp;"="&amp;"p%"&amp;LEFT(R776,SEARCH("(",R776,1)-1)</f>
        <v>VAC=p%VAC</v>
      </c>
    </row>
    <row r="777" customFormat="false" ht="12.8" hidden="false" customHeight="false" outlineLevel="0" collapsed="false">
      <c r="E777" s="0" t="s">
        <v>1150</v>
      </c>
      <c r="I777" s="39" t="s">
        <v>2783</v>
      </c>
      <c r="J777" s="40" t="n">
        <f aca="false">IF(ISNUMBER(RIGHT(E777,LEN(E777)-SEARCH("(",E777,1))*1),RIGHT(E777,LEN(E777)-SEARCH("(",E777,1))*1,VLOOKUP(MID(E777,SEARCH("(",E777,1)+1,IF(ISERROR(FIND("NBMX",E777,1)),3,4)),$A$2:$C$38,3,0))</f>
        <v>1</v>
      </c>
      <c r="K777" s="40" t="str">
        <f aca="false">IF(ISBLANK(F777),"",IF(ISNUMBER(F777),F777,VLOOKUP(IF(ISERROR(SEARCH(")",F777,1)),LEFT(F777,LEN(F777)),LEFT(F777,LEN(F777)-1)),$A$2:$C$38,3,0)))</f>
        <v/>
      </c>
      <c r="L777" s="40" t="str">
        <f aca="false">IF(ISBLANK(G777),"",IF(ISNUMBER(G777),G777,IF(ISNUMBER(1*LEFT(G777,LEN(G777)-1)),1*LEFT(G777,LEN(G777)-1),VLOOKUP(IF(ISERROR(SEARCH(")",G777,1)),LEFT(G777,LEN(G777)),LEFT(G777,LEN(G777)-1)),$A$2:$C$38,3,0))))</f>
        <v/>
      </c>
      <c r="M777" s="41" t="str">
        <f aca="false">IF(ISBLANK(H777),"",IF(ISNUMBER(H777),H777,IF(ISNUMBER(1*LEFT(H777,LEN(H777)-1)),1*LEFT(H777,LEN(H777)-1),VLOOKUP(IF(ISERROR(SEARCH(")",H777,1)),LEFT(H777,LEN(H777)),LEFT(H777,LEN(H777)-1)),$A$2:$C$38,3,0))))</f>
        <v/>
      </c>
      <c r="N777" s="40" t="str">
        <f aca="false">I777&amp;"("&amp;J777&amp;IF(ISNUMBER(K777),IF(ISNUMBER(L777),IF(ISNUMBER(M777),","&amp;K777&amp;","&amp;L777&amp;","&amp;M777,","&amp;K777&amp;","&amp;L777),","&amp;K777),"")&amp;")"</f>
        <v>VALF1(1)</v>
      </c>
      <c r="O777" s="0" t="str">
        <f aca="false">IF(ISERROR(VLOOKUP(N777,'INTEGER modparm'!$B$2:$B$155,1,0)),IF(ISERROR(VLOOKUP(N777,'REAL modparm'!$B$2:$B$801,1,0)),IF(ISERROR(VLOOKUP(N777,'CHAR modparm'!$B$2:$B$10,1,0)),"*******","CHARACTER"),"REAL"),"INTEGER")</f>
        <v>REAL</v>
      </c>
      <c r="P777" s="0" t="n">
        <v>776</v>
      </c>
      <c r="Q777" s="42" t="s">
        <v>2974</v>
      </c>
      <c r="R777" s="42" t="str">
        <f aca="false">INDEX($N$2:$N$951,MATCH(S777,$P$2:$P$951,0),1)</f>
        <v>VALF1(1)</v>
      </c>
      <c r="S777" s="30" t="n">
        <v>776</v>
      </c>
      <c r="T777" s="43" t="str">
        <f aca="false">Q777&amp;"::"&amp;R777</f>
        <v>REAL::VALF1(1)</v>
      </c>
      <c r="U777" s="44" t="str">
        <f aca="false">"p%"&amp;LEFT(R777,SEARCH("(",R777,1)-1)&amp;"="&amp;LEFT(R777,SEARCH("(",R777,1)-1)</f>
        <v>p%VALF1=VALF1</v>
      </c>
      <c r="V777" s="44" t="str">
        <f aca="false">LEFT(R777,SEARCH("(",R777,1)-1)&amp;"="&amp;"p%"&amp;LEFT(R777,SEARCH("(",R777,1)-1)</f>
        <v>VALF1=p%VALF1</v>
      </c>
    </row>
    <row r="778" customFormat="false" ht="12.8" hidden="false" customHeight="false" outlineLevel="0" collapsed="false">
      <c r="E778" s="0" t="s">
        <v>1151</v>
      </c>
      <c r="I778" s="39" t="s">
        <v>2784</v>
      </c>
      <c r="J778" s="40" t="n">
        <f aca="false">IF(ISNUMBER(RIGHT(E778,LEN(E778)-SEARCH("(",E778,1))*1),RIGHT(E778,LEN(E778)-SEARCH("(",E778,1))*1,VLOOKUP(MID(E778,SEARCH("(",E778,1)+1,IF(ISERROR(FIND("NBMX",E778,1)),3,4)),$A$2:$C$38,3,0))</f>
        <v>1</v>
      </c>
      <c r="K778" s="40" t="str">
        <f aca="false">IF(ISBLANK(F778),"",IF(ISNUMBER(F778),F778,VLOOKUP(IF(ISERROR(SEARCH(")",F778,1)),LEFT(F778,LEN(F778)),LEFT(F778,LEN(F778)-1)),$A$2:$C$38,3,0)))</f>
        <v/>
      </c>
      <c r="L778" s="40" t="str">
        <f aca="false">IF(ISBLANK(G778),"",IF(ISNUMBER(G778),G778,IF(ISNUMBER(1*LEFT(G778,LEN(G778)-1)),1*LEFT(G778,LEN(G778)-1),VLOOKUP(IF(ISERROR(SEARCH(")",G778,1)),LEFT(G778,LEN(G778)),LEFT(G778,LEN(G778)-1)),$A$2:$C$38,3,0))))</f>
        <v/>
      </c>
      <c r="M778" s="41" t="str">
        <f aca="false">IF(ISBLANK(H778),"",IF(ISNUMBER(H778),H778,IF(ISNUMBER(1*LEFT(H778,LEN(H778)-1)),1*LEFT(H778,LEN(H778)-1),VLOOKUP(IF(ISERROR(SEARCH(")",H778,1)),LEFT(H778,LEN(H778)),LEFT(H778,LEN(H778)-1)),$A$2:$C$38,3,0))))</f>
        <v/>
      </c>
      <c r="N778" s="40" t="str">
        <f aca="false">I778&amp;"("&amp;J778&amp;IF(ISNUMBER(K778),IF(ISNUMBER(L778),IF(ISNUMBER(M778),","&amp;K778&amp;","&amp;L778&amp;","&amp;M778,","&amp;K778&amp;","&amp;L778),","&amp;K778),"")&amp;")"</f>
        <v>VAP(1)</v>
      </c>
      <c r="O778" s="0" t="str">
        <f aca="false">IF(ISERROR(VLOOKUP(N778,'INTEGER modparm'!$B$2:$B$155,1,0)),IF(ISERROR(VLOOKUP(N778,'REAL modparm'!$B$2:$B$801,1,0)),IF(ISERROR(VLOOKUP(N778,'CHAR modparm'!$B$2:$B$10,1,0)),"*******","CHARACTER"),"REAL"),"INTEGER")</f>
        <v>REAL</v>
      </c>
      <c r="P778" s="0" t="n">
        <v>777</v>
      </c>
      <c r="Q778" s="42" t="s">
        <v>2974</v>
      </c>
      <c r="R778" s="42" t="str">
        <f aca="false">INDEX($N$2:$N$951,MATCH(S778,$P$2:$P$951,0),1)</f>
        <v>VAP(1)</v>
      </c>
      <c r="S778" s="30" t="n">
        <v>777</v>
      </c>
      <c r="T778" s="43" t="str">
        <f aca="false">Q778&amp;"::"&amp;R778</f>
        <v>REAL::VAP(1)</v>
      </c>
      <c r="U778" s="44" t="str">
        <f aca="false">"p%"&amp;LEFT(R778,SEARCH("(",R778,1)-1)&amp;"="&amp;LEFT(R778,SEARCH("(",R778,1)-1)</f>
        <v>p%VAP=VAP</v>
      </c>
      <c r="V778" s="44" t="str">
        <f aca="false">LEFT(R778,SEARCH("(",R778,1)-1)&amp;"="&amp;"p%"&amp;LEFT(R778,SEARCH("(",R778,1)-1)</f>
        <v>VAP=p%VAP</v>
      </c>
    </row>
    <row r="779" customFormat="false" ht="12.8" hidden="false" customHeight="false" outlineLevel="0" collapsed="false">
      <c r="E779" s="0" t="s">
        <v>1932</v>
      </c>
      <c r="F779" s="0" t="s">
        <v>1599</v>
      </c>
      <c r="I779" s="39" t="s">
        <v>2785</v>
      </c>
      <c r="J779" s="40" t="n">
        <f aca="false">IF(ISNUMBER(RIGHT(E779,LEN(E779)-SEARCH("(",E779,1))*1),RIGHT(E779,LEN(E779)-SEARCH("(",E779,1))*1,VLOOKUP(MID(E779,SEARCH("(",E779,1)+1,IF(ISERROR(FIND("NBMX",E779,1)),3,4)),$A$2:$C$38,3,0))</f>
        <v>155</v>
      </c>
      <c r="K779" s="40" t="n">
        <f aca="false">IF(ISBLANK(F779),"",IF(ISNUMBER(F779),F779,VLOOKUP(IF(ISERROR(SEARCH(")",F779,1)),LEFT(F779,LEN(F779)),LEFT(F779,LEN(F779)-1)),$A$2:$C$38,3,0)))</f>
        <v>1</v>
      </c>
      <c r="L779" s="40" t="str">
        <f aca="false">IF(ISBLANK(G779),"",IF(ISNUMBER(G779),G779,IF(ISNUMBER(1*LEFT(G779,LEN(G779)-1)),1*LEFT(G779,LEN(G779)-1),VLOOKUP(IF(ISERROR(SEARCH(")",G779,1)),LEFT(G779,LEN(G779)),LEFT(G779,LEN(G779)-1)),$A$2:$C$38,3,0))))</f>
        <v/>
      </c>
      <c r="M779" s="41" t="str">
        <f aca="false">IF(ISBLANK(H779),"",IF(ISNUMBER(H779),H779,IF(ISNUMBER(1*LEFT(H779,LEN(H779)-1)),1*LEFT(H779,LEN(H779)-1),VLOOKUP(IF(ISERROR(SEARCH(")",H779,1)),LEFT(H779,LEN(H779)),LEFT(H779,LEN(H779)-1)),$A$2:$C$38,3,0))))</f>
        <v/>
      </c>
      <c r="N779" s="40" t="str">
        <f aca="false">I779&amp;"("&amp;J779&amp;IF(ISNUMBER(K779),IF(ISNUMBER(L779),IF(ISNUMBER(M779),","&amp;K779&amp;","&amp;L779&amp;","&amp;M779,","&amp;K779&amp;","&amp;L779),","&amp;K779),"")&amp;")"</f>
        <v>VAR(155,1)</v>
      </c>
      <c r="O779" s="0" t="str">
        <f aca="false">IF(ISERROR(VLOOKUP(N779,'INTEGER modparm'!$B$2:$B$155,1,0)),IF(ISERROR(VLOOKUP(N779,'REAL modparm'!$B$2:$B$801,1,0)),IF(ISERROR(VLOOKUP(N779,'CHAR modparm'!$B$2:$B$10,1,0)),"*******","CHARACTER"),"REAL"),"INTEGER")</f>
        <v>REAL</v>
      </c>
      <c r="P779" s="0" t="n">
        <v>778</v>
      </c>
      <c r="Q779" s="42" t="s">
        <v>2974</v>
      </c>
      <c r="R779" s="42" t="str">
        <f aca="false">INDEX($N$2:$N$951,MATCH(S779,$P$2:$P$951,0),1)</f>
        <v>VAR(155,1)</v>
      </c>
      <c r="S779" s="30" t="n">
        <v>778</v>
      </c>
      <c r="T779" s="43" t="str">
        <f aca="false">Q779&amp;"::"&amp;R779</f>
        <v>REAL::VAR(155,1)</v>
      </c>
      <c r="U779" s="44" t="str">
        <f aca="false">"p%"&amp;LEFT(R779,SEARCH("(",R779,1)-1)&amp;"="&amp;LEFT(R779,SEARCH("(",R779,1)-1)</f>
        <v>p%VAR=VAR</v>
      </c>
      <c r="V779" s="44" t="str">
        <f aca="false">LEFT(R779,SEARCH("(",R779,1)-1)&amp;"="&amp;"p%"&amp;LEFT(R779,SEARCH("(",R779,1)-1)</f>
        <v>VAR=p%VAR</v>
      </c>
    </row>
    <row r="780" customFormat="false" ht="12.8" hidden="false" customHeight="false" outlineLevel="0" collapsed="false">
      <c r="E780" s="0" t="s">
        <v>1933</v>
      </c>
      <c r="F780" s="0" t="s">
        <v>226</v>
      </c>
      <c r="G780" s="0" t="s">
        <v>1599</v>
      </c>
      <c r="I780" s="39" t="s">
        <v>2786</v>
      </c>
      <c r="J780" s="40" t="n">
        <f aca="false">IF(ISNUMBER(RIGHT(E780,LEN(E780)-SEARCH("(",E780,1))*1),RIGHT(E780,LEN(E780)-SEARCH("(",E780,1))*1,VLOOKUP(MID(E780,SEARCH("(",E780,1)+1,IF(ISERROR(FIND("NBMX",E780,1)),3,4)),$A$2:$C$38,3,0))</f>
        <v>17</v>
      </c>
      <c r="K780" s="40" t="n">
        <f aca="false">IF(ISBLANK(F780),"",IF(ISNUMBER(F780),F780,VLOOKUP(IF(ISERROR(SEARCH(")",F780,1)),LEFT(F780,LEN(F780)),LEFT(F780,LEN(F780)-1)),$A$2:$C$38,3,0)))</f>
        <v>200</v>
      </c>
      <c r="L780" s="40" t="n">
        <f aca="false">IF(ISBLANK(G780),"",IF(ISNUMBER(G780),G780,IF(ISNUMBER(1*LEFT(G780,LEN(G780)-1)),1*LEFT(G780,LEN(G780)-1),VLOOKUP(IF(ISERROR(SEARCH(")",G780,1)),LEFT(G780,LEN(G780)),LEFT(G780,LEN(G780)-1)),$A$2:$C$38,3,0))))</f>
        <v>1</v>
      </c>
      <c r="M780" s="41" t="str">
        <f aca="false">IF(ISBLANK(H780),"",IF(ISNUMBER(H780),H780,IF(ISNUMBER(1*LEFT(H780,LEN(H780)-1)),1*LEFT(H780,LEN(H780)-1),VLOOKUP(IF(ISERROR(SEARCH(")",H780,1)),LEFT(H780,LEN(H780)),LEFT(H780,LEN(H780)-1)),$A$2:$C$38,3,0))))</f>
        <v/>
      </c>
      <c r="N780" s="40" t="str">
        <f aca="false">I780&amp;"("&amp;J780&amp;IF(ISNUMBER(K780),IF(ISNUMBER(L780),IF(ISNUMBER(M780),","&amp;K780&amp;","&amp;L780&amp;","&amp;M780,","&amp;K780&amp;","&amp;L780),","&amp;K780),"")&amp;")"</f>
        <v>VARC(17,200,1)</v>
      </c>
      <c r="O780" s="0" t="str">
        <f aca="false">IF(ISERROR(VLOOKUP(N780,'INTEGER modparm'!$B$2:$B$155,1,0)),IF(ISERROR(VLOOKUP(N780,'REAL modparm'!$B$2:$B$801,1,0)),IF(ISERROR(VLOOKUP(N780,'CHAR modparm'!$B$2:$B$10,1,0)),"*******","CHARACTER"),"REAL"),"INTEGER")</f>
        <v>REAL</v>
      </c>
      <c r="P780" s="0" t="n">
        <v>779</v>
      </c>
      <c r="Q780" s="42" t="s">
        <v>2974</v>
      </c>
      <c r="R780" s="42" t="str">
        <f aca="false">INDEX($N$2:$N$951,MATCH(S780,$P$2:$P$951,0),1)</f>
        <v>VARC(17,200,1)</v>
      </c>
      <c r="S780" s="30" t="n">
        <v>779</v>
      </c>
      <c r="T780" s="43" t="str">
        <f aca="false">Q780&amp;"::"&amp;R780</f>
        <v>REAL::VARC(17,200,1)</v>
      </c>
      <c r="U780" s="44" t="str">
        <f aca="false">"p%"&amp;LEFT(R780,SEARCH("(",R780,1)-1)&amp;"="&amp;LEFT(R780,SEARCH("(",R780,1)-1)</f>
        <v>p%VARC=VARC</v>
      </c>
      <c r="V780" s="44" t="str">
        <f aca="false">LEFT(R780,SEARCH("(",R780,1)-1)&amp;"="&amp;"p%"&amp;LEFT(R780,SEARCH("(",R780,1)-1)</f>
        <v>VARC=p%VARC</v>
      </c>
    </row>
    <row r="781" customFormat="false" ht="12.8" hidden="false" customHeight="false" outlineLevel="0" collapsed="false">
      <c r="E781" s="0" t="s">
        <v>1934</v>
      </c>
      <c r="F781" s="0" t="s">
        <v>1681</v>
      </c>
      <c r="I781" s="39" t="s">
        <v>2787</v>
      </c>
      <c r="J781" s="40" t="n">
        <f aca="false">IF(ISNUMBER(RIGHT(E781,LEN(E781)-SEARCH("(",E781,1))*1),RIGHT(E781,LEN(E781)-SEARCH("(",E781,1))*1,VLOOKUP(MID(E781,SEARCH("(",E781,1)+1,IF(ISERROR(FIND("NBMX",E781,1)),3,4)),$A$2:$C$38,3,0))</f>
        <v>35</v>
      </c>
      <c r="K781" s="40" t="n">
        <f aca="false">IF(ISBLANK(F781),"",IF(ISNUMBER(F781),F781,VLOOKUP(IF(ISERROR(SEARCH(")",F781,1)),LEFT(F781,LEN(F781)),LEFT(F781,LEN(F781)-1)),$A$2:$C$38,3,0)))</f>
        <v>4</v>
      </c>
      <c r="L781" s="40" t="str">
        <f aca="false">IF(ISBLANK(G781),"",IF(ISNUMBER(G781),G781,IF(ISNUMBER(1*LEFT(G781,LEN(G781)-1)),1*LEFT(G781,LEN(G781)-1),VLOOKUP(IF(ISERROR(SEARCH(")",G781,1)),LEFT(G781,LEN(G781)),LEFT(G781,LEN(G781)-1)),$A$2:$C$38,3,0))))</f>
        <v/>
      </c>
      <c r="M781" s="41" t="str">
        <f aca="false">IF(ISBLANK(H781),"",IF(ISNUMBER(H781),H781,IF(ISNUMBER(1*LEFT(H781,LEN(H781)-1)),1*LEFT(H781,LEN(H781)-1),VLOOKUP(IF(ISERROR(SEARCH(")",H781,1)),LEFT(H781,LEN(H781)),LEFT(H781,LEN(H781)-1)),$A$2:$C$38,3,0))))</f>
        <v/>
      </c>
      <c r="N781" s="40" t="str">
        <f aca="false">I781&amp;"("&amp;J781&amp;IF(ISNUMBER(K781),IF(ISNUMBER(L781),IF(ISNUMBER(M781),","&amp;K781&amp;","&amp;L781&amp;","&amp;M781,","&amp;K781&amp;","&amp;L781),","&amp;K781),"")&amp;")"</f>
        <v>VARH(35,4)</v>
      </c>
      <c r="O781" s="0" t="str">
        <f aca="false">IF(ISERROR(VLOOKUP(N781,'INTEGER modparm'!$B$2:$B$155,1,0)),IF(ISERROR(VLOOKUP(N781,'REAL modparm'!$B$2:$B$801,1,0)),IF(ISERROR(VLOOKUP(N781,'CHAR modparm'!$B$2:$B$10,1,0)),"*******","CHARACTER"),"REAL"),"INTEGER")</f>
        <v>REAL</v>
      </c>
      <c r="P781" s="0" t="n">
        <v>780</v>
      </c>
      <c r="Q781" s="42" t="s">
        <v>2974</v>
      </c>
      <c r="R781" s="42" t="str">
        <f aca="false">INDEX($N$2:$N$951,MATCH(S781,$P$2:$P$951,0),1)</f>
        <v>VARH(35,4)</v>
      </c>
      <c r="S781" s="30" t="n">
        <v>780</v>
      </c>
      <c r="T781" s="43" t="str">
        <f aca="false">Q781&amp;"::"&amp;R781</f>
        <v>REAL::VARH(35,4)</v>
      </c>
      <c r="U781" s="44" t="str">
        <f aca="false">"p%"&amp;LEFT(R781,SEARCH("(",R781,1)-1)&amp;"="&amp;LEFT(R781,SEARCH("(",R781,1)-1)</f>
        <v>p%VARH=VARH</v>
      </c>
      <c r="V781" s="44" t="str">
        <f aca="false">LEFT(R781,SEARCH("(",R781,1)-1)&amp;"="&amp;"p%"&amp;LEFT(R781,SEARCH("(",R781,1)-1)</f>
        <v>VARH=p%VARH</v>
      </c>
    </row>
    <row r="782" customFormat="false" ht="12.8" hidden="false" customHeight="false" outlineLevel="0" collapsed="false">
      <c r="E782" s="0" t="s">
        <v>1935</v>
      </c>
      <c r="F782" s="0" t="s">
        <v>220</v>
      </c>
      <c r="G782" s="0" t="s">
        <v>1681</v>
      </c>
      <c r="I782" s="39" t="s">
        <v>2788</v>
      </c>
      <c r="J782" s="40" t="n">
        <f aca="false">IF(ISNUMBER(RIGHT(E782,LEN(E782)-SEARCH("(",E782,1))*1),RIGHT(E782,LEN(E782)-SEARCH("(",E782,1))*1,VLOOKUP(MID(E782,SEARCH("(",E782,1)+1,IF(ISERROR(FIND("NBMX",E782,1)),3,4)),$A$2:$C$38,3,0))</f>
        <v>12</v>
      </c>
      <c r="K782" s="40" t="n">
        <f aca="false">IF(ISBLANK(F782),"",IF(ISNUMBER(F782),F782,VLOOKUP(IF(ISERROR(SEARCH(")",F782,1)),LEFT(F782,LEN(F782)),LEFT(F782,LEN(F782)-1)),$A$2:$C$38,3,0)))</f>
        <v>60</v>
      </c>
      <c r="L782" s="40" t="n">
        <f aca="false">IF(ISBLANK(G782),"",IF(ISNUMBER(G782),G782,IF(ISNUMBER(1*LEFT(G782,LEN(G782)-1)),1*LEFT(G782,LEN(G782)-1),VLOOKUP(IF(ISERROR(SEARCH(")",G782,1)),LEFT(G782,LEN(G782)),LEFT(G782,LEN(G782)-1)),$A$2:$C$38,3,0))))</f>
        <v>4</v>
      </c>
      <c r="M782" s="41" t="str">
        <f aca="false">IF(ISBLANK(H782),"",IF(ISNUMBER(H782),H782,IF(ISNUMBER(1*LEFT(H782,LEN(H782)-1)),1*LEFT(H782,LEN(H782)-1),VLOOKUP(IF(ISERROR(SEARCH(")",H782,1)),LEFT(H782,LEN(H782)),LEFT(H782,LEN(H782)-1)),$A$2:$C$38,3,0))))</f>
        <v/>
      </c>
      <c r="N782" s="40" t="str">
        <f aca="false">I782&amp;"("&amp;J782&amp;IF(ISNUMBER(K782),IF(ISNUMBER(L782),IF(ISNUMBER(M782),","&amp;K782&amp;","&amp;L782&amp;","&amp;M782,","&amp;K782&amp;","&amp;L782),","&amp;K782),"")&amp;")"</f>
        <v>VARP(12,60,4)</v>
      </c>
      <c r="O782" s="0" t="str">
        <f aca="false">IF(ISERROR(VLOOKUP(N782,'INTEGER modparm'!$B$2:$B$155,1,0)),IF(ISERROR(VLOOKUP(N782,'REAL modparm'!$B$2:$B$801,1,0)),IF(ISERROR(VLOOKUP(N782,'CHAR modparm'!$B$2:$B$10,1,0)),"*******","CHARACTER"),"REAL"),"INTEGER")</f>
        <v>REAL</v>
      </c>
      <c r="P782" s="0" t="n">
        <v>781</v>
      </c>
      <c r="Q782" s="42" t="s">
        <v>2974</v>
      </c>
      <c r="R782" s="42" t="str">
        <f aca="false">INDEX($N$2:$N$951,MATCH(S782,$P$2:$P$951,0),1)</f>
        <v>VARP(12,60,4)</v>
      </c>
      <c r="S782" s="30" t="n">
        <v>781</v>
      </c>
      <c r="T782" s="43" t="str">
        <f aca="false">Q782&amp;"::"&amp;R782</f>
        <v>REAL::VARP(12,60,4)</v>
      </c>
      <c r="U782" s="44" t="str">
        <f aca="false">"p%"&amp;LEFT(R782,SEARCH("(",R782,1)-1)&amp;"="&amp;LEFT(R782,SEARCH("(",R782,1)-1)</f>
        <v>p%VARP=VARP</v>
      </c>
      <c r="V782" s="44" t="str">
        <f aca="false">LEFT(R782,SEARCH("(",R782,1)-1)&amp;"="&amp;"p%"&amp;LEFT(R782,SEARCH("(",R782,1)-1)</f>
        <v>VARP=p%VARP</v>
      </c>
    </row>
    <row r="783" customFormat="false" ht="12.8" hidden="false" customHeight="false" outlineLevel="0" collapsed="false">
      <c r="E783" s="0" t="s">
        <v>1936</v>
      </c>
      <c r="I783" s="39" t="s">
        <v>2789</v>
      </c>
      <c r="J783" s="40" t="n">
        <f aca="false">IF(ISNUMBER(RIGHT(E783,LEN(E783)-SEARCH("(",E783,1))*1),RIGHT(E783,LEN(E783)-SEARCH("(",E783,1))*1,VLOOKUP(MID(E783,SEARCH("(",E783,1)+1,IF(ISERROR(FIND("NBMX",E783,1)),3,4)),$A$2:$C$38,3,0))</f>
        <v>155</v>
      </c>
      <c r="K783" s="40" t="str">
        <f aca="false">IF(ISBLANK(F783),"",IF(ISNUMBER(F783),F783,VLOOKUP(IF(ISERROR(SEARCH(")",F783,1)),LEFT(F783,LEN(F783)),LEFT(F783,LEN(F783)-1)),$A$2:$C$38,3,0)))</f>
        <v/>
      </c>
      <c r="L783" s="40" t="str">
        <f aca="false">IF(ISBLANK(G783),"",IF(ISNUMBER(G783),G783,IF(ISNUMBER(1*LEFT(G783,LEN(G783)-1)),1*LEFT(G783,LEN(G783)-1),VLOOKUP(IF(ISERROR(SEARCH(")",G783,1)),LEFT(G783,LEN(G783)),LEFT(G783,LEN(G783)-1)),$A$2:$C$38,3,0))))</f>
        <v/>
      </c>
      <c r="M783" s="41" t="str">
        <f aca="false">IF(ISBLANK(H783),"",IF(ISNUMBER(H783),H783,IF(ISNUMBER(1*LEFT(H783,LEN(H783)-1)),1*LEFT(H783,LEN(H783)-1),VLOOKUP(IF(ISERROR(SEARCH(")",H783,1)),LEFT(H783,LEN(H783)),LEFT(H783,LEN(H783)-1)),$A$2:$C$38,3,0))))</f>
        <v/>
      </c>
      <c r="N783" s="40" t="str">
        <f aca="false">I783&amp;"("&amp;J783&amp;IF(ISNUMBER(K783),IF(ISNUMBER(L783),IF(ISNUMBER(M783),","&amp;K783&amp;","&amp;L783&amp;","&amp;M783,","&amp;K783&amp;","&amp;L783),","&amp;K783),"")&amp;")"</f>
        <v>VARW(155)</v>
      </c>
      <c r="O783" s="0" t="str">
        <f aca="false">IF(ISERROR(VLOOKUP(N783,'INTEGER modparm'!$B$2:$B$155,1,0)),IF(ISERROR(VLOOKUP(N783,'REAL modparm'!$B$2:$B$801,1,0)),IF(ISERROR(VLOOKUP(N783,'CHAR modparm'!$B$2:$B$10,1,0)),"*******","CHARACTER"),"REAL"),"INTEGER")</f>
        <v>REAL</v>
      </c>
      <c r="P783" s="0" t="n">
        <v>782</v>
      </c>
      <c r="Q783" s="42" t="s">
        <v>2974</v>
      </c>
      <c r="R783" s="42" t="str">
        <f aca="false">INDEX($N$2:$N$951,MATCH(S783,$P$2:$P$951,0),1)</f>
        <v>VARW(155)</v>
      </c>
      <c r="S783" s="30" t="n">
        <v>782</v>
      </c>
      <c r="T783" s="43" t="str">
        <f aca="false">Q783&amp;"::"&amp;R783</f>
        <v>REAL::VARW(155)</v>
      </c>
      <c r="U783" s="44" t="str">
        <f aca="false">"p%"&amp;LEFT(R783,SEARCH("(",R783,1)-1)&amp;"="&amp;LEFT(R783,SEARCH("(",R783,1)-1)</f>
        <v>p%VARW=VARW</v>
      </c>
      <c r="V783" s="44" t="str">
        <f aca="false">LEFT(R783,SEARCH("(",R783,1)-1)&amp;"="&amp;"p%"&amp;LEFT(R783,SEARCH("(",R783,1)-1)</f>
        <v>VARW=p%VARW</v>
      </c>
    </row>
    <row r="784" customFormat="false" ht="12.8" hidden="false" customHeight="false" outlineLevel="0" collapsed="false">
      <c r="E784" s="0" t="s">
        <v>1152</v>
      </c>
      <c r="I784" s="39" t="s">
        <v>2790</v>
      </c>
      <c r="J784" s="40" t="n">
        <f aca="false">IF(ISNUMBER(RIGHT(E784,LEN(E784)-SEARCH("(",E784,1))*1),RIGHT(E784,LEN(E784)-SEARCH("(",E784,1))*1,VLOOKUP(MID(E784,SEARCH("(",E784,1)+1,IF(ISERROR(FIND("NBMX",E784,1)),3,4)),$A$2:$C$38,3,0))</f>
        <v>1</v>
      </c>
      <c r="K784" s="40" t="str">
        <f aca="false">IF(ISBLANK(F784),"",IF(ISNUMBER(F784),F784,VLOOKUP(IF(ISERROR(SEARCH(")",F784,1)),LEFT(F784,LEN(F784)),LEFT(F784,LEN(F784)-1)),$A$2:$C$38,3,0)))</f>
        <v/>
      </c>
      <c r="L784" s="40" t="str">
        <f aca="false">IF(ISBLANK(G784),"",IF(ISNUMBER(G784),G784,IF(ISNUMBER(1*LEFT(G784,LEN(G784)-1)),1*LEFT(G784,LEN(G784)-1),VLOOKUP(IF(ISERROR(SEARCH(")",G784,1)),LEFT(G784,LEN(G784)),LEFT(G784,LEN(G784)-1)),$A$2:$C$38,3,0))))</f>
        <v/>
      </c>
      <c r="M784" s="41" t="str">
        <f aca="false">IF(ISBLANK(H784),"",IF(ISNUMBER(H784),H784,IF(ISNUMBER(1*LEFT(H784,LEN(H784)-1)),1*LEFT(H784,LEN(H784)-1),VLOOKUP(IF(ISERROR(SEARCH(")",H784,1)),LEFT(H784,LEN(H784)),LEFT(H784,LEN(H784)-1)),$A$2:$C$38,3,0))))</f>
        <v/>
      </c>
      <c r="N784" s="40" t="str">
        <f aca="false">I784&amp;"("&amp;J784&amp;IF(ISNUMBER(K784),IF(ISNUMBER(L784),IF(ISNUMBER(M784),","&amp;K784&amp;","&amp;L784&amp;","&amp;M784,","&amp;K784&amp;","&amp;L784),","&amp;K784),"")&amp;")"</f>
        <v>VCHA(1)</v>
      </c>
      <c r="O784" s="0" t="str">
        <f aca="false">IF(ISERROR(VLOOKUP(N784,'INTEGER modparm'!$B$2:$B$155,1,0)),IF(ISERROR(VLOOKUP(N784,'REAL modparm'!$B$2:$B$801,1,0)),IF(ISERROR(VLOOKUP(N784,'CHAR modparm'!$B$2:$B$10,1,0)),"*******","CHARACTER"),"REAL"),"INTEGER")</f>
        <v>REAL</v>
      </c>
      <c r="P784" s="0" t="n">
        <v>783</v>
      </c>
      <c r="Q784" s="42" t="s">
        <v>2974</v>
      </c>
      <c r="R784" s="42" t="str">
        <f aca="false">INDEX($N$2:$N$951,MATCH(S784,$P$2:$P$951,0),1)</f>
        <v>VCHA(1)</v>
      </c>
      <c r="S784" s="30" t="n">
        <v>783</v>
      </c>
      <c r="T784" s="43" t="str">
        <f aca="false">Q784&amp;"::"&amp;R784</f>
        <v>REAL::VCHA(1)</v>
      </c>
      <c r="U784" s="44" t="str">
        <f aca="false">"p%"&amp;LEFT(R784,SEARCH("(",R784,1)-1)&amp;"="&amp;LEFT(R784,SEARCH("(",R784,1)-1)</f>
        <v>p%VCHA=VCHA</v>
      </c>
      <c r="V784" s="44" t="str">
        <f aca="false">LEFT(R784,SEARCH("(",R784,1)-1)&amp;"="&amp;"p%"&amp;LEFT(R784,SEARCH("(",R784,1)-1)</f>
        <v>VCHA=p%VCHA</v>
      </c>
    </row>
    <row r="785" customFormat="false" ht="12.8" hidden="false" customHeight="false" outlineLevel="0" collapsed="false">
      <c r="E785" s="0" t="s">
        <v>1153</v>
      </c>
      <c r="I785" s="39" t="s">
        <v>2791</v>
      </c>
      <c r="J785" s="40" t="n">
        <f aca="false">IF(ISNUMBER(RIGHT(E785,LEN(E785)-SEARCH("(",E785,1))*1),RIGHT(E785,LEN(E785)-SEARCH("(",E785,1))*1,VLOOKUP(MID(E785,SEARCH("(",E785,1)+1,IF(ISERROR(FIND("NBMX",E785,1)),3,4)),$A$2:$C$38,3,0))</f>
        <v>1</v>
      </c>
      <c r="K785" s="40" t="str">
        <f aca="false">IF(ISBLANK(F785),"",IF(ISNUMBER(F785),F785,VLOOKUP(IF(ISERROR(SEARCH(")",F785,1)),LEFT(F785,LEN(F785)),LEFT(F785,LEN(F785)-1)),$A$2:$C$38,3,0)))</f>
        <v/>
      </c>
      <c r="L785" s="40" t="str">
        <f aca="false">IF(ISBLANK(G785),"",IF(ISNUMBER(G785),G785,IF(ISNUMBER(1*LEFT(G785,LEN(G785)-1)),1*LEFT(G785,LEN(G785)-1),VLOOKUP(IF(ISERROR(SEARCH(")",G785,1)),LEFT(G785,LEN(G785)),LEFT(G785,LEN(G785)-1)),$A$2:$C$38,3,0))))</f>
        <v/>
      </c>
      <c r="M785" s="41" t="str">
        <f aca="false">IF(ISBLANK(H785),"",IF(ISNUMBER(H785),H785,IF(ISNUMBER(1*LEFT(H785,LEN(H785)-1)),1*LEFT(H785,LEN(H785)-1),VLOOKUP(IF(ISERROR(SEARCH(")",H785,1)),LEFT(H785,LEN(H785)),LEFT(H785,LEN(H785)-1)),$A$2:$C$38,3,0))))</f>
        <v/>
      </c>
      <c r="N785" s="40" t="str">
        <f aca="false">I785&amp;"("&amp;J785&amp;IF(ISNUMBER(K785),IF(ISNUMBER(L785),IF(ISNUMBER(M785),","&amp;K785&amp;","&amp;L785&amp;","&amp;M785,","&amp;K785&amp;","&amp;L785),","&amp;K785),"")&amp;")"</f>
        <v>VCHB(1)</v>
      </c>
      <c r="O785" s="0" t="str">
        <f aca="false">IF(ISERROR(VLOOKUP(N785,'INTEGER modparm'!$B$2:$B$155,1,0)),IF(ISERROR(VLOOKUP(N785,'REAL modparm'!$B$2:$B$801,1,0)),IF(ISERROR(VLOOKUP(N785,'CHAR modparm'!$B$2:$B$10,1,0)),"*******","CHARACTER"),"REAL"),"INTEGER")</f>
        <v>REAL</v>
      </c>
      <c r="P785" s="0" t="n">
        <v>784</v>
      </c>
      <c r="Q785" s="42" t="s">
        <v>2974</v>
      </c>
      <c r="R785" s="42" t="str">
        <f aca="false">INDEX($N$2:$N$951,MATCH(S785,$P$2:$P$951,0),1)</f>
        <v>VCHB(1)</v>
      </c>
      <c r="S785" s="30" t="n">
        <v>784</v>
      </c>
      <c r="T785" s="43" t="str">
        <f aca="false">Q785&amp;"::"&amp;R785</f>
        <v>REAL::VCHB(1)</v>
      </c>
      <c r="U785" s="44" t="str">
        <f aca="false">"p%"&amp;LEFT(R785,SEARCH("(",R785,1)-1)&amp;"="&amp;LEFT(R785,SEARCH("(",R785,1)-1)</f>
        <v>p%VCHB=VCHB</v>
      </c>
      <c r="V785" s="44" t="str">
        <f aca="false">LEFT(R785,SEARCH("(",R785,1)-1)&amp;"="&amp;"p%"&amp;LEFT(R785,SEARCH("(",R785,1)-1)</f>
        <v>VCHB=p%VCHB</v>
      </c>
    </row>
    <row r="786" customFormat="false" ht="12.8" hidden="false" customHeight="false" outlineLevel="0" collapsed="false">
      <c r="E786" s="0" t="s">
        <v>1937</v>
      </c>
      <c r="F786" s="0" t="s">
        <v>1599</v>
      </c>
      <c r="I786" s="39" t="s">
        <v>2792</v>
      </c>
      <c r="J786" s="40" t="n">
        <f aca="false">IF(ISNUMBER(RIGHT(E786,LEN(E786)-SEARCH("(",E786,1))*1),RIGHT(E786,LEN(E786)-SEARCH("(",E786,1))*1,VLOOKUP(MID(E786,SEARCH("(",E786,1)+1,IF(ISERROR(FIND("NBMX",E786,1)),3,4)),$A$2:$C$38,3,0))</f>
        <v>31</v>
      </c>
      <c r="K786" s="40" t="n">
        <f aca="false">IF(ISBLANK(F786),"",IF(ISNUMBER(F786),F786,VLOOKUP(IF(ISERROR(SEARCH(")",F786,1)),LEFT(F786,LEN(F786)),LEFT(F786,LEN(F786)-1)),$A$2:$C$38,3,0)))</f>
        <v>1</v>
      </c>
      <c r="L786" s="40" t="str">
        <f aca="false">IF(ISBLANK(G786),"",IF(ISNUMBER(G786),G786,IF(ISNUMBER(1*LEFT(G786,LEN(G786)-1)),1*LEFT(G786,LEN(G786)-1),VLOOKUP(IF(ISERROR(SEARCH(")",G786,1)),LEFT(G786,LEN(G786)),LEFT(G786,LEN(G786)-1)),$A$2:$C$38,3,0))))</f>
        <v/>
      </c>
      <c r="M786" s="41" t="str">
        <f aca="false">IF(ISBLANK(H786),"",IF(ISNUMBER(H786),H786,IF(ISNUMBER(1*LEFT(H786,LEN(H786)-1)),1*LEFT(H786,LEN(H786)-1),VLOOKUP(IF(ISERROR(SEARCH(")",H786,1)),LEFT(H786,LEN(H786)),LEFT(H786,LEN(H786)-1)),$A$2:$C$38,3,0))))</f>
        <v/>
      </c>
      <c r="N786" s="40" t="str">
        <f aca="false">I786&amp;"("&amp;J786&amp;IF(ISNUMBER(K786),IF(ISNUMBER(L786),IF(ISNUMBER(M786),","&amp;K786&amp;","&amp;L786&amp;","&amp;M786,","&amp;K786&amp;","&amp;L786),","&amp;K786),"")&amp;")"</f>
        <v>VCO2(31,1)</v>
      </c>
      <c r="O786" s="0" t="str">
        <f aca="false">IF(ISERROR(VLOOKUP(N786,'INTEGER modparm'!$B$2:$B$155,1,0)),IF(ISERROR(VLOOKUP(N786,'REAL modparm'!$B$2:$B$801,1,0)),IF(ISERROR(VLOOKUP(N786,'CHAR modparm'!$B$2:$B$10,1,0)),"*******","CHARACTER"),"REAL"),"INTEGER")</f>
        <v>REAL</v>
      </c>
      <c r="P786" s="0" t="n">
        <v>785</v>
      </c>
      <c r="Q786" s="42" t="s">
        <v>2974</v>
      </c>
      <c r="R786" s="42" t="str">
        <f aca="false">INDEX($N$2:$N$951,MATCH(S786,$P$2:$P$951,0),1)</f>
        <v>VCO2(31,1)</v>
      </c>
      <c r="S786" s="30" t="n">
        <v>785</v>
      </c>
      <c r="T786" s="43" t="str">
        <f aca="false">Q786&amp;"::"&amp;R786</f>
        <v>REAL::VCO2(31,1)</v>
      </c>
      <c r="U786" s="44" t="str">
        <f aca="false">"p%"&amp;LEFT(R786,SEARCH("(",R786,1)-1)&amp;"="&amp;LEFT(R786,SEARCH("(",R786,1)-1)</f>
        <v>p%VCO2=VCO2</v>
      </c>
      <c r="V786" s="44" t="str">
        <f aca="false">LEFT(R786,SEARCH("(",R786,1)-1)&amp;"="&amp;"p%"&amp;LEFT(R786,SEARCH("(",R786,1)-1)</f>
        <v>VCO2=p%VCO2</v>
      </c>
    </row>
    <row r="787" customFormat="false" ht="12.8" hidden="false" customHeight="false" outlineLevel="0" collapsed="false">
      <c r="E787" s="0" t="s">
        <v>1938</v>
      </c>
      <c r="F787" s="0" t="s">
        <v>1599</v>
      </c>
      <c r="I787" s="39" t="s">
        <v>2793</v>
      </c>
      <c r="J787" s="40" t="n">
        <f aca="false">IF(ISNUMBER(RIGHT(E787,LEN(E787)-SEARCH("(",E787,1))*1),RIGHT(E787,LEN(E787)-SEARCH("(",E787,1))*1,VLOOKUP(MID(E787,SEARCH("(",E787,1)+1,IF(ISERROR(FIND("NBMX",E787,1)),3,4)),$A$2:$C$38,3,0))</f>
        <v>31</v>
      </c>
      <c r="K787" s="40" t="n">
        <f aca="false">IF(ISBLANK(F787),"",IF(ISNUMBER(F787),F787,VLOOKUP(IF(ISERROR(SEARCH(")",F787,1)),LEFT(F787,LEN(F787)),LEFT(F787,LEN(F787)-1)),$A$2:$C$38,3,0)))</f>
        <v>1</v>
      </c>
      <c r="L787" s="40" t="str">
        <f aca="false">IF(ISBLANK(G787),"",IF(ISNUMBER(G787),G787,IF(ISNUMBER(1*LEFT(G787,LEN(G787)-1)),1*LEFT(G787,LEN(G787)-1),VLOOKUP(IF(ISERROR(SEARCH(")",G787,1)),LEFT(G787,LEN(G787)),LEFT(G787,LEN(G787)-1)),$A$2:$C$38,3,0))))</f>
        <v/>
      </c>
      <c r="M787" s="41" t="str">
        <f aca="false">IF(ISBLANK(H787),"",IF(ISNUMBER(H787),H787,IF(ISNUMBER(1*LEFT(H787,LEN(H787)-1)),1*LEFT(H787,LEN(H787)-1),VLOOKUP(IF(ISERROR(SEARCH(")",H787,1)),LEFT(H787,LEN(H787)),LEFT(H787,LEN(H787)-1)),$A$2:$C$38,3,0))))</f>
        <v/>
      </c>
      <c r="N787" s="40" t="str">
        <f aca="false">I787&amp;"("&amp;J787&amp;IF(ISNUMBER(K787),IF(ISNUMBER(L787),IF(ISNUMBER(M787),","&amp;K787&amp;","&amp;L787&amp;","&amp;M787,","&amp;K787&amp;","&amp;L787),","&amp;K787),"")&amp;")"</f>
        <v>VFC(31,1)</v>
      </c>
      <c r="O787" s="0" t="str">
        <f aca="false">IF(ISERROR(VLOOKUP(N787,'INTEGER modparm'!$B$2:$B$155,1,0)),IF(ISERROR(VLOOKUP(N787,'REAL modparm'!$B$2:$B$801,1,0)),IF(ISERROR(VLOOKUP(N787,'CHAR modparm'!$B$2:$B$10,1,0)),"*******","CHARACTER"),"REAL"),"INTEGER")</f>
        <v>REAL</v>
      </c>
      <c r="P787" s="0" t="n">
        <v>786</v>
      </c>
      <c r="Q787" s="42" t="s">
        <v>2974</v>
      </c>
      <c r="R787" s="42" t="str">
        <f aca="false">INDEX($N$2:$N$951,MATCH(S787,$P$2:$P$951,0),1)</f>
        <v>VFC(31,1)</v>
      </c>
      <c r="S787" s="30" t="n">
        <v>786</v>
      </c>
      <c r="T787" s="43" t="str">
        <f aca="false">Q787&amp;"::"&amp;R787</f>
        <v>REAL::VFC(31,1)</v>
      </c>
      <c r="U787" s="44" t="str">
        <f aca="false">"p%"&amp;LEFT(R787,SEARCH("(",R787,1)-1)&amp;"="&amp;LEFT(R787,SEARCH("(",R787,1)-1)</f>
        <v>p%VFC=VFC</v>
      </c>
      <c r="V787" s="44" t="str">
        <f aca="false">LEFT(R787,SEARCH("(",R787,1)-1)&amp;"="&amp;"p%"&amp;LEFT(R787,SEARCH("(",R787,1)-1)</f>
        <v>VFC=p%VFC</v>
      </c>
    </row>
    <row r="788" customFormat="false" ht="12.8" hidden="false" customHeight="false" outlineLevel="0" collapsed="false">
      <c r="E788" s="0" t="s">
        <v>1154</v>
      </c>
      <c r="I788" s="39" t="s">
        <v>2794</v>
      </c>
      <c r="J788" s="40" t="n">
        <f aca="false">IF(ISNUMBER(RIGHT(E788,LEN(E788)-SEARCH("(",E788,1))*1),RIGHT(E788,LEN(E788)-SEARCH("(",E788,1))*1,VLOOKUP(MID(E788,SEARCH("(",E788,1)+1,IF(ISERROR(FIND("NBMX",E788,1)),3,4)),$A$2:$C$38,3,0))</f>
        <v>1</v>
      </c>
      <c r="K788" s="40" t="str">
        <f aca="false">IF(ISBLANK(F788),"",IF(ISNUMBER(F788),F788,VLOOKUP(IF(ISERROR(SEARCH(")",F788,1)),LEFT(F788,LEN(F788)),LEFT(F788,LEN(F788)-1)),$A$2:$C$38,3,0)))</f>
        <v/>
      </c>
      <c r="L788" s="40" t="str">
        <f aca="false">IF(ISBLANK(G788),"",IF(ISNUMBER(G788),G788,IF(ISNUMBER(1*LEFT(G788,LEN(G788)-1)),1*LEFT(G788,LEN(G788)-1),VLOOKUP(IF(ISERROR(SEARCH(")",G788,1)),LEFT(G788,LEN(G788)),LEFT(G788,LEN(G788)-1)),$A$2:$C$38,3,0))))</f>
        <v/>
      </c>
      <c r="M788" s="41" t="str">
        <f aca="false">IF(ISBLANK(H788),"",IF(ISNUMBER(H788),H788,IF(ISNUMBER(1*LEFT(H788,LEN(H788)-1)),1*LEFT(H788,LEN(H788)-1),VLOOKUP(IF(ISERROR(SEARCH(")",H788,1)),LEFT(H788,LEN(H788)),LEFT(H788,LEN(H788)-1)),$A$2:$C$38,3,0))))</f>
        <v/>
      </c>
      <c r="N788" s="40" t="str">
        <f aca="false">I788&amp;"("&amp;J788&amp;IF(ISNUMBER(K788),IF(ISNUMBER(L788),IF(ISNUMBER(M788),","&amp;K788&amp;","&amp;L788&amp;","&amp;M788,","&amp;K788&amp;","&amp;L788),","&amp;K788),"")&amp;")"</f>
        <v>VFPA(1)</v>
      </c>
      <c r="O788" s="0" t="str">
        <f aca="false">IF(ISERROR(VLOOKUP(N788,'INTEGER modparm'!$B$2:$B$155,1,0)),IF(ISERROR(VLOOKUP(N788,'REAL modparm'!$B$2:$B$801,1,0)),IF(ISERROR(VLOOKUP(N788,'CHAR modparm'!$B$2:$B$10,1,0)),"*******","CHARACTER"),"REAL"),"INTEGER")</f>
        <v>REAL</v>
      </c>
      <c r="P788" s="0" t="n">
        <v>787</v>
      </c>
      <c r="Q788" s="42" t="s">
        <v>2974</v>
      </c>
      <c r="R788" s="42" t="str">
        <f aca="false">INDEX($N$2:$N$951,MATCH(S788,$P$2:$P$951,0),1)</f>
        <v>VFPA(1)</v>
      </c>
      <c r="S788" s="30" t="n">
        <v>787</v>
      </c>
      <c r="T788" s="43" t="str">
        <f aca="false">Q788&amp;"::"&amp;R788</f>
        <v>REAL::VFPA(1)</v>
      </c>
      <c r="U788" s="44" t="str">
        <f aca="false">"p%"&amp;LEFT(R788,SEARCH("(",R788,1)-1)&amp;"="&amp;LEFT(R788,SEARCH("(",R788,1)-1)</f>
        <v>p%VFPA=VFPA</v>
      </c>
      <c r="V788" s="44" t="str">
        <f aca="false">LEFT(R788,SEARCH("(",R788,1)-1)&amp;"="&amp;"p%"&amp;LEFT(R788,SEARCH("(",R788,1)-1)</f>
        <v>VFPA=p%VFPA</v>
      </c>
    </row>
    <row r="789" customFormat="false" ht="12.8" hidden="false" customHeight="false" outlineLevel="0" collapsed="false">
      <c r="E789" s="0" t="s">
        <v>1155</v>
      </c>
      <c r="I789" s="39" t="s">
        <v>2795</v>
      </c>
      <c r="J789" s="40" t="n">
        <f aca="false">IF(ISNUMBER(RIGHT(E789,LEN(E789)-SEARCH("(",E789,1))*1),RIGHT(E789,LEN(E789)-SEARCH("(",E789,1))*1,VLOOKUP(MID(E789,SEARCH("(",E789,1)+1,IF(ISERROR(FIND("NBMX",E789,1)),3,4)),$A$2:$C$38,3,0))</f>
        <v>1</v>
      </c>
      <c r="K789" s="40" t="str">
        <f aca="false">IF(ISBLANK(F789),"",IF(ISNUMBER(F789),F789,VLOOKUP(IF(ISERROR(SEARCH(")",F789,1)),LEFT(F789,LEN(F789)),LEFT(F789,LEN(F789)-1)),$A$2:$C$38,3,0)))</f>
        <v/>
      </c>
      <c r="L789" s="40" t="str">
        <f aca="false">IF(ISBLANK(G789),"",IF(ISNUMBER(G789),G789,IF(ISNUMBER(1*LEFT(G789,LEN(G789)-1)),1*LEFT(G789,LEN(G789)-1),VLOOKUP(IF(ISERROR(SEARCH(")",G789,1)),LEFT(G789,LEN(G789)),LEFT(G789,LEN(G789)-1)),$A$2:$C$38,3,0))))</f>
        <v/>
      </c>
      <c r="M789" s="41" t="str">
        <f aca="false">IF(ISBLANK(H789),"",IF(ISNUMBER(H789),H789,IF(ISNUMBER(1*LEFT(H789,LEN(H789)-1)),1*LEFT(H789,LEN(H789)-1),VLOOKUP(IF(ISERROR(SEARCH(")",H789,1)),LEFT(H789,LEN(H789)),LEFT(H789,LEN(H789)-1)),$A$2:$C$38,3,0))))</f>
        <v/>
      </c>
      <c r="N789" s="40" t="str">
        <f aca="false">I789&amp;"("&amp;J789&amp;IF(ISNUMBER(K789),IF(ISNUMBER(L789),IF(ISNUMBER(M789),","&amp;K789&amp;","&amp;L789&amp;","&amp;M789,","&amp;K789&amp;","&amp;L789),","&amp;K789),"")&amp;")"</f>
        <v>VFPB(1)</v>
      </c>
      <c r="O789" s="0" t="str">
        <f aca="false">IF(ISERROR(VLOOKUP(N789,'INTEGER modparm'!$B$2:$B$155,1,0)),IF(ISERROR(VLOOKUP(N789,'REAL modparm'!$B$2:$B$801,1,0)),IF(ISERROR(VLOOKUP(N789,'CHAR modparm'!$B$2:$B$10,1,0)),"*******","CHARACTER"),"REAL"),"INTEGER")</f>
        <v>REAL</v>
      </c>
      <c r="P789" s="0" t="n">
        <v>788</v>
      </c>
      <c r="Q789" s="42" t="s">
        <v>2974</v>
      </c>
      <c r="R789" s="42" t="str">
        <f aca="false">INDEX($N$2:$N$951,MATCH(S789,$P$2:$P$951,0),1)</f>
        <v>VFPB(1)</v>
      </c>
      <c r="S789" s="30" t="n">
        <v>788</v>
      </c>
      <c r="T789" s="43" t="str">
        <f aca="false">Q789&amp;"::"&amp;R789</f>
        <v>REAL::VFPB(1)</v>
      </c>
      <c r="U789" s="44" t="str">
        <f aca="false">"p%"&amp;LEFT(R789,SEARCH("(",R789,1)-1)&amp;"="&amp;LEFT(R789,SEARCH("(",R789,1)-1)</f>
        <v>p%VFPB=VFPB</v>
      </c>
      <c r="V789" s="44" t="str">
        <f aca="false">LEFT(R789,SEARCH("(",R789,1)-1)&amp;"="&amp;"p%"&amp;LEFT(R789,SEARCH("(",R789,1)-1)</f>
        <v>VFPB=p%VFPB</v>
      </c>
    </row>
    <row r="790" customFormat="false" ht="12.8" hidden="false" customHeight="false" outlineLevel="0" collapsed="false">
      <c r="E790" s="0" t="s">
        <v>1156</v>
      </c>
      <c r="I790" s="39" t="s">
        <v>2796</v>
      </c>
      <c r="J790" s="40" t="n">
        <f aca="false">IF(ISNUMBER(RIGHT(E790,LEN(E790)-SEARCH("(",E790,1))*1),RIGHT(E790,LEN(E790)-SEARCH("(",E790,1))*1,VLOOKUP(MID(E790,SEARCH("(",E790,1)+1,IF(ISERROR(FIND("NBMX",E790,1)),3,4)),$A$2:$C$38,3,0))</f>
        <v>1</v>
      </c>
      <c r="K790" s="40" t="str">
        <f aca="false">IF(ISBLANK(F790),"",IF(ISNUMBER(F790),F790,VLOOKUP(IF(ISERROR(SEARCH(")",F790,1)),LEFT(F790,LEN(F790)),LEFT(F790,LEN(F790)-1)),$A$2:$C$38,3,0)))</f>
        <v/>
      </c>
      <c r="L790" s="40" t="str">
        <f aca="false">IF(ISBLANK(G790),"",IF(ISNUMBER(G790),G790,IF(ISNUMBER(1*LEFT(G790,LEN(G790)-1)),1*LEFT(G790,LEN(G790)-1),VLOOKUP(IF(ISERROR(SEARCH(")",G790,1)),LEFT(G790,LEN(G790)),LEFT(G790,LEN(G790)-1)),$A$2:$C$38,3,0))))</f>
        <v/>
      </c>
      <c r="M790" s="41" t="str">
        <f aca="false">IF(ISBLANK(H790),"",IF(ISNUMBER(H790),H790,IF(ISNUMBER(1*LEFT(H790,LEN(H790)-1)),1*LEFT(H790,LEN(H790)-1),VLOOKUP(IF(ISERROR(SEARCH(")",H790,1)),LEFT(H790,LEN(H790)),LEFT(H790,LEN(H790)-1)),$A$2:$C$38,3,0))))</f>
        <v/>
      </c>
      <c r="N790" s="40" t="str">
        <f aca="false">I790&amp;"("&amp;J790&amp;IF(ISNUMBER(K790),IF(ISNUMBER(L790),IF(ISNUMBER(M790),","&amp;K790&amp;","&amp;L790&amp;","&amp;M790,","&amp;K790&amp;","&amp;L790),","&amp;K790),"")&amp;")"</f>
        <v>VIMX(1)</v>
      </c>
      <c r="O790" s="0" t="str">
        <f aca="false">IF(ISERROR(VLOOKUP(N790,'INTEGER modparm'!$B$2:$B$155,1,0)),IF(ISERROR(VLOOKUP(N790,'REAL modparm'!$B$2:$B$801,1,0)),IF(ISERROR(VLOOKUP(N790,'CHAR modparm'!$B$2:$B$10,1,0)),"*******","CHARACTER"),"REAL"),"INTEGER")</f>
        <v>REAL</v>
      </c>
      <c r="P790" s="0" t="n">
        <v>789</v>
      </c>
      <c r="Q790" s="42" t="s">
        <v>2974</v>
      </c>
      <c r="R790" s="42" t="str">
        <f aca="false">INDEX($N$2:$N$951,MATCH(S790,$P$2:$P$951,0),1)</f>
        <v>VIMX(1)</v>
      </c>
      <c r="S790" s="30" t="n">
        <v>789</v>
      </c>
      <c r="T790" s="43" t="str">
        <f aca="false">Q790&amp;"::"&amp;R790</f>
        <v>REAL::VIMX(1)</v>
      </c>
      <c r="U790" s="44" t="str">
        <f aca="false">"p%"&amp;LEFT(R790,SEARCH("(",R790,1)-1)&amp;"="&amp;LEFT(R790,SEARCH("(",R790,1)-1)</f>
        <v>p%VIMX=VIMX</v>
      </c>
      <c r="V790" s="44" t="str">
        <f aca="false">LEFT(R790,SEARCH("(",R790,1)-1)&amp;"="&amp;"p%"&amp;LEFT(R790,SEARCH("(",R790,1)-1)</f>
        <v>VIMX=p%VIMX</v>
      </c>
    </row>
    <row r="791" customFormat="false" ht="12.8" hidden="false" customHeight="false" outlineLevel="0" collapsed="false">
      <c r="E791" s="0" t="s">
        <v>1939</v>
      </c>
      <c r="F791" s="0" t="s">
        <v>1599</v>
      </c>
      <c r="I791" s="39" t="s">
        <v>2797</v>
      </c>
      <c r="J791" s="40" t="n">
        <f aca="false">IF(ISNUMBER(RIGHT(E791,LEN(E791)-SEARCH("(",E791,1))*1),RIGHT(E791,LEN(E791)-SEARCH("(",E791,1))*1,VLOOKUP(MID(E791,SEARCH("(",E791,1)+1,IF(ISERROR(FIND("NBMX",E791,1)),3,4)),$A$2:$C$38,3,0))</f>
        <v>200</v>
      </c>
      <c r="K791" s="40" t="n">
        <f aca="false">IF(ISBLANK(F791),"",IF(ISNUMBER(F791),F791,VLOOKUP(IF(ISERROR(SEARCH(")",F791,1)),LEFT(F791,LEN(F791)),LEFT(F791,LEN(F791)-1)),$A$2:$C$38,3,0)))</f>
        <v>1</v>
      </c>
      <c r="L791" s="40" t="str">
        <f aca="false">IF(ISBLANK(G791),"",IF(ISNUMBER(G791),G791,IF(ISNUMBER(1*LEFT(G791,LEN(G791)-1)),1*LEFT(G791,LEN(G791)-1),VLOOKUP(IF(ISERROR(SEARCH(")",G791,1)),LEFT(G791,LEN(G791)),LEFT(G791,LEN(G791)-1)),$A$2:$C$38,3,0))))</f>
        <v/>
      </c>
      <c r="M791" s="41" t="str">
        <f aca="false">IF(ISBLANK(H791),"",IF(ISNUMBER(H791),H791,IF(ISNUMBER(1*LEFT(H791,LEN(H791)-1)),1*LEFT(H791,LEN(H791)-1),VLOOKUP(IF(ISERROR(SEARCH(")",H791,1)),LEFT(H791,LEN(H791)),LEFT(H791,LEN(H791)-1)),$A$2:$C$38,3,0))))</f>
        <v/>
      </c>
      <c r="N791" s="40" t="str">
        <f aca="false">I791&amp;"("&amp;J791&amp;IF(ISNUMBER(K791),IF(ISNUMBER(L791),IF(ISNUMBER(M791),","&amp;K791&amp;","&amp;L791&amp;","&amp;M791,","&amp;K791&amp;","&amp;L791),","&amp;K791),"")&amp;")"</f>
        <v>VIR(200,1)</v>
      </c>
      <c r="O791" s="0" t="str">
        <f aca="false">IF(ISERROR(VLOOKUP(N791,'INTEGER modparm'!$B$2:$B$155,1,0)),IF(ISERROR(VLOOKUP(N791,'REAL modparm'!$B$2:$B$801,1,0)),IF(ISERROR(VLOOKUP(N791,'CHAR modparm'!$B$2:$B$10,1,0)),"*******","CHARACTER"),"REAL"),"INTEGER")</f>
        <v>REAL</v>
      </c>
      <c r="P791" s="0" t="n">
        <v>790</v>
      </c>
      <c r="Q791" s="42" t="s">
        <v>2974</v>
      </c>
      <c r="R791" s="42" t="str">
        <f aca="false">INDEX($N$2:$N$951,MATCH(S791,$P$2:$P$951,0),1)</f>
        <v>VIR(200,1)</v>
      </c>
      <c r="S791" s="30" t="n">
        <v>790</v>
      </c>
      <c r="T791" s="43" t="str">
        <f aca="false">Q791&amp;"::"&amp;R791</f>
        <v>REAL::VIR(200,1)</v>
      </c>
      <c r="U791" s="44" t="str">
        <f aca="false">"p%"&amp;LEFT(R791,SEARCH("(",R791,1)-1)&amp;"="&amp;LEFT(R791,SEARCH("(",R791,1)-1)</f>
        <v>p%VIR=VIR</v>
      </c>
      <c r="V791" s="44" t="str">
        <f aca="false">LEFT(R791,SEARCH("(",R791,1)-1)&amp;"="&amp;"p%"&amp;LEFT(R791,SEARCH("(",R791,1)-1)</f>
        <v>VIR=p%VIR</v>
      </c>
    </row>
    <row r="792" customFormat="false" ht="12.8" hidden="false" customHeight="false" outlineLevel="0" collapsed="false">
      <c r="E792" s="0" t="s">
        <v>1940</v>
      </c>
      <c r="F792" s="0" t="s">
        <v>224</v>
      </c>
      <c r="G792" s="0" t="s">
        <v>1599</v>
      </c>
      <c r="I792" s="39" t="s">
        <v>2798</v>
      </c>
      <c r="J792" s="40" t="n">
        <f aca="false">IF(ISNUMBER(RIGHT(E792,LEN(E792)-SEARCH("(",E792,1))*1),RIGHT(E792,LEN(E792)-SEARCH("(",E792,1))*1,VLOOKUP(MID(E792,SEARCH("(",E792,1)+1,IF(ISERROR(FIND("NBMX",E792,1)),3,4)),$A$2:$C$38,3,0))</f>
        <v>45</v>
      </c>
      <c r="K792" s="40" t="n">
        <f aca="false">IF(ISBLANK(F792),"",IF(ISNUMBER(F792),F792,VLOOKUP(IF(ISERROR(SEARCH(")",F792,1)),LEFT(F792,LEN(F792)),LEFT(F792,LEN(F792)-1)),$A$2:$C$38,3,0)))</f>
        <v>300</v>
      </c>
      <c r="L792" s="40" t="n">
        <f aca="false">IF(ISBLANK(G792),"",IF(ISNUMBER(G792),G792,IF(ISNUMBER(1*LEFT(G792,LEN(G792)-1)),1*LEFT(G792,LEN(G792)-1),VLOOKUP(IF(ISERROR(SEARCH(")",G792,1)),LEFT(G792,LEN(G792)),LEFT(G792,LEN(G792)-1)),$A$2:$C$38,3,0))))</f>
        <v>1</v>
      </c>
      <c r="M792" s="41" t="str">
        <f aca="false">IF(ISBLANK(H792),"",IF(ISNUMBER(H792),H792,IF(ISNUMBER(1*LEFT(H792,LEN(H792)-1)),1*LEFT(H792,LEN(H792)-1),VLOOKUP(IF(ISERROR(SEARCH(")",H792,1)),LEFT(H792,LEN(H792)),LEFT(H792,LEN(H792)-1)),$A$2:$C$38,3,0))))</f>
        <v/>
      </c>
      <c r="N792" s="40" t="str">
        <f aca="false">I792&amp;"("&amp;J792&amp;IF(ISNUMBER(K792),IF(ISNUMBER(L792),IF(ISNUMBER(M792),","&amp;K792&amp;","&amp;L792&amp;","&amp;M792,","&amp;K792&amp;","&amp;L792),","&amp;K792),"")&amp;")"</f>
        <v>VIRR(45,300,1)</v>
      </c>
      <c r="O792" s="0" t="str">
        <f aca="false">IF(ISERROR(VLOOKUP(N792,'INTEGER modparm'!$B$2:$B$155,1,0)),IF(ISERROR(VLOOKUP(N792,'REAL modparm'!$B$2:$B$801,1,0)),IF(ISERROR(VLOOKUP(N792,'CHAR modparm'!$B$2:$B$10,1,0)),"*******","CHARACTER"),"REAL"),"INTEGER")</f>
        <v>REAL</v>
      </c>
      <c r="P792" s="0" t="n">
        <v>791</v>
      </c>
      <c r="Q792" s="42" t="s">
        <v>2974</v>
      </c>
      <c r="R792" s="42" t="str">
        <f aca="false">INDEX($N$2:$N$951,MATCH(S792,$P$2:$P$951,0),1)</f>
        <v>VIRR(45,300,1)</v>
      </c>
      <c r="S792" s="30" t="n">
        <v>791</v>
      </c>
      <c r="T792" s="43" t="str">
        <f aca="false">Q792&amp;"::"&amp;R792</f>
        <v>REAL::VIRR(45,300,1)</v>
      </c>
      <c r="U792" s="44" t="str">
        <f aca="false">"p%"&amp;LEFT(R792,SEARCH("(",R792,1)-1)&amp;"="&amp;LEFT(R792,SEARCH("(",R792,1)-1)</f>
        <v>p%VIRR=VIRR</v>
      </c>
      <c r="V792" s="44" t="str">
        <f aca="false">LEFT(R792,SEARCH("(",R792,1)-1)&amp;"="&amp;"p%"&amp;LEFT(R792,SEARCH("(",R792,1)-1)</f>
        <v>VIRR=p%VIRR</v>
      </c>
    </row>
    <row r="793" customFormat="false" ht="12.8" hidden="false" customHeight="false" outlineLevel="0" collapsed="false">
      <c r="E793" s="0" t="s">
        <v>1157</v>
      </c>
      <c r="I793" s="39" t="s">
        <v>2799</v>
      </c>
      <c r="J793" s="40" t="n">
        <f aca="false">IF(ISNUMBER(RIGHT(E793,LEN(E793)-SEARCH("(",E793,1))*1),RIGHT(E793,LEN(E793)-SEARCH("(",E793,1))*1,VLOOKUP(MID(E793,SEARCH("(",E793,1)+1,IF(ISERROR(FIND("NBMX",E793,1)),3,4)),$A$2:$C$38,3,0))</f>
        <v>1</v>
      </c>
      <c r="K793" s="40" t="str">
        <f aca="false">IF(ISBLANK(F793),"",IF(ISNUMBER(F793),F793,VLOOKUP(IF(ISERROR(SEARCH(")",F793,1)),LEFT(F793,LEN(F793)),LEFT(F793,LEN(F793)-1)),$A$2:$C$38,3,0)))</f>
        <v/>
      </c>
      <c r="L793" s="40" t="str">
        <f aca="false">IF(ISBLANK(G793),"",IF(ISNUMBER(G793),G793,IF(ISNUMBER(1*LEFT(G793,LEN(G793)-1)),1*LEFT(G793,LEN(G793)-1),VLOOKUP(IF(ISERROR(SEARCH(")",G793,1)),LEFT(G793,LEN(G793)),LEFT(G793,LEN(G793)-1)),$A$2:$C$38,3,0))))</f>
        <v/>
      </c>
      <c r="M793" s="41" t="str">
        <f aca="false">IF(ISBLANK(H793),"",IF(ISNUMBER(H793),H793,IF(ISNUMBER(1*LEFT(H793,LEN(H793)-1)),1*LEFT(H793,LEN(H793)-1),VLOOKUP(IF(ISERROR(SEARCH(")",H793,1)),LEFT(H793,LEN(H793)),LEFT(H793,LEN(H793)-1)),$A$2:$C$38,3,0))))</f>
        <v/>
      </c>
      <c r="N793" s="40" t="str">
        <f aca="false">I793&amp;"("&amp;J793&amp;IF(ISNUMBER(K793),IF(ISNUMBER(L793),IF(ISNUMBER(M793),","&amp;K793&amp;","&amp;L793&amp;","&amp;M793,","&amp;K793&amp;","&amp;L793),","&amp;K793),"")&amp;")"</f>
        <v>VIRT(1)</v>
      </c>
      <c r="O793" s="0" t="str">
        <f aca="false">IF(ISERROR(VLOOKUP(N793,'INTEGER modparm'!$B$2:$B$155,1,0)),IF(ISERROR(VLOOKUP(N793,'REAL modparm'!$B$2:$B$801,1,0)),IF(ISERROR(VLOOKUP(N793,'CHAR modparm'!$B$2:$B$10,1,0)),"*******","CHARACTER"),"REAL"),"INTEGER")</f>
        <v>REAL</v>
      </c>
      <c r="P793" s="0" t="n">
        <v>792</v>
      </c>
      <c r="Q793" s="42" t="s">
        <v>2974</v>
      </c>
      <c r="R793" s="42" t="str">
        <f aca="false">INDEX($N$2:$N$951,MATCH(S793,$P$2:$P$951,0),1)</f>
        <v>VIRT(1)</v>
      </c>
      <c r="S793" s="30" t="n">
        <v>792</v>
      </c>
      <c r="T793" s="43" t="str">
        <f aca="false">Q793&amp;"::"&amp;R793</f>
        <v>REAL::VIRT(1)</v>
      </c>
      <c r="U793" s="44" t="str">
        <f aca="false">"p%"&amp;LEFT(R793,SEARCH("(",R793,1)-1)&amp;"="&amp;LEFT(R793,SEARCH("(",R793,1)-1)</f>
        <v>p%VIRT=VIRT</v>
      </c>
      <c r="V793" s="44" t="str">
        <f aca="false">LEFT(R793,SEARCH("(",R793,1)-1)&amp;"="&amp;"p%"&amp;LEFT(R793,SEARCH("(",R793,1)-1)</f>
        <v>VIRT=p%VIRT</v>
      </c>
    </row>
    <row r="794" customFormat="false" ht="12.8" hidden="false" customHeight="false" outlineLevel="0" collapsed="false">
      <c r="E794" s="0" t="s">
        <v>1158</v>
      </c>
      <c r="I794" s="39" t="s">
        <v>2800</v>
      </c>
      <c r="J794" s="40" t="n">
        <f aca="false">IF(ISNUMBER(RIGHT(E794,LEN(E794)-SEARCH("(",E794,1))*1),RIGHT(E794,LEN(E794)-SEARCH("(",E794,1))*1,VLOOKUP(MID(E794,SEARCH("(",E794,1)+1,IF(ISERROR(FIND("NBMX",E794,1)),3,4)),$A$2:$C$38,3,0))</f>
        <v>1</v>
      </c>
      <c r="K794" s="40" t="str">
        <f aca="false">IF(ISBLANK(F794),"",IF(ISNUMBER(F794),F794,VLOOKUP(IF(ISERROR(SEARCH(")",F794,1)),LEFT(F794,LEN(F794)),LEFT(F794,LEN(F794)-1)),$A$2:$C$38,3,0)))</f>
        <v/>
      </c>
      <c r="L794" s="40" t="str">
        <f aca="false">IF(ISBLANK(G794),"",IF(ISNUMBER(G794),G794,IF(ISNUMBER(1*LEFT(G794,LEN(G794)-1)),1*LEFT(G794,LEN(G794)-1),VLOOKUP(IF(ISERROR(SEARCH(")",G794,1)),LEFT(G794,LEN(G794)),LEFT(G794,LEN(G794)-1)),$A$2:$C$38,3,0))))</f>
        <v/>
      </c>
      <c r="M794" s="41" t="str">
        <f aca="false">IF(ISBLANK(H794),"",IF(ISNUMBER(H794),H794,IF(ISNUMBER(1*LEFT(H794,LEN(H794)-1)),1*LEFT(H794,LEN(H794)-1),VLOOKUP(IF(ISERROR(SEARCH(")",H794,1)),LEFT(H794,LEN(H794)),LEFT(H794,LEN(H794)-1)),$A$2:$C$38,3,0))))</f>
        <v/>
      </c>
      <c r="N794" s="40" t="str">
        <f aca="false">I794&amp;"("&amp;J794&amp;IF(ISNUMBER(K794),IF(ISNUMBER(L794),IF(ISNUMBER(M794),","&amp;K794&amp;","&amp;L794&amp;","&amp;M794,","&amp;K794&amp;","&amp;L794),","&amp;K794),"")&amp;")"</f>
        <v>VLG(1)</v>
      </c>
      <c r="O794" s="0" t="str">
        <f aca="false">IF(ISERROR(VLOOKUP(N794,'INTEGER modparm'!$B$2:$B$155,1,0)),IF(ISERROR(VLOOKUP(N794,'REAL modparm'!$B$2:$B$801,1,0)),IF(ISERROR(VLOOKUP(N794,'CHAR modparm'!$B$2:$B$10,1,0)),"*******","CHARACTER"),"REAL"),"INTEGER")</f>
        <v>REAL</v>
      </c>
      <c r="P794" s="0" t="n">
        <v>793</v>
      </c>
      <c r="Q794" s="42" t="s">
        <v>2974</v>
      </c>
      <c r="R794" s="42" t="str">
        <f aca="false">INDEX($N$2:$N$951,MATCH(S794,$P$2:$P$951,0),1)</f>
        <v>VLG(1)</v>
      </c>
      <c r="S794" s="30" t="n">
        <v>793</v>
      </c>
      <c r="T794" s="43" t="str">
        <f aca="false">Q794&amp;"::"&amp;R794</f>
        <v>REAL::VLG(1)</v>
      </c>
      <c r="U794" s="44" t="str">
        <f aca="false">"p%"&amp;LEFT(R794,SEARCH("(",R794,1)-1)&amp;"="&amp;LEFT(R794,SEARCH("(",R794,1)-1)</f>
        <v>p%VLG=VLG</v>
      </c>
      <c r="V794" s="44" t="str">
        <f aca="false">LEFT(R794,SEARCH("(",R794,1)-1)&amp;"="&amp;"p%"&amp;LEFT(R794,SEARCH("(",R794,1)-1)</f>
        <v>VLG=p%VLG</v>
      </c>
    </row>
    <row r="795" customFormat="false" ht="12.8" hidden="false" customHeight="false" outlineLevel="0" collapsed="false">
      <c r="E795" s="0" t="s">
        <v>1159</v>
      </c>
      <c r="I795" s="39" t="s">
        <v>2801</v>
      </c>
      <c r="J795" s="40" t="n">
        <f aca="false">IF(ISNUMBER(RIGHT(E795,LEN(E795)-SEARCH("(",E795,1))*1),RIGHT(E795,LEN(E795)-SEARCH("(",E795,1))*1,VLOOKUP(MID(E795,SEARCH("(",E795,1)+1,IF(ISERROR(FIND("NBMX",E795,1)),3,4)),$A$2:$C$38,3,0))</f>
        <v>1</v>
      </c>
      <c r="K795" s="40" t="str">
        <f aca="false">IF(ISBLANK(F795),"",IF(ISNUMBER(F795),F795,VLOOKUP(IF(ISERROR(SEARCH(")",F795,1)),LEFT(F795,LEN(F795)),LEFT(F795,LEN(F795)-1)),$A$2:$C$38,3,0)))</f>
        <v/>
      </c>
      <c r="L795" s="40" t="str">
        <f aca="false">IF(ISBLANK(G795),"",IF(ISNUMBER(G795),G795,IF(ISNUMBER(1*LEFT(G795,LEN(G795)-1)),1*LEFT(G795,LEN(G795)-1),VLOOKUP(IF(ISERROR(SEARCH(")",G795,1)),LEFT(G795,LEN(G795)),LEFT(G795,LEN(G795)-1)),$A$2:$C$38,3,0))))</f>
        <v/>
      </c>
      <c r="M795" s="41" t="str">
        <f aca="false">IF(ISBLANK(H795),"",IF(ISNUMBER(H795),H795,IF(ISNUMBER(1*LEFT(H795,LEN(H795)-1)),1*LEFT(H795,LEN(H795)-1),VLOOKUP(IF(ISERROR(SEARCH(")",H795,1)),LEFT(H795,LEN(H795)),LEFT(H795,LEN(H795)-1)),$A$2:$C$38,3,0))))</f>
        <v/>
      </c>
      <c r="N795" s="40" t="str">
        <f aca="false">I795&amp;"("&amp;J795&amp;IF(ISNUMBER(K795),IF(ISNUMBER(L795),IF(ISNUMBER(M795),","&amp;K795&amp;","&amp;L795&amp;","&amp;M795,","&amp;K795&amp;","&amp;L795),","&amp;K795),"")&amp;")"</f>
        <v>VLGB(1)</v>
      </c>
      <c r="O795" s="0" t="str">
        <f aca="false">IF(ISERROR(VLOOKUP(N795,'INTEGER modparm'!$B$2:$B$155,1,0)),IF(ISERROR(VLOOKUP(N795,'REAL modparm'!$B$2:$B$801,1,0)),IF(ISERROR(VLOOKUP(N795,'CHAR modparm'!$B$2:$B$10,1,0)),"*******","CHARACTER"),"REAL"),"INTEGER")</f>
        <v>REAL</v>
      </c>
      <c r="P795" s="0" t="n">
        <v>794</v>
      </c>
      <c r="Q795" s="42" t="s">
        <v>2974</v>
      </c>
      <c r="R795" s="42" t="str">
        <f aca="false">INDEX($N$2:$N$951,MATCH(S795,$P$2:$P$951,0),1)</f>
        <v>VLGB(1)</v>
      </c>
      <c r="S795" s="30" t="n">
        <v>794</v>
      </c>
      <c r="T795" s="43" t="str">
        <f aca="false">Q795&amp;"::"&amp;R795</f>
        <v>REAL::VLGB(1)</v>
      </c>
      <c r="U795" s="44" t="str">
        <f aca="false">"p%"&amp;LEFT(R795,SEARCH("(",R795,1)-1)&amp;"="&amp;LEFT(R795,SEARCH("(",R795,1)-1)</f>
        <v>p%VLGB=VLGB</v>
      </c>
      <c r="V795" s="44" t="str">
        <f aca="false">LEFT(R795,SEARCH("(",R795,1)-1)&amp;"="&amp;"p%"&amp;LEFT(R795,SEARCH("(",R795,1)-1)</f>
        <v>VLGB=p%VLGB</v>
      </c>
    </row>
    <row r="796" customFormat="false" ht="12.8" hidden="false" customHeight="false" outlineLevel="0" collapsed="false">
      <c r="E796" s="0" t="s">
        <v>1160</v>
      </c>
      <c r="I796" s="39" t="s">
        <v>2802</v>
      </c>
      <c r="J796" s="40" t="n">
        <f aca="false">IF(ISNUMBER(RIGHT(E796,LEN(E796)-SEARCH("(",E796,1))*1),RIGHT(E796,LEN(E796)-SEARCH("(",E796,1))*1,VLOOKUP(MID(E796,SEARCH("(",E796,1)+1,IF(ISERROR(FIND("NBMX",E796,1)),3,4)),$A$2:$C$38,3,0))</f>
        <v>1</v>
      </c>
      <c r="K796" s="40" t="str">
        <f aca="false">IF(ISBLANK(F796),"",IF(ISNUMBER(F796),F796,VLOOKUP(IF(ISERROR(SEARCH(")",F796,1)),LEFT(F796,LEN(F796)),LEFT(F796,LEN(F796)-1)),$A$2:$C$38,3,0)))</f>
        <v/>
      </c>
      <c r="L796" s="40" t="str">
        <f aca="false">IF(ISBLANK(G796),"",IF(ISNUMBER(G796),G796,IF(ISNUMBER(1*LEFT(G796,LEN(G796)-1)),1*LEFT(G796,LEN(G796)-1),VLOOKUP(IF(ISERROR(SEARCH(")",G796,1)),LEFT(G796,LEN(G796)),LEFT(G796,LEN(G796)-1)),$A$2:$C$38,3,0))))</f>
        <v/>
      </c>
      <c r="M796" s="41" t="str">
        <f aca="false">IF(ISBLANK(H796),"",IF(ISNUMBER(H796),H796,IF(ISNUMBER(1*LEFT(H796,LEN(H796)-1)),1*LEFT(H796,LEN(H796)-1),VLOOKUP(IF(ISERROR(SEARCH(")",H796,1)),LEFT(H796,LEN(H796)),LEFT(H796,LEN(H796)-1)),$A$2:$C$38,3,0))))</f>
        <v/>
      </c>
      <c r="N796" s="40" t="str">
        <f aca="false">I796&amp;"("&amp;J796&amp;IF(ISNUMBER(K796),IF(ISNUMBER(L796),IF(ISNUMBER(M796),","&amp;K796&amp;","&amp;L796&amp;","&amp;M796,","&amp;K796&amp;","&amp;L796),","&amp;K796),"")&amp;")"</f>
        <v>VLGI(1)</v>
      </c>
      <c r="O796" s="0" t="str">
        <f aca="false">IF(ISERROR(VLOOKUP(N796,'INTEGER modparm'!$B$2:$B$155,1,0)),IF(ISERROR(VLOOKUP(N796,'REAL modparm'!$B$2:$B$801,1,0)),IF(ISERROR(VLOOKUP(N796,'CHAR modparm'!$B$2:$B$10,1,0)),"*******","CHARACTER"),"REAL"),"INTEGER")</f>
        <v>REAL</v>
      </c>
      <c r="P796" s="0" t="n">
        <v>795</v>
      </c>
      <c r="Q796" s="42" t="s">
        <v>2974</v>
      </c>
      <c r="R796" s="42" t="str">
        <f aca="false">INDEX($N$2:$N$951,MATCH(S796,$P$2:$P$951,0),1)</f>
        <v>VLGI(1)</v>
      </c>
      <c r="S796" s="30" t="n">
        <v>795</v>
      </c>
      <c r="T796" s="43" t="str">
        <f aca="false">Q796&amp;"::"&amp;R796</f>
        <v>REAL::VLGI(1)</v>
      </c>
      <c r="U796" s="44" t="str">
        <f aca="false">"p%"&amp;LEFT(R796,SEARCH("(",R796,1)-1)&amp;"="&amp;LEFT(R796,SEARCH("(",R796,1)-1)</f>
        <v>p%VLGI=VLGI</v>
      </c>
      <c r="V796" s="44" t="str">
        <f aca="false">LEFT(R796,SEARCH("(",R796,1)-1)&amp;"="&amp;"p%"&amp;LEFT(R796,SEARCH("(",R796,1)-1)</f>
        <v>VLGI=p%VLGI</v>
      </c>
    </row>
    <row r="797" customFormat="false" ht="12.8" hidden="false" customHeight="false" outlineLevel="0" collapsed="false">
      <c r="E797" s="0" t="s">
        <v>1161</v>
      </c>
      <c r="I797" s="39" t="s">
        <v>2803</v>
      </c>
      <c r="J797" s="40" t="n">
        <f aca="false">IF(ISNUMBER(RIGHT(E797,LEN(E797)-SEARCH("(",E797,1))*1),RIGHT(E797,LEN(E797)-SEARCH("(",E797,1))*1,VLOOKUP(MID(E797,SEARCH("(",E797,1)+1,IF(ISERROR(FIND("NBMX",E797,1)),3,4)),$A$2:$C$38,3,0))</f>
        <v>1</v>
      </c>
      <c r="K797" s="40" t="str">
        <f aca="false">IF(ISBLANK(F797),"",IF(ISNUMBER(F797),F797,VLOOKUP(IF(ISERROR(SEARCH(")",F797,1)),LEFT(F797,LEN(F797)),LEFT(F797,LEN(F797)-1)),$A$2:$C$38,3,0)))</f>
        <v/>
      </c>
      <c r="L797" s="40" t="str">
        <f aca="false">IF(ISBLANK(G797),"",IF(ISNUMBER(G797),G797,IF(ISNUMBER(1*LEFT(G797,LEN(G797)-1)),1*LEFT(G797,LEN(G797)-1),VLOOKUP(IF(ISERROR(SEARCH(")",G797,1)),LEFT(G797,LEN(G797)),LEFT(G797,LEN(G797)-1)),$A$2:$C$38,3,0))))</f>
        <v/>
      </c>
      <c r="M797" s="41" t="str">
        <f aca="false">IF(ISBLANK(H797),"",IF(ISNUMBER(H797),H797,IF(ISNUMBER(1*LEFT(H797,LEN(H797)-1)),1*LEFT(H797,LEN(H797)-1),VLOOKUP(IF(ISERROR(SEARCH(")",H797,1)),LEFT(H797,LEN(H797)),LEFT(H797,LEN(H797)-1)),$A$2:$C$38,3,0))))</f>
        <v/>
      </c>
      <c r="N797" s="40" t="str">
        <f aca="false">I797&amp;"("&amp;J797&amp;IF(ISNUMBER(K797),IF(ISNUMBER(L797),IF(ISNUMBER(M797),","&amp;K797&amp;","&amp;L797&amp;","&amp;M797,","&amp;K797&amp;","&amp;L797),","&amp;K797),"")&amp;")"</f>
        <v>VLGM(1)</v>
      </c>
      <c r="O797" s="0" t="str">
        <f aca="false">IF(ISERROR(VLOOKUP(N797,'INTEGER modparm'!$B$2:$B$155,1,0)),IF(ISERROR(VLOOKUP(N797,'REAL modparm'!$B$2:$B$801,1,0)),IF(ISERROR(VLOOKUP(N797,'CHAR modparm'!$B$2:$B$10,1,0)),"*******","CHARACTER"),"REAL"),"INTEGER")</f>
        <v>REAL</v>
      </c>
      <c r="P797" s="0" t="n">
        <v>796</v>
      </c>
      <c r="Q797" s="42" t="s">
        <v>2974</v>
      </c>
      <c r="R797" s="42" t="str">
        <f aca="false">INDEX($N$2:$N$951,MATCH(S797,$P$2:$P$951,0),1)</f>
        <v>VLGM(1)</v>
      </c>
      <c r="S797" s="30" t="n">
        <v>796</v>
      </c>
      <c r="T797" s="43" t="str">
        <f aca="false">Q797&amp;"::"&amp;R797</f>
        <v>REAL::VLGM(1)</v>
      </c>
      <c r="U797" s="44" t="str">
        <f aca="false">"p%"&amp;LEFT(R797,SEARCH("(",R797,1)-1)&amp;"="&amp;LEFT(R797,SEARCH("(",R797,1)-1)</f>
        <v>p%VLGM=VLGM</v>
      </c>
      <c r="V797" s="44" t="str">
        <f aca="false">LEFT(R797,SEARCH("(",R797,1)-1)&amp;"="&amp;"p%"&amp;LEFT(R797,SEARCH("(",R797,1)-1)</f>
        <v>VLGM=p%VLGM</v>
      </c>
    </row>
    <row r="798" customFormat="false" ht="12.8" hidden="false" customHeight="false" outlineLevel="0" collapsed="false">
      <c r="E798" s="0" t="s">
        <v>1162</v>
      </c>
      <c r="I798" s="39" t="s">
        <v>2804</v>
      </c>
      <c r="J798" s="40" t="n">
        <f aca="false">IF(ISNUMBER(RIGHT(E798,LEN(E798)-SEARCH("(",E798,1))*1),RIGHT(E798,LEN(E798)-SEARCH("(",E798,1))*1,VLOOKUP(MID(E798,SEARCH("(",E798,1)+1,IF(ISERROR(FIND("NBMX",E798,1)),3,4)),$A$2:$C$38,3,0))</f>
        <v>1</v>
      </c>
      <c r="K798" s="40" t="str">
        <f aca="false">IF(ISBLANK(F798),"",IF(ISNUMBER(F798),F798,VLOOKUP(IF(ISERROR(SEARCH(")",F798,1)),LEFT(F798,LEN(F798)),LEFT(F798,LEN(F798)-1)),$A$2:$C$38,3,0)))</f>
        <v/>
      </c>
      <c r="L798" s="40" t="str">
        <f aca="false">IF(ISBLANK(G798),"",IF(ISNUMBER(G798),G798,IF(ISNUMBER(1*LEFT(G798,LEN(G798)-1)),1*LEFT(G798,LEN(G798)-1),VLOOKUP(IF(ISERROR(SEARCH(")",G798,1)),LEFT(G798,LEN(G798)),LEFT(G798,LEN(G798)-1)),$A$2:$C$38,3,0))))</f>
        <v/>
      </c>
      <c r="M798" s="41" t="str">
        <f aca="false">IF(ISBLANK(H798),"",IF(ISNUMBER(H798),H798,IF(ISNUMBER(1*LEFT(H798,LEN(H798)-1)),1*LEFT(H798,LEN(H798)-1),VLOOKUP(IF(ISERROR(SEARCH(")",H798,1)),LEFT(H798,LEN(H798)),LEFT(H798,LEN(H798)-1)),$A$2:$C$38,3,0))))</f>
        <v/>
      </c>
      <c r="N798" s="40" t="str">
        <f aca="false">I798&amp;"("&amp;J798&amp;IF(ISNUMBER(K798),IF(ISNUMBER(L798),IF(ISNUMBER(M798),","&amp;K798&amp;","&amp;L798&amp;","&amp;M798,","&amp;K798&amp;","&amp;L798),","&amp;K798),"")&amp;")"</f>
        <v>VLGN(1)</v>
      </c>
      <c r="O798" s="0" t="str">
        <f aca="false">IF(ISERROR(VLOOKUP(N798,'INTEGER modparm'!$B$2:$B$155,1,0)),IF(ISERROR(VLOOKUP(N798,'REAL modparm'!$B$2:$B$801,1,0)),IF(ISERROR(VLOOKUP(N798,'CHAR modparm'!$B$2:$B$10,1,0)),"*******","CHARACTER"),"REAL"),"INTEGER")</f>
        <v>REAL</v>
      </c>
      <c r="P798" s="0" t="n">
        <v>797</v>
      </c>
      <c r="Q798" s="42" t="s">
        <v>2974</v>
      </c>
      <c r="R798" s="42" t="str">
        <f aca="false">INDEX($N$2:$N$951,MATCH(S798,$P$2:$P$951,0),1)</f>
        <v>VLGN(1)</v>
      </c>
      <c r="S798" s="30" t="n">
        <v>797</v>
      </c>
      <c r="T798" s="43" t="str">
        <f aca="false">Q798&amp;"::"&amp;R798</f>
        <v>REAL::VLGN(1)</v>
      </c>
      <c r="U798" s="44" t="str">
        <f aca="false">"p%"&amp;LEFT(R798,SEARCH("(",R798,1)-1)&amp;"="&amp;LEFT(R798,SEARCH("(",R798,1)-1)</f>
        <v>p%VLGN=VLGN</v>
      </c>
      <c r="V798" s="44" t="str">
        <f aca="false">LEFT(R798,SEARCH("(",R798,1)-1)&amp;"="&amp;"p%"&amp;LEFT(R798,SEARCH("(",R798,1)-1)</f>
        <v>VLGN=p%VLGN</v>
      </c>
    </row>
    <row r="799" customFormat="false" ht="12.8" hidden="false" customHeight="false" outlineLevel="0" collapsed="false">
      <c r="E799" s="0" t="s">
        <v>1941</v>
      </c>
      <c r="F799" s="0" t="s">
        <v>1599</v>
      </c>
      <c r="I799" s="39" t="s">
        <v>2805</v>
      </c>
      <c r="J799" s="40" t="n">
        <f aca="false">IF(ISNUMBER(RIGHT(E799,LEN(E799)-SEARCH("(",E799,1))*1),RIGHT(E799,LEN(E799)-SEARCH("(",E799,1))*1,VLOOKUP(MID(E799,SEARCH("(",E799,1)+1,IF(ISERROR(FIND("NBMX",E799,1)),3,4)),$A$2:$C$38,3,0))</f>
        <v>31</v>
      </c>
      <c r="K799" s="40" t="n">
        <f aca="false">IF(ISBLANK(F799),"",IF(ISNUMBER(F799),F799,VLOOKUP(IF(ISERROR(SEARCH(")",F799,1)),LEFT(F799,LEN(F799)),LEFT(F799,LEN(F799)-1)),$A$2:$C$38,3,0)))</f>
        <v>1</v>
      </c>
      <c r="L799" s="40" t="str">
        <f aca="false">IF(ISBLANK(G799),"",IF(ISNUMBER(G799),G799,IF(ISNUMBER(1*LEFT(G799,LEN(G799)-1)),1*LEFT(G799,LEN(G799)-1),VLOOKUP(IF(ISERROR(SEARCH(")",G799,1)),LEFT(G799,LEN(G799)),LEFT(G799,LEN(G799)-1)),$A$2:$C$38,3,0))))</f>
        <v/>
      </c>
      <c r="M799" s="41" t="str">
        <f aca="false">IF(ISBLANK(H799),"",IF(ISNUMBER(H799),H799,IF(ISNUMBER(1*LEFT(H799,LEN(H799)-1)),1*LEFT(H799,LEN(H799)-1),VLOOKUP(IF(ISERROR(SEARCH(")",H799,1)),LEFT(H799,LEN(H799)),LEFT(H799,LEN(H799)-1)),$A$2:$C$38,3,0))))</f>
        <v/>
      </c>
      <c r="N799" s="40" t="str">
        <f aca="false">I799&amp;"("&amp;J799&amp;IF(ISNUMBER(K799),IF(ISNUMBER(L799),IF(ISNUMBER(M799),","&amp;K799&amp;","&amp;L799&amp;","&amp;M799,","&amp;K799&amp;","&amp;L799),","&amp;K799),"")&amp;")"</f>
        <v>VN2O(31,1)</v>
      </c>
      <c r="O799" s="0" t="str">
        <f aca="false">IF(ISERROR(VLOOKUP(N799,'INTEGER modparm'!$B$2:$B$155,1,0)),IF(ISERROR(VLOOKUP(N799,'REAL modparm'!$B$2:$B$801,1,0)),IF(ISERROR(VLOOKUP(N799,'CHAR modparm'!$B$2:$B$10,1,0)),"*******","CHARACTER"),"REAL"),"INTEGER")</f>
        <v>REAL</v>
      </c>
      <c r="P799" s="0" t="n">
        <v>798</v>
      </c>
      <c r="Q799" s="42" t="s">
        <v>2974</v>
      </c>
      <c r="R799" s="42" t="str">
        <f aca="false">INDEX($N$2:$N$951,MATCH(S799,$P$2:$P$951,0),1)</f>
        <v>VN2O(31,1)</v>
      </c>
      <c r="S799" s="30" t="n">
        <v>798</v>
      </c>
      <c r="T799" s="43" t="str">
        <f aca="false">Q799&amp;"::"&amp;R799</f>
        <v>REAL::VN2O(31,1)</v>
      </c>
      <c r="U799" s="44" t="str">
        <f aca="false">"p%"&amp;LEFT(R799,SEARCH("(",R799,1)-1)&amp;"="&amp;LEFT(R799,SEARCH("(",R799,1)-1)</f>
        <v>p%VN2O=VN2O</v>
      </c>
      <c r="V799" s="44" t="str">
        <f aca="false">LEFT(R799,SEARCH("(",R799,1)-1)&amp;"="&amp;"p%"&amp;LEFT(R799,SEARCH("(",R799,1)-1)</f>
        <v>VN2O=p%VN2O</v>
      </c>
    </row>
    <row r="800" customFormat="false" ht="12.8" hidden="false" customHeight="false" outlineLevel="0" collapsed="false">
      <c r="E800" s="0" t="s">
        <v>1942</v>
      </c>
      <c r="F800" s="0" t="s">
        <v>1599</v>
      </c>
      <c r="I800" s="39" t="s">
        <v>2806</v>
      </c>
      <c r="J800" s="40" t="n">
        <f aca="false">IF(ISNUMBER(RIGHT(E800,LEN(E800)-SEARCH("(",E800,1))*1),RIGHT(E800,LEN(E800)-SEARCH("(",E800,1))*1,VLOOKUP(MID(E800,SEARCH("(",E800,1)+1,IF(ISERROR(FIND("NBMX",E800,1)),3,4)),$A$2:$C$38,3,0))</f>
        <v>12</v>
      </c>
      <c r="K800" s="40" t="n">
        <f aca="false">IF(ISBLANK(F800),"",IF(ISNUMBER(F800),F800,VLOOKUP(IF(ISERROR(SEARCH(")",F800,1)),LEFT(F800,LEN(F800)),LEFT(F800,LEN(F800)-1)),$A$2:$C$38,3,0)))</f>
        <v>1</v>
      </c>
      <c r="L800" s="40" t="str">
        <f aca="false">IF(ISBLANK(G800),"",IF(ISNUMBER(G800),G800,IF(ISNUMBER(1*LEFT(G800,LEN(G800)-1)),1*LEFT(G800,LEN(G800)-1),VLOOKUP(IF(ISERROR(SEARCH(")",G800,1)),LEFT(G800,LEN(G800)),LEFT(G800,LEN(G800)-1)),$A$2:$C$38,3,0))))</f>
        <v/>
      </c>
      <c r="M800" s="41" t="str">
        <f aca="false">IF(ISBLANK(H800),"",IF(ISNUMBER(H800),H800,IF(ISNUMBER(1*LEFT(H800,LEN(H800)-1)),1*LEFT(H800,LEN(H800)-1),VLOOKUP(IF(ISERROR(SEARCH(")",H800,1)),LEFT(H800,LEN(H800)),LEFT(H800,LEN(H800)-1)),$A$2:$C$38,3,0))))</f>
        <v/>
      </c>
      <c r="N800" s="40" t="str">
        <f aca="false">I800&amp;"("&amp;J800&amp;IF(ISNUMBER(K800),IF(ISNUMBER(L800),IF(ISNUMBER(M800),","&amp;K800&amp;","&amp;L800&amp;","&amp;M800,","&amp;K800&amp;","&amp;L800),","&amp;K800),"")&amp;")"</f>
        <v>VNO3(12,1)</v>
      </c>
      <c r="O800" s="0" t="str">
        <f aca="false">IF(ISERROR(VLOOKUP(N800,'INTEGER modparm'!$B$2:$B$155,1,0)),IF(ISERROR(VLOOKUP(N800,'REAL modparm'!$B$2:$B$801,1,0)),IF(ISERROR(VLOOKUP(N800,'CHAR modparm'!$B$2:$B$10,1,0)),"*******","CHARACTER"),"REAL"),"INTEGER")</f>
        <v>REAL</v>
      </c>
      <c r="P800" s="0" t="n">
        <v>799</v>
      </c>
      <c r="Q800" s="42" t="s">
        <v>2974</v>
      </c>
      <c r="R800" s="42" t="str">
        <f aca="false">INDEX($N$2:$N$951,MATCH(S800,$P$2:$P$951,0),1)</f>
        <v>VNO3(12,1)</v>
      </c>
      <c r="S800" s="30" t="n">
        <v>799</v>
      </c>
      <c r="T800" s="43" t="str">
        <f aca="false">Q800&amp;"::"&amp;R800</f>
        <v>REAL::VNO3(12,1)</v>
      </c>
      <c r="U800" s="44" t="str">
        <f aca="false">"p%"&amp;LEFT(R800,SEARCH("(",R800,1)-1)&amp;"="&amp;LEFT(R800,SEARCH("(",R800,1)-1)</f>
        <v>p%VNO3=VNO3</v>
      </c>
      <c r="V800" s="44" t="str">
        <f aca="false">LEFT(R800,SEARCH("(",R800,1)-1)&amp;"="&amp;"p%"&amp;LEFT(R800,SEARCH("(",R800,1)-1)</f>
        <v>VNO3=p%VNO3</v>
      </c>
    </row>
    <row r="801" customFormat="false" ht="12.8" hidden="false" customHeight="false" outlineLevel="0" collapsed="false">
      <c r="E801" s="0" t="s">
        <v>1943</v>
      </c>
      <c r="F801" s="0" t="s">
        <v>1599</v>
      </c>
      <c r="I801" s="39" t="s">
        <v>2807</v>
      </c>
      <c r="J801" s="40" t="n">
        <f aca="false">IF(ISNUMBER(RIGHT(E801,LEN(E801)-SEARCH("(",E801,1))*1),RIGHT(E801,LEN(E801)-SEARCH("(",E801,1))*1,VLOOKUP(MID(E801,SEARCH("(",E801,1)+1,IF(ISERROR(FIND("NBMX",E801,1)),3,4)),$A$2:$C$38,3,0))</f>
        <v>31</v>
      </c>
      <c r="K801" s="40" t="n">
        <f aca="false">IF(ISBLANK(F801),"",IF(ISNUMBER(F801),F801,VLOOKUP(IF(ISERROR(SEARCH(")",F801,1)),LEFT(F801,LEN(F801)),LEFT(F801,LEN(F801)-1)),$A$2:$C$38,3,0)))</f>
        <v>1</v>
      </c>
      <c r="L801" s="40" t="str">
        <f aca="false">IF(ISBLANK(G801),"",IF(ISNUMBER(G801),G801,IF(ISNUMBER(1*LEFT(G801,LEN(G801)-1)),1*LEFT(G801,LEN(G801)-1),VLOOKUP(IF(ISERROR(SEARCH(")",G801,1)),LEFT(G801,LEN(G801)),LEFT(G801,LEN(G801)-1)),$A$2:$C$38,3,0))))</f>
        <v/>
      </c>
      <c r="M801" s="41" t="str">
        <f aca="false">IF(ISBLANK(H801),"",IF(ISNUMBER(H801),H801,IF(ISNUMBER(1*LEFT(H801,LEN(H801)-1)),1*LEFT(H801,LEN(H801)-1),VLOOKUP(IF(ISERROR(SEARCH(")",H801,1)),LEFT(H801,LEN(H801)),LEFT(H801,LEN(H801)-1)),$A$2:$C$38,3,0))))</f>
        <v/>
      </c>
      <c r="N801" s="40" t="str">
        <f aca="false">I801&amp;"("&amp;J801&amp;IF(ISNUMBER(K801),IF(ISNUMBER(L801),IF(ISNUMBER(M801),","&amp;K801&amp;","&amp;L801&amp;","&amp;M801,","&amp;K801&amp;","&amp;L801),","&amp;K801),"")&amp;")"</f>
        <v>VO2(31,1)</v>
      </c>
      <c r="O801" s="0" t="str">
        <f aca="false">IF(ISERROR(VLOOKUP(N801,'INTEGER modparm'!$B$2:$B$155,1,0)),IF(ISERROR(VLOOKUP(N801,'REAL modparm'!$B$2:$B$801,1,0)),IF(ISERROR(VLOOKUP(N801,'CHAR modparm'!$B$2:$B$10,1,0)),"*******","CHARACTER"),"REAL"),"INTEGER")</f>
        <v>REAL</v>
      </c>
      <c r="P801" s="0" t="n">
        <v>800</v>
      </c>
      <c r="Q801" s="42" t="s">
        <v>2974</v>
      </c>
      <c r="R801" s="42" t="str">
        <f aca="false">INDEX($N$2:$N$951,MATCH(S801,$P$2:$P$951,0),1)</f>
        <v>VO2(31,1)</v>
      </c>
      <c r="S801" s="30" t="n">
        <v>800</v>
      </c>
      <c r="T801" s="43" t="str">
        <f aca="false">Q801&amp;"::"&amp;R801</f>
        <v>REAL::VO2(31,1)</v>
      </c>
      <c r="U801" s="44" t="str">
        <f aca="false">"p%"&amp;LEFT(R801,SEARCH("(",R801,1)-1)&amp;"="&amp;LEFT(R801,SEARCH("(",R801,1)-1)</f>
        <v>p%VO2=VO2</v>
      </c>
      <c r="V801" s="44" t="str">
        <f aca="false">LEFT(R801,SEARCH("(",R801,1)-1)&amp;"="&amp;"p%"&amp;LEFT(R801,SEARCH("(",R801,1)-1)</f>
        <v>VO2=p%VO2</v>
      </c>
    </row>
    <row r="802" customFormat="false" ht="12.8" hidden="false" customHeight="false" outlineLevel="0" collapsed="false">
      <c r="E802" s="0" t="s">
        <v>882</v>
      </c>
      <c r="I802" s="39" t="s">
        <v>2808</v>
      </c>
      <c r="J802" s="40" t="n">
        <f aca="false">IF(ISNUMBER(RIGHT(E802,LEN(E802)-SEARCH("(",E802,1))*1),RIGHT(E802,LEN(E802)-SEARCH("(",E802,1))*1,VLOOKUP(MID(E802,SEARCH("(",E802,1)+1,IF(ISERROR(FIND("NBMX",E802,1)),3,4)),$A$2:$C$38,3,0))</f>
        <v>200</v>
      </c>
      <c r="K802" s="40" t="str">
        <f aca="false">IF(ISBLANK(F802),"",IF(ISNUMBER(F802),F802,VLOOKUP(IF(ISERROR(SEARCH(")",F802,1)),LEFT(F802,LEN(F802)),LEFT(F802,LEN(F802)-1)),$A$2:$C$38,3,0)))</f>
        <v/>
      </c>
      <c r="L802" s="40" t="str">
        <f aca="false">IF(ISBLANK(G802),"",IF(ISNUMBER(G802),G802,IF(ISNUMBER(1*LEFT(G802,LEN(G802)-1)),1*LEFT(G802,LEN(G802)-1),VLOOKUP(IF(ISERROR(SEARCH(")",G802,1)),LEFT(G802,LEN(G802)),LEFT(G802,LEN(G802)-1)),$A$2:$C$38,3,0))))</f>
        <v/>
      </c>
      <c r="M802" s="41" t="str">
        <f aca="false">IF(ISBLANK(H802),"",IF(ISNUMBER(H802),H802,IF(ISNUMBER(1*LEFT(H802,LEN(H802)-1)),1*LEFT(H802,LEN(H802)-1),VLOOKUP(IF(ISERROR(SEARCH(")",H802,1)),LEFT(H802,LEN(H802)),LEFT(H802,LEN(H802)-1)),$A$2:$C$38,3,0))))</f>
        <v/>
      </c>
      <c r="N802" s="40" t="str">
        <f aca="false">I802&amp;"("&amp;J802&amp;IF(ISNUMBER(K802),IF(ISNUMBER(L802),IF(ISNUMBER(M802),","&amp;K802&amp;","&amp;L802&amp;","&amp;M802,","&amp;K802&amp;","&amp;L802),","&amp;K802),"")&amp;")"</f>
        <v>VPD2(200)</v>
      </c>
      <c r="O802" s="0" t="str">
        <f aca="false">IF(ISERROR(VLOOKUP(N802,'INTEGER modparm'!$B$2:$B$155,1,0)),IF(ISERROR(VLOOKUP(N802,'REAL modparm'!$B$2:$B$801,1,0)),IF(ISERROR(VLOOKUP(N802,'CHAR modparm'!$B$2:$B$10,1,0)),"*******","CHARACTER"),"REAL"),"INTEGER")</f>
        <v>REAL</v>
      </c>
      <c r="P802" s="0" t="n">
        <v>801</v>
      </c>
      <c r="Q802" s="42" t="s">
        <v>2974</v>
      </c>
      <c r="R802" s="42" t="str">
        <f aca="false">INDEX($N$2:$N$951,MATCH(S802,$P$2:$P$951,0),1)</f>
        <v>VPD2(200)</v>
      </c>
      <c r="S802" s="30" t="n">
        <v>801</v>
      </c>
      <c r="T802" s="43" t="str">
        <f aca="false">Q802&amp;"::"&amp;R802</f>
        <v>REAL::VPD2(200)</v>
      </c>
      <c r="U802" s="44" t="str">
        <f aca="false">"p%"&amp;LEFT(R802,SEARCH("(",R802,1)-1)&amp;"="&amp;LEFT(R802,SEARCH("(",R802,1)-1)</f>
        <v>p%VPD2=VPD2</v>
      </c>
      <c r="V802" s="44" t="str">
        <f aca="false">LEFT(R802,SEARCH("(",R802,1)-1)&amp;"="&amp;"p%"&amp;LEFT(R802,SEARCH("(",R802,1)-1)</f>
        <v>VPD2=p%VPD2</v>
      </c>
    </row>
    <row r="803" customFormat="false" ht="12.8" hidden="false" customHeight="false" outlineLevel="0" collapsed="false">
      <c r="E803" s="0" t="s">
        <v>883</v>
      </c>
      <c r="I803" s="39" t="s">
        <v>2809</v>
      </c>
      <c r="J803" s="40" t="n">
        <f aca="false">IF(ISNUMBER(RIGHT(E803,LEN(E803)-SEARCH("(",E803,1))*1),RIGHT(E803,LEN(E803)-SEARCH("(",E803,1))*1,VLOOKUP(MID(E803,SEARCH("(",E803,1)+1,IF(ISERROR(FIND("NBMX",E803,1)),3,4)),$A$2:$C$38,3,0))</f>
        <v>200</v>
      </c>
      <c r="K803" s="40" t="str">
        <f aca="false">IF(ISBLANK(F803),"",IF(ISNUMBER(F803),F803,VLOOKUP(IF(ISERROR(SEARCH(")",F803,1)),LEFT(F803,LEN(F803)),LEFT(F803,LEN(F803)-1)),$A$2:$C$38,3,0)))</f>
        <v/>
      </c>
      <c r="L803" s="40" t="str">
        <f aca="false">IF(ISBLANK(G803),"",IF(ISNUMBER(G803),G803,IF(ISNUMBER(1*LEFT(G803,LEN(G803)-1)),1*LEFT(G803,LEN(G803)-1),VLOOKUP(IF(ISERROR(SEARCH(")",G803,1)),LEFT(G803,LEN(G803)),LEFT(G803,LEN(G803)-1)),$A$2:$C$38,3,0))))</f>
        <v/>
      </c>
      <c r="M803" s="41" t="str">
        <f aca="false">IF(ISBLANK(H803),"",IF(ISNUMBER(H803),H803,IF(ISNUMBER(1*LEFT(H803,LEN(H803)-1)),1*LEFT(H803,LEN(H803)-1),VLOOKUP(IF(ISERROR(SEARCH(")",H803,1)),LEFT(H803,LEN(H803)),LEFT(H803,LEN(H803)-1)),$A$2:$C$38,3,0))))</f>
        <v/>
      </c>
      <c r="N803" s="40" t="str">
        <f aca="false">I803&amp;"("&amp;J803&amp;IF(ISNUMBER(K803),IF(ISNUMBER(L803),IF(ISNUMBER(M803),","&amp;K803&amp;","&amp;L803&amp;","&amp;M803,","&amp;K803&amp;","&amp;L803),","&amp;K803),"")&amp;")"</f>
        <v>VPTH(200)</v>
      </c>
      <c r="O803" s="0" t="str">
        <f aca="false">IF(ISERROR(VLOOKUP(N803,'INTEGER modparm'!$B$2:$B$155,1,0)),IF(ISERROR(VLOOKUP(N803,'REAL modparm'!$B$2:$B$801,1,0)),IF(ISERROR(VLOOKUP(N803,'CHAR modparm'!$B$2:$B$10,1,0)),"*******","CHARACTER"),"REAL"),"INTEGER")</f>
        <v>REAL</v>
      </c>
      <c r="P803" s="0" t="n">
        <v>802</v>
      </c>
      <c r="Q803" s="42" t="s">
        <v>2974</v>
      </c>
      <c r="R803" s="42" t="str">
        <f aca="false">INDEX($N$2:$N$951,MATCH(S803,$P$2:$P$951,0),1)</f>
        <v>VPTH(200)</v>
      </c>
      <c r="S803" s="30" t="n">
        <v>802</v>
      </c>
      <c r="T803" s="43" t="str">
        <f aca="false">Q803&amp;"::"&amp;R803</f>
        <v>REAL::VPTH(200)</v>
      </c>
      <c r="U803" s="44" t="str">
        <f aca="false">"p%"&amp;LEFT(R803,SEARCH("(",R803,1)-1)&amp;"="&amp;LEFT(R803,SEARCH("(",R803,1)-1)</f>
        <v>p%VPTH=VPTH</v>
      </c>
      <c r="V803" s="44" t="str">
        <f aca="false">LEFT(R803,SEARCH("(",R803,1)-1)&amp;"="&amp;"p%"&amp;LEFT(R803,SEARCH("(",R803,1)-1)</f>
        <v>VPTH=p%VPTH</v>
      </c>
    </row>
    <row r="804" customFormat="false" ht="12.8" hidden="false" customHeight="false" outlineLevel="0" collapsed="false">
      <c r="E804" s="0" t="s">
        <v>1163</v>
      </c>
      <c r="I804" s="39" t="s">
        <v>2810</v>
      </c>
      <c r="J804" s="40" t="n">
        <f aca="false">IF(ISNUMBER(RIGHT(E804,LEN(E804)-SEARCH("(",E804,1))*1),RIGHT(E804,LEN(E804)-SEARCH("(",E804,1))*1,VLOOKUP(MID(E804,SEARCH("(",E804,1)+1,IF(ISERROR(FIND("NBMX",E804,1)),3,4)),$A$2:$C$38,3,0))</f>
        <v>1</v>
      </c>
      <c r="K804" s="40" t="str">
        <f aca="false">IF(ISBLANK(F804),"",IF(ISNUMBER(F804),F804,VLOOKUP(IF(ISERROR(SEARCH(")",F804,1)),LEFT(F804,LEN(F804)),LEFT(F804,LEN(F804)-1)),$A$2:$C$38,3,0)))</f>
        <v/>
      </c>
      <c r="L804" s="40" t="str">
        <f aca="false">IF(ISBLANK(G804),"",IF(ISNUMBER(G804),G804,IF(ISNUMBER(1*LEFT(G804,LEN(G804)-1)),1*LEFT(G804,LEN(G804)-1),VLOOKUP(IF(ISERROR(SEARCH(")",G804,1)),LEFT(G804,LEN(G804)),LEFT(G804,LEN(G804)-1)),$A$2:$C$38,3,0))))</f>
        <v/>
      </c>
      <c r="M804" s="41" t="str">
        <f aca="false">IF(ISBLANK(H804),"",IF(ISNUMBER(H804),H804,IF(ISNUMBER(1*LEFT(H804,LEN(H804)-1)),1*LEFT(H804,LEN(H804)-1),VLOOKUP(IF(ISERROR(SEARCH(")",H804,1)),LEFT(H804,LEN(H804)),LEFT(H804,LEN(H804)-1)),$A$2:$C$38,3,0))))</f>
        <v/>
      </c>
      <c r="N804" s="40" t="str">
        <f aca="false">I804&amp;"("&amp;J804&amp;IF(ISNUMBER(K804),IF(ISNUMBER(L804),IF(ISNUMBER(M804),","&amp;K804&amp;","&amp;L804&amp;","&amp;M804,","&amp;K804&amp;","&amp;L804),","&amp;K804),"")&amp;")"</f>
        <v>VPU(1)</v>
      </c>
      <c r="O804" s="0" t="str">
        <f aca="false">IF(ISERROR(VLOOKUP(N804,'INTEGER modparm'!$B$2:$B$155,1,0)),IF(ISERROR(VLOOKUP(N804,'REAL modparm'!$B$2:$B$801,1,0)),IF(ISERROR(VLOOKUP(N804,'CHAR modparm'!$B$2:$B$10,1,0)),"*******","CHARACTER"),"REAL"),"INTEGER")</f>
        <v>REAL</v>
      </c>
      <c r="P804" s="0" t="n">
        <v>803</v>
      </c>
      <c r="Q804" s="42" t="s">
        <v>2974</v>
      </c>
      <c r="R804" s="42" t="str">
        <f aca="false">INDEX($N$2:$N$951,MATCH(S804,$P$2:$P$951,0),1)</f>
        <v>VPU(1)</v>
      </c>
      <c r="S804" s="30" t="n">
        <v>803</v>
      </c>
      <c r="T804" s="43" t="str">
        <f aca="false">Q804&amp;"::"&amp;R804</f>
        <v>REAL::VPU(1)</v>
      </c>
      <c r="U804" s="44" t="str">
        <f aca="false">"p%"&amp;LEFT(R804,SEARCH("(",R804,1)-1)&amp;"="&amp;LEFT(R804,SEARCH("(",R804,1)-1)</f>
        <v>p%VPU=VPU</v>
      </c>
      <c r="V804" s="44" t="str">
        <f aca="false">LEFT(R804,SEARCH("(",R804,1)-1)&amp;"="&amp;"p%"&amp;LEFT(R804,SEARCH("(",R804,1)-1)</f>
        <v>VPU=p%VPU</v>
      </c>
    </row>
    <row r="805" customFormat="false" ht="12.8" hidden="false" customHeight="false" outlineLevel="0" collapsed="false">
      <c r="E805" s="0" t="s">
        <v>1944</v>
      </c>
      <c r="F805" s="0" t="s">
        <v>1681</v>
      </c>
      <c r="I805" s="39" t="s">
        <v>2811</v>
      </c>
      <c r="J805" s="40" t="n">
        <f aca="false">IF(ISNUMBER(RIGHT(E805,LEN(E805)-SEARCH("(",E805,1))*1),RIGHT(E805,LEN(E805)-SEARCH("(",E805,1))*1,VLOOKUP(MID(E805,SEARCH("(",E805,1)+1,IF(ISERROR(FIND("NBMX",E805,1)),3,4)),$A$2:$C$38,3,0))</f>
        <v>90</v>
      </c>
      <c r="K805" s="40" t="n">
        <f aca="false">IF(ISBLANK(F805),"",IF(ISNUMBER(F805),F805,VLOOKUP(IF(ISERROR(SEARCH(")",F805,1)),LEFT(F805,LEN(F805)),LEFT(F805,LEN(F805)-1)),$A$2:$C$38,3,0)))</f>
        <v>4</v>
      </c>
      <c r="L805" s="40" t="str">
        <f aca="false">IF(ISBLANK(G805),"",IF(ISNUMBER(G805),G805,IF(ISNUMBER(1*LEFT(G805,LEN(G805)-1)),1*LEFT(G805,LEN(G805)-1),VLOOKUP(IF(ISERROR(SEARCH(")",G805,1)),LEFT(G805,LEN(G805)),LEFT(G805,LEN(G805)-1)),$A$2:$C$38,3,0))))</f>
        <v/>
      </c>
      <c r="M805" s="41" t="str">
        <f aca="false">IF(ISBLANK(H805),"",IF(ISNUMBER(H805),H805,IF(ISNUMBER(1*LEFT(H805,LEN(H805)-1)),1*LEFT(H805,LEN(H805)-1),VLOOKUP(IF(ISERROR(SEARCH(")",H805,1)),LEFT(H805,LEN(H805)),LEFT(H805,LEN(H805)-1)),$A$2:$C$38,3,0))))</f>
        <v/>
      </c>
      <c r="N805" s="40" t="str">
        <f aca="false">I805&amp;"("&amp;J805&amp;IF(ISNUMBER(K805),IF(ISNUMBER(L805),IF(ISNUMBER(M805),","&amp;K805&amp;","&amp;L805&amp;","&amp;M805,","&amp;K805&amp;","&amp;L805),","&amp;K805),"")&amp;")"</f>
        <v>VQ(90,4)</v>
      </c>
      <c r="O805" s="0" t="str">
        <f aca="false">IF(ISERROR(VLOOKUP(N805,'INTEGER modparm'!$B$2:$B$155,1,0)),IF(ISERROR(VLOOKUP(N805,'REAL modparm'!$B$2:$B$801,1,0)),IF(ISERROR(VLOOKUP(N805,'CHAR modparm'!$B$2:$B$10,1,0)),"*******","CHARACTER"),"REAL"),"INTEGER")</f>
        <v>REAL</v>
      </c>
      <c r="P805" s="0" t="n">
        <v>804</v>
      </c>
      <c r="Q805" s="42" t="s">
        <v>2974</v>
      </c>
      <c r="R805" s="42" t="str">
        <f aca="false">INDEX($N$2:$N$951,MATCH(S805,$P$2:$P$951,0),1)</f>
        <v>VQ(90,4)</v>
      </c>
      <c r="S805" s="30" t="n">
        <v>804</v>
      </c>
      <c r="T805" s="43" t="str">
        <f aca="false">Q805&amp;"::"&amp;R805</f>
        <v>REAL::VQ(90,4)</v>
      </c>
      <c r="U805" s="44" t="str">
        <f aca="false">"p%"&amp;LEFT(R805,SEARCH("(",R805,1)-1)&amp;"="&amp;LEFT(R805,SEARCH("(",R805,1)-1)</f>
        <v>p%VQ=VQ</v>
      </c>
      <c r="V805" s="44" t="str">
        <f aca="false">LEFT(R805,SEARCH("(",R805,1)-1)&amp;"="&amp;"p%"&amp;LEFT(R805,SEARCH("(",R805,1)-1)</f>
        <v>VQ=p%VQ</v>
      </c>
    </row>
    <row r="806" customFormat="false" ht="12.8" hidden="false" customHeight="false" outlineLevel="0" collapsed="false">
      <c r="E806" s="0" t="s">
        <v>1164</v>
      </c>
      <c r="I806" s="39" t="s">
        <v>2812</v>
      </c>
      <c r="J806" s="40" t="n">
        <f aca="false">IF(ISNUMBER(RIGHT(E806,LEN(E806)-SEARCH("(",E806,1))*1),RIGHT(E806,LEN(E806)-SEARCH("(",E806,1))*1,VLOOKUP(MID(E806,SEARCH("(",E806,1)+1,IF(ISERROR(FIND("NBMX",E806,1)),3,4)),$A$2:$C$38,3,0))</f>
        <v>1</v>
      </c>
      <c r="K806" s="40" t="str">
        <f aca="false">IF(ISBLANK(F806),"",IF(ISNUMBER(F806),F806,VLOOKUP(IF(ISERROR(SEARCH(")",F806,1)),LEFT(F806,LEN(F806)),LEFT(F806,LEN(F806)-1)),$A$2:$C$38,3,0)))</f>
        <v/>
      </c>
      <c r="L806" s="40" t="str">
        <f aca="false">IF(ISBLANK(G806),"",IF(ISNUMBER(G806),G806,IF(ISNUMBER(1*LEFT(G806,LEN(G806)-1)),1*LEFT(G806,LEN(G806)-1),VLOOKUP(IF(ISERROR(SEARCH(")",G806,1)),LEFT(G806,LEN(G806)),LEFT(G806,LEN(G806)-1)),$A$2:$C$38,3,0))))</f>
        <v/>
      </c>
      <c r="M806" s="41" t="str">
        <f aca="false">IF(ISBLANK(H806),"",IF(ISNUMBER(H806),H806,IF(ISNUMBER(1*LEFT(H806,LEN(H806)-1)),1*LEFT(H806,LEN(H806)-1),VLOOKUP(IF(ISERROR(SEARCH(")",H806,1)),LEFT(H806,LEN(H806)),LEFT(H806,LEN(H806)-1)),$A$2:$C$38,3,0))))</f>
        <v/>
      </c>
      <c r="N806" s="40" t="str">
        <f aca="false">I806&amp;"("&amp;J806&amp;IF(ISNUMBER(K806),IF(ISNUMBER(L806),IF(ISNUMBER(M806),","&amp;K806&amp;","&amp;L806&amp;","&amp;M806,","&amp;K806&amp;","&amp;L806),","&amp;K806),"")&amp;")"</f>
        <v>VRSE(1)</v>
      </c>
      <c r="O806" s="0" t="str">
        <f aca="false">IF(ISERROR(VLOOKUP(N806,'INTEGER modparm'!$B$2:$B$155,1,0)),IF(ISERROR(VLOOKUP(N806,'REAL modparm'!$B$2:$B$801,1,0)),IF(ISERROR(VLOOKUP(N806,'CHAR modparm'!$B$2:$B$10,1,0)),"*******","CHARACTER"),"REAL"),"INTEGER")</f>
        <v>REAL</v>
      </c>
      <c r="P806" s="0" t="n">
        <v>805</v>
      </c>
      <c r="Q806" s="42" t="s">
        <v>2974</v>
      </c>
      <c r="R806" s="42" t="str">
        <f aca="false">INDEX($N$2:$N$951,MATCH(S806,$P$2:$P$951,0),1)</f>
        <v>VRSE(1)</v>
      </c>
      <c r="S806" s="30" t="n">
        <v>805</v>
      </c>
      <c r="T806" s="43" t="str">
        <f aca="false">Q806&amp;"::"&amp;R806</f>
        <v>REAL::VRSE(1)</v>
      </c>
      <c r="U806" s="44" t="str">
        <f aca="false">"p%"&amp;LEFT(R806,SEARCH("(",R806,1)-1)&amp;"="&amp;LEFT(R806,SEARCH("(",R806,1)-1)</f>
        <v>p%VRSE=VRSE</v>
      </c>
      <c r="V806" s="44" t="str">
        <f aca="false">LEFT(R806,SEARCH("(",R806,1)-1)&amp;"="&amp;"p%"&amp;LEFT(R806,SEARCH("(",R806,1)-1)</f>
        <v>VRSE=p%VRSE</v>
      </c>
    </row>
    <row r="807" customFormat="false" ht="12.8" hidden="false" customHeight="false" outlineLevel="0" collapsed="false">
      <c r="E807" s="0" t="s">
        <v>1165</v>
      </c>
      <c r="I807" s="39" t="s">
        <v>2813</v>
      </c>
      <c r="J807" s="40" t="n">
        <f aca="false">IF(ISNUMBER(RIGHT(E807,LEN(E807)-SEARCH("(",E807,1))*1),RIGHT(E807,LEN(E807)-SEARCH("(",E807,1))*1,VLOOKUP(MID(E807,SEARCH("(",E807,1)+1,IF(ISERROR(FIND("NBMX",E807,1)),3,4)),$A$2:$C$38,3,0))</f>
        <v>1</v>
      </c>
      <c r="K807" s="40" t="str">
        <f aca="false">IF(ISBLANK(F807),"",IF(ISNUMBER(F807),F807,VLOOKUP(IF(ISERROR(SEARCH(")",F807,1)),LEFT(F807,LEN(F807)),LEFT(F807,LEN(F807)-1)),$A$2:$C$38,3,0)))</f>
        <v/>
      </c>
      <c r="L807" s="40" t="str">
        <f aca="false">IF(ISBLANK(G807),"",IF(ISNUMBER(G807),G807,IF(ISNUMBER(1*LEFT(G807,LEN(G807)-1)),1*LEFT(G807,LEN(G807)-1),VLOOKUP(IF(ISERROR(SEARCH(")",G807,1)),LEFT(G807,LEN(G807)),LEFT(G807,LEN(G807)-1)),$A$2:$C$38,3,0))))</f>
        <v/>
      </c>
      <c r="M807" s="41" t="str">
        <f aca="false">IF(ISBLANK(H807),"",IF(ISNUMBER(H807),H807,IF(ISNUMBER(1*LEFT(H807,LEN(H807)-1)),1*LEFT(H807,LEN(H807)-1),VLOOKUP(IF(ISERROR(SEARCH(")",H807,1)),LEFT(H807,LEN(H807)),LEFT(H807,LEN(H807)-1)),$A$2:$C$38,3,0))))</f>
        <v/>
      </c>
      <c r="N807" s="40" t="str">
        <f aca="false">I807&amp;"("&amp;J807&amp;IF(ISNUMBER(K807),IF(ISNUMBER(L807),IF(ISNUMBER(M807),","&amp;K807&amp;","&amp;L807&amp;","&amp;M807,","&amp;K807&amp;","&amp;L807),","&amp;K807),"")&amp;")"</f>
        <v>VSK(1)</v>
      </c>
      <c r="O807" s="0" t="str">
        <f aca="false">IF(ISERROR(VLOOKUP(N807,'INTEGER modparm'!$B$2:$B$155,1,0)),IF(ISERROR(VLOOKUP(N807,'REAL modparm'!$B$2:$B$801,1,0)),IF(ISERROR(VLOOKUP(N807,'CHAR modparm'!$B$2:$B$10,1,0)),"*******","CHARACTER"),"REAL"),"INTEGER")</f>
        <v>REAL</v>
      </c>
      <c r="P807" s="0" t="n">
        <v>806</v>
      </c>
      <c r="Q807" s="42" t="s">
        <v>2974</v>
      </c>
      <c r="R807" s="42" t="str">
        <f aca="false">INDEX($N$2:$N$951,MATCH(S807,$P$2:$P$951,0),1)</f>
        <v>VSK(1)</v>
      </c>
      <c r="S807" s="30" t="n">
        <v>806</v>
      </c>
      <c r="T807" s="43" t="str">
        <f aca="false">Q807&amp;"::"&amp;R807</f>
        <v>REAL::VSK(1)</v>
      </c>
      <c r="U807" s="44" t="str">
        <f aca="false">"p%"&amp;LEFT(R807,SEARCH("(",R807,1)-1)&amp;"="&amp;LEFT(R807,SEARCH("(",R807,1)-1)</f>
        <v>p%VSK=VSK</v>
      </c>
      <c r="V807" s="44" t="str">
        <f aca="false">LEFT(R807,SEARCH("(",R807,1)-1)&amp;"="&amp;"p%"&amp;LEFT(R807,SEARCH("(",R807,1)-1)</f>
        <v>VSK=p%VSK</v>
      </c>
    </row>
    <row r="808" customFormat="false" ht="12.8" hidden="false" customHeight="false" outlineLevel="0" collapsed="false">
      <c r="E808" s="0" t="s">
        <v>1166</v>
      </c>
      <c r="I808" s="39" t="s">
        <v>2814</v>
      </c>
      <c r="J808" s="40" t="n">
        <f aca="false">IF(ISNUMBER(RIGHT(E808,LEN(E808)-SEARCH("(",E808,1))*1),RIGHT(E808,LEN(E808)-SEARCH("(",E808,1))*1,VLOOKUP(MID(E808,SEARCH("(",E808,1)+1,IF(ISERROR(FIND("NBMX",E808,1)),3,4)),$A$2:$C$38,3,0))</f>
        <v>1</v>
      </c>
      <c r="K808" s="40" t="str">
        <f aca="false">IF(ISBLANK(F808),"",IF(ISNUMBER(F808),F808,VLOOKUP(IF(ISERROR(SEARCH(")",F808,1)),LEFT(F808,LEN(F808)),LEFT(F808,LEN(F808)-1)),$A$2:$C$38,3,0)))</f>
        <v/>
      </c>
      <c r="L808" s="40" t="str">
        <f aca="false">IF(ISBLANK(G808),"",IF(ISNUMBER(G808),G808,IF(ISNUMBER(1*LEFT(G808,LEN(G808)-1)),1*LEFT(G808,LEN(G808)-1),VLOOKUP(IF(ISERROR(SEARCH(")",G808,1)),LEFT(G808,LEN(G808)),LEFT(G808,LEN(G808)-1)),$A$2:$C$38,3,0))))</f>
        <v/>
      </c>
      <c r="M808" s="41" t="str">
        <f aca="false">IF(ISBLANK(H808),"",IF(ISNUMBER(H808),H808,IF(ISNUMBER(1*LEFT(H808,LEN(H808)-1)),1*LEFT(H808,LEN(H808)-1),VLOOKUP(IF(ISERROR(SEARCH(")",H808,1)),LEFT(H808,LEN(H808)),LEFT(H808,LEN(H808)-1)),$A$2:$C$38,3,0))))</f>
        <v/>
      </c>
      <c r="N808" s="40" t="str">
        <f aca="false">I808&amp;"("&amp;J808&amp;IF(ISNUMBER(K808),IF(ISNUMBER(L808),IF(ISNUMBER(M808),","&amp;K808&amp;","&amp;L808&amp;","&amp;M808,","&amp;K808&amp;","&amp;L808),","&amp;K808),"")&amp;")"</f>
        <v>VSLT(1)</v>
      </c>
      <c r="O808" s="0" t="str">
        <f aca="false">IF(ISERROR(VLOOKUP(N808,'INTEGER modparm'!$B$2:$B$155,1,0)),IF(ISERROR(VLOOKUP(N808,'REAL modparm'!$B$2:$B$801,1,0)),IF(ISERROR(VLOOKUP(N808,'CHAR modparm'!$B$2:$B$10,1,0)),"*******","CHARACTER"),"REAL"),"INTEGER")</f>
        <v>REAL</v>
      </c>
      <c r="P808" s="0" t="n">
        <v>807</v>
      </c>
      <c r="Q808" s="42" t="s">
        <v>2974</v>
      </c>
      <c r="R808" s="42" t="str">
        <f aca="false">INDEX($N$2:$N$951,MATCH(S808,$P$2:$P$951,0),1)</f>
        <v>VSLT(1)</v>
      </c>
      <c r="S808" s="30" t="n">
        <v>807</v>
      </c>
      <c r="T808" s="43" t="str">
        <f aca="false">Q808&amp;"::"&amp;R808</f>
        <v>REAL::VSLT(1)</v>
      </c>
      <c r="U808" s="44" t="str">
        <f aca="false">"p%"&amp;LEFT(R808,SEARCH("(",R808,1)-1)&amp;"="&amp;LEFT(R808,SEARCH("(",R808,1)-1)</f>
        <v>p%VSLT=VSLT</v>
      </c>
      <c r="V808" s="44" t="str">
        <f aca="false">LEFT(R808,SEARCH("(",R808,1)-1)&amp;"="&amp;"p%"&amp;LEFT(R808,SEARCH("(",R808,1)-1)</f>
        <v>VSLT=p%VSLT</v>
      </c>
    </row>
    <row r="809" customFormat="false" ht="12.8" hidden="false" customHeight="false" outlineLevel="0" collapsed="false">
      <c r="E809" s="0" t="s">
        <v>1945</v>
      </c>
      <c r="F809" s="0" t="s">
        <v>1702</v>
      </c>
      <c r="I809" s="39" t="s">
        <v>2815</v>
      </c>
      <c r="J809" s="40" t="n">
        <f aca="false">IF(ISNUMBER(RIGHT(E809,LEN(E809)-SEARCH("(",E809,1))*1),RIGHT(E809,LEN(E809)-SEARCH("(",E809,1))*1,VLOOKUP(MID(E809,SEARCH("(",E809,1)+1,IF(ISERROR(FIND("NBMX",E809,1)),3,4)),$A$2:$C$38,3,0))</f>
        <v>10</v>
      </c>
      <c r="K809" s="40" t="n">
        <f aca="false">IF(ISBLANK(F809),"",IF(ISNUMBER(F809),F809,VLOOKUP(IF(ISERROR(SEARCH(")",F809,1)),LEFT(F809,LEN(F809)),LEFT(F809,LEN(F809)-1)),$A$2:$C$38,3,0)))</f>
        <v>1</v>
      </c>
      <c r="L809" s="40" t="str">
        <f aca="false">IF(ISBLANK(G809),"",IF(ISNUMBER(G809),G809,IF(ISNUMBER(1*LEFT(G809,LEN(G809)-1)),1*LEFT(G809,LEN(G809)-1),VLOOKUP(IF(ISERROR(SEARCH(")",G809,1)),LEFT(G809,LEN(G809)),LEFT(G809,LEN(G809)-1)),$A$2:$C$38,3,0))))</f>
        <v/>
      </c>
      <c r="M809" s="41" t="str">
        <f aca="false">IF(ISBLANK(H809),"",IF(ISNUMBER(H809),H809,IF(ISNUMBER(1*LEFT(H809,LEN(H809)-1)),1*LEFT(H809,LEN(H809)-1),VLOOKUP(IF(ISERROR(SEARCH(")",H809,1)),LEFT(H809,LEN(H809)),LEFT(H809,LEN(H809)-1)),$A$2:$C$38,3,0))))</f>
        <v/>
      </c>
      <c r="N809" s="40" t="str">
        <f aca="false">I809&amp;"("&amp;J809&amp;IF(ISNUMBER(K809),IF(ISNUMBER(L809),IF(ISNUMBER(M809),","&amp;K809&amp;","&amp;L809&amp;","&amp;M809,","&amp;K809&amp;","&amp;L809),","&amp;K809),"")&amp;")"</f>
        <v>VURN(10,1)</v>
      </c>
      <c r="O809" s="0" t="str">
        <f aca="false">IF(ISERROR(VLOOKUP(N809,'INTEGER modparm'!$B$2:$B$155,1,0)),IF(ISERROR(VLOOKUP(N809,'REAL modparm'!$B$2:$B$801,1,0)),IF(ISERROR(VLOOKUP(N809,'CHAR modparm'!$B$2:$B$10,1,0)),"*******","CHARACTER"),"REAL"),"INTEGER")</f>
        <v>REAL</v>
      </c>
      <c r="P809" s="0" t="n">
        <v>808</v>
      </c>
      <c r="Q809" s="42" t="s">
        <v>2974</v>
      </c>
      <c r="R809" s="42" t="str">
        <f aca="false">INDEX($N$2:$N$951,MATCH(S809,$P$2:$P$951,0),1)</f>
        <v>VURN(10,1)</v>
      </c>
      <c r="S809" s="30" t="n">
        <v>808</v>
      </c>
      <c r="T809" s="43" t="str">
        <f aca="false">Q809&amp;"::"&amp;R809</f>
        <v>REAL::VURN(10,1)</v>
      </c>
      <c r="U809" s="44" t="str">
        <f aca="false">"p%"&amp;LEFT(R809,SEARCH("(",R809,1)-1)&amp;"="&amp;LEFT(R809,SEARCH("(",R809,1)-1)</f>
        <v>p%VURN=VURN</v>
      </c>
      <c r="V809" s="44" t="str">
        <f aca="false">LEFT(R809,SEARCH("(",R809,1)-1)&amp;"="&amp;"p%"&amp;LEFT(R809,SEARCH("(",R809,1)-1)</f>
        <v>VURN=p%VURN</v>
      </c>
    </row>
    <row r="810" customFormat="false" ht="12.8" hidden="false" customHeight="false" outlineLevel="0" collapsed="false">
      <c r="E810" s="0" t="s">
        <v>1946</v>
      </c>
      <c r="F810" s="0" t="s">
        <v>1599</v>
      </c>
      <c r="I810" s="39" t="s">
        <v>2816</v>
      </c>
      <c r="J810" s="40" t="n">
        <f aca="false">IF(ISNUMBER(RIGHT(E810,LEN(E810)-SEARCH("(",E810,1))*1),RIGHT(E810,LEN(E810)-SEARCH("(",E810,1))*1,VLOOKUP(MID(E810,SEARCH("(",E810,1)+1,IF(ISERROR(FIND("NBMX",E810,1)),3,4)),$A$2:$C$38,3,0))</f>
        <v>31</v>
      </c>
      <c r="K810" s="40" t="n">
        <f aca="false">IF(ISBLANK(F810),"",IF(ISNUMBER(F810),F810,VLOOKUP(IF(ISERROR(SEARCH(")",F810,1)),LEFT(F810,LEN(F810)),LEFT(F810,LEN(F810)-1)),$A$2:$C$38,3,0)))</f>
        <v>1</v>
      </c>
      <c r="L810" s="40" t="str">
        <f aca="false">IF(ISBLANK(G810),"",IF(ISNUMBER(G810),G810,IF(ISNUMBER(1*LEFT(G810,LEN(G810)-1)),1*LEFT(G810,LEN(G810)-1),VLOOKUP(IF(ISERROR(SEARCH(")",G810,1)),LEFT(G810,LEN(G810)),LEFT(G810,LEN(G810)-1)),$A$2:$C$38,3,0))))</f>
        <v/>
      </c>
      <c r="M810" s="41" t="str">
        <f aca="false">IF(ISBLANK(H810),"",IF(ISNUMBER(H810),H810,IF(ISNUMBER(1*LEFT(H810,LEN(H810)-1)),1*LEFT(H810,LEN(H810)-1),VLOOKUP(IF(ISERROR(SEARCH(")",H810,1)),LEFT(H810,LEN(H810)),LEFT(H810,LEN(H810)-1)),$A$2:$C$38,3,0))))</f>
        <v/>
      </c>
      <c r="N810" s="40" t="str">
        <f aca="false">I810&amp;"("&amp;J810&amp;IF(ISNUMBER(K810),IF(ISNUMBER(L810),IF(ISNUMBER(M810),","&amp;K810&amp;","&amp;L810&amp;","&amp;M810,","&amp;K810&amp;","&amp;L810),","&amp;K810),"")&amp;")"</f>
        <v>VWC(31,1)</v>
      </c>
      <c r="O810" s="0" t="str">
        <f aca="false">IF(ISERROR(VLOOKUP(N810,'INTEGER modparm'!$B$2:$B$155,1,0)),IF(ISERROR(VLOOKUP(N810,'REAL modparm'!$B$2:$B$801,1,0)),IF(ISERROR(VLOOKUP(N810,'CHAR modparm'!$B$2:$B$10,1,0)),"*******","CHARACTER"),"REAL"),"INTEGER")</f>
        <v>REAL</v>
      </c>
      <c r="P810" s="0" t="n">
        <v>809</v>
      </c>
      <c r="Q810" s="42" t="s">
        <v>2974</v>
      </c>
      <c r="R810" s="42" t="str">
        <f aca="false">INDEX($N$2:$N$951,MATCH(S810,$P$2:$P$951,0),1)</f>
        <v>VWC(31,1)</v>
      </c>
      <c r="S810" s="30" t="n">
        <v>809</v>
      </c>
      <c r="T810" s="43" t="str">
        <f aca="false">Q810&amp;"::"&amp;R810</f>
        <v>REAL::VWC(31,1)</v>
      </c>
      <c r="U810" s="44" t="str">
        <f aca="false">"p%"&amp;LEFT(R810,SEARCH("(",R810,1)-1)&amp;"="&amp;LEFT(R810,SEARCH("(",R810,1)-1)</f>
        <v>p%VWC=VWC</v>
      </c>
      <c r="V810" s="44" t="str">
        <f aca="false">LEFT(R810,SEARCH("(",R810,1)-1)&amp;"="&amp;"p%"&amp;LEFT(R810,SEARCH("(",R810,1)-1)</f>
        <v>VWC=p%VWC</v>
      </c>
    </row>
    <row r="811" customFormat="false" ht="12.8" hidden="false" customHeight="false" outlineLevel="0" collapsed="false">
      <c r="E811" s="0" t="s">
        <v>1947</v>
      </c>
      <c r="F811" s="0" t="s">
        <v>1599</v>
      </c>
      <c r="I811" s="39" t="s">
        <v>2817</v>
      </c>
      <c r="J811" s="40" t="n">
        <f aca="false">IF(ISNUMBER(RIGHT(E811,LEN(E811)-SEARCH("(",E811,1))*1),RIGHT(E811,LEN(E811)-SEARCH("(",E811,1))*1,VLOOKUP(MID(E811,SEARCH("(",E811,1)+1,IF(ISERROR(FIND("NBMX",E811,1)),3,4)),$A$2:$C$38,3,0))</f>
        <v>31</v>
      </c>
      <c r="K811" s="40" t="n">
        <f aca="false">IF(ISBLANK(F811),"",IF(ISNUMBER(F811),F811,VLOOKUP(IF(ISERROR(SEARCH(")",F811,1)),LEFT(F811,LEN(F811)),LEFT(F811,LEN(F811)-1)),$A$2:$C$38,3,0)))</f>
        <v>1</v>
      </c>
      <c r="L811" s="40" t="str">
        <f aca="false">IF(ISBLANK(G811),"",IF(ISNUMBER(G811),G811,IF(ISNUMBER(1*LEFT(G811,LEN(G811)-1)),1*LEFT(G811,LEN(G811)-1),VLOOKUP(IF(ISERROR(SEARCH(")",G811,1)),LEFT(G811,LEN(G811)),LEFT(G811,LEN(G811)-1)),$A$2:$C$38,3,0))))</f>
        <v/>
      </c>
      <c r="M811" s="41" t="str">
        <f aca="false">IF(ISBLANK(H811),"",IF(ISNUMBER(H811),H811,IF(ISNUMBER(1*LEFT(H811,LEN(H811)-1)),1*LEFT(H811,LEN(H811)-1),VLOOKUP(IF(ISERROR(SEARCH(")",H811,1)),LEFT(H811,LEN(H811)),LEFT(H811,LEN(H811)-1)),$A$2:$C$38,3,0))))</f>
        <v/>
      </c>
      <c r="N811" s="40" t="str">
        <f aca="false">I811&amp;"("&amp;J811&amp;IF(ISNUMBER(K811),IF(ISNUMBER(L811),IF(ISNUMBER(M811),","&amp;K811&amp;","&amp;L811&amp;","&amp;M811,","&amp;K811&amp;","&amp;L811),","&amp;K811),"")&amp;")"</f>
        <v>VWP(31,1)</v>
      </c>
      <c r="O811" s="0" t="str">
        <f aca="false">IF(ISERROR(VLOOKUP(N811,'INTEGER modparm'!$B$2:$B$155,1,0)),IF(ISERROR(VLOOKUP(N811,'REAL modparm'!$B$2:$B$801,1,0)),IF(ISERROR(VLOOKUP(N811,'CHAR modparm'!$B$2:$B$10,1,0)),"*******","CHARACTER"),"REAL"),"INTEGER")</f>
        <v>REAL</v>
      </c>
      <c r="P811" s="0" t="n">
        <v>810</v>
      </c>
      <c r="Q811" s="42" t="s">
        <v>2974</v>
      </c>
      <c r="R811" s="42" t="str">
        <f aca="false">INDEX($N$2:$N$951,MATCH(S811,$P$2:$P$951,0),1)</f>
        <v>VWP(31,1)</v>
      </c>
      <c r="S811" s="30" t="n">
        <v>810</v>
      </c>
      <c r="T811" s="43" t="str">
        <f aca="false">Q811&amp;"::"&amp;R811</f>
        <v>REAL::VWP(31,1)</v>
      </c>
      <c r="U811" s="44" t="str">
        <f aca="false">"p%"&amp;LEFT(R811,SEARCH("(",R811,1)-1)&amp;"="&amp;LEFT(R811,SEARCH("(",R811,1)-1)</f>
        <v>p%VWP=VWP</v>
      </c>
      <c r="V811" s="44" t="str">
        <f aca="false">LEFT(R811,SEARCH("(",R811,1)-1)&amp;"="&amp;"p%"&amp;LEFT(R811,SEARCH("(",R811,1)-1)</f>
        <v>VWP=p%VWP</v>
      </c>
    </row>
    <row r="812" customFormat="false" ht="12.8" hidden="false" customHeight="false" outlineLevel="0" collapsed="false">
      <c r="E812" s="0" t="s">
        <v>1948</v>
      </c>
      <c r="F812" s="0" t="s">
        <v>1681</v>
      </c>
      <c r="I812" s="39" t="s">
        <v>2818</v>
      </c>
      <c r="J812" s="40" t="n">
        <f aca="false">IF(ISNUMBER(RIGHT(E812,LEN(E812)-SEARCH("(",E812,1))*1),RIGHT(E812,LEN(E812)-SEARCH("(",E812,1))*1,VLOOKUP(MID(E812,SEARCH("(",E812,1)+1,IF(ISERROR(FIND("NBMX",E812,1)),3,4)),$A$2:$C$38,3,0))</f>
        <v>90</v>
      </c>
      <c r="K812" s="40" t="n">
        <f aca="false">IF(ISBLANK(F812),"",IF(ISNUMBER(F812),F812,VLOOKUP(IF(ISERROR(SEARCH(")",F812,1)),LEFT(F812,LEN(F812)),LEFT(F812,LEN(F812)-1)),$A$2:$C$38,3,0)))</f>
        <v>4</v>
      </c>
      <c r="L812" s="40" t="str">
        <f aca="false">IF(ISBLANK(G812),"",IF(ISNUMBER(G812),G812,IF(ISNUMBER(1*LEFT(G812,LEN(G812)-1)),1*LEFT(G812,LEN(G812)-1),VLOOKUP(IF(ISERROR(SEARCH(")",G812,1)),LEFT(G812,LEN(G812)),LEFT(G812,LEN(G812)-1)),$A$2:$C$38,3,0))))</f>
        <v/>
      </c>
      <c r="M812" s="41" t="str">
        <f aca="false">IF(ISBLANK(H812),"",IF(ISNUMBER(H812),H812,IF(ISNUMBER(1*LEFT(H812,LEN(H812)-1)),1*LEFT(H812,LEN(H812)-1),VLOOKUP(IF(ISERROR(SEARCH(")",H812,1)),LEFT(H812,LEN(H812)),LEFT(H812,LEN(H812)-1)),$A$2:$C$38,3,0))))</f>
        <v/>
      </c>
      <c r="N812" s="40" t="str">
        <f aca="false">I812&amp;"("&amp;J812&amp;IF(ISNUMBER(K812),IF(ISNUMBER(L812),IF(ISNUMBER(M812),","&amp;K812&amp;","&amp;L812&amp;","&amp;M812,","&amp;K812&amp;","&amp;L812),","&amp;K812),"")&amp;")"</f>
        <v>VY(90,4)</v>
      </c>
      <c r="O812" s="0" t="str">
        <f aca="false">IF(ISERROR(VLOOKUP(N812,'INTEGER modparm'!$B$2:$B$155,1,0)),IF(ISERROR(VLOOKUP(N812,'REAL modparm'!$B$2:$B$801,1,0)),IF(ISERROR(VLOOKUP(N812,'CHAR modparm'!$B$2:$B$10,1,0)),"*******","CHARACTER"),"REAL"),"INTEGER")</f>
        <v>REAL</v>
      </c>
      <c r="P812" s="0" t="n">
        <v>811</v>
      </c>
      <c r="Q812" s="42" t="s">
        <v>2974</v>
      </c>
      <c r="R812" s="42" t="str">
        <f aca="false">INDEX($N$2:$N$951,MATCH(S812,$P$2:$P$951,0),1)</f>
        <v>VY(90,4)</v>
      </c>
      <c r="S812" s="30" t="n">
        <v>811</v>
      </c>
      <c r="T812" s="43" t="str">
        <f aca="false">Q812&amp;"::"&amp;R812</f>
        <v>REAL::VY(90,4)</v>
      </c>
      <c r="U812" s="44" t="str">
        <f aca="false">"p%"&amp;LEFT(R812,SEARCH("(",R812,1)-1)&amp;"="&amp;LEFT(R812,SEARCH("(",R812,1)-1)</f>
        <v>p%VY=VY</v>
      </c>
      <c r="V812" s="44" t="str">
        <f aca="false">LEFT(R812,SEARCH("(",R812,1)-1)&amp;"="&amp;"p%"&amp;LEFT(R812,SEARCH("(",R812,1)-1)</f>
        <v>VY=p%VY</v>
      </c>
    </row>
    <row r="813" customFormat="false" ht="12.8" hidden="false" customHeight="false" outlineLevel="0" collapsed="false">
      <c r="E813" s="0" t="s">
        <v>884</v>
      </c>
      <c r="I813" s="39" t="s">
        <v>2819</v>
      </c>
      <c r="J813" s="40" t="n">
        <f aca="false">IF(ISNUMBER(RIGHT(E813,LEN(E813)-SEARCH("(",E813,1))*1),RIGHT(E813,LEN(E813)-SEARCH("(",E813,1))*1,VLOOKUP(MID(E813,SEARCH("(",E813,1)+1,IF(ISERROR(FIND("NBMX",E813,1)),3,4)),$A$2:$C$38,3,0))</f>
        <v>200</v>
      </c>
      <c r="K813" s="40" t="str">
        <f aca="false">IF(ISBLANK(F813),"",IF(ISNUMBER(F813),F813,VLOOKUP(IF(ISERROR(SEARCH(")",F813,1)),LEFT(F813,LEN(F813)),LEFT(F813,LEN(F813)-1)),$A$2:$C$38,3,0)))</f>
        <v/>
      </c>
      <c r="L813" s="40" t="str">
        <f aca="false">IF(ISBLANK(G813),"",IF(ISNUMBER(G813),G813,IF(ISNUMBER(1*LEFT(G813,LEN(G813)-1)),1*LEFT(G813,LEN(G813)-1),VLOOKUP(IF(ISERROR(SEARCH(")",G813,1)),LEFT(G813,LEN(G813)),LEFT(G813,LEN(G813)-1)),$A$2:$C$38,3,0))))</f>
        <v/>
      </c>
      <c r="M813" s="41" t="str">
        <f aca="false">IF(ISBLANK(H813),"",IF(ISNUMBER(H813),H813,IF(ISNUMBER(1*LEFT(H813,LEN(H813)-1)),1*LEFT(H813,LEN(H813)-1),VLOOKUP(IF(ISERROR(SEARCH(")",H813,1)),LEFT(H813,LEN(H813)),LEFT(H813,LEN(H813)-1)),$A$2:$C$38,3,0))))</f>
        <v/>
      </c>
      <c r="N813" s="40" t="str">
        <f aca="false">I813&amp;"("&amp;J813&amp;IF(ISNUMBER(K813),IF(ISNUMBER(L813),IF(ISNUMBER(M813),","&amp;K813&amp;","&amp;L813&amp;","&amp;M813,","&amp;K813&amp;","&amp;L813),","&amp;K813),"")&amp;")"</f>
        <v>WA(200)</v>
      </c>
      <c r="O813" s="0" t="str">
        <f aca="false">IF(ISERROR(VLOOKUP(N813,'INTEGER modparm'!$B$2:$B$155,1,0)),IF(ISERROR(VLOOKUP(N813,'REAL modparm'!$B$2:$B$801,1,0)),IF(ISERROR(VLOOKUP(N813,'CHAR modparm'!$B$2:$B$10,1,0)),"*******","CHARACTER"),"REAL"),"INTEGER")</f>
        <v>REAL</v>
      </c>
      <c r="P813" s="0" t="n">
        <v>812</v>
      </c>
      <c r="Q813" s="42" t="s">
        <v>2974</v>
      </c>
      <c r="R813" s="42" t="str">
        <f aca="false">INDEX($N$2:$N$951,MATCH(S813,$P$2:$P$951,0),1)</f>
        <v>WA(200)</v>
      </c>
      <c r="S813" s="30" t="n">
        <v>812</v>
      </c>
      <c r="T813" s="43" t="str">
        <f aca="false">Q813&amp;"::"&amp;R813</f>
        <v>REAL::WA(200)</v>
      </c>
      <c r="U813" s="44" t="str">
        <f aca="false">"p%"&amp;LEFT(R813,SEARCH("(",R813,1)-1)&amp;"="&amp;LEFT(R813,SEARCH("(",R813,1)-1)</f>
        <v>p%WA=WA</v>
      </c>
      <c r="V813" s="44" t="str">
        <f aca="false">LEFT(R813,SEARCH("(",R813,1)-1)&amp;"="&amp;"p%"&amp;LEFT(R813,SEARCH("(",R813,1)-1)</f>
        <v>WA=p%WA</v>
      </c>
    </row>
    <row r="814" customFormat="false" ht="12.8" hidden="false" customHeight="false" outlineLevel="0" collapsed="false">
      <c r="E814" s="0" t="s">
        <v>1949</v>
      </c>
      <c r="F814" s="0" t="s">
        <v>1652</v>
      </c>
      <c r="I814" s="39" t="s">
        <v>2820</v>
      </c>
      <c r="J814" s="40" t="n">
        <f aca="false">IF(ISNUMBER(RIGHT(E814,LEN(E814)-SEARCH("(",E814,1))*1),RIGHT(E814,LEN(E814)-SEARCH("(",E814,1))*1,VLOOKUP(MID(E814,SEARCH("(",E814,1)+1,IF(ISERROR(FIND("NBMX",E814,1)),3,4)),$A$2:$C$38,3,0))</f>
        <v>2</v>
      </c>
      <c r="K814" s="40" t="n">
        <f aca="false">IF(ISBLANK(F814),"",IF(ISNUMBER(F814),F814,VLOOKUP(IF(ISERROR(SEARCH(")",F814,1)),LEFT(F814,LEN(F814)),LEFT(F814,LEN(F814)-1)),$A$2:$C$38,3,0)))</f>
        <v>200</v>
      </c>
      <c r="L814" s="40" t="str">
        <f aca="false">IF(ISBLANK(G814),"",IF(ISNUMBER(G814),G814,IF(ISNUMBER(1*LEFT(G814,LEN(G814)-1)),1*LEFT(G814,LEN(G814)-1),VLOOKUP(IF(ISERROR(SEARCH(")",G814,1)),LEFT(G814,LEN(G814)),LEFT(G814,LEN(G814)-1)),$A$2:$C$38,3,0))))</f>
        <v/>
      </c>
      <c r="M814" s="41" t="str">
        <f aca="false">IF(ISBLANK(H814),"",IF(ISNUMBER(H814),H814,IF(ISNUMBER(1*LEFT(H814,LEN(H814)-1)),1*LEFT(H814,LEN(H814)-1),VLOOKUP(IF(ISERROR(SEARCH(")",H814,1)),LEFT(H814,LEN(H814)),LEFT(H814,LEN(H814)-1)),$A$2:$C$38,3,0))))</f>
        <v/>
      </c>
      <c r="N814" s="40" t="str">
        <f aca="false">I814&amp;"("&amp;J814&amp;IF(ISNUMBER(K814),IF(ISNUMBER(L814),IF(ISNUMBER(M814),","&amp;K814&amp;","&amp;L814&amp;","&amp;M814,","&amp;K814&amp;","&amp;L814),","&amp;K814),"")&amp;")"</f>
        <v>WAC2(2,200)</v>
      </c>
      <c r="O814" s="0" t="str">
        <f aca="false">IF(ISERROR(VLOOKUP(N814,'INTEGER modparm'!$B$2:$B$155,1,0)),IF(ISERROR(VLOOKUP(N814,'REAL modparm'!$B$2:$B$801,1,0)),IF(ISERROR(VLOOKUP(N814,'CHAR modparm'!$B$2:$B$10,1,0)),"*******","CHARACTER"),"REAL"),"INTEGER")</f>
        <v>REAL</v>
      </c>
      <c r="P814" s="0" t="n">
        <v>813</v>
      </c>
      <c r="Q814" s="42" t="s">
        <v>2974</v>
      </c>
      <c r="R814" s="42" t="str">
        <f aca="false">INDEX($N$2:$N$951,MATCH(S814,$P$2:$P$951,0),1)</f>
        <v>WAC2(2,200)</v>
      </c>
      <c r="S814" s="30" t="n">
        <v>813</v>
      </c>
      <c r="T814" s="43" t="str">
        <f aca="false">Q814&amp;"::"&amp;R814</f>
        <v>REAL::WAC2(2,200)</v>
      </c>
      <c r="U814" s="44" t="str">
        <f aca="false">"p%"&amp;LEFT(R814,SEARCH("(",R814,1)-1)&amp;"="&amp;LEFT(R814,SEARCH("(",R814,1)-1)</f>
        <v>p%WAC2=WAC2</v>
      </c>
      <c r="V814" s="44" t="str">
        <f aca="false">LEFT(R814,SEARCH("(",R814,1)-1)&amp;"="&amp;"p%"&amp;LEFT(R814,SEARCH("(",R814,1)-1)</f>
        <v>WAC2=p%WAC2</v>
      </c>
    </row>
    <row r="815" customFormat="false" ht="12.8" hidden="false" customHeight="false" outlineLevel="0" collapsed="false">
      <c r="E815" s="0" t="s">
        <v>885</v>
      </c>
      <c r="I815" s="39" t="s">
        <v>2821</v>
      </c>
      <c r="J815" s="40" t="n">
        <f aca="false">IF(ISNUMBER(RIGHT(E815,LEN(E815)-SEARCH("(",E815,1))*1),RIGHT(E815,LEN(E815)-SEARCH("(",E815,1))*1,VLOOKUP(MID(E815,SEARCH("(",E815,1)+1,IF(ISERROR(FIND("NBMX",E815,1)),3,4)),$A$2:$C$38,3,0))</f>
        <v>200</v>
      </c>
      <c r="K815" s="40" t="str">
        <f aca="false">IF(ISBLANK(F815),"",IF(ISNUMBER(F815),F815,VLOOKUP(IF(ISERROR(SEARCH(")",F815,1)),LEFT(F815,LEN(F815)),LEFT(F815,LEN(F815)-1)),$A$2:$C$38,3,0)))</f>
        <v/>
      </c>
      <c r="L815" s="40" t="str">
        <f aca="false">IF(ISBLANK(G815),"",IF(ISNUMBER(G815),G815,IF(ISNUMBER(1*LEFT(G815,LEN(G815)-1)),1*LEFT(G815,LEN(G815)-1),VLOOKUP(IF(ISERROR(SEARCH(")",G815,1)),LEFT(G815,LEN(G815)),LEFT(G815,LEN(G815)-1)),$A$2:$C$38,3,0))))</f>
        <v/>
      </c>
      <c r="M815" s="41" t="str">
        <f aca="false">IF(ISBLANK(H815),"",IF(ISNUMBER(H815),H815,IF(ISNUMBER(1*LEFT(H815,LEN(H815)-1)),1*LEFT(H815,LEN(H815)-1),VLOOKUP(IF(ISERROR(SEARCH(")",H815,1)),LEFT(H815,LEN(H815)),LEFT(H815,LEN(H815)-1)),$A$2:$C$38,3,0))))</f>
        <v/>
      </c>
      <c r="N815" s="40" t="str">
        <f aca="false">I815&amp;"("&amp;J815&amp;IF(ISNUMBER(K815),IF(ISNUMBER(L815),IF(ISNUMBER(M815),","&amp;K815&amp;","&amp;L815&amp;","&amp;M815,","&amp;K815&amp;","&amp;L815),","&amp;K815),"")&amp;")"</f>
        <v>WAVP(200)</v>
      </c>
      <c r="O815" s="0" t="str">
        <f aca="false">IF(ISERROR(VLOOKUP(N815,'INTEGER modparm'!$B$2:$B$155,1,0)),IF(ISERROR(VLOOKUP(N815,'REAL modparm'!$B$2:$B$801,1,0)),IF(ISERROR(VLOOKUP(N815,'CHAR modparm'!$B$2:$B$10,1,0)),"*******","CHARACTER"),"REAL"),"INTEGER")</f>
        <v>REAL</v>
      </c>
      <c r="P815" s="0" t="n">
        <v>814</v>
      </c>
      <c r="Q815" s="42" t="s">
        <v>2974</v>
      </c>
      <c r="R815" s="42" t="str">
        <f aca="false">INDEX($N$2:$N$951,MATCH(S815,$P$2:$P$951,0),1)</f>
        <v>WAVP(200)</v>
      </c>
      <c r="S815" s="30" t="n">
        <v>814</v>
      </c>
      <c r="T815" s="43" t="str">
        <f aca="false">Q815&amp;"::"&amp;R815</f>
        <v>REAL::WAVP(200)</v>
      </c>
      <c r="U815" s="44" t="str">
        <f aca="false">"p%"&amp;LEFT(R815,SEARCH("(",R815,1)-1)&amp;"="&amp;LEFT(R815,SEARCH("(",R815,1)-1)</f>
        <v>p%WAVP=WAVP</v>
      </c>
      <c r="V815" s="44" t="str">
        <f aca="false">LEFT(R815,SEARCH("(",R815,1)-1)&amp;"="&amp;"p%"&amp;LEFT(R815,SEARCH("(",R815,1)-1)</f>
        <v>WAVP=p%WAVP</v>
      </c>
    </row>
    <row r="816" customFormat="false" ht="12.8" hidden="false" customHeight="false" outlineLevel="0" collapsed="false">
      <c r="E816" s="0" t="s">
        <v>1950</v>
      </c>
      <c r="F816" s="0" t="s">
        <v>1599</v>
      </c>
      <c r="I816" s="39" t="s">
        <v>2822</v>
      </c>
      <c r="J816" s="40" t="n">
        <f aca="false">IF(ISNUMBER(RIGHT(E816,LEN(E816)-SEARCH("(",E816,1))*1),RIGHT(E816,LEN(E816)-SEARCH("(",E816,1))*1,VLOOKUP(MID(E816,SEARCH("(",E816,1)+1,IF(ISERROR(FIND("NBMX",E816,1)),3,4)),$A$2:$C$38,3,0))</f>
        <v>31</v>
      </c>
      <c r="K816" s="40" t="n">
        <f aca="false">IF(ISBLANK(F816),"",IF(ISNUMBER(F816),F816,VLOOKUP(IF(ISERROR(SEARCH(")",F816,1)),LEFT(F816,LEN(F816)),LEFT(F816,LEN(F816)-1)),$A$2:$C$38,3,0)))</f>
        <v>1</v>
      </c>
      <c r="L816" s="40" t="str">
        <f aca="false">IF(ISBLANK(G816),"",IF(ISNUMBER(G816),G816,IF(ISNUMBER(1*LEFT(G816,LEN(G816)-1)),1*LEFT(G816,LEN(G816)-1),VLOOKUP(IF(ISERROR(SEARCH(")",G816,1)),LEFT(G816,LEN(G816)),LEFT(G816,LEN(G816)-1)),$A$2:$C$38,3,0))))</f>
        <v/>
      </c>
      <c r="M816" s="41" t="str">
        <f aca="false">IF(ISBLANK(H816),"",IF(ISNUMBER(H816),H816,IF(ISNUMBER(1*LEFT(H816,LEN(H816)-1)),1*LEFT(H816,LEN(H816)-1),VLOOKUP(IF(ISERROR(SEARCH(")",H816,1)),LEFT(H816,LEN(H816)),LEFT(H816,LEN(H816)-1)),$A$2:$C$38,3,0))))</f>
        <v/>
      </c>
      <c r="N816" s="40" t="str">
        <f aca="false">I816&amp;"("&amp;J816&amp;IF(ISNUMBER(K816),IF(ISNUMBER(L816),IF(ISNUMBER(M816),","&amp;K816&amp;","&amp;L816&amp;","&amp;M816,","&amp;K816&amp;","&amp;L816),","&amp;K816),"")&amp;")"</f>
        <v>WBMC(31,1)</v>
      </c>
      <c r="O816" s="0" t="str">
        <f aca="false">IF(ISERROR(VLOOKUP(N816,'INTEGER modparm'!$B$2:$B$155,1,0)),IF(ISERROR(VLOOKUP(N816,'REAL modparm'!$B$2:$B$801,1,0)),IF(ISERROR(VLOOKUP(N816,'CHAR modparm'!$B$2:$B$10,1,0)),"*******","CHARACTER"),"REAL"),"INTEGER")</f>
        <v>REAL</v>
      </c>
      <c r="P816" s="0" t="n">
        <v>815</v>
      </c>
      <c r="Q816" s="42" t="s">
        <v>2974</v>
      </c>
      <c r="R816" s="42" t="str">
        <f aca="false">INDEX($N$2:$N$951,MATCH(S816,$P$2:$P$951,0),1)</f>
        <v>WBMC(31,1)</v>
      </c>
      <c r="S816" s="30" t="n">
        <v>815</v>
      </c>
      <c r="T816" s="43" t="str">
        <f aca="false">Q816&amp;"::"&amp;R816</f>
        <v>REAL::WBMC(31,1)</v>
      </c>
      <c r="U816" s="44" t="str">
        <f aca="false">"p%"&amp;LEFT(R816,SEARCH("(",R816,1)-1)&amp;"="&amp;LEFT(R816,SEARCH("(",R816,1)-1)</f>
        <v>p%WBMC=WBMC</v>
      </c>
      <c r="V816" s="44" t="str">
        <f aca="false">LEFT(R816,SEARCH("(",R816,1)-1)&amp;"="&amp;"p%"&amp;LEFT(R816,SEARCH("(",R816,1)-1)</f>
        <v>WBMC=p%WBMC</v>
      </c>
    </row>
    <row r="817" customFormat="false" ht="12.8" hidden="false" customHeight="false" outlineLevel="0" collapsed="false">
      <c r="E817" s="0" t="s">
        <v>1951</v>
      </c>
      <c r="F817" s="0" t="s">
        <v>1599</v>
      </c>
      <c r="I817" s="39" t="s">
        <v>2823</v>
      </c>
      <c r="J817" s="40" t="n">
        <f aca="false">IF(ISNUMBER(RIGHT(E817,LEN(E817)-SEARCH("(",E817,1))*1),RIGHT(E817,LEN(E817)-SEARCH("(",E817,1))*1,VLOOKUP(MID(E817,SEARCH("(",E817,1)+1,IF(ISERROR(FIND("NBMX",E817,1)),3,4)),$A$2:$C$38,3,0))</f>
        <v>12</v>
      </c>
      <c r="K817" s="40" t="n">
        <f aca="false">IF(ISBLANK(F817),"",IF(ISNUMBER(F817),F817,VLOOKUP(IF(ISERROR(SEARCH(")",F817,1)),LEFT(F817,LEN(F817)),LEFT(F817,LEN(F817)-1)),$A$2:$C$38,3,0)))</f>
        <v>1</v>
      </c>
      <c r="L817" s="40" t="str">
        <f aca="false">IF(ISBLANK(G817),"",IF(ISNUMBER(G817),G817,IF(ISNUMBER(1*LEFT(G817,LEN(G817)-1)),1*LEFT(G817,LEN(G817)-1),VLOOKUP(IF(ISERROR(SEARCH(")",G817,1)),LEFT(G817,LEN(G817)),LEFT(G817,LEN(G817)-1)),$A$2:$C$38,3,0))))</f>
        <v/>
      </c>
      <c r="M817" s="41" t="str">
        <f aca="false">IF(ISBLANK(H817),"",IF(ISNUMBER(H817),H817,IF(ISNUMBER(1*LEFT(H817,LEN(H817)-1)),1*LEFT(H817,LEN(H817)-1),VLOOKUP(IF(ISERROR(SEARCH(")",H817,1)),LEFT(H817,LEN(H817)),LEFT(H817,LEN(H817)-1)),$A$2:$C$38,3,0))))</f>
        <v/>
      </c>
      <c r="N817" s="40" t="str">
        <f aca="false">I817&amp;"("&amp;J817&amp;IF(ISNUMBER(K817),IF(ISNUMBER(L817),IF(ISNUMBER(M817),","&amp;K817&amp;","&amp;L817&amp;","&amp;M817,","&amp;K817&amp;","&amp;L817),","&amp;K817),"")&amp;")"</f>
        <v>WBMN(12,1)</v>
      </c>
      <c r="O817" s="0" t="str">
        <f aca="false">IF(ISERROR(VLOOKUP(N817,'INTEGER modparm'!$B$2:$B$155,1,0)),IF(ISERROR(VLOOKUP(N817,'REAL modparm'!$B$2:$B$801,1,0)),IF(ISERROR(VLOOKUP(N817,'CHAR modparm'!$B$2:$B$10,1,0)),"*******","CHARACTER"),"REAL"),"INTEGER")</f>
        <v>REAL</v>
      </c>
      <c r="P817" s="0" t="n">
        <v>816</v>
      </c>
      <c r="Q817" s="42" t="s">
        <v>2974</v>
      </c>
      <c r="R817" s="42" t="str">
        <f aca="false">INDEX($N$2:$N$951,MATCH(S817,$P$2:$P$951,0),1)</f>
        <v>WBMN(12,1)</v>
      </c>
      <c r="S817" s="30" t="n">
        <v>816</v>
      </c>
      <c r="T817" s="43" t="str">
        <f aca="false">Q817&amp;"::"&amp;R817</f>
        <v>REAL::WBMN(12,1)</v>
      </c>
      <c r="U817" s="44" t="str">
        <f aca="false">"p%"&amp;LEFT(R817,SEARCH("(",R817,1)-1)&amp;"="&amp;LEFT(R817,SEARCH("(",R817,1)-1)</f>
        <v>p%WBMN=WBMN</v>
      </c>
      <c r="V817" s="44" t="str">
        <f aca="false">LEFT(R817,SEARCH("(",R817,1)-1)&amp;"="&amp;"p%"&amp;LEFT(R817,SEARCH("(",R817,1)-1)</f>
        <v>WBMN=p%WBMN</v>
      </c>
    </row>
    <row r="818" customFormat="false" ht="12.8" hidden="false" customHeight="false" outlineLevel="0" collapsed="false">
      <c r="E818" s="0" t="s">
        <v>1952</v>
      </c>
      <c r="F818" s="0" t="s">
        <v>1599</v>
      </c>
      <c r="I818" s="39" t="s">
        <v>2824</v>
      </c>
      <c r="J818" s="40" t="n">
        <f aca="false">IF(ISNUMBER(RIGHT(E818,LEN(E818)-SEARCH("(",E818,1))*1),RIGHT(E818,LEN(E818)-SEARCH("(",E818,1))*1,VLOOKUP(MID(E818,SEARCH("(",E818,1)+1,IF(ISERROR(FIND("NBMX",E818,1)),3,4)),$A$2:$C$38,3,0))</f>
        <v>200</v>
      </c>
      <c r="K818" s="40" t="n">
        <f aca="false">IF(ISBLANK(F818),"",IF(ISNUMBER(F818),F818,VLOOKUP(IF(ISERROR(SEARCH(")",F818,1)),LEFT(F818,LEN(F818)),LEFT(F818,LEN(F818)-1)),$A$2:$C$38,3,0)))</f>
        <v>1</v>
      </c>
      <c r="L818" s="40" t="str">
        <f aca="false">IF(ISBLANK(G818),"",IF(ISNUMBER(G818),G818,IF(ISNUMBER(1*LEFT(G818,LEN(G818)-1)),1*LEFT(G818,LEN(G818)-1),VLOOKUP(IF(ISERROR(SEARCH(")",G818,1)),LEFT(G818,LEN(G818)),LEFT(G818,LEN(G818)-1)),$A$2:$C$38,3,0))))</f>
        <v/>
      </c>
      <c r="M818" s="41" t="str">
        <f aca="false">IF(ISBLANK(H818),"",IF(ISNUMBER(H818),H818,IF(ISNUMBER(1*LEFT(H818,LEN(H818)-1)),1*LEFT(H818,LEN(H818)-1),VLOOKUP(IF(ISERROR(SEARCH(")",H818,1)),LEFT(H818,LEN(H818)),LEFT(H818,LEN(H818)-1)),$A$2:$C$38,3,0))))</f>
        <v/>
      </c>
      <c r="N818" s="40" t="str">
        <f aca="false">I818&amp;"("&amp;J818&amp;IF(ISNUMBER(K818),IF(ISNUMBER(L818),IF(ISNUMBER(M818),","&amp;K818&amp;","&amp;L818&amp;","&amp;M818,","&amp;K818&amp;","&amp;L818),","&amp;K818),"")&amp;")"</f>
        <v>WCHT(200,1)</v>
      </c>
      <c r="O818" s="0" t="str">
        <f aca="false">IF(ISERROR(VLOOKUP(N818,'INTEGER modparm'!$B$2:$B$155,1,0)),IF(ISERROR(VLOOKUP(N818,'REAL modparm'!$B$2:$B$801,1,0)),IF(ISERROR(VLOOKUP(N818,'CHAR modparm'!$B$2:$B$10,1,0)),"*******","CHARACTER"),"REAL"),"INTEGER")</f>
        <v>REAL</v>
      </c>
      <c r="P818" s="0" t="n">
        <v>817</v>
      </c>
      <c r="Q818" s="42" t="s">
        <v>2974</v>
      </c>
      <c r="R818" s="42" t="str">
        <f aca="false">INDEX($N$2:$N$951,MATCH(S818,$P$2:$P$951,0),1)</f>
        <v>WCHT(200,1)</v>
      </c>
      <c r="S818" s="30" t="n">
        <v>817</v>
      </c>
      <c r="T818" s="43" t="str">
        <f aca="false">Q818&amp;"::"&amp;R818</f>
        <v>REAL::WCHT(200,1)</v>
      </c>
      <c r="U818" s="44" t="str">
        <f aca="false">"p%"&amp;LEFT(R818,SEARCH("(",R818,1)-1)&amp;"="&amp;LEFT(R818,SEARCH("(",R818,1)-1)</f>
        <v>p%WCHT=WCHT</v>
      </c>
      <c r="V818" s="44" t="str">
        <f aca="false">LEFT(R818,SEARCH("(",R818,1)-1)&amp;"="&amp;"p%"&amp;LEFT(R818,SEARCH("(",R818,1)-1)</f>
        <v>WCHT=p%WCHT</v>
      </c>
    </row>
    <row r="819" customFormat="false" ht="12.8" hidden="false" customHeight="false" outlineLevel="0" collapsed="false">
      <c r="E819" s="0" t="s">
        <v>1953</v>
      </c>
      <c r="F819" s="0" t="s">
        <v>1599</v>
      </c>
      <c r="I819" s="39" t="s">
        <v>2825</v>
      </c>
      <c r="J819" s="40" t="n">
        <f aca="false">IF(ISNUMBER(RIGHT(E819,LEN(E819)-SEARCH("(",E819,1))*1),RIGHT(E819,LEN(E819)-SEARCH("(",E819,1))*1,VLOOKUP(MID(E819,SEARCH("(",E819,1)+1,IF(ISERROR(FIND("NBMX",E819,1)),3,4)),$A$2:$C$38,3,0))</f>
        <v>12</v>
      </c>
      <c r="K819" s="40" t="n">
        <f aca="false">IF(ISBLANK(F819),"",IF(ISNUMBER(F819),F819,VLOOKUP(IF(ISERROR(SEARCH(")",F819,1)),LEFT(F819,LEN(F819)),LEFT(F819,LEN(F819)-1)),$A$2:$C$38,3,0)))</f>
        <v>1</v>
      </c>
      <c r="L819" s="40" t="str">
        <f aca="false">IF(ISBLANK(G819),"",IF(ISNUMBER(G819),G819,IF(ISNUMBER(1*LEFT(G819,LEN(G819)-1)),1*LEFT(G819,LEN(G819)-1),VLOOKUP(IF(ISERROR(SEARCH(")",G819,1)),LEFT(G819,LEN(G819)),LEFT(G819,LEN(G819)-1)),$A$2:$C$38,3,0))))</f>
        <v/>
      </c>
      <c r="M819" s="41" t="str">
        <f aca="false">IF(ISBLANK(H819),"",IF(ISNUMBER(H819),H819,IF(ISNUMBER(1*LEFT(H819,LEN(H819)-1)),1*LEFT(H819,LEN(H819)-1),VLOOKUP(IF(ISERROR(SEARCH(")",H819,1)),LEFT(H819,LEN(H819)),LEFT(H819,LEN(H819)-1)),$A$2:$C$38,3,0))))</f>
        <v/>
      </c>
      <c r="N819" s="40" t="str">
        <f aca="false">I819&amp;"("&amp;J819&amp;IF(ISNUMBER(K819),IF(ISNUMBER(L819),IF(ISNUMBER(M819),","&amp;K819&amp;","&amp;L819&amp;","&amp;M819,","&amp;K819&amp;","&amp;L819),","&amp;K819),"")&amp;")"</f>
        <v>WCMU(12,1)</v>
      </c>
      <c r="O819" s="0" t="str">
        <f aca="false">IF(ISERROR(VLOOKUP(N819,'INTEGER modparm'!$B$2:$B$155,1,0)),IF(ISERROR(VLOOKUP(N819,'REAL modparm'!$B$2:$B$801,1,0)),IF(ISERROR(VLOOKUP(N819,'CHAR modparm'!$B$2:$B$10,1,0)),"*******","CHARACTER"),"REAL"),"INTEGER")</f>
        <v>REAL</v>
      </c>
      <c r="P819" s="0" t="n">
        <v>818</v>
      </c>
      <c r="Q819" s="42" t="s">
        <v>2974</v>
      </c>
      <c r="R819" s="42" t="str">
        <f aca="false">INDEX($N$2:$N$951,MATCH(S819,$P$2:$P$951,0),1)</f>
        <v>WCMU(12,1)</v>
      </c>
      <c r="S819" s="30" t="n">
        <v>818</v>
      </c>
      <c r="T819" s="43" t="str">
        <f aca="false">Q819&amp;"::"&amp;R819</f>
        <v>REAL::WCMU(12,1)</v>
      </c>
      <c r="U819" s="44" t="str">
        <f aca="false">"p%"&amp;LEFT(R819,SEARCH("(",R819,1)-1)&amp;"="&amp;LEFT(R819,SEARCH("(",R819,1)-1)</f>
        <v>p%WCMU=WCMU</v>
      </c>
      <c r="V819" s="44" t="str">
        <f aca="false">LEFT(R819,SEARCH("(",R819,1)-1)&amp;"="&amp;"p%"&amp;LEFT(R819,SEARCH("(",R819,1)-1)</f>
        <v>WCMU=p%WCMU</v>
      </c>
    </row>
    <row r="820" customFormat="false" ht="12.8" hidden="false" customHeight="false" outlineLevel="0" collapsed="false">
      <c r="E820" s="0" t="s">
        <v>1954</v>
      </c>
      <c r="F820" s="0" t="s">
        <v>1599</v>
      </c>
      <c r="I820" s="39" t="s">
        <v>2826</v>
      </c>
      <c r="J820" s="40" t="n">
        <f aca="false">IF(ISNUMBER(RIGHT(E820,LEN(E820)-SEARCH("(",E820,1))*1),RIGHT(E820,LEN(E820)-SEARCH("(",E820,1))*1,VLOOKUP(MID(E820,SEARCH("(",E820,1)+1,IF(ISERROR(FIND("NBMX",E820,1)),3,4)),$A$2:$C$38,3,0))</f>
        <v>31</v>
      </c>
      <c r="K820" s="40" t="n">
        <f aca="false">IF(ISBLANK(F820),"",IF(ISNUMBER(F820),F820,VLOOKUP(IF(ISERROR(SEARCH(")",F820,1)),LEFT(F820,LEN(F820)),LEFT(F820,LEN(F820)-1)),$A$2:$C$38,3,0)))</f>
        <v>1</v>
      </c>
      <c r="L820" s="40" t="str">
        <f aca="false">IF(ISBLANK(G820),"",IF(ISNUMBER(G820),G820,IF(ISNUMBER(1*LEFT(G820,LEN(G820)-1)),1*LEFT(G820,LEN(G820)-1),VLOOKUP(IF(ISERROR(SEARCH(")",G820,1)),LEFT(G820,LEN(G820)),LEFT(G820,LEN(G820)-1)),$A$2:$C$38,3,0))))</f>
        <v/>
      </c>
      <c r="M820" s="41" t="str">
        <f aca="false">IF(ISBLANK(H820),"",IF(ISNUMBER(H820),H820,IF(ISNUMBER(1*LEFT(H820,LEN(H820)-1)),1*LEFT(H820,LEN(H820)-1),VLOOKUP(IF(ISERROR(SEARCH(")",H820,1)),LEFT(H820,LEN(H820)),LEFT(H820,LEN(H820)-1)),$A$2:$C$38,3,0))))</f>
        <v/>
      </c>
      <c r="N820" s="40" t="str">
        <f aca="false">I820&amp;"("&amp;J820&amp;IF(ISNUMBER(K820),IF(ISNUMBER(L820),IF(ISNUMBER(M820),","&amp;K820&amp;","&amp;L820&amp;","&amp;M820,","&amp;K820&amp;","&amp;L820),","&amp;K820),"")&amp;")"</f>
        <v>WCO2G(31,1)</v>
      </c>
      <c r="O820" s="0" t="str">
        <f aca="false">IF(ISERROR(VLOOKUP(N820,'INTEGER modparm'!$B$2:$B$155,1,0)),IF(ISERROR(VLOOKUP(N820,'REAL modparm'!$B$2:$B$801,1,0)),IF(ISERROR(VLOOKUP(N820,'CHAR modparm'!$B$2:$B$10,1,0)),"*******","CHARACTER"),"REAL"),"INTEGER")</f>
        <v>REAL</v>
      </c>
      <c r="P820" s="0" t="n">
        <v>819</v>
      </c>
      <c r="Q820" s="42" t="s">
        <v>2974</v>
      </c>
      <c r="R820" s="42" t="str">
        <f aca="false">INDEX($N$2:$N$951,MATCH(S820,$P$2:$P$951,0),1)</f>
        <v>WCO2G(31,1)</v>
      </c>
      <c r="S820" s="30" t="n">
        <v>819</v>
      </c>
      <c r="T820" s="43" t="str">
        <f aca="false">Q820&amp;"::"&amp;R820</f>
        <v>REAL::WCO2G(31,1)</v>
      </c>
      <c r="U820" s="44" t="str">
        <f aca="false">"p%"&amp;LEFT(R820,SEARCH("(",R820,1)-1)&amp;"="&amp;LEFT(R820,SEARCH("(",R820,1)-1)</f>
        <v>p%WCO2G=WCO2G</v>
      </c>
      <c r="V820" s="44" t="str">
        <f aca="false">LEFT(R820,SEARCH("(",R820,1)-1)&amp;"="&amp;"p%"&amp;LEFT(R820,SEARCH("(",R820,1)-1)</f>
        <v>WCO2G=p%WCO2G</v>
      </c>
    </row>
    <row r="821" customFormat="false" ht="12.8" hidden="false" customHeight="false" outlineLevel="0" collapsed="false">
      <c r="E821" s="0" t="s">
        <v>1955</v>
      </c>
      <c r="F821" s="0" t="s">
        <v>1599</v>
      </c>
      <c r="I821" s="39" t="s">
        <v>2827</v>
      </c>
      <c r="J821" s="40" t="n">
        <f aca="false">IF(ISNUMBER(RIGHT(E821,LEN(E821)-SEARCH("(",E821,1))*1),RIGHT(E821,LEN(E821)-SEARCH("(",E821,1))*1,VLOOKUP(MID(E821,SEARCH("(",E821,1)+1,IF(ISERROR(FIND("NBMX",E821,1)),3,4)),$A$2:$C$38,3,0))</f>
        <v>31</v>
      </c>
      <c r="K821" s="40" t="n">
        <f aca="false">IF(ISBLANK(F821),"",IF(ISNUMBER(F821),F821,VLOOKUP(IF(ISERROR(SEARCH(")",F821,1)),LEFT(F821,LEN(F821)),LEFT(F821,LEN(F821)-1)),$A$2:$C$38,3,0)))</f>
        <v>1</v>
      </c>
      <c r="L821" s="40" t="str">
        <f aca="false">IF(ISBLANK(G821),"",IF(ISNUMBER(G821),G821,IF(ISNUMBER(1*LEFT(G821,LEN(G821)-1)),1*LEFT(G821,LEN(G821)-1),VLOOKUP(IF(ISERROR(SEARCH(")",G821,1)),LEFT(G821,LEN(G821)),LEFT(G821,LEN(G821)-1)),$A$2:$C$38,3,0))))</f>
        <v/>
      </c>
      <c r="M821" s="41" t="str">
        <f aca="false">IF(ISBLANK(H821),"",IF(ISNUMBER(H821),H821,IF(ISNUMBER(1*LEFT(H821,LEN(H821)-1)),1*LEFT(H821,LEN(H821)-1),VLOOKUP(IF(ISERROR(SEARCH(")",H821,1)),LEFT(H821,LEN(H821)),LEFT(H821,LEN(H821)-1)),$A$2:$C$38,3,0))))</f>
        <v/>
      </c>
      <c r="N821" s="40" t="str">
        <f aca="false">I821&amp;"("&amp;J821&amp;IF(ISNUMBER(K821),IF(ISNUMBER(L821),IF(ISNUMBER(M821),","&amp;K821&amp;","&amp;L821&amp;","&amp;M821,","&amp;K821&amp;","&amp;L821),","&amp;K821),"")&amp;")"</f>
        <v>WCO2L(31,1)</v>
      </c>
      <c r="O821" s="0" t="str">
        <f aca="false">IF(ISERROR(VLOOKUP(N821,'INTEGER modparm'!$B$2:$B$155,1,0)),IF(ISERROR(VLOOKUP(N821,'REAL modparm'!$B$2:$B$801,1,0)),IF(ISERROR(VLOOKUP(N821,'CHAR modparm'!$B$2:$B$10,1,0)),"*******","CHARACTER"),"REAL"),"INTEGER")</f>
        <v>REAL</v>
      </c>
      <c r="P821" s="0" t="n">
        <v>820</v>
      </c>
      <c r="Q821" s="42" t="s">
        <v>2974</v>
      </c>
      <c r="R821" s="42" t="str">
        <f aca="false">INDEX($N$2:$N$951,MATCH(S821,$P$2:$P$951,0),1)</f>
        <v>WCO2L(31,1)</v>
      </c>
      <c r="S821" s="30" t="n">
        <v>820</v>
      </c>
      <c r="T821" s="43" t="str">
        <f aca="false">Q821&amp;"::"&amp;R821</f>
        <v>REAL::WCO2L(31,1)</v>
      </c>
      <c r="U821" s="44" t="str">
        <f aca="false">"p%"&amp;LEFT(R821,SEARCH("(",R821,1)-1)&amp;"="&amp;LEFT(R821,SEARCH("(",R821,1)-1)</f>
        <v>p%WCO2L=WCO2L</v>
      </c>
      <c r="V821" s="44" t="str">
        <f aca="false">LEFT(R821,SEARCH("(",R821,1)-1)&amp;"="&amp;"p%"&amp;LEFT(R821,SEARCH("(",R821,1)-1)</f>
        <v>WCO2L=p%WCO2L</v>
      </c>
    </row>
    <row r="822" customFormat="false" ht="12.8" hidden="false" customHeight="false" outlineLevel="0" collapsed="false">
      <c r="E822" s="0" t="s">
        <v>1956</v>
      </c>
      <c r="F822" s="0" t="s">
        <v>1599</v>
      </c>
      <c r="I822" s="39" t="s">
        <v>2828</v>
      </c>
      <c r="J822" s="40" t="n">
        <f aca="false">IF(ISNUMBER(RIGHT(E822,LEN(E822)-SEARCH("(",E822,1))*1),RIGHT(E822,LEN(E822)-SEARCH("(",E822,1))*1,VLOOKUP(MID(E822,SEARCH("(",E822,1)+1,IF(ISERROR(FIND("NBMX",E822,1)),3,4)),$A$2:$C$38,3,0))</f>
        <v>12</v>
      </c>
      <c r="K822" s="40" t="n">
        <f aca="false">IF(ISBLANK(F822),"",IF(ISNUMBER(F822),F822,VLOOKUP(IF(ISERROR(SEARCH(")",F822,1)),LEFT(F822,LEN(F822)),LEFT(F822,LEN(F822)-1)),$A$2:$C$38,3,0)))</f>
        <v>1</v>
      </c>
      <c r="L822" s="40" t="str">
        <f aca="false">IF(ISBLANK(G822),"",IF(ISNUMBER(G822),G822,IF(ISNUMBER(1*LEFT(G822,LEN(G822)-1)),1*LEFT(G822,LEN(G822)-1),VLOOKUP(IF(ISERROR(SEARCH(")",G822,1)),LEFT(G822,LEN(G822)),LEFT(G822,LEN(G822)-1)),$A$2:$C$38,3,0))))</f>
        <v/>
      </c>
      <c r="M822" s="41" t="str">
        <f aca="false">IF(ISBLANK(H822),"",IF(ISNUMBER(H822),H822,IF(ISNUMBER(1*LEFT(H822,LEN(H822)-1)),1*LEFT(H822,LEN(H822)-1),VLOOKUP(IF(ISERROR(SEARCH(")",H822,1)),LEFT(H822,LEN(H822)),LEFT(H822,LEN(H822)-1)),$A$2:$C$38,3,0))))</f>
        <v/>
      </c>
      <c r="N822" s="40" t="str">
        <f aca="false">I822&amp;"("&amp;J822&amp;IF(ISNUMBER(K822),IF(ISNUMBER(L822),IF(ISNUMBER(M822),","&amp;K822&amp;","&amp;L822&amp;","&amp;M822,","&amp;K822&amp;","&amp;L822),","&amp;K822),"")&amp;")"</f>
        <v>WCOU(12,1)</v>
      </c>
      <c r="O822" s="0" t="str">
        <f aca="false">IF(ISERROR(VLOOKUP(N822,'INTEGER modparm'!$B$2:$B$155,1,0)),IF(ISERROR(VLOOKUP(N822,'REAL modparm'!$B$2:$B$801,1,0)),IF(ISERROR(VLOOKUP(N822,'CHAR modparm'!$B$2:$B$10,1,0)),"*******","CHARACTER"),"REAL"),"INTEGER")</f>
        <v>REAL</v>
      </c>
      <c r="P822" s="0" t="n">
        <v>821</v>
      </c>
      <c r="Q822" s="42" t="s">
        <v>2974</v>
      </c>
      <c r="R822" s="42" t="str">
        <f aca="false">INDEX($N$2:$N$951,MATCH(S822,$P$2:$P$951,0),1)</f>
        <v>WCOU(12,1)</v>
      </c>
      <c r="S822" s="30" t="n">
        <v>821</v>
      </c>
      <c r="T822" s="43" t="str">
        <f aca="false">Q822&amp;"::"&amp;R822</f>
        <v>REAL::WCOU(12,1)</v>
      </c>
      <c r="U822" s="44" t="str">
        <f aca="false">"p%"&amp;LEFT(R822,SEARCH("(",R822,1)-1)&amp;"="&amp;LEFT(R822,SEARCH("(",R822,1)-1)</f>
        <v>p%WCOU=WCOU</v>
      </c>
      <c r="V822" s="44" t="str">
        <f aca="false">LEFT(R822,SEARCH("(",R822,1)-1)&amp;"="&amp;"p%"&amp;LEFT(R822,SEARCH("(",R822,1)-1)</f>
        <v>WCOU=p%WCOU</v>
      </c>
    </row>
    <row r="823" customFormat="false" ht="12.8" hidden="false" customHeight="false" outlineLevel="0" collapsed="false">
      <c r="E823" s="0" t="s">
        <v>886</v>
      </c>
      <c r="I823" s="39" t="s">
        <v>2829</v>
      </c>
      <c r="J823" s="40" t="n">
        <f aca="false">IF(ISNUMBER(RIGHT(E823,LEN(E823)-SEARCH("(",E823,1))*1),RIGHT(E823,LEN(E823)-SEARCH("(",E823,1))*1,VLOOKUP(MID(E823,SEARCH("(",E823,1)+1,IF(ISERROR(FIND("NBMX",E823,1)),3,4)),$A$2:$C$38,3,0))</f>
        <v>200</v>
      </c>
      <c r="K823" s="40" t="str">
        <f aca="false">IF(ISBLANK(F823),"",IF(ISNUMBER(F823),F823,VLOOKUP(IF(ISERROR(SEARCH(")",F823,1)),LEFT(F823,LEN(F823)),LEFT(F823,LEN(F823)-1)),$A$2:$C$38,3,0)))</f>
        <v/>
      </c>
      <c r="L823" s="40" t="str">
        <f aca="false">IF(ISBLANK(G823),"",IF(ISNUMBER(G823),G823,IF(ISNUMBER(1*LEFT(G823,LEN(G823)-1)),1*LEFT(G823,LEN(G823)-1),VLOOKUP(IF(ISERROR(SEARCH(")",G823,1)),LEFT(G823,LEN(G823)),LEFT(G823,LEN(G823)-1)),$A$2:$C$38,3,0))))</f>
        <v/>
      </c>
      <c r="M823" s="41" t="str">
        <f aca="false">IF(ISBLANK(H823),"",IF(ISNUMBER(H823),H823,IF(ISNUMBER(1*LEFT(H823,LEN(H823)-1)),1*LEFT(H823,LEN(H823)-1),VLOOKUP(IF(ISERROR(SEARCH(")",H823,1)),LEFT(H823,LEN(H823)),LEFT(H823,LEN(H823)-1)),$A$2:$C$38,3,0))))</f>
        <v/>
      </c>
      <c r="N823" s="40" t="str">
        <f aca="false">I823&amp;"("&amp;J823&amp;IF(ISNUMBER(K823),IF(ISNUMBER(L823),IF(ISNUMBER(M823),","&amp;K823&amp;","&amp;L823&amp;","&amp;M823,","&amp;K823&amp;","&amp;L823),","&amp;K823),"")&amp;")"</f>
        <v>WCY(200)</v>
      </c>
      <c r="O823" s="0" t="str">
        <f aca="false">IF(ISERROR(VLOOKUP(N823,'INTEGER modparm'!$B$2:$B$155,1,0)),IF(ISERROR(VLOOKUP(N823,'REAL modparm'!$B$2:$B$801,1,0)),IF(ISERROR(VLOOKUP(N823,'CHAR modparm'!$B$2:$B$10,1,0)),"*******","CHARACTER"),"REAL"),"INTEGER")</f>
        <v>REAL</v>
      </c>
      <c r="P823" s="0" t="n">
        <v>822</v>
      </c>
      <c r="Q823" s="42" t="s">
        <v>2974</v>
      </c>
      <c r="R823" s="42" t="str">
        <f aca="false">INDEX($N$2:$N$951,MATCH(S823,$P$2:$P$951,0),1)</f>
        <v>WCY(200)</v>
      </c>
      <c r="S823" s="30" t="n">
        <v>822</v>
      </c>
      <c r="T823" s="43" t="str">
        <f aca="false">Q823&amp;"::"&amp;R823</f>
        <v>REAL::WCY(200)</v>
      </c>
      <c r="U823" s="44" t="str">
        <f aca="false">"p%"&amp;LEFT(R823,SEARCH("(",R823,1)-1)&amp;"="&amp;LEFT(R823,SEARCH("(",R823,1)-1)</f>
        <v>p%WCY=WCY</v>
      </c>
      <c r="V823" s="44" t="str">
        <f aca="false">LEFT(R823,SEARCH("(",R823,1)-1)&amp;"="&amp;"p%"&amp;LEFT(R823,SEARCH("(",R823,1)-1)</f>
        <v>WCY=p%WCY</v>
      </c>
    </row>
    <row r="824" customFormat="false" ht="12.8" hidden="false" customHeight="false" outlineLevel="0" collapsed="false">
      <c r="E824" s="0" t="s">
        <v>1167</v>
      </c>
      <c r="I824" s="39" t="s">
        <v>2830</v>
      </c>
      <c r="J824" s="40" t="n">
        <f aca="false">IF(ISNUMBER(RIGHT(E824,LEN(E824)-SEARCH("(",E824,1))*1),RIGHT(E824,LEN(E824)-SEARCH("(",E824,1))*1,VLOOKUP(MID(E824,SEARCH("(",E824,1)+1,IF(ISERROR(FIND("NBMX",E824,1)),3,4)),$A$2:$C$38,3,0))</f>
        <v>1</v>
      </c>
      <c r="K824" s="40" t="str">
        <f aca="false">IF(ISBLANK(F824),"",IF(ISNUMBER(F824),F824,VLOOKUP(IF(ISERROR(SEARCH(")",F824,1)),LEFT(F824,LEN(F824)),LEFT(F824,LEN(F824)-1)),$A$2:$C$38,3,0)))</f>
        <v/>
      </c>
      <c r="L824" s="40" t="str">
        <f aca="false">IF(ISBLANK(G824),"",IF(ISNUMBER(G824),G824,IF(ISNUMBER(1*LEFT(G824,LEN(G824)-1)),1*LEFT(G824,LEN(G824)-1),VLOOKUP(IF(ISERROR(SEARCH(")",G824,1)),LEFT(G824,LEN(G824)),LEFT(G824,LEN(G824)-1)),$A$2:$C$38,3,0))))</f>
        <v/>
      </c>
      <c r="M824" s="41" t="str">
        <f aca="false">IF(ISBLANK(H824),"",IF(ISNUMBER(H824),H824,IF(ISNUMBER(1*LEFT(H824,LEN(H824)-1)),1*LEFT(H824,LEN(H824)-1),VLOOKUP(IF(ISERROR(SEARCH(")",H824,1)),LEFT(H824,LEN(H824)),LEFT(H824,LEN(H824)-1)),$A$2:$C$38,3,0))))</f>
        <v/>
      </c>
      <c r="N824" s="40" t="str">
        <f aca="false">I824&amp;"("&amp;J824&amp;IF(ISNUMBER(K824),IF(ISNUMBER(L824),IF(ISNUMBER(M824),","&amp;K824&amp;","&amp;L824&amp;","&amp;M824,","&amp;K824&amp;","&amp;L824),","&amp;K824),"")&amp;")"</f>
        <v>WDRM(1)</v>
      </c>
      <c r="O824" s="0" t="str">
        <f aca="false">IF(ISERROR(VLOOKUP(N824,'INTEGER modparm'!$B$2:$B$155,1,0)),IF(ISERROR(VLOOKUP(N824,'REAL modparm'!$B$2:$B$801,1,0)),IF(ISERROR(VLOOKUP(N824,'CHAR modparm'!$B$2:$B$10,1,0)),"*******","CHARACTER"),"REAL"),"INTEGER")</f>
        <v>REAL</v>
      </c>
      <c r="P824" s="0" t="n">
        <v>823</v>
      </c>
      <c r="Q824" s="42" t="s">
        <v>2974</v>
      </c>
      <c r="R824" s="42" t="str">
        <f aca="false">INDEX($N$2:$N$951,MATCH(S824,$P$2:$P$951,0),1)</f>
        <v>WDRM(1)</v>
      </c>
      <c r="S824" s="30" t="n">
        <v>823</v>
      </c>
      <c r="T824" s="43" t="str">
        <f aca="false">Q824&amp;"::"&amp;R824</f>
        <v>REAL::WDRM(1)</v>
      </c>
      <c r="U824" s="44" t="str">
        <f aca="false">"p%"&amp;LEFT(R824,SEARCH("(",R824,1)-1)&amp;"="&amp;LEFT(R824,SEARCH("(",R824,1)-1)</f>
        <v>p%WDRM=WDRM</v>
      </c>
      <c r="V824" s="44" t="str">
        <f aca="false">LEFT(R824,SEARCH("(",R824,1)-1)&amp;"="&amp;"p%"&amp;LEFT(R824,SEARCH("(",R824,1)-1)</f>
        <v>WDRM=p%WDRM</v>
      </c>
    </row>
    <row r="825" customFormat="false" ht="12.8" hidden="false" customHeight="false" outlineLevel="0" collapsed="false">
      <c r="E825" s="0" t="s">
        <v>1957</v>
      </c>
      <c r="F825" s="0" t="s">
        <v>224</v>
      </c>
      <c r="G825" s="0" t="s">
        <v>1599</v>
      </c>
      <c r="I825" s="39" t="s">
        <v>2831</v>
      </c>
      <c r="J825" s="40" t="n">
        <f aca="false">IF(ISNUMBER(RIGHT(E825,LEN(E825)-SEARCH("(",E825,1))*1),RIGHT(E825,LEN(E825)-SEARCH("(",E825,1))*1,VLOOKUP(MID(E825,SEARCH("(",E825,1)+1,IF(ISERROR(FIND("NBMX",E825,1)),3,4)),$A$2:$C$38,3,0))</f>
        <v>45</v>
      </c>
      <c r="K825" s="40" t="n">
        <f aca="false">IF(ISBLANK(F825),"",IF(ISNUMBER(F825),F825,VLOOKUP(IF(ISERROR(SEARCH(")",F825,1)),LEFT(F825,LEN(F825)),LEFT(F825,LEN(F825)-1)),$A$2:$C$38,3,0)))</f>
        <v>300</v>
      </c>
      <c r="L825" s="40" t="n">
        <f aca="false">IF(ISBLANK(G825),"",IF(ISNUMBER(G825),G825,IF(ISNUMBER(1*LEFT(G825,LEN(G825)-1)),1*LEFT(G825,LEN(G825)-1),VLOOKUP(IF(ISERROR(SEARCH(")",G825,1)),LEFT(G825,LEN(G825)),LEFT(G825,LEN(G825)-1)),$A$2:$C$38,3,0))))</f>
        <v>1</v>
      </c>
      <c r="M825" s="41" t="str">
        <f aca="false">IF(ISBLANK(H825),"",IF(ISNUMBER(H825),H825,IF(ISNUMBER(1*LEFT(H825,LEN(H825)-1)),1*LEFT(H825,LEN(H825)-1),VLOOKUP(IF(ISERROR(SEARCH(")",H825,1)),LEFT(H825,LEN(H825)),LEFT(H825,LEN(H825)-1)),$A$2:$C$38,3,0))))</f>
        <v/>
      </c>
      <c r="N825" s="40" t="str">
        <f aca="false">I825&amp;"("&amp;J825&amp;IF(ISNUMBER(K825),IF(ISNUMBER(L825),IF(ISNUMBER(M825),","&amp;K825&amp;","&amp;L825&amp;","&amp;M825,","&amp;K825&amp;","&amp;L825),","&amp;K825),"")&amp;")"</f>
        <v>WFA(45,300,1)</v>
      </c>
      <c r="O825" s="0" t="str">
        <f aca="false">IF(ISERROR(VLOOKUP(N825,'INTEGER modparm'!$B$2:$B$155,1,0)),IF(ISERROR(VLOOKUP(N825,'REAL modparm'!$B$2:$B$801,1,0)),IF(ISERROR(VLOOKUP(N825,'CHAR modparm'!$B$2:$B$10,1,0)),"*******","CHARACTER"),"REAL"),"INTEGER")</f>
        <v>REAL</v>
      </c>
      <c r="P825" s="0" t="n">
        <v>824</v>
      </c>
      <c r="Q825" s="42" t="s">
        <v>2974</v>
      </c>
      <c r="R825" s="42" t="str">
        <f aca="false">INDEX($N$2:$N$951,MATCH(S825,$P$2:$P$951,0),1)</f>
        <v>WFA(45,300,1)</v>
      </c>
      <c r="S825" s="30" t="n">
        <v>824</v>
      </c>
      <c r="T825" s="43" t="str">
        <f aca="false">Q825&amp;"::"&amp;R825</f>
        <v>REAL::WFA(45,300,1)</v>
      </c>
      <c r="U825" s="44" t="str">
        <f aca="false">"p%"&amp;LEFT(R825,SEARCH("(",R825,1)-1)&amp;"="&amp;LEFT(R825,SEARCH("(",R825,1)-1)</f>
        <v>p%WFA=WFA</v>
      </c>
      <c r="V825" s="44" t="str">
        <f aca="false">LEFT(R825,SEARCH("(",R825,1)-1)&amp;"="&amp;"p%"&amp;LEFT(R825,SEARCH("(",R825,1)-1)</f>
        <v>WFA=p%WFA</v>
      </c>
    </row>
    <row r="826" customFormat="false" ht="12.8" hidden="false" customHeight="false" outlineLevel="0" collapsed="false">
      <c r="E826" s="0" t="s">
        <v>1958</v>
      </c>
      <c r="F826" s="0" t="s">
        <v>1599</v>
      </c>
      <c r="I826" s="39" t="s">
        <v>2832</v>
      </c>
      <c r="J826" s="40" t="n">
        <f aca="false">IF(ISNUMBER(RIGHT(E826,LEN(E826)-SEARCH("(",E826,1))*1),RIGHT(E826,LEN(E826)-SEARCH("(",E826,1))*1,VLOOKUP(MID(E826,SEARCH("(",E826,1)+1,IF(ISERROR(FIND("NBMX",E826,1)),3,4)),$A$2:$C$38,3,0))</f>
        <v>12</v>
      </c>
      <c r="K826" s="40" t="n">
        <f aca="false">IF(ISBLANK(F826),"",IF(ISNUMBER(F826),F826,VLOOKUP(IF(ISERROR(SEARCH(")",F826,1)),LEFT(F826,LEN(F826)),LEFT(F826,LEN(F826)-1)),$A$2:$C$38,3,0)))</f>
        <v>1</v>
      </c>
      <c r="L826" s="40" t="str">
        <f aca="false">IF(ISBLANK(G826),"",IF(ISNUMBER(G826),G826,IF(ISNUMBER(1*LEFT(G826,LEN(G826)-1)),1*LEFT(G826,LEN(G826)-1),VLOOKUP(IF(ISERROR(SEARCH(")",G826,1)),LEFT(G826,LEN(G826)),LEFT(G826,LEN(G826)-1)),$A$2:$C$38,3,0))))</f>
        <v/>
      </c>
      <c r="M826" s="41" t="str">
        <f aca="false">IF(ISBLANK(H826),"",IF(ISNUMBER(H826),H826,IF(ISNUMBER(1*LEFT(H826,LEN(H826)-1)),1*LEFT(H826,LEN(H826)-1),VLOOKUP(IF(ISERROR(SEARCH(")",H826,1)),LEFT(H826,LEN(H826)),LEFT(H826,LEN(H826)-1)),$A$2:$C$38,3,0))))</f>
        <v/>
      </c>
      <c r="N826" s="40" t="str">
        <f aca="false">I826&amp;"("&amp;J826&amp;IF(ISNUMBER(K826),IF(ISNUMBER(L826),IF(ISNUMBER(M826),","&amp;K826&amp;","&amp;L826&amp;","&amp;M826,","&amp;K826&amp;","&amp;L826),","&amp;K826),"")&amp;")"</f>
        <v>WHPC(12,1)</v>
      </c>
      <c r="O826" s="0" t="str">
        <f aca="false">IF(ISERROR(VLOOKUP(N826,'INTEGER modparm'!$B$2:$B$155,1,0)),IF(ISERROR(VLOOKUP(N826,'REAL modparm'!$B$2:$B$801,1,0)),IF(ISERROR(VLOOKUP(N826,'CHAR modparm'!$B$2:$B$10,1,0)),"*******","CHARACTER"),"REAL"),"INTEGER")</f>
        <v>REAL</v>
      </c>
      <c r="P826" s="0" t="n">
        <v>825</v>
      </c>
      <c r="Q826" s="42" t="s">
        <v>2974</v>
      </c>
      <c r="R826" s="42" t="str">
        <f aca="false">INDEX($N$2:$N$951,MATCH(S826,$P$2:$P$951,0),1)</f>
        <v>WHPC(12,1)</v>
      </c>
      <c r="S826" s="30" t="n">
        <v>825</v>
      </c>
      <c r="T826" s="43" t="str">
        <f aca="false">Q826&amp;"::"&amp;R826</f>
        <v>REAL::WHPC(12,1)</v>
      </c>
      <c r="U826" s="44" t="str">
        <f aca="false">"p%"&amp;LEFT(R826,SEARCH("(",R826,1)-1)&amp;"="&amp;LEFT(R826,SEARCH("(",R826,1)-1)</f>
        <v>p%WHPC=WHPC</v>
      </c>
      <c r="V826" s="44" t="str">
        <f aca="false">LEFT(R826,SEARCH("(",R826,1)-1)&amp;"="&amp;"p%"&amp;LEFT(R826,SEARCH("(",R826,1)-1)</f>
        <v>WHPC=p%WHPC</v>
      </c>
    </row>
    <row r="827" customFormat="false" ht="12.8" hidden="false" customHeight="false" outlineLevel="0" collapsed="false">
      <c r="E827" s="0" t="s">
        <v>1959</v>
      </c>
      <c r="F827" s="0" t="s">
        <v>1599</v>
      </c>
      <c r="I827" s="39" t="s">
        <v>2833</v>
      </c>
      <c r="J827" s="40" t="n">
        <f aca="false">IF(ISNUMBER(RIGHT(E827,LEN(E827)-SEARCH("(",E827,1))*1),RIGHT(E827,LEN(E827)-SEARCH("(",E827,1))*1,VLOOKUP(MID(E827,SEARCH("(",E827,1)+1,IF(ISERROR(FIND("NBMX",E827,1)),3,4)),$A$2:$C$38,3,0))</f>
        <v>12</v>
      </c>
      <c r="K827" s="40" t="n">
        <f aca="false">IF(ISBLANK(F827),"",IF(ISNUMBER(F827),F827,VLOOKUP(IF(ISERROR(SEARCH(")",F827,1)),LEFT(F827,LEN(F827)),LEFT(F827,LEN(F827)-1)),$A$2:$C$38,3,0)))</f>
        <v>1</v>
      </c>
      <c r="L827" s="40" t="str">
        <f aca="false">IF(ISBLANK(G827),"",IF(ISNUMBER(G827),G827,IF(ISNUMBER(1*LEFT(G827,LEN(G827)-1)),1*LEFT(G827,LEN(G827)-1),VLOOKUP(IF(ISERROR(SEARCH(")",G827,1)),LEFT(G827,LEN(G827)),LEFT(G827,LEN(G827)-1)),$A$2:$C$38,3,0))))</f>
        <v/>
      </c>
      <c r="M827" s="41" t="str">
        <f aca="false">IF(ISBLANK(H827),"",IF(ISNUMBER(H827),H827,IF(ISNUMBER(1*LEFT(H827,LEN(H827)-1)),1*LEFT(H827,LEN(H827)-1),VLOOKUP(IF(ISERROR(SEARCH(")",H827,1)),LEFT(H827,LEN(H827)),LEFT(H827,LEN(H827)-1)),$A$2:$C$38,3,0))))</f>
        <v/>
      </c>
      <c r="N827" s="40" t="str">
        <f aca="false">I827&amp;"("&amp;J827&amp;IF(ISNUMBER(K827),IF(ISNUMBER(L827),IF(ISNUMBER(M827),","&amp;K827&amp;","&amp;L827&amp;","&amp;M827,","&amp;K827&amp;","&amp;L827),","&amp;K827),"")&amp;")"</f>
        <v>WHPN(12,1)</v>
      </c>
      <c r="O827" s="0" t="str">
        <f aca="false">IF(ISERROR(VLOOKUP(N827,'INTEGER modparm'!$B$2:$B$155,1,0)),IF(ISERROR(VLOOKUP(N827,'REAL modparm'!$B$2:$B$801,1,0)),IF(ISERROR(VLOOKUP(N827,'CHAR modparm'!$B$2:$B$10,1,0)),"*******","CHARACTER"),"REAL"),"INTEGER")</f>
        <v>REAL</v>
      </c>
      <c r="P827" s="0" t="n">
        <v>826</v>
      </c>
      <c r="Q827" s="42" t="s">
        <v>2974</v>
      </c>
      <c r="R827" s="42" t="str">
        <f aca="false">INDEX($N$2:$N$951,MATCH(S827,$P$2:$P$951,0),1)</f>
        <v>WHPN(12,1)</v>
      </c>
      <c r="S827" s="30" t="n">
        <v>826</v>
      </c>
      <c r="T827" s="43" t="str">
        <f aca="false">Q827&amp;"::"&amp;R827</f>
        <v>REAL::WHPN(12,1)</v>
      </c>
      <c r="U827" s="44" t="str">
        <f aca="false">"p%"&amp;LEFT(R827,SEARCH("(",R827,1)-1)&amp;"="&amp;LEFT(R827,SEARCH("(",R827,1)-1)</f>
        <v>p%WHPN=WHPN</v>
      </c>
      <c r="V827" s="44" t="str">
        <f aca="false">LEFT(R827,SEARCH("(",R827,1)-1)&amp;"="&amp;"p%"&amp;LEFT(R827,SEARCH("(",R827,1)-1)</f>
        <v>WHPN=p%WHPN</v>
      </c>
    </row>
    <row r="828" customFormat="false" ht="12.8" hidden="false" customHeight="false" outlineLevel="0" collapsed="false">
      <c r="E828" s="0" t="s">
        <v>1960</v>
      </c>
      <c r="F828" s="0" t="s">
        <v>1599</v>
      </c>
      <c r="I828" s="39" t="s">
        <v>2834</v>
      </c>
      <c r="J828" s="40" t="n">
        <f aca="false">IF(ISNUMBER(RIGHT(E828,LEN(E828)-SEARCH("(",E828,1))*1),RIGHT(E828,LEN(E828)-SEARCH("(",E828,1))*1,VLOOKUP(MID(E828,SEARCH("(",E828,1)+1,IF(ISERROR(FIND("NBMX",E828,1)),3,4)),$A$2:$C$38,3,0))</f>
        <v>12</v>
      </c>
      <c r="K828" s="40" t="n">
        <f aca="false">IF(ISBLANK(F828),"",IF(ISNUMBER(F828),F828,VLOOKUP(IF(ISERROR(SEARCH(")",F828,1)),LEFT(F828,LEN(F828)),LEFT(F828,LEN(F828)-1)),$A$2:$C$38,3,0)))</f>
        <v>1</v>
      </c>
      <c r="L828" s="40" t="str">
        <f aca="false">IF(ISBLANK(G828),"",IF(ISNUMBER(G828),G828,IF(ISNUMBER(1*LEFT(G828,LEN(G828)-1)),1*LEFT(G828,LEN(G828)-1),VLOOKUP(IF(ISERROR(SEARCH(")",G828,1)),LEFT(G828,LEN(G828)),LEFT(G828,LEN(G828)-1)),$A$2:$C$38,3,0))))</f>
        <v/>
      </c>
      <c r="M828" s="41" t="str">
        <f aca="false">IF(ISBLANK(H828),"",IF(ISNUMBER(H828),H828,IF(ISNUMBER(1*LEFT(H828,LEN(H828)-1)),1*LEFT(H828,LEN(H828)-1),VLOOKUP(IF(ISERROR(SEARCH(")",H828,1)),LEFT(H828,LEN(H828)),LEFT(H828,LEN(H828)-1)),$A$2:$C$38,3,0))))</f>
        <v/>
      </c>
      <c r="N828" s="40" t="str">
        <f aca="false">I828&amp;"("&amp;J828&amp;IF(ISNUMBER(K828),IF(ISNUMBER(L828),IF(ISNUMBER(M828),","&amp;K828&amp;","&amp;L828&amp;","&amp;M828,","&amp;K828&amp;","&amp;L828),","&amp;K828),"")&amp;")"</f>
        <v>WHSC(12,1)</v>
      </c>
      <c r="O828" s="0" t="str">
        <f aca="false">IF(ISERROR(VLOOKUP(N828,'INTEGER modparm'!$B$2:$B$155,1,0)),IF(ISERROR(VLOOKUP(N828,'REAL modparm'!$B$2:$B$801,1,0)),IF(ISERROR(VLOOKUP(N828,'CHAR modparm'!$B$2:$B$10,1,0)),"*******","CHARACTER"),"REAL"),"INTEGER")</f>
        <v>REAL</v>
      </c>
      <c r="P828" s="0" t="n">
        <v>827</v>
      </c>
      <c r="Q828" s="42" t="s">
        <v>2974</v>
      </c>
      <c r="R828" s="42" t="str">
        <f aca="false">INDEX($N$2:$N$951,MATCH(S828,$P$2:$P$951,0),1)</f>
        <v>WHSC(12,1)</v>
      </c>
      <c r="S828" s="30" t="n">
        <v>827</v>
      </c>
      <c r="T828" s="43" t="str">
        <f aca="false">Q828&amp;"::"&amp;R828</f>
        <v>REAL::WHSC(12,1)</v>
      </c>
      <c r="U828" s="44" t="str">
        <f aca="false">"p%"&amp;LEFT(R828,SEARCH("(",R828,1)-1)&amp;"="&amp;LEFT(R828,SEARCH("(",R828,1)-1)</f>
        <v>p%WHSC=WHSC</v>
      </c>
      <c r="V828" s="44" t="str">
        <f aca="false">LEFT(R828,SEARCH("(",R828,1)-1)&amp;"="&amp;"p%"&amp;LEFT(R828,SEARCH("(",R828,1)-1)</f>
        <v>WHSC=p%WHSC</v>
      </c>
    </row>
    <row r="829" customFormat="false" ht="12.8" hidden="false" customHeight="false" outlineLevel="0" collapsed="false">
      <c r="E829" s="0" t="s">
        <v>1961</v>
      </c>
      <c r="F829" s="0" t="s">
        <v>1599</v>
      </c>
      <c r="I829" s="39" t="s">
        <v>2835</v>
      </c>
      <c r="J829" s="40" t="n">
        <f aca="false">IF(ISNUMBER(RIGHT(E829,LEN(E829)-SEARCH("(",E829,1))*1),RIGHT(E829,LEN(E829)-SEARCH("(",E829,1))*1,VLOOKUP(MID(E829,SEARCH("(",E829,1)+1,IF(ISERROR(FIND("NBMX",E829,1)),3,4)),$A$2:$C$38,3,0))</f>
        <v>12</v>
      </c>
      <c r="K829" s="40" t="n">
        <f aca="false">IF(ISBLANK(F829),"",IF(ISNUMBER(F829),F829,VLOOKUP(IF(ISERROR(SEARCH(")",F829,1)),LEFT(F829,LEN(F829)),LEFT(F829,LEN(F829)-1)),$A$2:$C$38,3,0)))</f>
        <v>1</v>
      </c>
      <c r="L829" s="40" t="str">
        <f aca="false">IF(ISBLANK(G829),"",IF(ISNUMBER(G829),G829,IF(ISNUMBER(1*LEFT(G829,LEN(G829)-1)),1*LEFT(G829,LEN(G829)-1),VLOOKUP(IF(ISERROR(SEARCH(")",G829,1)),LEFT(G829,LEN(G829)),LEFT(G829,LEN(G829)-1)),$A$2:$C$38,3,0))))</f>
        <v/>
      </c>
      <c r="M829" s="41" t="str">
        <f aca="false">IF(ISBLANK(H829),"",IF(ISNUMBER(H829),H829,IF(ISNUMBER(1*LEFT(H829,LEN(H829)-1)),1*LEFT(H829,LEN(H829)-1),VLOOKUP(IF(ISERROR(SEARCH(")",H829,1)),LEFT(H829,LEN(H829)),LEFT(H829,LEN(H829)-1)),$A$2:$C$38,3,0))))</f>
        <v/>
      </c>
      <c r="N829" s="40" t="str">
        <f aca="false">I829&amp;"("&amp;J829&amp;IF(ISNUMBER(K829),IF(ISNUMBER(L829),IF(ISNUMBER(M829),","&amp;K829&amp;","&amp;L829&amp;","&amp;M829,","&amp;K829&amp;","&amp;L829),","&amp;K829),"")&amp;")"</f>
        <v>WHSN(12,1)</v>
      </c>
      <c r="O829" s="0" t="str">
        <f aca="false">IF(ISERROR(VLOOKUP(N829,'INTEGER modparm'!$B$2:$B$155,1,0)),IF(ISERROR(VLOOKUP(N829,'REAL modparm'!$B$2:$B$801,1,0)),IF(ISERROR(VLOOKUP(N829,'CHAR modparm'!$B$2:$B$10,1,0)),"*******","CHARACTER"),"REAL"),"INTEGER")</f>
        <v>REAL</v>
      </c>
      <c r="P829" s="0" t="n">
        <v>828</v>
      </c>
      <c r="Q829" s="42" t="s">
        <v>2974</v>
      </c>
      <c r="R829" s="42" t="str">
        <f aca="false">INDEX($N$2:$N$951,MATCH(S829,$P$2:$P$951,0),1)</f>
        <v>WHSN(12,1)</v>
      </c>
      <c r="S829" s="30" t="n">
        <v>828</v>
      </c>
      <c r="T829" s="43" t="str">
        <f aca="false">Q829&amp;"::"&amp;R829</f>
        <v>REAL::WHSN(12,1)</v>
      </c>
      <c r="U829" s="44" t="str">
        <f aca="false">"p%"&amp;LEFT(R829,SEARCH("(",R829,1)-1)&amp;"="&amp;LEFT(R829,SEARCH("(",R829,1)-1)</f>
        <v>p%WHSN=WHSN</v>
      </c>
      <c r="V829" s="44" t="str">
        <f aca="false">LEFT(R829,SEARCH("(",R829,1)-1)&amp;"="&amp;"p%"&amp;LEFT(R829,SEARCH("(",R829,1)-1)</f>
        <v>WHSN=p%WHSN</v>
      </c>
    </row>
    <row r="830" customFormat="false" ht="12.8" hidden="false" customHeight="false" outlineLevel="0" collapsed="false">
      <c r="E830" s="0" t="s">
        <v>1168</v>
      </c>
      <c r="I830" s="39" t="s">
        <v>2836</v>
      </c>
      <c r="J830" s="40" t="n">
        <f aca="false">IF(ISNUMBER(RIGHT(E830,LEN(E830)-SEARCH("(",E830,1))*1),RIGHT(E830,LEN(E830)-SEARCH("(",E830,1))*1,VLOOKUP(MID(E830,SEARCH("(",E830,1)+1,IF(ISERROR(FIND("NBMX",E830,1)),3,4)),$A$2:$C$38,3,0))</f>
        <v>1</v>
      </c>
      <c r="K830" s="40" t="str">
        <f aca="false">IF(ISBLANK(F830),"",IF(ISNUMBER(F830),F830,VLOOKUP(IF(ISERROR(SEARCH(")",F830,1)),LEFT(F830,LEN(F830)),LEFT(F830,LEN(F830)-1)),$A$2:$C$38,3,0)))</f>
        <v/>
      </c>
      <c r="L830" s="40" t="str">
        <f aca="false">IF(ISBLANK(G830),"",IF(ISNUMBER(G830),G830,IF(ISNUMBER(1*LEFT(G830,LEN(G830)-1)),1*LEFT(G830,LEN(G830)-1),VLOOKUP(IF(ISERROR(SEARCH(")",G830,1)),LEFT(G830,LEN(G830)),LEFT(G830,LEN(G830)-1)),$A$2:$C$38,3,0))))</f>
        <v/>
      </c>
      <c r="M830" s="41" t="str">
        <f aca="false">IF(ISBLANK(H830),"",IF(ISNUMBER(H830),H830,IF(ISNUMBER(1*LEFT(H830,LEN(H830)-1)),1*LEFT(H830,LEN(H830)-1),VLOOKUP(IF(ISERROR(SEARCH(")",H830,1)),LEFT(H830,LEN(H830)),LEFT(H830,LEN(H830)-1)),$A$2:$C$38,3,0))))</f>
        <v/>
      </c>
      <c r="N830" s="40" t="str">
        <f aca="false">I830&amp;"("&amp;J830&amp;IF(ISNUMBER(K830),IF(ISNUMBER(L830),IF(ISNUMBER(M830),","&amp;K830&amp;","&amp;L830&amp;","&amp;M830,","&amp;K830&amp;","&amp;L830),","&amp;K830),"")&amp;")"</f>
        <v>WK(1)</v>
      </c>
      <c r="O830" s="0" t="str">
        <f aca="false">IF(ISERROR(VLOOKUP(N830,'INTEGER modparm'!$B$2:$B$155,1,0)),IF(ISERROR(VLOOKUP(N830,'REAL modparm'!$B$2:$B$801,1,0)),IF(ISERROR(VLOOKUP(N830,'CHAR modparm'!$B$2:$B$10,1,0)),"*******","CHARACTER"),"REAL"),"INTEGER")</f>
        <v>REAL</v>
      </c>
      <c r="P830" s="0" t="n">
        <v>829</v>
      </c>
      <c r="Q830" s="42" t="s">
        <v>2974</v>
      </c>
      <c r="R830" s="42" t="str">
        <f aca="false">INDEX($N$2:$N$951,MATCH(S830,$P$2:$P$951,0),1)</f>
        <v>WK(1)</v>
      </c>
      <c r="S830" s="30" t="n">
        <v>829</v>
      </c>
      <c r="T830" s="43" t="str">
        <f aca="false">Q830&amp;"::"&amp;R830</f>
        <v>REAL::WK(1)</v>
      </c>
      <c r="U830" s="44" t="str">
        <f aca="false">"p%"&amp;LEFT(R830,SEARCH("(",R830,1)-1)&amp;"="&amp;LEFT(R830,SEARCH("(",R830,1)-1)</f>
        <v>p%WK=WK</v>
      </c>
      <c r="V830" s="44" t="str">
        <f aca="false">LEFT(R830,SEARCH("(",R830,1)-1)&amp;"="&amp;"p%"&amp;LEFT(R830,SEARCH("(",R830,1)-1)</f>
        <v>WK=p%WK</v>
      </c>
    </row>
    <row r="831" customFormat="false" ht="12.8" hidden="false" customHeight="false" outlineLevel="0" collapsed="false">
      <c r="E831" s="0" t="s">
        <v>1962</v>
      </c>
      <c r="F831" s="0" t="s">
        <v>1599</v>
      </c>
      <c r="I831" s="39" t="s">
        <v>2837</v>
      </c>
      <c r="J831" s="40" t="n">
        <f aca="false">IF(ISNUMBER(RIGHT(E831,LEN(E831)-SEARCH("(",E831,1))*1),RIGHT(E831,LEN(E831)-SEARCH("(",E831,1))*1,VLOOKUP(MID(E831,SEARCH("(",E831,1)+1,IF(ISERROR(FIND("NBMX",E831,1)),3,4)),$A$2:$C$38,3,0))</f>
        <v>12</v>
      </c>
      <c r="K831" s="40" t="n">
        <f aca="false">IF(ISBLANK(F831),"",IF(ISNUMBER(F831),F831,VLOOKUP(IF(ISERROR(SEARCH(")",F831,1)),LEFT(F831,LEN(F831)),LEFT(F831,LEN(F831)-1)),$A$2:$C$38,3,0)))</f>
        <v>1</v>
      </c>
      <c r="L831" s="40" t="str">
        <f aca="false">IF(ISBLANK(G831),"",IF(ISNUMBER(G831),G831,IF(ISNUMBER(1*LEFT(G831,LEN(G831)-1)),1*LEFT(G831,LEN(G831)-1),VLOOKUP(IF(ISERROR(SEARCH(")",G831,1)),LEFT(G831,LEN(G831)),LEFT(G831,LEN(G831)-1)),$A$2:$C$38,3,0))))</f>
        <v/>
      </c>
      <c r="M831" s="41" t="str">
        <f aca="false">IF(ISBLANK(H831),"",IF(ISNUMBER(H831),H831,IF(ISNUMBER(1*LEFT(H831,LEN(H831)-1)),1*LEFT(H831,LEN(H831)-1),VLOOKUP(IF(ISERROR(SEARCH(")",H831,1)),LEFT(H831,LEN(H831)),LEFT(H831,LEN(H831)-1)),$A$2:$C$38,3,0))))</f>
        <v/>
      </c>
      <c r="N831" s="40" t="str">
        <f aca="false">I831&amp;"("&amp;J831&amp;IF(ISNUMBER(K831),IF(ISNUMBER(L831),IF(ISNUMBER(M831),","&amp;K831&amp;","&amp;L831&amp;","&amp;M831,","&amp;K831&amp;","&amp;L831),","&amp;K831),"")&amp;")"</f>
        <v>WKMU(12,1)</v>
      </c>
      <c r="O831" s="0" t="str">
        <f aca="false">IF(ISERROR(VLOOKUP(N831,'INTEGER modparm'!$B$2:$B$155,1,0)),IF(ISERROR(VLOOKUP(N831,'REAL modparm'!$B$2:$B$801,1,0)),IF(ISERROR(VLOOKUP(N831,'CHAR modparm'!$B$2:$B$10,1,0)),"*******","CHARACTER"),"REAL"),"INTEGER")</f>
        <v>REAL</v>
      </c>
      <c r="P831" s="0" t="n">
        <v>830</v>
      </c>
      <c r="Q831" s="42" t="s">
        <v>2974</v>
      </c>
      <c r="R831" s="42" t="str">
        <f aca="false">INDEX($N$2:$N$951,MATCH(S831,$P$2:$P$951,0),1)</f>
        <v>WKMU(12,1)</v>
      </c>
      <c r="S831" s="30" t="n">
        <v>830</v>
      </c>
      <c r="T831" s="43" t="str">
        <f aca="false">Q831&amp;"::"&amp;R831</f>
        <v>REAL::WKMU(12,1)</v>
      </c>
      <c r="U831" s="44" t="str">
        <f aca="false">"p%"&amp;LEFT(R831,SEARCH("(",R831,1)-1)&amp;"="&amp;LEFT(R831,SEARCH("(",R831,1)-1)</f>
        <v>p%WKMU=WKMU</v>
      </c>
      <c r="V831" s="44" t="str">
        <f aca="false">LEFT(R831,SEARCH("(",R831,1)-1)&amp;"="&amp;"p%"&amp;LEFT(R831,SEARCH("(",R831,1)-1)</f>
        <v>WKMU=p%WKMU</v>
      </c>
    </row>
    <row r="832" customFormat="false" ht="12.8" hidden="false" customHeight="false" outlineLevel="0" collapsed="false">
      <c r="E832" s="0" t="s">
        <v>1963</v>
      </c>
      <c r="F832" s="0" t="s">
        <v>1599</v>
      </c>
      <c r="I832" s="39" t="s">
        <v>2838</v>
      </c>
      <c r="J832" s="40" t="n">
        <f aca="false">IF(ISNUMBER(RIGHT(E832,LEN(E832)-SEARCH("(",E832,1))*1),RIGHT(E832,LEN(E832)-SEARCH("(",E832,1))*1,VLOOKUP(MID(E832,SEARCH("(",E832,1)+1,IF(ISERROR(FIND("NBMX",E832,1)),3,4)),$A$2:$C$38,3,0))</f>
        <v>12</v>
      </c>
      <c r="K832" s="40" t="n">
        <f aca="false">IF(ISBLANK(F832),"",IF(ISNUMBER(F832),F832,VLOOKUP(IF(ISERROR(SEARCH(")",F832,1)),LEFT(F832,LEN(F832)),LEFT(F832,LEN(F832)-1)),$A$2:$C$38,3,0)))</f>
        <v>1</v>
      </c>
      <c r="L832" s="40" t="str">
        <f aca="false">IF(ISBLANK(G832),"",IF(ISNUMBER(G832),G832,IF(ISNUMBER(1*LEFT(G832,LEN(G832)-1)),1*LEFT(G832,LEN(G832)-1),VLOOKUP(IF(ISERROR(SEARCH(")",G832,1)),LEFT(G832,LEN(G832)),LEFT(G832,LEN(G832)-1)),$A$2:$C$38,3,0))))</f>
        <v/>
      </c>
      <c r="M832" s="41" t="str">
        <f aca="false">IF(ISBLANK(H832),"",IF(ISNUMBER(H832),H832,IF(ISNUMBER(1*LEFT(H832,LEN(H832)-1)),1*LEFT(H832,LEN(H832)-1),VLOOKUP(IF(ISERROR(SEARCH(")",H832,1)),LEFT(H832,LEN(H832)),LEFT(H832,LEN(H832)-1)),$A$2:$C$38,3,0))))</f>
        <v/>
      </c>
      <c r="N832" s="40" t="str">
        <f aca="false">I832&amp;"("&amp;J832&amp;IF(ISNUMBER(K832),IF(ISNUMBER(L832),IF(ISNUMBER(M832),","&amp;K832&amp;","&amp;L832&amp;","&amp;M832,","&amp;K832&amp;","&amp;L832),","&amp;K832),"")&amp;")"</f>
        <v>WLM(12,1)</v>
      </c>
      <c r="O832" s="0" t="str">
        <f aca="false">IF(ISERROR(VLOOKUP(N832,'INTEGER modparm'!$B$2:$B$155,1,0)),IF(ISERROR(VLOOKUP(N832,'REAL modparm'!$B$2:$B$801,1,0)),IF(ISERROR(VLOOKUP(N832,'CHAR modparm'!$B$2:$B$10,1,0)),"*******","CHARACTER"),"REAL"),"INTEGER")</f>
        <v>REAL</v>
      </c>
      <c r="P832" s="0" t="n">
        <v>831</v>
      </c>
      <c r="Q832" s="42" t="s">
        <v>2974</v>
      </c>
      <c r="R832" s="42" t="str">
        <f aca="false">INDEX($N$2:$N$951,MATCH(S832,$P$2:$P$951,0),1)</f>
        <v>WLM(12,1)</v>
      </c>
      <c r="S832" s="30" t="n">
        <v>831</v>
      </c>
      <c r="T832" s="43" t="str">
        <f aca="false">Q832&amp;"::"&amp;R832</f>
        <v>REAL::WLM(12,1)</v>
      </c>
      <c r="U832" s="44" t="str">
        <f aca="false">"p%"&amp;LEFT(R832,SEARCH("(",R832,1)-1)&amp;"="&amp;LEFT(R832,SEARCH("(",R832,1)-1)</f>
        <v>p%WLM=WLM</v>
      </c>
      <c r="V832" s="44" t="str">
        <f aca="false">LEFT(R832,SEARCH("(",R832,1)-1)&amp;"="&amp;"p%"&amp;LEFT(R832,SEARCH("(",R832,1)-1)</f>
        <v>WLM=p%WLM</v>
      </c>
    </row>
    <row r="833" customFormat="false" ht="12.8" hidden="false" customHeight="false" outlineLevel="0" collapsed="false">
      <c r="E833" s="0" t="s">
        <v>1964</v>
      </c>
      <c r="F833" s="0" t="s">
        <v>1599</v>
      </c>
      <c r="I833" s="39" t="s">
        <v>2839</v>
      </c>
      <c r="J833" s="40" t="n">
        <f aca="false">IF(ISNUMBER(RIGHT(E833,LEN(E833)-SEARCH("(",E833,1))*1),RIGHT(E833,LEN(E833)-SEARCH("(",E833,1))*1,VLOOKUP(MID(E833,SEARCH("(",E833,1)+1,IF(ISERROR(FIND("NBMX",E833,1)),3,4)),$A$2:$C$38,3,0))</f>
        <v>12</v>
      </c>
      <c r="K833" s="40" t="n">
        <f aca="false">IF(ISBLANK(F833),"",IF(ISNUMBER(F833),F833,VLOOKUP(IF(ISERROR(SEARCH(")",F833,1)),LEFT(F833,LEN(F833)),LEFT(F833,LEN(F833)-1)),$A$2:$C$38,3,0)))</f>
        <v>1</v>
      </c>
      <c r="L833" s="40" t="str">
        <f aca="false">IF(ISBLANK(G833),"",IF(ISNUMBER(G833),G833,IF(ISNUMBER(1*LEFT(G833,LEN(G833)-1)),1*LEFT(G833,LEN(G833)-1),VLOOKUP(IF(ISERROR(SEARCH(")",G833,1)),LEFT(G833,LEN(G833)),LEFT(G833,LEN(G833)-1)),$A$2:$C$38,3,0))))</f>
        <v/>
      </c>
      <c r="M833" s="41" t="str">
        <f aca="false">IF(ISBLANK(H833),"",IF(ISNUMBER(H833),H833,IF(ISNUMBER(1*LEFT(H833,LEN(H833)-1)),1*LEFT(H833,LEN(H833)-1),VLOOKUP(IF(ISERROR(SEARCH(")",H833,1)),LEFT(H833,LEN(H833)),LEFT(H833,LEN(H833)-1)),$A$2:$C$38,3,0))))</f>
        <v/>
      </c>
      <c r="N833" s="40" t="str">
        <f aca="false">I833&amp;"("&amp;J833&amp;IF(ISNUMBER(K833),IF(ISNUMBER(L833),IF(ISNUMBER(M833),","&amp;K833&amp;","&amp;L833&amp;","&amp;M833,","&amp;K833&amp;","&amp;L833),","&amp;K833),"")&amp;")"</f>
        <v>WLMC(12,1)</v>
      </c>
      <c r="O833" s="0" t="str">
        <f aca="false">IF(ISERROR(VLOOKUP(N833,'INTEGER modparm'!$B$2:$B$155,1,0)),IF(ISERROR(VLOOKUP(N833,'REAL modparm'!$B$2:$B$801,1,0)),IF(ISERROR(VLOOKUP(N833,'CHAR modparm'!$B$2:$B$10,1,0)),"*******","CHARACTER"),"REAL"),"INTEGER")</f>
        <v>REAL</v>
      </c>
      <c r="P833" s="0" t="n">
        <v>832</v>
      </c>
      <c r="Q833" s="42" t="s">
        <v>2974</v>
      </c>
      <c r="R833" s="42" t="str">
        <f aca="false">INDEX($N$2:$N$951,MATCH(S833,$P$2:$P$951,0),1)</f>
        <v>WLMC(12,1)</v>
      </c>
      <c r="S833" s="30" t="n">
        <v>832</v>
      </c>
      <c r="T833" s="43" t="str">
        <f aca="false">Q833&amp;"::"&amp;R833</f>
        <v>REAL::WLMC(12,1)</v>
      </c>
      <c r="U833" s="44" t="str">
        <f aca="false">"p%"&amp;LEFT(R833,SEARCH("(",R833,1)-1)&amp;"="&amp;LEFT(R833,SEARCH("(",R833,1)-1)</f>
        <v>p%WLMC=WLMC</v>
      </c>
      <c r="V833" s="44" t="str">
        <f aca="false">LEFT(R833,SEARCH("(",R833,1)-1)&amp;"="&amp;"p%"&amp;LEFT(R833,SEARCH("(",R833,1)-1)</f>
        <v>WLMC=p%WLMC</v>
      </c>
    </row>
    <row r="834" customFormat="false" ht="12.8" hidden="false" customHeight="false" outlineLevel="0" collapsed="false">
      <c r="E834" s="0" t="s">
        <v>1965</v>
      </c>
      <c r="F834" s="0" t="s">
        <v>1599</v>
      </c>
      <c r="I834" s="39" t="s">
        <v>2840</v>
      </c>
      <c r="J834" s="40" t="n">
        <f aca="false">IF(ISNUMBER(RIGHT(E834,LEN(E834)-SEARCH("(",E834,1))*1),RIGHT(E834,LEN(E834)-SEARCH("(",E834,1))*1,VLOOKUP(MID(E834,SEARCH("(",E834,1)+1,IF(ISERROR(FIND("NBMX",E834,1)),3,4)),$A$2:$C$38,3,0))</f>
        <v>12</v>
      </c>
      <c r="K834" s="40" t="n">
        <f aca="false">IF(ISBLANK(F834),"",IF(ISNUMBER(F834),F834,VLOOKUP(IF(ISERROR(SEARCH(")",F834,1)),LEFT(F834,LEN(F834)),LEFT(F834,LEN(F834)-1)),$A$2:$C$38,3,0)))</f>
        <v>1</v>
      </c>
      <c r="L834" s="40" t="str">
        <f aca="false">IF(ISBLANK(G834),"",IF(ISNUMBER(G834),G834,IF(ISNUMBER(1*LEFT(G834,LEN(G834)-1)),1*LEFT(G834,LEN(G834)-1),VLOOKUP(IF(ISERROR(SEARCH(")",G834,1)),LEFT(G834,LEN(G834)),LEFT(G834,LEN(G834)-1)),$A$2:$C$38,3,0))))</f>
        <v/>
      </c>
      <c r="M834" s="41" t="str">
        <f aca="false">IF(ISBLANK(H834),"",IF(ISNUMBER(H834),H834,IF(ISNUMBER(1*LEFT(H834,LEN(H834)-1)),1*LEFT(H834,LEN(H834)-1),VLOOKUP(IF(ISERROR(SEARCH(")",H834,1)),LEFT(H834,LEN(H834)),LEFT(H834,LEN(H834)-1)),$A$2:$C$38,3,0))))</f>
        <v/>
      </c>
      <c r="N834" s="40" t="str">
        <f aca="false">I834&amp;"("&amp;J834&amp;IF(ISNUMBER(K834),IF(ISNUMBER(L834),IF(ISNUMBER(M834),","&amp;K834&amp;","&amp;L834&amp;","&amp;M834,","&amp;K834&amp;","&amp;L834),","&amp;K834),"")&amp;")"</f>
        <v>WLMN(12,1)</v>
      </c>
      <c r="O834" s="0" t="str">
        <f aca="false">IF(ISERROR(VLOOKUP(N834,'INTEGER modparm'!$B$2:$B$155,1,0)),IF(ISERROR(VLOOKUP(N834,'REAL modparm'!$B$2:$B$801,1,0)),IF(ISERROR(VLOOKUP(N834,'CHAR modparm'!$B$2:$B$10,1,0)),"*******","CHARACTER"),"REAL"),"INTEGER")</f>
        <v>REAL</v>
      </c>
      <c r="P834" s="0" t="n">
        <v>833</v>
      </c>
      <c r="Q834" s="42" t="s">
        <v>2974</v>
      </c>
      <c r="R834" s="42" t="str">
        <f aca="false">INDEX($N$2:$N$951,MATCH(S834,$P$2:$P$951,0),1)</f>
        <v>WLMN(12,1)</v>
      </c>
      <c r="S834" s="30" t="n">
        <v>833</v>
      </c>
      <c r="T834" s="43" t="str">
        <f aca="false">Q834&amp;"::"&amp;R834</f>
        <v>REAL::WLMN(12,1)</v>
      </c>
      <c r="U834" s="44" t="str">
        <f aca="false">"p%"&amp;LEFT(R834,SEARCH("(",R834,1)-1)&amp;"="&amp;LEFT(R834,SEARCH("(",R834,1)-1)</f>
        <v>p%WLMN=WLMN</v>
      </c>
      <c r="V834" s="44" t="str">
        <f aca="false">LEFT(R834,SEARCH("(",R834,1)-1)&amp;"="&amp;"p%"&amp;LEFT(R834,SEARCH("(",R834,1)-1)</f>
        <v>WLMN=p%WLMN</v>
      </c>
    </row>
    <row r="835" customFormat="false" ht="12.8" hidden="false" customHeight="false" outlineLevel="0" collapsed="false">
      <c r="E835" s="0" t="s">
        <v>1966</v>
      </c>
      <c r="F835" s="0" t="s">
        <v>1599</v>
      </c>
      <c r="I835" s="39" t="s">
        <v>2841</v>
      </c>
      <c r="J835" s="40" t="n">
        <f aca="false">IF(ISNUMBER(RIGHT(E835,LEN(E835)-SEARCH("(",E835,1))*1),RIGHT(E835,LEN(E835)-SEARCH("(",E835,1))*1,VLOOKUP(MID(E835,SEARCH("(",E835,1)+1,IF(ISERROR(FIND("NBMX",E835,1)),3,4)),$A$2:$C$38,3,0))</f>
        <v>12</v>
      </c>
      <c r="K835" s="40" t="n">
        <f aca="false">IF(ISBLANK(F835),"",IF(ISNUMBER(F835),F835,VLOOKUP(IF(ISERROR(SEARCH(")",F835,1)),LEFT(F835,LEN(F835)),LEFT(F835,LEN(F835)-1)),$A$2:$C$38,3,0)))</f>
        <v>1</v>
      </c>
      <c r="L835" s="40" t="str">
        <f aca="false">IF(ISBLANK(G835),"",IF(ISNUMBER(G835),G835,IF(ISNUMBER(1*LEFT(G835,LEN(G835)-1)),1*LEFT(G835,LEN(G835)-1),VLOOKUP(IF(ISERROR(SEARCH(")",G835,1)),LEFT(G835,LEN(G835)),LEFT(G835,LEN(G835)-1)),$A$2:$C$38,3,0))))</f>
        <v/>
      </c>
      <c r="M835" s="41" t="str">
        <f aca="false">IF(ISBLANK(H835),"",IF(ISNUMBER(H835),H835,IF(ISNUMBER(1*LEFT(H835,LEN(H835)-1)),1*LEFT(H835,LEN(H835)-1),VLOOKUP(IF(ISERROR(SEARCH(")",H835,1)),LEFT(H835,LEN(H835)),LEFT(H835,LEN(H835)-1)),$A$2:$C$38,3,0))))</f>
        <v/>
      </c>
      <c r="N835" s="40" t="str">
        <f aca="false">I835&amp;"("&amp;J835&amp;IF(ISNUMBER(K835),IF(ISNUMBER(L835),IF(ISNUMBER(M835),","&amp;K835&amp;","&amp;L835&amp;","&amp;M835,","&amp;K835&amp;","&amp;L835),","&amp;K835),"")&amp;")"</f>
        <v>WLS(12,1)</v>
      </c>
      <c r="O835" s="0" t="str">
        <f aca="false">IF(ISERROR(VLOOKUP(N835,'INTEGER modparm'!$B$2:$B$155,1,0)),IF(ISERROR(VLOOKUP(N835,'REAL modparm'!$B$2:$B$801,1,0)),IF(ISERROR(VLOOKUP(N835,'CHAR modparm'!$B$2:$B$10,1,0)),"*******","CHARACTER"),"REAL"),"INTEGER")</f>
        <v>REAL</v>
      </c>
      <c r="P835" s="0" t="n">
        <v>834</v>
      </c>
      <c r="Q835" s="42" t="s">
        <v>2974</v>
      </c>
      <c r="R835" s="42" t="str">
        <f aca="false">INDEX($N$2:$N$951,MATCH(S835,$P$2:$P$951,0),1)</f>
        <v>WLS(12,1)</v>
      </c>
      <c r="S835" s="30" t="n">
        <v>834</v>
      </c>
      <c r="T835" s="43" t="str">
        <f aca="false">Q835&amp;"::"&amp;R835</f>
        <v>REAL::WLS(12,1)</v>
      </c>
      <c r="U835" s="44" t="str">
        <f aca="false">"p%"&amp;LEFT(R835,SEARCH("(",R835,1)-1)&amp;"="&amp;LEFT(R835,SEARCH("(",R835,1)-1)</f>
        <v>p%WLS=WLS</v>
      </c>
      <c r="V835" s="44" t="str">
        <f aca="false">LEFT(R835,SEARCH("(",R835,1)-1)&amp;"="&amp;"p%"&amp;LEFT(R835,SEARCH("(",R835,1)-1)</f>
        <v>WLS=p%WLS</v>
      </c>
    </row>
    <row r="836" customFormat="false" ht="12.8" hidden="false" customHeight="false" outlineLevel="0" collapsed="false">
      <c r="E836" s="0" t="s">
        <v>1967</v>
      </c>
      <c r="F836" s="0" t="s">
        <v>1599</v>
      </c>
      <c r="I836" s="39" t="s">
        <v>2842</v>
      </c>
      <c r="J836" s="40" t="n">
        <f aca="false">IF(ISNUMBER(RIGHT(E836,LEN(E836)-SEARCH("(",E836,1))*1),RIGHT(E836,LEN(E836)-SEARCH("(",E836,1))*1,VLOOKUP(MID(E836,SEARCH("(",E836,1)+1,IF(ISERROR(FIND("NBMX",E836,1)),3,4)),$A$2:$C$38,3,0))</f>
        <v>12</v>
      </c>
      <c r="K836" s="40" t="n">
        <f aca="false">IF(ISBLANK(F836),"",IF(ISNUMBER(F836),F836,VLOOKUP(IF(ISERROR(SEARCH(")",F836,1)),LEFT(F836,LEN(F836)),LEFT(F836,LEN(F836)-1)),$A$2:$C$38,3,0)))</f>
        <v>1</v>
      </c>
      <c r="L836" s="40" t="str">
        <f aca="false">IF(ISBLANK(G836),"",IF(ISNUMBER(G836),G836,IF(ISNUMBER(1*LEFT(G836,LEN(G836)-1)),1*LEFT(G836,LEN(G836)-1),VLOOKUP(IF(ISERROR(SEARCH(")",G836,1)),LEFT(G836,LEN(G836)),LEFT(G836,LEN(G836)-1)),$A$2:$C$38,3,0))))</f>
        <v/>
      </c>
      <c r="M836" s="41" t="str">
        <f aca="false">IF(ISBLANK(H836),"",IF(ISNUMBER(H836),H836,IF(ISNUMBER(1*LEFT(H836,LEN(H836)-1)),1*LEFT(H836,LEN(H836)-1),VLOOKUP(IF(ISERROR(SEARCH(")",H836,1)),LEFT(H836,LEN(H836)),LEFT(H836,LEN(H836)-1)),$A$2:$C$38,3,0))))</f>
        <v/>
      </c>
      <c r="N836" s="40" t="str">
        <f aca="false">I836&amp;"("&amp;J836&amp;IF(ISNUMBER(K836),IF(ISNUMBER(L836),IF(ISNUMBER(M836),","&amp;K836&amp;","&amp;L836&amp;","&amp;M836,","&amp;K836&amp;","&amp;L836),","&amp;K836),"")&amp;")"</f>
        <v>WLSC(12,1)</v>
      </c>
      <c r="O836" s="0" t="str">
        <f aca="false">IF(ISERROR(VLOOKUP(N836,'INTEGER modparm'!$B$2:$B$155,1,0)),IF(ISERROR(VLOOKUP(N836,'REAL modparm'!$B$2:$B$801,1,0)),IF(ISERROR(VLOOKUP(N836,'CHAR modparm'!$B$2:$B$10,1,0)),"*******","CHARACTER"),"REAL"),"INTEGER")</f>
        <v>REAL</v>
      </c>
      <c r="P836" s="0" t="n">
        <v>835</v>
      </c>
      <c r="Q836" s="42" t="s">
        <v>2974</v>
      </c>
      <c r="R836" s="42" t="str">
        <f aca="false">INDEX($N$2:$N$951,MATCH(S836,$P$2:$P$951,0),1)</f>
        <v>WLSC(12,1)</v>
      </c>
      <c r="S836" s="30" t="n">
        <v>835</v>
      </c>
      <c r="T836" s="43" t="str">
        <f aca="false">Q836&amp;"::"&amp;R836</f>
        <v>REAL::WLSC(12,1)</v>
      </c>
      <c r="U836" s="44" t="str">
        <f aca="false">"p%"&amp;LEFT(R836,SEARCH("(",R836,1)-1)&amp;"="&amp;LEFT(R836,SEARCH("(",R836,1)-1)</f>
        <v>p%WLSC=WLSC</v>
      </c>
      <c r="V836" s="44" t="str">
        <f aca="false">LEFT(R836,SEARCH("(",R836,1)-1)&amp;"="&amp;"p%"&amp;LEFT(R836,SEARCH("(",R836,1)-1)</f>
        <v>WLSC=p%WLSC</v>
      </c>
    </row>
    <row r="837" customFormat="false" ht="12.8" hidden="false" customHeight="false" outlineLevel="0" collapsed="false">
      <c r="E837" s="0" t="s">
        <v>1968</v>
      </c>
      <c r="F837" s="0" t="s">
        <v>1599</v>
      </c>
      <c r="I837" s="39" t="s">
        <v>2843</v>
      </c>
      <c r="J837" s="40" t="n">
        <f aca="false">IF(ISNUMBER(RIGHT(E837,LEN(E837)-SEARCH("(",E837,1))*1),RIGHT(E837,LEN(E837)-SEARCH("(",E837,1))*1,VLOOKUP(MID(E837,SEARCH("(",E837,1)+1,IF(ISERROR(FIND("NBMX",E837,1)),3,4)),$A$2:$C$38,3,0))</f>
        <v>12</v>
      </c>
      <c r="K837" s="40" t="n">
        <f aca="false">IF(ISBLANK(F837),"",IF(ISNUMBER(F837),F837,VLOOKUP(IF(ISERROR(SEARCH(")",F837,1)),LEFT(F837,LEN(F837)),LEFT(F837,LEN(F837)-1)),$A$2:$C$38,3,0)))</f>
        <v>1</v>
      </c>
      <c r="L837" s="40" t="str">
        <f aca="false">IF(ISBLANK(G837),"",IF(ISNUMBER(G837),G837,IF(ISNUMBER(1*LEFT(G837,LEN(G837)-1)),1*LEFT(G837,LEN(G837)-1),VLOOKUP(IF(ISERROR(SEARCH(")",G837,1)),LEFT(G837,LEN(G837)),LEFT(G837,LEN(G837)-1)),$A$2:$C$38,3,0))))</f>
        <v/>
      </c>
      <c r="M837" s="41" t="str">
        <f aca="false">IF(ISBLANK(H837),"",IF(ISNUMBER(H837),H837,IF(ISNUMBER(1*LEFT(H837,LEN(H837)-1)),1*LEFT(H837,LEN(H837)-1),VLOOKUP(IF(ISERROR(SEARCH(")",H837,1)),LEFT(H837,LEN(H837)),LEFT(H837,LEN(H837)-1)),$A$2:$C$38,3,0))))</f>
        <v/>
      </c>
      <c r="N837" s="40" t="str">
        <f aca="false">I837&amp;"("&amp;J837&amp;IF(ISNUMBER(K837),IF(ISNUMBER(L837),IF(ISNUMBER(M837),","&amp;K837&amp;","&amp;L837&amp;","&amp;M837,","&amp;K837&amp;","&amp;L837),","&amp;K837),"")&amp;")"</f>
        <v>WLSL(12,1)</v>
      </c>
      <c r="O837" s="0" t="str">
        <f aca="false">IF(ISERROR(VLOOKUP(N837,'INTEGER modparm'!$B$2:$B$155,1,0)),IF(ISERROR(VLOOKUP(N837,'REAL modparm'!$B$2:$B$801,1,0)),IF(ISERROR(VLOOKUP(N837,'CHAR modparm'!$B$2:$B$10,1,0)),"*******","CHARACTER"),"REAL"),"INTEGER")</f>
        <v>REAL</v>
      </c>
      <c r="P837" s="0" t="n">
        <v>836</v>
      </c>
      <c r="Q837" s="42" t="s">
        <v>2974</v>
      </c>
      <c r="R837" s="42" t="str">
        <f aca="false">INDEX($N$2:$N$951,MATCH(S837,$P$2:$P$951,0),1)</f>
        <v>WLSL(12,1)</v>
      </c>
      <c r="S837" s="30" t="n">
        <v>836</v>
      </c>
      <c r="T837" s="43" t="str">
        <f aca="false">Q837&amp;"::"&amp;R837</f>
        <v>REAL::WLSL(12,1)</v>
      </c>
      <c r="U837" s="44" t="str">
        <f aca="false">"p%"&amp;LEFT(R837,SEARCH("(",R837,1)-1)&amp;"="&amp;LEFT(R837,SEARCH("(",R837,1)-1)</f>
        <v>p%WLSL=WLSL</v>
      </c>
      <c r="V837" s="44" t="str">
        <f aca="false">LEFT(R837,SEARCH("(",R837,1)-1)&amp;"="&amp;"p%"&amp;LEFT(R837,SEARCH("(",R837,1)-1)</f>
        <v>WLSL=p%WLSL</v>
      </c>
    </row>
    <row r="838" customFormat="false" ht="12.8" hidden="false" customHeight="false" outlineLevel="0" collapsed="false">
      <c r="E838" s="0" t="s">
        <v>1969</v>
      </c>
      <c r="F838" s="0" t="s">
        <v>1599</v>
      </c>
      <c r="I838" s="39" t="s">
        <v>2844</v>
      </c>
      <c r="J838" s="40" t="n">
        <f aca="false">IF(ISNUMBER(RIGHT(E838,LEN(E838)-SEARCH("(",E838,1))*1),RIGHT(E838,LEN(E838)-SEARCH("(",E838,1))*1,VLOOKUP(MID(E838,SEARCH("(",E838,1)+1,IF(ISERROR(FIND("NBMX",E838,1)),3,4)),$A$2:$C$38,3,0))</f>
        <v>12</v>
      </c>
      <c r="K838" s="40" t="n">
        <f aca="false">IF(ISBLANK(F838),"",IF(ISNUMBER(F838),F838,VLOOKUP(IF(ISERROR(SEARCH(")",F838,1)),LEFT(F838,LEN(F838)),LEFT(F838,LEN(F838)-1)),$A$2:$C$38,3,0)))</f>
        <v>1</v>
      </c>
      <c r="L838" s="40" t="str">
        <f aca="false">IF(ISBLANK(G838),"",IF(ISNUMBER(G838),G838,IF(ISNUMBER(1*LEFT(G838,LEN(G838)-1)),1*LEFT(G838,LEN(G838)-1),VLOOKUP(IF(ISERROR(SEARCH(")",G838,1)),LEFT(G838,LEN(G838)),LEFT(G838,LEN(G838)-1)),$A$2:$C$38,3,0))))</f>
        <v/>
      </c>
      <c r="M838" s="41" t="str">
        <f aca="false">IF(ISBLANK(H838),"",IF(ISNUMBER(H838),H838,IF(ISNUMBER(1*LEFT(H838,LEN(H838)-1)),1*LEFT(H838,LEN(H838)-1),VLOOKUP(IF(ISERROR(SEARCH(")",H838,1)),LEFT(H838,LEN(H838)),LEFT(H838,LEN(H838)-1)),$A$2:$C$38,3,0))))</f>
        <v/>
      </c>
      <c r="N838" s="40" t="str">
        <f aca="false">I838&amp;"("&amp;J838&amp;IF(ISNUMBER(K838),IF(ISNUMBER(L838),IF(ISNUMBER(M838),","&amp;K838&amp;","&amp;L838&amp;","&amp;M838,","&amp;K838&amp;","&amp;L838),","&amp;K838),"")&amp;")"</f>
        <v>WLSLC(12,1)</v>
      </c>
      <c r="O838" s="0" t="str">
        <f aca="false">IF(ISERROR(VLOOKUP(N838,'INTEGER modparm'!$B$2:$B$155,1,0)),IF(ISERROR(VLOOKUP(N838,'REAL modparm'!$B$2:$B$801,1,0)),IF(ISERROR(VLOOKUP(N838,'CHAR modparm'!$B$2:$B$10,1,0)),"*******","CHARACTER"),"REAL"),"INTEGER")</f>
        <v>REAL</v>
      </c>
      <c r="P838" s="0" t="n">
        <v>837</v>
      </c>
      <c r="Q838" s="42" t="s">
        <v>2974</v>
      </c>
      <c r="R838" s="42" t="str">
        <f aca="false">INDEX($N$2:$N$951,MATCH(S838,$P$2:$P$951,0),1)</f>
        <v>WLSLC(12,1)</v>
      </c>
      <c r="S838" s="30" t="n">
        <v>837</v>
      </c>
      <c r="T838" s="43" t="str">
        <f aca="false">Q838&amp;"::"&amp;R838</f>
        <v>REAL::WLSLC(12,1)</v>
      </c>
      <c r="U838" s="44" t="str">
        <f aca="false">"p%"&amp;LEFT(R838,SEARCH("(",R838,1)-1)&amp;"="&amp;LEFT(R838,SEARCH("(",R838,1)-1)</f>
        <v>p%WLSLC=WLSLC</v>
      </c>
      <c r="V838" s="44" t="str">
        <f aca="false">LEFT(R838,SEARCH("(",R838,1)-1)&amp;"="&amp;"p%"&amp;LEFT(R838,SEARCH("(",R838,1)-1)</f>
        <v>WLSLC=p%WLSLC</v>
      </c>
    </row>
    <row r="839" customFormat="false" ht="12.8" hidden="false" customHeight="false" outlineLevel="0" collapsed="false">
      <c r="E839" s="0" t="s">
        <v>1970</v>
      </c>
      <c r="F839" s="0" t="s">
        <v>1599</v>
      </c>
      <c r="I839" s="39" t="s">
        <v>2845</v>
      </c>
      <c r="J839" s="40" t="n">
        <f aca="false">IF(ISNUMBER(RIGHT(E839,LEN(E839)-SEARCH("(",E839,1))*1),RIGHT(E839,LEN(E839)-SEARCH("(",E839,1))*1,VLOOKUP(MID(E839,SEARCH("(",E839,1)+1,IF(ISERROR(FIND("NBMX",E839,1)),3,4)),$A$2:$C$38,3,0))</f>
        <v>12</v>
      </c>
      <c r="K839" s="40" t="n">
        <f aca="false">IF(ISBLANK(F839),"",IF(ISNUMBER(F839),F839,VLOOKUP(IF(ISERROR(SEARCH(")",F839,1)),LEFT(F839,LEN(F839)),LEFT(F839,LEN(F839)-1)),$A$2:$C$38,3,0)))</f>
        <v>1</v>
      </c>
      <c r="L839" s="40" t="str">
        <f aca="false">IF(ISBLANK(G839),"",IF(ISNUMBER(G839),G839,IF(ISNUMBER(1*LEFT(G839,LEN(G839)-1)),1*LEFT(G839,LEN(G839)-1),VLOOKUP(IF(ISERROR(SEARCH(")",G839,1)),LEFT(G839,LEN(G839)),LEFT(G839,LEN(G839)-1)),$A$2:$C$38,3,0))))</f>
        <v/>
      </c>
      <c r="M839" s="41" t="str">
        <f aca="false">IF(ISBLANK(H839),"",IF(ISNUMBER(H839),H839,IF(ISNUMBER(1*LEFT(H839,LEN(H839)-1)),1*LEFT(H839,LEN(H839)-1),VLOOKUP(IF(ISERROR(SEARCH(")",H839,1)),LEFT(H839,LEN(H839)),LEFT(H839,LEN(H839)-1)),$A$2:$C$38,3,0))))</f>
        <v/>
      </c>
      <c r="N839" s="40" t="str">
        <f aca="false">I839&amp;"("&amp;J839&amp;IF(ISNUMBER(K839),IF(ISNUMBER(L839),IF(ISNUMBER(M839),","&amp;K839&amp;","&amp;L839&amp;","&amp;M839,","&amp;K839&amp;","&amp;L839),","&amp;K839),"")&amp;")"</f>
        <v>WLSLNC(12,1)</v>
      </c>
      <c r="O839" s="0" t="str">
        <f aca="false">IF(ISERROR(VLOOKUP(N839,'INTEGER modparm'!$B$2:$B$155,1,0)),IF(ISERROR(VLOOKUP(N839,'REAL modparm'!$B$2:$B$801,1,0)),IF(ISERROR(VLOOKUP(N839,'CHAR modparm'!$B$2:$B$10,1,0)),"*******","CHARACTER"),"REAL"),"INTEGER")</f>
        <v>REAL</v>
      </c>
      <c r="P839" s="0" t="n">
        <v>838</v>
      </c>
      <c r="Q839" s="42" t="s">
        <v>2974</v>
      </c>
      <c r="R839" s="42" t="str">
        <f aca="false">INDEX($N$2:$N$951,MATCH(S839,$P$2:$P$951,0),1)</f>
        <v>WLSLNC(12,1)</v>
      </c>
      <c r="S839" s="30" t="n">
        <v>838</v>
      </c>
      <c r="T839" s="43" t="str">
        <f aca="false">Q839&amp;"::"&amp;R839</f>
        <v>REAL::WLSLNC(12,1)</v>
      </c>
      <c r="U839" s="44" t="str">
        <f aca="false">"p%"&amp;LEFT(R839,SEARCH("(",R839,1)-1)&amp;"="&amp;LEFT(R839,SEARCH("(",R839,1)-1)</f>
        <v>p%WLSLNC=WLSLNC</v>
      </c>
      <c r="V839" s="44" t="str">
        <f aca="false">LEFT(R839,SEARCH("(",R839,1)-1)&amp;"="&amp;"p%"&amp;LEFT(R839,SEARCH("(",R839,1)-1)</f>
        <v>WLSLNC=p%WLSLNC</v>
      </c>
    </row>
    <row r="840" customFormat="false" ht="12.8" hidden="false" customHeight="false" outlineLevel="0" collapsed="false">
      <c r="E840" s="0" t="s">
        <v>1971</v>
      </c>
      <c r="F840" s="0" t="s">
        <v>1599</v>
      </c>
      <c r="I840" s="39" t="s">
        <v>2846</v>
      </c>
      <c r="J840" s="40" t="n">
        <f aca="false">IF(ISNUMBER(RIGHT(E840,LEN(E840)-SEARCH("(",E840,1))*1),RIGHT(E840,LEN(E840)-SEARCH("(",E840,1))*1,VLOOKUP(MID(E840,SEARCH("(",E840,1)+1,IF(ISERROR(FIND("NBMX",E840,1)),3,4)),$A$2:$C$38,3,0))</f>
        <v>12</v>
      </c>
      <c r="K840" s="40" t="n">
        <f aca="false">IF(ISBLANK(F840),"",IF(ISNUMBER(F840),F840,VLOOKUP(IF(ISERROR(SEARCH(")",F840,1)),LEFT(F840,LEN(F840)),LEFT(F840,LEN(F840)-1)),$A$2:$C$38,3,0)))</f>
        <v>1</v>
      </c>
      <c r="L840" s="40" t="str">
        <f aca="false">IF(ISBLANK(G840),"",IF(ISNUMBER(G840),G840,IF(ISNUMBER(1*LEFT(G840,LEN(G840)-1)),1*LEFT(G840,LEN(G840)-1),VLOOKUP(IF(ISERROR(SEARCH(")",G840,1)),LEFT(G840,LEN(G840)),LEFT(G840,LEN(G840)-1)),$A$2:$C$38,3,0))))</f>
        <v/>
      </c>
      <c r="M840" s="41" t="str">
        <f aca="false">IF(ISBLANK(H840),"",IF(ISNUMBER(H840),H840,IF(ISNUMBER(1*LEFT(H840,LEN(H840)-1)),1*LEFT(H840,LEN(H840)-1),VLOOKUP(IF(ISERROR(SEARCH(")",H840,1)),LEFT(H840,LEN(H840)),LEFT(H840,LEN(H840)-1)),$A$2:$C$38,3,0))))</f>
        <v/>
      </c>
      <c r="N840" s="40" t="str">
        <f aca="false">I840&amp;"("&amp;J840&amp;IF(ISNUMBER(K840),IF(ISNUMBER(L840),IF(ISNUMBER(M840),","&amp;K840&amp;","&amp;L840&amp;","&amp;M840,","&amp;K840&amp;","&amp;L840),","&amp;K840),"")&amp;")"</f>
        <v>WLSN(12,1)</v>
      </c>
      <c r="O840" s="0" t="str">
        <f aca="false">IF(ISERROR(VLOOKUP(N840,'INTEGER modparm'!$B$2:$B$155,1,0)),IF(ISERROR(VLOOKUP(N840,'REAL modparm'!$B$2:$B$801,1,0)),IF(ISERROR(VLOOKUP(N840,'CHAR modparm'!$B$2:$B$10,1,0)),"*******","CHARACTER"),"REAL"),"INTEGER")</f>
        <v>REAL</v>
      </c>
      <c r="P840" s="0" t="n">
        <v>839</v>
      </c>
      <c r="Q840" s="42" t="s">
        <v>2974</v>
      </c>
      <c r="R840" s="42" t="str">
        <f aca="false">INDEX($N$2:$N$951,MATCH(S840,$P$2:$P$951,0),1)</f>
        <v>WLSN(12,1)</v>
      </c>
      <c r="S840" s="30" t="n">
        <v>839</v>
      </c>
      <c r="T840" s="43" t="str">
        <f aca="false">Q840&amp;"::"&amp;R840</f>
        <v>REAL::WLSN(12,1)</v>
      </c>
      <c r="U840" s="44" t="str">
        <f aca="false">"p%"&amp;LEFT(R840,SEARCH("(",R840,1)-1)&amp;"="&amp;LEFT(R840,SEARCH("(",R840,1)-1)</f>
        <v>p%WLSN=WLSN</v>
      </c>
      <c r="V840" s="44" t="str">
        <f aca="false">LEFT(R840,SEARCH("(",R840,1)-1)&amp;"="&amp;"p%"&amp;LEFT(R840,SEARCH("(",R840,1)-1)</f>
        <v>WLSN=p%WLSN</v>
      </c>
    </row>
    <row r="841" customFormat="false" ht="12.8" hidden="false" customHeight="false" outlineLevel="0" collapsed="false">
      <c r="E841" s="0" t="s">
        <v>1972</v>
      </c>
      <c r="F841" s="0" t="s">
        <v>1599</v>
      </c>
      <c r="I841" s="39" t="s">
        <v>2847</v>
      </c>
      <c r="J841" s="40" t="n">
        <f aca="false">IF(ISNUMBER(RIGHT(E841,LEN(E841)-SEARCH("(",E841,1))*1),RIGHT(E841,LEN(E841)-SEARCH("(",E841,1))*1,VLOOKUP(MID(E841,SEARCH("(",E841,1)+1,IF(ISERROR(FIND("NBMX",E841,1)),3,4)),$A$2:$C$38,3,0))</f>
        <v>200</v>
      </c>
      <c r="K841" s="40" t="n">
        <f aca="false">IF(ISBLANK(F841),"",IF(ISNUMBER(F841),F841,VLOOKUP(IF(ISERROR(SEARCH(")",F841,1)),LEFT(F841,LEN(F841)),LEFT(F841,LEN(F841)-1)),$A$2:$C$38,3,0)))</f>
        <v>1</v>
      </c>
      <c r="L841" s="40" t="str">
        <f aca="false">IF(ISBLANK(G841),"",IF(ISNUMBER(G841),G841,IF(ISNUMBER(1*LEFT(G841,LEN(G841)-1)),1*LEFT(G841,LEN(G841)-1),VLOOKUP(IF(ISERROR(SEARCH(")",G841,1)),LEFT(G841,LEN(G841)),LEFT(G841,LEN(G841)-1)),$A$2:$C$38,3,0))))</f>
        <v/>
      </c>
      <c r="M841" s="41" t="str">
        <f aca="false">IF(ISBLANK(H841),"",IF(ISNUMBER(H841),H841,IF(ISNUMBER(1*LEFT(H841,LEN(H841)-1)),1*LEFT(H841,LEN(H841)-1),VLOOKUP(IF(ISERROR(SEARCH(")",H841,1)),LEFT(H841,LEN(H841)),LEFT(H841,LEN(H841)-1)),$A$2:$C$38,3,0))))</f>
        <v/>
      </c>
      <c r="N841" s="40" t="str">
        <f aca="false">I841&amp;"("&amp;J841&amp;IF(ISNUMBER(K841),IF(ISNUMBER(L841),IF(ISNUMBER(M841),","&amp;K841&amp;","&amp;L841&amp;","&amp;M841,","&amp;K841&amp;","&amp;L841),","&amp;K841),"")&amp;")"</f>
        <v>WLV(200,1)</v>
      </c>
      <c r="O841" s="0" t="str">
        <f aca="false">IF(ISERROR(VLOOKUP(N841,'INTEGER modparm'!$B$2:$B$155,1,0)),IF(ISERROR(VLOOKUP(N841,'REAL modparm'!$B$2:$B$801,1,0)),IF(ISERROR(VLOOKUP(N841,'CHAR modparm'!$B$2:$B$10,1,0)),"*******","CHARACTER"),"REAL"),"INTEGER")</f>
        <v>REAL</v>
      </c>
      <c r="P841" s="0" t="n">
        <v>840</v>
      </c>
      <c r="Q841" s="42" t="s">
        <v>2974</v>
      </c>
      <c r="R841" s="42" t="str">
        <f aca="false">INDEX($N$2:$N$951,MATCH(S841,$P$2:$P$951,0),1)</f>
        <v>WLV(200,1)</v>
      </c>
      <c r="S841" s="30" t="n">
        <v>840</v>
      </c>
      <c r="T841" s="43" t="str">
        <f aca="false">Q841&amp;"::"&amp;R841</f>
        <v>REAL::WLV(200,1)</v>
      </c>
      <c r="U841" s="44" t="str">
        <f aca="false">"p%"&amp;LEFT(R841,SEARCH("(",R841,1)-1)&amp;"="&amp;LEFT(R841,SEARCH("(",R841,1)-1)</f>
        <v>p%WLV=WLV</v>
      </c>
      <c r="V841" s="44" t="str">
        <f aca="false">LEFT(R841,SEARCH("(",R841,1)-1)&amp;"="&amp;"p%"&amp;LEFT(R841,SEARCH("(",R841,1)-1)</f>
        <v>WLV=p%WLV</v>
      </c>
    </row>
    <row r="842" customFormat="false" ht="12.8" hidden="false" customHeight="false" outlineLevel="0" collapsed="false">
      <c r="E842" s="0" t="s">
        <v>1973</v>
      </c>
      <c r="F842" s="0" t="s">
        <v>1599</v>
      </c>
      <c r="I842" s="39" t="s">
        <v>2848</v>
      </c>
      <c r="J842" s="40" t="n">
        <f aca="false">IF(ISNUMBER(RIGHT(E842,LEN(E842)-SEARCH("(",E842,1))*1),RIGHT(E842,LEN(E842)-SEARCH("(",E842,1))*1,VLOOKUP(MID(E842,SEARCH("(",E842,1)+1,IF(ISERROR(FIND("NBMX",E842,1)),3,4)),$A$2:$C$38,3,0))</f>
        <v>31</v>
      </c>
      <c r="K842" s="40" t="n">
        <f aca="false">IF(ISBLANK(F842),"",IF(ISNUMBER(F842),F842,VLOOKUP(IF(ISERROR(SEARCH(")",F842,1)),LEFT(F842,LEN(F842)),LEFT(F842,LEN(F842)-1)),$A$2:$C$38,3,0)))</f>
        <v>1</v>
      </c>
      <c r="L842" s="40" t="str">
        <f aca="false">IF(ISBLANK(G842),"",IF(ISNUMBER(G842),G842,IF(ISNUMBER(1*LEFT(G842,LEN(G842)-1)),1*LEFT(G842,LEN(G842)-1),VLOOKUP(IF(ISERROR(SEARCH(")",G842,1)),LEFT(G842,LEN(G842)),LEFT(G842,LEN(G842)-1)),$A$2:$C$38,3,0))))</f>
        <v/>
      </c>
      <c r="M842" s="41" t="str">
        <f aca="false">IF(ISBLANK(H842),"",IF(ISNUMBER(H842),H842,IF(ISNUMBER(1*LEFT(H842,LEN(H842)-1)),1*LEFT(H842,LEN(H842)-1),VLOOKUP(IF(ISERROR(SEARCH(")",H842,1)),LEFT(H842,LEN(H842)),LEFT(H842,LEN(H842)-1)),$A$2:$C$38,3,0))))</f>
        <v/>
      </c>
      <c r="N842" s="40" t="str">
        <f aca="false">I842&amp;"("&amp;J842&amp;IF(ISNUMBER(K842),IF(ISNUMBER(L842),IF(ISNUMBER(M842),","&amp;K842&amp;","&amp;L842&amp;","&amp;M842,","&amp;K842&amp;","&amp;L842),","&amp;K842),"")&amp;")"</f>
        <v>WN2O(31,1)</v>
      </c>
      <c r="O842" s="0" t="str">
        <f aca="false">IF(ISERROR(VLOOKUP(N842,'INTEGER modparm'!$B$2:$B$155,1,0)),IF(ISERROR(VLOOKUP(N842,'REAL modparm'!$B$2:$B$801,1,0)),IF(ISERROR(VLOOKUP(N842,'CHAR modparm'!$B$2:$B$10,1,0)),"*******","CHARACTER"),"REAL"),"INTEGER")</f>
        <v>REAL</v>
      </c>
      <c r="P842" s="0" t="n">
        <v>841</v>
      </c>
      <c r="Q842" s="42" t="s">
        <v>2974</v>
      </c>
      <c r="R842" s="42" t="str">
        <f aca="false">INDEX($N$2:$N$951,MATCH(S842,$P$2:$P$951,0),1)</f>
        <v>WN2O(31,1)</v>
      </c>
      <c r="S842" s="30" t="n">
        <v>841</v>
      </c>
      <c r="T842" s="43" t="str">
        <f aca="false">Q842&amp;"::"&amp;R842</f>
        <v>REAL::WN2O(31,1)</v>
      </c>
      <c r="U842" s="44" t="str">
        <f aca="false">"p%"&amp;LEFT(R842,SEARCH("(",R842,1)-1)&amp;"="&amp;LEFT(R842,SEARCH("(",R842,1)-1)</f>
        <v>p%WN2O=WN2O</v>
      </c>
      <c r="V842" s="44" t="str">
        <f aca="false">LEFT(R842,SEARCH("(",R842,1)-1)&amp;"="&amp;"p%"&amp;LEFT(R842,SEARCH("(",R842,1)-1)</f>
        <v>WN2O=p%WN2O</v>
      </c>
    </row>
    <row r="843" customFormat="false" ht="12.8" hidden="false" customHeight="false" outlineLevel="0" collapsed="false">
      <c r="E843" s="0" t="s">
        <v>1974</v>
      </c>
      <c r="F843" s="0" t="s">
        <v>1599</v>
      </c>
      <c r="I843" s="39" t="s">
        <v>2849</v>
      </c>
      <c r="J843" s="40" t="n">
        <f aca="false">IF(ISNUMBER(RIGHT(E843,LEN(E843)-SEARCH("(",E843,1))*1),RIGHT(E843,LEN(E843)-SEARCH("(",E843,1))*1,VLOOKUP(MID(E843,SEARCH("(",E843,1)+1,IF(ISERROR(FIND("NBMX",E843,1)),3,4)),$A$2:$C$38,3,0))</f>
        <v>31</v>
      </c>
      <c r="K843" s="40" t="n">
        <f aca="false">IF(ISBLANK(F843),"",IF(ISNUMBER(F843),F843,VLOOKUP(IF(ISERROR(SEARCH(")",F843,1)),LEFT(F843,LEN(F843)),LEFT(F843,LEN(F843)-1)),$A$2:$C$38,3,0)))</f>
        <v>1</v>
      </c>
      <c r="L843" s="40" t="str">
        <f aca="false">IF(ISBLANK(G843),"",IF(ISNUMBER(G843),G843,IF(ISNUMBER(1*LEFT(G843,LEN(G843)-1)),1*LEFT(G843,LEN(G843)-1),VLOOKUP(IF(ISERROR(SEARCH(")",G843,1)),LEFT(G843,LEN(G843)),LEFT(G843,LEN(G843)-1)),$A$2:$C$38,3,0))))</f>
        <v/>
      </c>
      <c r="M843" s="41" t="str">
        <f aca="false">IF(ISBLANK(H843),"",IF(ISNUMBER(H843),H843,IF(ISNUMBER(1*LEFT(H843,LEN(H843)-1)),1*LEFT(H843,LEN(H843)-1),VLOOKUP(IF(ISERROR(SEARCH(")",H843,1)),LEFT(H843,LEN(H843)),LEFT(H843,LEN(H843)-1)),$A$2:$C$38,3,0))))</f>
        <v/>
      </c>
      <c r="N843" s="40" t="str">
        <f aca="false">I843&amp;"("&amp;J843&amp;IF(ISNUMBER(K843),IF(ISNUMBER(L843),IF(ISNUMBER(M843),","&amp;K843&amp;","&amp;L843&amp;","&amp;M843,","&amp;K843&amp;","&amp;L843),","&amp;K843),"")&amp;")"</f>
        <v>WN2OG(31,1)</v>
      </c>
      <c r="O843" s="0" t="str">
        <f aca="false">IF(ISERROR(VLOOKUP(N843,'INTEGER modparm'!$B$2:$B$155,1,0)),IF(ISERROR(VLOOKUP(N843,'REAL modparm'!$B$2:$B$801,1,0)),IF(ISERROR(VLOOKUP(N843,'CHAR modparm'!$B$2:$B$10,1,0)),"*******","CHARACTER"),"REAL"),"INTEGER")</f>
        <v>REAL</v>
      </c>
      <c r="P843" s="0" t="n">
        <v>842</v>
      </c>
      <c r="Q843" s="42" t="s">
        <v>2974</v>
      </c>
      <c r="R843" s="42" t="str">
        <f aca="false">INDEX($N$2:$N$951,MATCH(S843,$P$2:$P$951,0),1)</f>
        <v>WN2OG(31,1)</v>
      </c>
      <c r="S843" s="30" t="n">
        <v>842</v>
      </c>
      <c r="T843" s="43" t="str">
        <f aca="false">Q843&amp;"::"&amp;R843</f>
        <v>REAL::WN2OG(31,1)</v>
      </c>
      <c r="U843" s="44" t="str">
        <f aca="false">"p%"&amp;LEFT(R843,SEARCH("(",R843,1)-1)&amp;"="&amp;LEFT(R843,SEARCH("(",R843,1)-1)</f>
        <v>p%WN2OG=WN2OG</v>
      </c>
      <c r="V843" s="44" t="str">
        <f aca="false">LEFT(R843,SEARCH("(",R843,1)-1)&amp;"="&amp;"p%"&amp;LEFT(R843,SEARCH("(",R843,1)-1)</f>
        <v>WN2OG=p%WN2OG</v>
      </c>
    </row>
    <row r="844" customFormat="false" ht="12.8" hidden="false" customHeight="false" outlineLevel="0" collapsed="false">
      <c r="E844" s="0" t="s">
        <v>1975</v>
      </c>
      <c r="F844" s="0" t="s">
        <v>1599</v>
      </c>
      <c r="I844" s="39" t="s">
        <v>2850</v>
      </c>
      <c r="J844" s="40" t="n">
        <f aca="false">IF(ISNUMBER(RIGHT(E844,LEN(E844)-SEARCH("(",E844,1))*1),RIGHT(E844,LEN(E844)-SEARCH("(",E844,1))*1,VLOOKUP(MID(E844,SEARCH("(",E844,1)+1,IF(ISERROR(FIND("NBMX",E844,1)),3,4)),$A$2:$C$38,3,0))</f>
        <v>31</v>
      </c>
      <c r="K844" s="40" t="n">
        <f aca="false">IF(ISBLANK(F844),"",IF(ISNUMBER(F844),F844,VLOOKUP(IF(ISERROR(SEARCH(")",F844,1)),LEFT(F844,LEN(F844)),LEFT(F844,LEN(F844)-1)),$A$2:$C$38,3,0)))</f>
        <v>1</v>
      </c>
      <c r="L844" s="40" t="str">
        <f aca="false">IF(ISBLANK(G844),"",IF(ISNUMBER(G844),G844,IF(ISNUMBER(1*LEFT(G844,LEN(G844)-1)),1*LEFT(G844,LEN(G844)-1),VLOOKUP(IF(ISERROR(SEARCH(")",G844,1)),LEFT(G844,LEN(G844)),LEFT(G844,LEN(G844)-1)),$A$2:$C$38,3,0))))</f>
        <v/>
      </c>
      <c r="M844" s="41" t="str">
        <f aca="false">IF(ISBLANK(H844),"",IF(ISNUMBER(H844),H844,IF(ISNUMBER(1*LEFT(H844,LEN(H844)-1)),1*LEFT(H844,LEN(H844)-1),VLOOKUP(IF(ISERROR(SEARCH(")",H844,1)),LEFT(H844,LEN(H844)),LEFT(H844,LEN(H844)-1)),$A$2:$C$38,3,0))))</f>
        <v/>
      </c>
      <c r="N844" s="40" t="str">
        <f aca="false">I844&amp;"("&amp;J844&amp;IF(ISNUMBER(K844),IF(ISNUMBER(L844),IF(ISNUMBER(M844),","&amp;K844&amp;","&amp;L844&amp;","&amp;M844,","&amp;K844&amp;","&amp;L844),","&amp;K844),"")&amp;")"</f>
        <v>WN2OL(31,1)</v>
      </c>
      <c r="O844" s="0" t="str">
        <f aca="false">IF(ISERROR(VLOOKUP(N844,'INTEGER modparm'!$B$2:$B$155,1,0)),IF(ISERROR(VLOOKUP(N844,'REAL modparm'!$B$2:$B$801,1,0)),IF(ISERROR(VLOOKUP(N844,'CHAR modparm'!$B$2:$B$10,1,0)),"*******","CHARACTER"),"REAL"),"INTEGER")</f>
        <v>REAL</v>
      </c>
      <c r="P844" s="0" t="n">
        <v>843</v>
      </c>
      <c r="Q844" s="42" t="s">
        <v>2974</v>
      </c>
      <c r="R844" s="42" t="str">
        <f aca="false">INDEX($N$2:$N$951,MATCH(S844,$P$2:$P$951,0),1)</f>
        <v>WN2OL(31,1)</v>
      </c>
      <c r="S844" s="30" t="n">
        <v>843</v>
      </c>
      <c r="T844" s="43" t="str">
        <f aca="false">Q844&amp;"::"&amp;R844</f>
        <v>REAL::WN2OL(31,1)</v>
      </c>
      <c r="U844" s="44" t="str">
        <f aca="false">"p%"&amp;LEFT(R844,SEARCH("(",R844,1)-1)&amp;"="&amp;LEFT(R844,SEARCH("(",R844,1)-1)</f>
        <v>p%WN2OL=WN2OL</v>
      </c>
      <c r="V844" s="44" t="str">
        <f aca="false">LEFT(R844,SEARCH("(",R844,1)-1)&amp;"="&amp;"p%"&amp;LEFT(R844,SEARCH("(",R844,1)-1)</f>
        <v>WN2OL=p%WN2OL</v>
      </c>
    </row>
    <row r="845" customFormat="false" ht="12.8" hidden="false" customHeight="false" outlineLevel="0" collapsed="false">
      <c r="E845" s="0" t="s">
        <v>1976</v>
      </c>
      <c r="F845" s="0" t="s">
        <v>1599</v>
      </c>
      <c r="I845" s="39" t="s">
        <v>2851</v>
      </c>
      <c r="J845" s="40" t="n">
        <f aca="false">IF(ISNUMBER(RIGHT(E845,LEN(E845)-SEARCH("(",E845,1))*1),RIGHT(E845,LEN(E845)-SEARCH("(",E845,1))*1,VLOOKUP(MID(E845,SEARCH("(",E845,1)+1,IF(ISERROR(FIND("NBMX",E845,1)),3,4)),$A$2:$C$38,3,0))</f>
        <v>31</v>
      </c>
      <c r="K845" s="40" t="n">
        <f aca="false">IF(ISBLANK(F845),"",IF(ISNUMBER(F845),F845,VLOOKUP(IF(ISERROR(SEARCH(")",F845,1)),LEFT(F845,LEN(F845)),LEFT(F845,LEN(F845)-1)),$A$2:$C$38,3,0)))</f>
        <v>1</v>
      </c>
      <c r="L845" s="40" t="str">
        <f aca="false">IF(ISBLANK(G845),"",IF(ISNUMBER(G845),G845,IF(ISNUMBER(1*LEFT(G845,LEN(G845)-1)),1*LEFT(G845,LEN(G845)-1),VLOOKUP(IF(ISERROR(SEARCH(")",G845,1)),LEFT(G845,LEN(G845)),LEFT(G845,LEN(G845)-1)),$A$2:$C$38,3,0))))</f>
        <v/>
      </c>
      <c r="M845" s="41" t="str">
        <f aca="false">IF(ISBLANK(H845),"",IF(ISNUMBER(H845),H845,IF(ISNUMBER(1*LEFT(H845,LEN(H845)-1)),1*LEFT(H845,LEN(H845)-1),VLOOKUP(IF(ISERROR(SEARCH(")",H845,1)),LEFT(H845,LEN(H845)),LEFT(H845,LEN(H845)-1)),$A$2:$C$38,3,0))))</f>
        <v/>
      </c>
      <c r="N845" s="40" t="str">
        <f aca="false">I845&amp;"("&amp;J845&amp;IF(ISNUMBER(K845),IF(ISNUMBER(L845),IF(ISNUMBER(M845),","&amp;K845&amp;","&amp;L845&amp;","&amp;M845,","&amp;K845&amp;","&amp;L845),","&amp;K845),"")&amp;")"</f>
        <v>WNH3(31,1)</v>
      </c>
      <c r="O845" s="0" t="str">
        <f aca="false">IF(ISERROR(VLOOKUP(N845,'INTEGER modparm'!$B$2:$B$155,1,0)),IF(ISERROR(VLOOKUP(N845,'REAL modparm'!$B$2:$B$801,1,0)),IF(ISERROR(VLOOKUP(N845,'CHAR modparm'!$B$2:$B$10,1,0)),"*******","CHARACTER"),"REAL"),"INTEGER")</f>
        <v>REAL</v>
      </c>
      <c r="P845" s="0" t="n">
        <v>844</v>
      </c>
      <c r="Q845" s="42" t="s">
        <v>2974</v>
      </c>
      <c r="R845" s="42" t="str">
        <f aca="false">INDEX($N$2:$N$951,MATCH(S845,$P$2:$P$951,0),1)</f>
        <v>WNH3(31,1)</v>
      </c>
      <c r="S845" s="30" t="n">
        <v>844</v>
      </c>
      <c r="T845" s="43" t="str">
        <f aca="false">Q845&amp;"::"&amp;R845</f>
        <v>REAL::WNH3(31,1)</v>
      </c>
      <c r="U845" s="44" t="str">
        <f aca="false">"p%"&amp;LEFT(R845,SEARCH("(",R845,1)-1)&amp;"="&amp;LEFT(R845,SEARCH("(",R845,1)-1)</f>
        <v>p%WNH3=WNH3</v>
      </c>
      <c r="V845" s="44" t="str">
        <f aca="false">LEFT(R845,SEARCH("(",R845,1)-1)&amp;"="&amp;"p%"&amp;LEFT(R845,SEARCH("(",R845,1)-1)</f>
        <v>WNH3=p%WNH3</v>
      </c>
    </row>
    <row r="846" customFormat="false" ht="12.8" hidden="false" customHeight="false" outlineLevel="0" collapsed="false">
      <c r="E846" s="0" t="s">
        <v>1977</v>
      </c>
      <c r="F846" s="0" t="s">
        <v>1599</v>
      </c>
      <c r="I846" s="39" t="s">
        <v>2852</v>
      </c>
      <c r="J846" s="40" t="n">
        <f aca="false">IF(ISNUMBER(RIGHT(E846,LEN(E846)-SEARCH("(",E846,1))*1),RIGHT(E846,LEN(E846)-SEARCH("(",E846,1))*1,VLOOKUP(MID(E846,SEARCH("(",E846,1)+1,IF(ISERROR(FIND("NBMX",E846,1)),3,4)),$A$2:$C$38,3,0))</f>
        <v>12</v>
      </c>
      <c r="K846" s="40" t="n">
        <f aca="false">IF(ISBLANK(F846),"",IF(ISNUMBER(F846),F846,VLOOKUP(IF(ISERROR(SEARCH(")",F846,1)),LEFT(F846,LEN(F846)),LEFT(F846,LEN(F846)-1)),$A$2:$C$38,3,0)))</f>
        <v>1</v>
      </c>
      <c r="L846" s="40" t="str">
        <f aca="false">IF(ISBLANK(G846),"",IF(ISNUMBER(G846),G846,IF(ISNUMBER(1*LEFT(G846,LEN(G846)-1)),1*LEFT(G846,LEN(G846)-1),VLOOKUP(IF(ISERROR(SEARCH(")",G846,1)),LEFT(G846,LEN(G846)),LEFT(G846,LEN(G846)-1)),$A$2:$C$38,3,0))))</f>
        <v/>
      </c>
      <c r="M846" s="41" t="str">
        <f aca="false">IF(ISBLANK(H846),"",IF(ISNUMBER(H846),H846,IF(ISNUMBER(1*LEFT(H846,LEN(H846)-1)),1*LEFT(H846,LEN(H846)-1),VLOOKUP(IF(ISERROR(SEARCH(")",H846,1)),LEFT(H846,LEN(H846)),LEFT(H846,LEN(H846)-1)),$A$2:$C$38,3,0))))</f>
        <v/>
      </c>
      <c r="N846" s="40" t="str">
        <f aca="false">I846&amp;"("&amp;J846&amp;IF(ISNUMBER(K846),IF(ISNUMBER(L846),IF(ISNUMBER(M846),","&amp;K846&amp;","&amp;L846&amp;","&amp;M846,","&amp;K846&amp;","&amp;L846),","&amp;K846),"")&amp;")"</f>
        <v>WNMU(12,1)</v>
      </c>
      <c r="O846" s="0" t="str">
        <f aca="false">IF(ISERROR(VLOOKUP(N846,'INTEGER modparm'!$B$2:$B$155,1,0)),IF(ISERROR(VLOOKUP(N846,'REAL modparm'!$B$2:$B$801,1,0)),IF(ISERROR(VLOOKUP(N846,'CHAR modparm'!$B$2:$B$10,1,0)),"*******","CHARACTER"),"REAL"),"INTEGER")</f>
        <v>REAL</v>
      </c>
      <c r="P846" s="0" t="n">
        <v>845</v>
      </c>
      <c r="Q846" s="42" t="s">
        <v>2974</v>
      </c>
      <c r="R846" s="42" t="str">
        <f aca="false">INDEX($N$2:$N$951,MATCH(S846,$P$2:$P$951,0),1)</f>
        <v>WNMU(12,1)</v>
      </c>
      <c r="S846" s="30" t="n">
        <v>845</v>
      </c>
      <c r="T846" s="43" t="str">
        <f aca="false">Q846&amp;"::"&amp;R846</f>
        <v>REAL::WNMU(12,1)</v>
      </c>
      <c r="U846" s="44" t="str">
        <f aca="false">"p%"&amp;LEFT(R846,SEARCH("(",R846,1)-1)&amp;"="&amp;LEFT(R846,SEARCH("(",R846,1)-1)</f>
        <v>p%WNMU=WNMU</v>
      </c>
      <c r="V846" s="44" t="str">
        <f aca="false">LEFT(R846,SEARCH("(",R846,1)-1)&amp;"="&amp;"p%"&amp;LEFT(R846,SEARCH("(",R846,1)-1)</f>
        <v>WNMU=p%WNMU</v>
      </c>
    </row>
    <row r="847" customFormat="false" ht="12.8" hidden="false" customHeight="false" outlineLevel="0" collapsed="false">
      <c r="E847" s="0" t="s">
        <v>1978</v>
      </c>
      <c r="F847" s="0" t="s">
        <v>1599</v>
      </c>
      <c r="I847" s="39" t="s">
        <v>2853</v>
      </c>
      <c r="J847" s="40" t="n">
        <f aca="false">IF(ISNUMBER(RIGHT(E847,LEN(E847)-SEARCH("(",E847,1))*1),RIGHT(E847,LEN(E847)-SEARCH("(",E847,1))*1,VLOOKUP(MID(E847,SEARCH("(",E847,1)+1,IF(ISERROR(FIND("NBMX",E847,1)),3,4)),$A$2:$C$38,3,0))</f>
        <v>31</v>
      </c>
      <c r="K847" s="40" t="n">
        <f aca="false">IF(ISBLANK(F847),"",IF(ISNUMBER(F847),F847,VLOOKUP(IF(ISERROR(SEARCH(")",F847,1)),LEFT(F847,LEN(F847)),LEFT(F847,LEN(F847)-1)),$A$2:$C$38,3,0)))</f>
        <v>1</v>
      </c>
      <c r="L847" s="40" t="str">
        <f aca="false">IF(ISBLANK(G847),"",IF(ISNUMBER(G847),G847,IF(ISNUMBER(1*LEFT(G847,LEN(G847)-1)),1*LEFT(G847,LEN(G847)-1),VLOOKUP(IF(ISERROR(SEARCH(")",G847,1)),LEFT(G847,LEN(G847)),LEFT(G847,LEN(G847)-1)),$A$2:$C$38,3,0))))</f>
        <v/>
      </c>
      <c r="M847" s="41" t="str">
        <f aca="false">IF(ISBLANK(H847),"",IF(ISNUMBER(H847),H847,IF(ISNUMBER(1*LEFT(H847,LEN(H847)-1)),1*LEFT(H847,LEN(H847)-1),VLOOKUP(IF(ISERROR(SEARCH(")",H847,1)),LEFT(H847,LEN(H847)),LEFT(H847,LEN(H847)-1)),$A$2:$C$38,3,0))))</f>
        <v/>
      </c>
      <c r="N847" s="40" t="str">
        <f aca="false">I847&amp;"("&amp;J847&amp;IF(ISNUMBER(K847),IF(ISNUMBER(L847),IF(ISNUMBER(M847),","&amp;K847&amp;","&amp;L847&amp;","&amp;M847,","&amp;K847&amp;","&amp;L847),","&amp;K847),"")&amp;")"</f>
        <v>WNO2(31,1)</v>
      </c>
      <c r="O847" s="0" t="str">
        <f aca="false">IF(ISERROR(VLOOKUP(N847,'INTEGER modparm'!$B$2:$B$155,1,0)),IF(ISERROR(VLOOKUP(N847,'REAL modparm'!$B$2:$B$801,1,0)),IF(ISERROR(VLOOKUP(N847,'CHAR modparm'!$B$2:$B$10,1,0)),"*******","CHARACTER"),"REAL"),"INTEGER")</f>
        <v>REAL</v>
      </c>
      <c r="P847" s="0" t="n">
        <v>846</v>
      </c>
      <c r="Q847" s="42" t="s">
        <v>2974</v>
      </c>
      <c r="R847" s="42" t="str">
        <f aca="false">INDEX($N$2:$N$951,MATCH(S847,$P$2:$P$951,0),1)</f>
        <v>WNO2(31,1)</v>
      </c>
      <c r="S847" s="30" t="n">
        <v>846</v>
      </c>
      <c r="T847" s="43" t="str">
        <f aca="false">Q847&amp;"::"&amp;R847</f>
        <v>REAL::WNO2(31,1)</v>
      </c>
      <c r="U847" s="44" t="str">
        <f aca="false">"p%"&amp;LEFT(R847,SEARCH("(",R847,1)-1)&amp;"="&amp;LEFT(R847,SEARCH("(",R847,1)-1)</f>
        <v>p%WNO2=WNO2</v>
      </c>
      <c r="V847" s="44" t="str">
        <f aca="false">LEFT(R847,SEARCH("(",R847,1)-1)&amp;"="&amp;"p%"&amp;LEFT(R847,SEARCH("(",R847,1)-1)</f>
        <v>WNO2=p%WNO2</v>
      </c>
    </row>
    <row r="848" customFormat="false" ht="12.8" hidden="false" customHeight="false" outlineLevel="0" collapsed="false">
      <c r="E848" s="0" t="s">
        <v>1979</v>
      </c>
      <c r="F848" s="0" t="s">
        <v>1599</v>
      </c>
      <c r="I848" s="39" t="s">
        <v>2854</v>
      </c>
      <c r="J848" s="40" t="n">
        <f aca="false">IF(ISNUMBER(RIGHT(E848,LEN(E848)-SEARCH("(",E848,1))*1),RIGHT(E848,LEN(E848)-SEARCH("(",E848,1))*1,VLOOKUP(MID(E848,SEARCH("(",E848,1)+1,IF(ISERROR(FIND("NBMX",E848,1)),3,4)),$A$2:$C$38,3,0))</f>
        <v>31</v>
      </c>
      <c r="K848" s="40" t="n">
        <f aca="false">IF(ISBLANK(F848),"",IF(ISNUMBER(F848),F848,VLOOKUP(IF(ISERROR(SEARCH(")",F848,1)),LEFT(F848,LEN(F848)),LEFT(F848,LEN(F848)-1)),$A$2:$C$38,3,0)))</f>
        <v>1</v>
      </c>
      <c r="L848" s="40" t="str">
        <f aca="false">IF(ISBLANK(G848),"",IF(ISNUMBER(G848),G848,IF(ISNUMBER(1*LEFT(G848,LEN(G848)-1)),1*LEFT(G848,LEN(G848)-1),VLOOKUP(IF(ISERROR(SEARCH(")",G848,1)),LEFT(G848,LEN(G848)),LEFT(G848,LEN(G848)-1)),$A$2:$C$38,3,0))))</f>
        <v/>
      </c>
      <c r="M848" s="41" t="str">
        <f aca="false">IF(ISBLANK(H848),"",IF(ISNUMBER(H848),H848,IF(ISNUMBER(1*LEFT(H848,LEN(H848)-1)),1*LEFT(H848,LEN(H848)-1),VLOOKUP(IF(ISERROR(SEARCH(")",H848,1)),LEFT(H848,LEN(H848)),LEFT(H848,LEN(H848)-1)),$A$2:$C$38,3,0))))</f>
        <v/>
      </c>
      <c r="N848" s="40" t="str">
        <f aca="false">I848&amp;"("&amp;J848&amp;IF(ISNUMBER(K848),IF(ISNUMBER(L848),IF(ISNUMBER(M848),","&amp;K848&amp;","&amp;L848&amp;","&amp;M848,","&amp;K848&amp;","&amp;L848),","&amp;K848),"")&amp;")"</f>
        <v>WNO3(31,1)</v>
      </c>
      <c r="O848" s="0" t="str">
        <f aca="false">IF(ISERROR(VLOOKUP(N848,'INTEGER modparm'!$B$2:$B$155,1,0)),IF(ISERROR(VLOOKUP(N848,'REAL modparm'!$B$2:$B$801,1,0)),IF(ISERROR(VLOOKUP(N848,'CHAR modparm'!$B$2:$B$10,1,0)),"*******","CHARACTER"),"REAL"),"INTEGER")</f>
        <v>REAL</v>
      </c>
      <c r="P848" s="0" t="n">
        <v>847</v>
      </c>
      <c r="Q848" s="42" t="s">
        <v>2974</v>
      </c>
      <c r="R848" s="42" t="str">
        <f aca="false">INDEX($N$2:$N$951,MATCH(S848,$P$2:$P$951,0),1)</f>
        <v>WNO3(31,1)</v>
      </c>
      <c r="S848" s="30" t="n">
        <v>847</v>
      </c>
      <c r="T848" s="43" t="str">
        <f aca="false">Q848&amp;"::"&amp;R848</f>
        <v>REAL::WNO3(31,1)</v>
      </c>
      <c r="U848" s="44" t="str">
        <f aca="false">"p%"&amp;LEFT(R848,SEARCH("(",R848,1)-1)&amp;"="&amp;LEFT(R848,SEARCH("(",R848,1)-1)</f>
        <v>p%WNO3=WNO3</v>
      </c>
      <c r="V848" s="44" t="str">
        <f aca="false">LEFT(R848,SEARCH("(",R848,1)-1)&amp;"="&amp;"p%"&amp;LEFT(R848,SEARCH("(",R848,1)-1)</f>
        <v>WNO3=p%WNO3</v>
      </c>
    </row>
    <row r="849" customFormat="false" ht="12.8" hidden="false" customHeight="false" outlineLevel="0" collapsed="false">
      <c r="E849" s="0" t="s">
        <v>1980</v>
      </c>
      <c r="F849" s="0" t="s">
        <v>1599</v>
      </c>
      <c r="I849" s="39" t="s">
        <v>2855</v>
      </c>
      <c r="J849" s="40" t="n">
        <f aca="false">IF(ISNUMBER(RIGHT(E849,LEN(E849)-SEARCH("(",E849,1))*1),RIGHT(E849,LEN(E849)-SEARCH("(",E849,1))*1,VLOOKUP(MID(E849,SEARCH("(",E849,1)+1,IF(ISERROR(FIND("NBMX",E849,1)),3,4)),$A$2:$C$38,3,0))</f>
        <v>12</v>
      </c>
      <c r="K849" s="40" t="n">
        <f aca="false">IF(ISBLANK(F849),"",IF(ISNUMBER(F849),F849,VLOOKUP(IF(ISERROR(SEARCH(")",F849,1)),LEFT(F849,LEN(F849)),LEFT(F849,LEN(F849)-1)),$A$2:$C$38,3,0)))</f>
        <v>1</v>
      </c>
      <c r="L849" s="40" t="str">
        <f aca="false">IF(ISBLANK(G849),"",IF(ISNUMBER(G849),G849,IF(ISNUMBER(1*LEFT(G849,LEN(G849)-1)),1*LEFT(G849,LEN(G849)-1),VLOOKUP(IF(ISERROR(SEARCH(")",G849,1)),LEFT(G849,LEN(G849)),LEFT(G849,LEN(G849)-1)),$A$2:$C$38,3,0))))</f>
        <v/>
      </c>
      <c r="M849" s="41" t="str">
        <f aca="false">IF(ISBLANK(H849),"",IF(ISNUMBER(H849),H849,IF(ISNUMBER(1*LEFT(H849,LEN(H849)-1)),1*LEFT(H849,LEN(H849)-1),VLOOKUP(IF(ISERROR(SEARCH(")",H849,1)),LEFT(H849,LEN(H849)),LEFT(H849,LEN(H849)-1)),$A$2:$C$38,3,0))))</f>
        <v/>
      </c>
      <c r="N849" s="40" t="str">
        <f aca="false">I849&amp;"("&amp;J849&amp;IF(ISNUMBER(K849),IF(ISNUMBER(L849),IF(ISNUMBER(M849),","&amp;K849&amp;","&amp;L849&amp;","&amp;M849,","&amp;K849&amp;","&amp;L849),","&amp;K849),"")&amp;")"</f>
        <v>WNOU(12,1)</v>
      </c>
      <c r="O849" s="0" t="str">
        <f aca="false">IF(ISERROR(VLOOKUP(N849,'INTEGER modparm'!$B$2:$B$155,1,0)),IF(ISERROR(VLOOKUP(N849,'REAL modparm'!$B$2:$B$801,1,0)),IF(ISERROR(VLOOKUP(N849,'CHAR modparm'!$B$2:$B$10,1,0)),"*******","CHARACTER"),"REAL"),"INTEGER")</f>
        <v>REAL</v>
      </c>
      <c r="P849" s="0" t="n">
        <v>848</v>
      </c>
      <c r="Q849" s="42" t="s">
        <v>2974</v>
      </c>
      <c r="R849" s="42" t="str">
        <f aca="false">INDEX($N$2:$N$951,MATCH(S849,$P$2:$P$951,0),1)</f>
        <v>WNOU(12,1)</v>
      </c>
      <c r="S849" s="30" t="n">
        <v>848</v>
      </c>
      <c r="T849" s="43" t="str">
        <f aca="false">Q849&amp;"::"&amp;R849</f>
        <v>REAL::WNOU(12,1)</v>
      </c>
      <c r="U849" s="44" t="str">
        <f aca="false">"p%"&amp;LEFT(R849,SEARCH("(",R849,1)-1)&amp;"="&amp;LEFT(R849,SEARCH("(",R849,1)-1)</f>
        <v>p%WNOU=WNOU</v>
      </c>
      <c r="V849" s="44" t="str">
        <f aca="false">LEFT(R849,SEARCH("(",R849,1)-1)&amp;"="&amp;"p%"&amp;LEFT(R849,SEARCH("(",R849,1)-1)</f>
        <v>WNOU=p%WNOU</v>
      </c>
    </row>
    <row r="850" customFormat="false" ht="12.8" hidden="false" customHeight="false" outlineLevel="0" collapsed="false">
      <c r="E850" s="0" t="s">
        <v>1981</v>
      </c>
      <c r="F850" s="0" t="s">
        <v>1599</v>
      </c>
      <c r="I850" s="39" t="s">
        <v>2856</v>
      </c>
      <c r="J850" s="40" t="n">
        <f aca="false">IF(ISNUMBER(RIGHT(E850,LEN(E850)-SEARCH("(",E850,1))*1),RIGHT(E850,LEN(E850)-SEARCH("(",E850,1))*1,VLOOKUP(MID(E850,SEARCH("(",E850,1)+1,IF(ISERROR(FIND("NBMX",E850,1)),3,4)),$A$2:$C$38,3,0))</f>
        <v>31</v>
      </c>
      <c r="K850" s="40" t="n">
        <f aca="false">IF(ISBLANK(F850),"",IF(ISNUMBER(F850),F850,VLOOKUP(IF(ISERROR(SEARCH(")",F850,1)),LEFT(F850,LEN(F850)),LEFT(F850,LEN(F850)-1)),$A$2:$C$38,3,0)))</f>
        <v>1</v>
      </c>
      <c r="L850" s="40" t="str">
        <f aca="false">IF(ISBLANK(G850),"",IF(ISNUMBER(G850),G850,IF(ISNUMBER(1*LEFT(G850,LEN(G850)-1)),1*LEFT(G850,LEN(G850)-1),VLOOKUP(IF(ISERROR(SEARCH(")",G850,1)),LEFT(G850,LEN(G850)),LEFT(G850,LEN(G850)-1)),$A$2:$C$38,3,0))))</f>
        <v/>
      </c>
      <c r="M850" s="41" t="str">
        <f aca="false">IF(ISBLANK(H850),"",IF(ISNUMBER(H850),H850,IF(ISNUMBER(1*LEFT(H850,LEN(H850)-1)),1*LEFT(H850,LEN(H850)-1),VLOOKUP(IF(ISERROR(SEARCH(")",H850,1)),LEFT(H850,LEN(H850)),LEFT(H850,LEN(H850)-1)),$A$2:$C$38,3,0))))</f>
        <v/>
      </c>
      <c r="N850" s="40" t="str">
        <f aca="false">I850&amp;"("&amp;J850&amp;IF(ISNUMBER(K850),IF(ISNUMBER(L850),IF(ISNUMBER(M850),","&amp;K850&amp;","&amp;L850&amp;","&amp;M850,","&amp;K850&amp;","&amp;L850),","&amp;K850),"")&amp;")"</f>
        <v>WO2G(31,1)</v>
      </c>
      <c r="O850" s="0" t="str">
        <f aca="false">IF(ISERROR(VLOOKUP(N850,'INTEGER modparm'!$B$2:$B$155,1,0)),IF(ISERROR(VLOOKUP(N850,'REAL modparm'!$B$2:$B$801,1,0)),IF(ISERROR(VLOOKUP(N850,'CHAR modparm'!$B$2:$B$10,1,0)),"*******","CHARACTER"),"REAL"),"INTEGER")</f>
        <v>REAL</v>
      </c>
      <c r="P850" s="0" t="n">
        <v>849</v>
      </c>
      <c r="Q850" s="42" t="s">
        <v>2974</v>
      </c>
      <c r="R850" s="42" t="str">
        <f aca="false">INDEX($N$2:$N$951,MATCH(S850,$P$2:$P$951,0),1)</f>
        <v>WO2G(31,1)</v>
      </c>
      <c r="S850" s="30" t="n">
        <v>849</v>
      </c>
      <c r="T850" s="43" t="str">
        <f aca="false">Q850&amp;"::"&amp;R850</f>
        <v>REAL::WO2G(31,1)</v>
      </c>
      <c r="U850" s="44" t="str">
        <f aca="false">"p%"&amp;LEFT(R850,SEARCH("(",R850,1)-1)&amp;"="&amp;LEFT(R850,SEARCH("(",R850,1)-1)</f>
        <v>p%WO2G=WO2G</v>
      </c>
      <c r="V850" s="44" t="str">
        <f aca="false">LEFT(R850,SEARCH("(",R850,1)-1)&amp;"="&amp;"p%"&amp;LEFT(R850,SEARCH("(",R850,1)-1)</f>
        <v>WO2G=p%WO2G</v>
      </c>
    </row>
    <row r="851" customFormat="false" ht="12.8" hidden="false" customHeight="false" outlineLevel="0" collapsed="false">
      <c r="E851" s="0" t="s">
        <v>1982</v>
      </c>
      <c r="F851" s="0" t="s">
        <v>1599</v>
      </c>
      <c r="I851" s="39" t="s">
        <v>2857</v>
      </c>
      <c r="J851" s="40" t="n">
        <f aca="false">IF(ISNUMBER(RIGHT(E851,LEN(E851)-SEARCH("(",E851,1))*1),RIGHT(E851,LEN(E851)-SEARCH("(",E851,1))*1,VLOOKUP(MID(E851,SEARCH("(",E851,1)+1,IF(ISERROR(FIND("NBMX",E851,1)),3,4)),$A$2:$C$38,3,0))</f>
        <v>31</v>
      </c>
      <c r="K851" s="40" t="n">
        <f aca="false">IF(ISBLANK(F851),"",IF(ISNUMBER(F851),F851,VLOOKUP(IF(ISERROR(SEARCH(")",F851,1)),LEFT(F851,LEN(F851)),LEFT(F851,LEN(F851)-1)),$A$2:$C$38,3,0)))</f>
        <v>1</v>
      </c>
      <c r="L851" s="40" t="str">
        <f aca="false">IF(ISBLANK(G851),"",IF(ISNUMBER(G851),G851,IF(ISNUMBER(1*LEFT(G851,LEN(G851)-1)),1*LEFT(G851,LEN(G851)-1),VLOOKUP(IF(ISERROR(SEARCH(")",G851,1)),LEFT(G851,LEN(G851)),LEFT(G851,LEN(G851)-1)),$A$2:$C$38,3,0))))</f>
        <v/>
      </c>
      <c r="M851" s="41" t="str">
        <f aca="false">IF(ISBLANK(H851),"",IF(ISNUMBER(H851),H851,IF(ISNUMBER(1*LEFT(H851,LEN(H851)-1)),1*LEFT(H851,LEN(H851)-1),VLOOKUP(IF(ISERROR(SEARCH(")",H851,1)),LEFT(H851,LEN(H851)),LEFT(H851,LEN(H851)-1)),$A$2:$C$38,3,0))))</f>
        <v/>
      </c>
      <c r="N851" s="40" t="str">
        <f aca="false">I851&amp;"("&amp;J851&amp;IF(ISNUMBER(K851),IF(ISNUMBER(L851),IF(ISNUMBER(M851),","&amp;K851&amp;","&amp;L851&amp;","&amp;M851,","&amp;K851&amp;","&amp;L851),","&amp;K851),"")&amp;")"</f>
        <v>WO2L(31,1)</v>
      </c>
      <c r="O851" s="0" t="str">
        <f aca="false">IF(ISERROR(VLOOKUP(N851,'INTEGER modparm'!$B$2:$B$155,1,0)),IF(ISERROR(VLOOKUP(N851,'REAL modparm'!$B$2:$B$801,1,0)),IF(ISERROR(VLOOKUP(N851,'CHAR modparm'!$B$2:$B$10,1,0)),"*******","CHARACTER"),"REAL"),"INTEGER")</f>
        <v>REAL</v>
      </c>
      <c r="P851" s="0" t="n">
        <v>850</v>
      </c>
      <c r="Q851" s="42" t="s">
        <v>2974</v>
      </c>
      <c r="R851" s="42" t="str">
        <f aca="false">INDEX($N$2:$N$951,MATCH(S851,$P$2:$P$951,0),1)</f>
        <v>WO2L(31,1)</v>
      </c>
      <c r="S851" s="30" t="n">
        <v>850</v>
      </c>
      <c r="T851" s="43" t="str">
        <f aca="false">Q851&amp;"::"&amp;R851</f>
        <v>REAL::WO2L(31,1)</v>
      </c>
      <c r="U851" s="44" t="str">
        <f aca="false">"p%"&amp;LEFT(R851,SEARCH("(",R851,1)-1)&amp;"="&amp;LEFT(R851,SEARCH("(",R851,1)-1)</f>
        <v>p%WO2L=WO2L</v>
      </c>
      <c r="V851" s="44" t="str">
        <f aca="false">LEFT(R851,SEARCH("(",R851,1)-1)&amp;"="&amp;"p%"&amp;LEFT(R851,SEARCH("(",R851,1)-1)</f>
        <v>WO2L=p%WO2L</v>
      </c>
    </row>
    <row r="852" customFormat="false" ht="12.8" hidden="false" customHeight="false" outlineLevel="0" collapsed="false">
      <c r="E852" s="0" t="s">
        <v>1983</v>
      </c>
      <c r="F852" s="0" t="s">
        <v>1599</v>
      </c>
      <c r="I852" s="39" t="s">
        <v>2858</v>
      </c>
      <c r="J852" s="40" t="n">
        <f aca="false">IF(ISNUMBER(RIGHT(E852,LEN(E852)-SEARCH("(",E852,1))*1),RIGHT(E852,LEN(E852)-SEARCH("(",E852,1))*1,VLOOKUP(MID(E852,SEARCH("(",E852,1)+1,IF(ISERROR(FIND("NBMX",E852,1)),3,4)),$A$2:$C$38,3,0))</f>
        <v>12</v>
      </c>
      <c r="K852" s="40" t="n">
        <f aca="false">IF(ISBLANK(F852),"",IF(ISNUMBER(F852),F852,VLOOKUP(IF(ISERROR(SEARCH(")",F852,1)),LEFT(F852,LEN(F852)),LEFT(F852,LEN(F852)-1)),$A$2:$C$38,3,0)))</f>
        <v>1</v>
      </c>
      <c r="L852" s="40" t="str">
        <f aca="false">IF(ISBLANK(G852),"",IF(ISNUMBER(G852),G852,IF(ISNUMBER(1*LEFT(G852,LEN(G852)-1)),1*LEFT(G852,LEN(G852)-1),VLOOKUP(IF(ISERROR(SEARCH(")",G852,1)),LEFT(G852,LEN(G852)),LEFT(G852,LEN(G852)-1)),$A$2:$C$38,3,0))))</f>
        <v/>
      </c>
      <c r="M852" s="41" t="str">
        <f aca="false">IF(ISBLANK(H852),"",IF(ISNUMBER(H852),H852,IF(ISNUMBER(1*LEFT(H852,LEN(H852)-1)),1*LEFT(H852,LEN(H852)-1),VLOOKUP(IF(ISERROR(SEARCH(")",H852,1)),LEFT(H852,LEN(H852)),LEFT(H852,LEN(H852)-1)),$A$2:$C$38,3,0))))</f>
        <v/>
      </c>
      <c r="N852" s="40" t="str">
        <f aca="false">I852&amp;"("&amp;J852&amp;IF(ISNUMBER(K852),IF(ISNUMBER(L852),IF(ISNUMBER(M852),","&amp;K852&amp;","&amp;L852&amp;","&amp;M852,","&amp;K852&amp;","&amp;L852),","&amp;K852),"")&amp;")"</f>
        <v>WOC(12,1)</v>
      </c>
      <c r="O852" s="0" t="str">
        <f aca="false">IF(ISERROR(VLOOKUP(N852,'INTEGER modparm'!$B$2:$B$155,1,0)),IF(ISERROR(VLOOKUP(N852,'REAL modparm'!$B$2:$B$801,1,0)),IF(ISERROR(VLOOKUP(N852,'CHAR modparm'!$B$2:$B$10,1,0)),"*******","CHARACTER"),"REAL"),"INTEGER")</f>
        <v>REAL</v>
      </c>
      <c r="P852" s="0" t="n">
        <v>851</v>
      </c>
      <c r="Q852" s="42" t="s">
        <v>2974</v>
      </c>
      <c r="R852" s="42" t="str">
        <f aca="false">INDEX($N$2:$N$951,MATCH(S852,$P$2:$P$951,0),1)</f>
        <v>WOC(12,1)</v>
      </c>
      <c r="S852" s="30" t="n">
        <v>851</v>
      </c>
      <c r="T852" s="43" t="str">
        <f aca="false">Q852&amp;"::"&amp;R852</f>
        <v>REAL::WOC(12,1)</v>
      </c>
      <c r="U852" s="44" t="str">
        <f aca="false">"p%"&amp;LEFT(R852,SEARCH("(",R852,1)-1)&amp;"="&amp;LEFT(R852,SEARCH("(",R852,1)-1)</f>
        <v>p%WOC=WOC</v>
      </c>
      <c r="V852" s="44" t="str">
        <f aca="false">LEFT(R852,SEARCH("(",R852,1)-1)&amp;"="&amp;"p%"&amp;LEFT(R852,SEARCH("(",R852,1)-1)</f>
        <v>WOC=p%WOC</v>
      </c>
    </row>
    <row r="853" customFormat="false" ht="12.8" hidden="false" customHeight="false" outlineLevel="0" collapsed="false">
      <c r="E853" s="0" t="s">
        <v>1984</v>
      </c>
      <c r="F853" s="0" t="s">
        <v>1599</v>
      </c>
      <c r="I853" s="39" t="s">
        <v>2859</v>
      </c>
      <c r="J853" s="40" t="n">
        <f aca="false">IF(ISNUMBER(RIGHT(E853,LEN(E853)-SEARCH("(",E853,1))*1),RIGHT(E853,LEN(E853)-SEARCH("(",E853,1))*1,VLOOKUP(MID(E853,SEARCH("(",E853,1)+1,IF(ISERROR(FIND("NBMX",E853,1)),3,4)),$A$2:$C$38,3,0))</f>
        <v>12</v>
      </c>
      <c r="K853" s="40" t="n">
        <f aca="false">IF(ISBLANK(F853),"",IF(ISNUMBER(F853),F853,VLOOKUP(IF(ISERROR(SEARCH(")",F853,1)),LEFT(F853,LEN(F853)),LEFT(F853,LEN(F853)-1)),$A$2:$C$38,3,0)))</f>
        <v>1</v>
      </c>
      <c r="L853" s="40" t="str">
        <f aca="false">IF(ISBLANK(G853),"",IF(ISNUMBER(G853),G853,IF(ISNUMBER(1*LEFT(G853,LEN(G853)-1)),1*LEFT(G853,LEN(G853)-1),VLOOKUP(IF(ISERROR(SEARCH(")",G853,1)),LEFT(G853,LEN(G853)),LEFT(G853,LEN(G853)-1)),$A$2:$C$38,3,0))))</f>
        <v/>
      </c>
      <c r="M853" s="41" t="str">
        <f aca="false">IF(ISBLANK(H853),"",IF(ISNUMBER(H853),H853,IF(ISNUMBER(1*LEFT(H853,LEN(H853)-1)),1*LEFT(H853,LEN(H853)-1),VLOOKUP(IF(ISERROR(SEARCH(")",H853,1)),LEFT(H853,LEN(H853)),LEFT(H853,LEN(H853)-1)),$A$2:$C$38,3,0))))</f>
        <v/>
      </c>
      <c r="N853" s="40" t="str">
        <f aca="false">I853&amp;"("&amp;J853&amp;IF(ISNUMBER(K853),IF(ISNUMBER(L853),IF(ISNUMBER(M853),","&amp;K853&amp;","&amp;L853&amp;","&amp;M853,","&amp;K853&amp;","&amp;L853),","&amp;K853),"")&amp;")"</f>
        <v>WON(12,1)</v>
      </c>
      <c r="O853" s="0" t="str">
        <f aca="false">IF(ISERROR(VLOOKUP(N853,'INTEGER modparm'!$B$2:$B$155,1,0)),IF(ISERROR(VLOOKUP(N853,'REAL modparm'!$B$2:$B$801,1,0)),IF(ISERROR(VLOOKUP(N853,'CHAR modparm'!$B$2:$B$10,1,0)),"*******","CHARACTER"),"REAL"),"INTEGER")</f>
        <v>REAL</v>
      </c>
      <c r="P853" s="0" t="n">
        <v>852</v>
      </c>
      <c r="Q853" s="42" t="s">
        <v>2974</v>
      </c>
      <c r="R853" s="42" t="str">
        <f aca="false">INDEX($N$2:$N$951,MATCH(S853,$P$2:$P$951,0),1)</f>
        <v>WON(12,1)</v>
      </c>
      <c r="S853" s="30" t="n">
        <v>852</v>
      </c>
      <c r="T853" s="43" t="str">
        <f aca="false">Q853&amp;"::"&amp;R853</f>
        <v>REAL::WON(12,1)</v>
      </c>
      <c r="U853" s="44" t="str">
        <f aca="false">"p%"&amp;LEFT(R853,SEARCH("(",R853,1)-1)&amp;"="&amp;LEFT(R853,SEARCH("(",R853,1)-1)</f>
        <v>p%WON=WON</v>
      </c>
      <c r="V853" s="44" t="str">
        <f aca="false">LEFT(R853,SEARCH("(",R853,1)-1)&amp;"="&amp;"p%"&amp;LEFT(R853,SEARCH("(",R853,1)-1)</f>
        <v>WON=p%WON</v>
      </c>
    </row>
    <row r="854" customFormat="false" ht="12.8" hidden="false" customHeight="false" outlineLevel="0" collapsed="false">
      <c r="E854" s="0" t="s">
        <v>1985</v>
      </c>
      <c r="F854" s="0" t="s">
        <v>1599</v>
      </c>
      <c r="I854" s="39" t="s">
        <v>2860</v>
      </c>
      <c r="J854" s="40" t="n">
        <f aca="false">IF(ISNUMBER(RIGHT(E854,LEN(E854)-SEARCH("(",E854,1))*1),RIGHT(E854,LEN(E854)-SEARCH("(",E854,1))*1,VLOOKUP(MID(E854,SEARCH("(",E854,1)+1,IF(ISERROR(FIND("NBMX",E854,1)),3,4)),$A$2:$C$38,3,0))</f>
        <v>12</v>
      </c>
      <c r="K854" s="40" t="n">
        <f aca="false">IF(ISBLANK(F854),"",IF(ISNUMBER(F854),F854,VLOOKUP(IF(ISERROR(SEARCH(")",F854,1)),LEFT(F854,LEN(F854)),LEFT(F854,LEN(F854)-1)),$A$2:$C$38,3,0)))</f>
        <v>1</v>
      </c>
      <c r="L854" s="40" t="str">
        <f aca="false">IF(ISBLANK(G854),"",IF(ISNUMBER(G854),G854,IF(ISNUMBER(1*LEFT(G854,LEN(G854)-1)),1*LEFT(G854,LEN(G854)-1),VLOOKUP(IF(ISERROR(SEARCH(")",G854,1)),LEFT(G854,LEN(G854)),LEFT(G854,LEN(G854)-1)),$A$2:$C$38,3,0))))</f>
        <v/>
      </c>
      <c r="M854" s="41" t="str">
        <f aca="false">IF(ISBLANK(H854),"",IF(ISNUMBER(H854),H854,IF(ISNUMBER(1*LEFT(H854,LEN(H854)-1)),1*LEFT(H854,LEN(H854)-1),VLOOKUP(IF(ISERROR(SEARCH(")",H854,1)),LEFT(H854,LEN(H854)),LEFT(H854,LEN(H854)-1)),$A$2:$C$38,3,0))))</f>
        <v/>
      </c>
      <c r="N854" s="40" t="str">
        <f aca="false">I854&amp;"("&amp;J854&amp;IF(ISNUMBER(K854),IF(ISNUMBER(L854),IF(ISNUMBER(M854),","&amp;K854&amp;","&amp;L854&amp;","&amp;M854,","&amp;K854&amp;","&amp;L854),","&amp;K854),"")&amp;")"</f>
        <v>WPMA(12,1)</v>
      </c>
      <c r="O854" s="0" t="str">
        <f aca="false">IF(ISERROR(VLOOKUP(N854,'INTEGER modparm'!$B$2:$B$155,1,0)),IF(ISERROR(VLOOKUP(N854,'REAL modparm'!$B$2:$B$801,1,0)),IF(ISERROR(VLOOKUP(N854,'CHAR modparm'!$B$2:$B$10,1,0)),"*******","CHARACTER"),"REAL"),"INTEGER")</f>
        <v>REAL</v>
      </c>
      <c r="P854" s="0" t="n">
        <v>853</v>
      </c>
      <c r="Q854" s="42" t="s">
        <v>2974</v>
      </c>
      <c r="R854" s="42" t="str">
        <f aca="false">INDEX($N$2:$N$951,MATCH(S854,$P$2:$P$951,0),1)</f>
        <v>WPMA(12,1)</v>
      </c>
      <c r="S854" s="30" t="n">
        <v>853</v>
      </c>
      <c r="T854" s="43" t="str">
        <f aca="false">Q854&amp;"::"&amp;R854</f>
        <v>REAL::WPMA(12,1)</v>
      </c>
      <c r="U854" s="44" t="str">
        <f aca="false">"p%"&amp;LEFT(R854,SEARCH("(",R854,1)-1)&amp;"="&amp;LEFT(R854,SEARCH("(",R854,1)-1)</f>
        <v>p%WPMA=WPMA</v>
      </c>
      <c r="V854" s="44" t="str">
        <f aca="false">LEFT(R854,SEARCH("(",R854,1)-1)&amp;"="&amp;"p%"&amp;LEFT(R854,SEARCH("(",R854,1)-1)</f>
        <v>WPMA=p%WPMA</v>
      </c>
    </row>
    <row r="855" customFormat="false" ht="12.8" hidden="false" customHeight="false" outlineLevel="0" collapsed="false">
      <c r="E855" s="0" t="s">
        <v>1986</v>
      </c>
      <c r="F855" s="0" t="s">
        <v>1599</v>
      </c>
      <c r="I855" s="39" t="s">
        <v>2861</v>
      </c>
      <c r="J855" s="40" t="n">
        <f aca="false">IF(ISNUMBER(RIGHT(E855,LEN(E855)-SEARCH("(",E855,1))*1),RIGHT(E855,LEN(E855)-SEARCH("(",E855,1))*1,VLOOKUP(MID(E855,SEARCH("(",E855,1)+1,IF(ISERROR(FIND("NBMX",E855,1)),3,4)),$A$2:$C$38,3,0))</f>
        <v>31</v>
      </c>
      <c r="K855" s="40" t="n">
        <f aca="false">IF(ISBLANK(F855),"",IF(ISNUMBER(F855),F855,VLOOKUP(IF(ISERROR(SEARCH(")",F855,1)),LEFT(F855,LEN(F855)),LEFT(F855,LEN(F855)-1)),$A$2:$C$38,3,0)))</f>
        <v>1</v>
      </c>
      <c r="L855" s="40" t="str">
        <f aca="false">IF(ISBLANK(G855),"",IF(ISNUMBER(G855),G855,IF(ISNUMBER(1*LEFT(G855,LEN(G855)-1)),1*LEFT(G855,LEN(G855)-1),VLOOKUP(IF(ISERROR(SEARCH(")",G855,1)),LEFT(G855,LEN(G855)),LEFT(G855,LEN(G855)-1)),$A$2:$C$38,3,0))))</f>
        <v/>
      </c>
      <c r="M855" s="41" t="str">
        <f aca="false">IF(ISBLANK(H855),"",IF(ISNUMBER(H855),H855,IF(ISNUMBER(1*LEFT(H855,LEN(H855)-1)),1*LEFT(H855,LEN(H855)-1),VLOOKUP(IF(ISERROR(SEARCH(")",H855,1)),LEFT(H855,LEN(H855)),LEFT(H855,LEN(H855)-1)),$A$2:$C$38,3,0))))</f>
        <v/>
      </c>
      <c r="N855" s="40" t="str">
        <f aca="false">I855&amp;"("&amp;J855&amp;IF(ISNUMBER(K855),IF(ISNUMBER(L855),IF(ISNUMBER(M855),","&amp;K855&amp;","&amp;L855&amp;","&amp;M855,","&amp;K855&amp;","&amp;L855),","&amp;K855),"")&amp;")"</f>
        <v>WPML(31,1)</v>
      </c>
      <c r="O855" s="0" t="str">
        <f aca="false">IF(ISERROR(VLOOKUP(N855,'INTEGER modparm'!$B$2:$B$155,1,0)),IF(ISERROR(VLOOKUP(N855,'REAL modparm'!$B$2:$B$801,1,0)),IF(ISERROR(VLOOKUP(N855,'CHAR modparm'!$B$2:$B$10,1,0)),"*******","CHARACTER"),"REAL"),"INTEGER")</f>
        <v>REAL</v>
      </c>
      <c r="P855" s="0" t="n">
        <v>854</v>
      </c>
      <c r="Q855" s="42" t="s">
        <v>2974</v>
      </c>
      <c r="R855" s="42" t="str">
        <f aca="false">INDEX($N$2:$N$951,MATCH(S855,$P$2:$P$951,0),1)</f>
        <v>WPML(31,1)</v>
      </c>
      <c r="S855" s="30" t="n">
        <v>854</v>
      </c>
      <c r="T855" s="43" t="str">
        <f aca="false">Q855&amp;"::"&amp;R855</f>
        <v>REAL::WPML(31,1)</v>
      </c>
      <c r="U855" s="44" t="str">
        <f aca="false">"p%"&amp;LEFT(R855,SEARCH("(",R855,1)-1)&amp;"="&amp;LEFT(R855,SEARCH("(",R855,1)-1)</f>
        <v>p%WPML=WPML</v>
      </c>
      <c r="V855" s="44" t="str">
        <f aca="false">LEFT(R855,SEARCH("(",R855,1)-1)&amp;"="&amp;"p%"&amp;LEFT(R855,SEARCH("(",R855,1)-1)</f>
        <v>WPML=p%WPML</v>
      </c>
    </row>
    <row r="856" customFormat="false" ht="12.8" hidden="false" customHeight="false" outlineLevel="0" collapsed="false">
      <c r="E856" s="0" t="s">
        <v>1987</v>
      </c>
      <c r="F856" s="0" t="s">
        <v>1599</v>
      </c>
      <c r="I856" s="39" t="s">
        <v>2862</v>
      </c>
      <c r="J856" s="40" t="n">
        <f aca="false">IF(ISNUMBER(RIGHT(E856,LEN(E856)-SEARCH("(",E856,1))*1),RIGHT(E856,LEN(E856)-SEARCH("(",E856,1))*1,VLOOKUP(MID(E856,SEARCH("(",E856,1)+1,IF(ISERROR(FIND("NBMX",E856,1)),3,4)),$A$2:$C$38,3,0))</f>
        <v>12</v>
      </c>
      <c r="K856" s="40" t="n">
        <f aca="false">IF(ISBLANK(F856),"",IF(ISNUMBER(F856),F856,VLOOKUP(IF(ISERROR(SEARCH(")",F856,1)),LEFT(F856,LEN(F856)),LEFT(F856,LEN(F856)-1)),$A$2:$C$38,3,0)))</f>
        <v>1</v>
      </c>
      <c r="L856" s="40" t="str">
        <f aca="false">IF(ISBLANK(G856),"",IF(ISNUMBER(G856),G856,IF(ISNUMBER(1*LEFT(G856,LEN(G856)-1)),1*LEFT(G856,LEN(G856)-1),VLOOKUP(IF(ISERROR(SEARCH(")",G856,1)),LEFT(G856,LEN(G856)),LEFT(G856,LEN(G856)-1)),$A$2:$C$38,3,0))))</f>
        <v/>
      </c>
      <c r="M856" s="41" t="str">
        <f aca="false">IF(ISBLANK(H856),"",IF(ISNUMBER(H856),H856,IF(ISNUMBER(1*LEFT(H856,LEN(H856)-1)),1*LEFT(H856,LEN(H856)-1),VLOOKUP(IF(ISERROR(SEARCH(")",H856,1)),LEFT(H856,LEN(H856)),LEFT(H856,LEN(H856)-1)),$A$2:$C$38,3,0))))</f>
        <v/>
      </c>
      <c r="N856" s="40" t="str">
        <f aca="false">I856&amp;"("&amp;J856&amp;IF(ISNUMBER(K856),IF(ISNUMBER(L856),IF(ISNUMBER(M856),","&amp;K856&amp;","&amp;L856&amp;","&amp;M856,","&amp;K856&amp;","&amp;L856),","&amp;K856),"")&amp;")"</f>
        <v>WPMS(12,1)</v>
      </c>
      <c r="O856" s="0" t="str">
        <f aca="false">IF(ISERROR(VLOOKUP(N856,'INTEGER modparm'!$B$2:$B$155,1,0)),IF(ISERROR(VLOOKUP(N856,'REAL modparm'!$B$2:$B$801,1,0)),IF(ISERROR(VLOOKUP(N856,'CHAR modparm'!$B$2:$B$10,1,0)),"*******","CHARACTER"),"REAL"),"INTEGER")</f>
        <v>REAL</v>
      </c>
      <c r="P856" s="0" t="n">
        <v>855</v>
      </c>
      <c r="Q856" s="42" t="s">
        <v>2974</v>
      </c>
      <c r="R856" s="42" t="str">
        <f aca="false">INDEX($N$2:$N$951,MATCH(S856,$P$2:$P$951,0),1)</f>
        <v>WPMS(12,1)</v>
      </c>
      <c r="S856" s="30" t="n">
        <v>855</v>
      </c>
      <c r="T856" s="43" t="str">
        <f aca="false">Q856&amp;"::"&amp;R856</f>
        <v>REAL::WPMS(12,1)</v>
      </c>
      <c r="U856" s="44" t="str">
        <f aca="false">"p%"&amp;LEFT(R856,SEARCH("(",R856,1)-1)&amp;"="&amp;LEFT(R856,SEARCH("(",R856,1)-1)</f>
        <v>p%WPMS=WPMS</v>
      </c>
      <c r="V856" s="44" t="str">
        <f aca="false">LEFT(R856,SEARCH("(",R856,1)-1)&amp;"="&amp;"p%"&amp;LEFT(R856,SEARCH("(",R856,1)-1)</f>
        <v>WPMS=p%WPMS</v>
      </c>
    </row>
    <row r="857" customFormat="false" ht="12.8" hidden="false" customHeight="false" outlineLevel="0" collapsed="false">
      <c r="E857" s="0" t="s">
        <v>1988</v>
      </c>
      <c r="F857" s="0" t="s">
        <v>1599</v>
      </c>
      <c r="I857" s="39" t="s">
        <v>2863</v>
      </c>
      <c r="J857" s="40" t="n">
        <f aca="false">IF(ISNUMBER(RIGHT(E857,LEN(E857)-SEARCH("(",E857,1))*1),RIGHT(E857,LEN(E857)-SEARCH("(",E857,1))*1,VLOOKUP(MID(E857,SEARCH("(",E857,1)+1,IF(ISERROR(FIND("NBMX",E857,1)),3,4)),$A$2:$C$38,3,0))</f>
        <v>12</v>
      </c>
      <c r="K857" s="40" t="n">
        <f aca="false">IF(ISBLANK(F857),"",IF(ISNUMBER(F857),F857,VLOOKUP(IF(ISERROR(SEARCH(")",F857,1)),LEFT(F857,LEN(F857)),LEFT(F857,LEN(F857)-1)),$A$2:$C$38,3,0)))</f>
        <v>1</v>
      </c>
      <c r="L857" s="40" t="str">
        <f aca="false">IF(ISBLANK(G857),"",IF(ISNUMBER(G857),G857,IF(ISNUMBER(1*LEFT(G857,LEN(G857)-1)),1*LEFT(G857,LEN(G857)-1),VLOOKUP(IF(ISERROR(SEARCH(")",G857,1)),LEFT(G857,LEN(G857)),LEFT(G857,LEN(G857)-1)),$A$2:$C$38,3,0))))</f>
        <v/>
      </c>
      <c r="M857" s="41" t="str">
        <f aca="false">IF(ISBLANK(H857),"",IF(ISNUMBER(H857),H857,IF(ISNUMBER(1*LEFT(H857,LEN(H857)-1)),1*LEFT(H857,LEN(H857)-1),VLOOKUP(IF(ISERROR(SEARCH(")",H857,1)),LEFT(H857,LEN(H857)),LEFT(H857,LEN(H857)-1)),$A$2:$C$38,3,0))))</f>
        <v/>
      </c>
      <c r="N857" s="40" t="str">
        <f aca="false">I857&amp;"("&amp;J857&amp;IF(ISNUMBER(K857),IF(ISNUMBER(L857),IF(ISNUMBER(M857),","&amp;K857&amp;","&amp;L857&amp;","&amp;M857,","&amp;K857&amp;","&amp;L857),","&amp;K857),"")&amp;")"</f>
        <v>WPMU(12,1)</v>
      </c>
      <c r="O857" s="0" t="str">
        <f aca="false">IF(ISERROR(VLOOKUP(N857,'INTEGER modparm'!$B$2:$B$155,1,0)),IF(ISERROR(VLOOKUP(N857,'REAL modparm'!$B$2:$B$801,1,0)),IF(ISERROR(VLOOKUP(N857,'CHAR modparm'!$B$2:$B$10,1,0)),"*******","CHARACTER"),"REAL"),"INTEGER")</f>
        <v>REAL</v>
      </c>
      <c r="P857" s="0" t="n">
        <v>856</v>
      </c>
      <c r="Q857" s="42" t="s">
        <v>2974</v>
      </c>
      <c r="R857" s="42" t="str">
        <f aca="false">INDEX($N$2:$N$951,MATCH(S857,$P$2:$P$951,0),1)</f>
        <v>WPMU(12,1)</v>
      </c>
      <c r="S857" s="30" t="n">
        <v>856</v>
      </c>
      <c r="T857" s="43" t="str">
        <f aca="false">Q857&amp;"::"&amp;R857</f>
        <v>REAL::WPMU(12,1)</v>
      </c>
      <c r="U857" s="44" t="str">
        <f aca="false">"p%"&amp;LEFT(R857,SEARCH("(",R857,1)-1)&amp;"="&amp;LEFT(R857,SEARCH("(",R857,1)-1)</f>
        <v>p%WPMU=WPMU</v>
      </c>
      <c r="V857" s="44" t="str">
        <f aca="false">LEFT(R857,SEARCH("(",R857,1)-1)&amp;"="&amp;"p%"&amp;LEFT(R857,SEARCH("(",R857,1)-1)</f>
        <v>WPMU=p%WPMU</v>
      </c>
    </row>
    <row r="858" customFormat="false" ht="12.8" hidden="false" customHeight="false" outlineLevel="0" collapsed="false">
      <c r="E858" s="0" t="s">
        <v>1989</v>
      </c>
      <c r="F858" s="0" t="s">
        <v>1599</v>
      </c>
      <c r="I858" s="39" t="s">
        <v>2864</v>
      </c>
      <c r="J858" s="40" t="n">
        <f aca="false">IF(ISNUMBER(RIGHT(E858,LEN(E858)-SEARCH("(",E858,1))*1),RIGHT(E858,LEN(E858)-SEARCH("(",E858,1))*1,VLOOKUP(MID(E858,SEARCH("(",E858,1)+1,IF(ISERROR(FIND("NBMX",E858,1)),3,4)),$A$2:$C$38,3,0))</f>
        <v>12</v>
      </c>
      <c r="K858" s="40" t="n">
        <f aca="false">IF(ISBLANK(F858),"",IF(ISNUMBER(F858),F858,VLOOKUP(IF(ISERROR(SEARCH(")",F858,1)),LEFT(F858,LEN(F858)),LEFT(F858,LEN(F858)-1)),$A$2:$C$38,3,0)))</f>
        <v>1</v>
      </c>
      <c r="L858" s="40" t="str">
        <f aca="false">IF(ISBLANK(G858),"",IF(ISNUMBER(G858),G858,IF(ISNUMBER(1*LEFT(G858,LEN(G858)-1)),1*LEFT(G858,LEN(G858)-1),VLOOKUP(IF(ISERROR(SEARCH(")",G858,1)),LEFT(G858,LEN(G858)),LEFT(G858,LEN(G858)-1)),$A$2:$C$38,3,0))))</f>
        <v/>
      </c>
      <c r="M858" s="41" t="str">
        <f aca="false">IF(ISBLANK(H858),"",IF(ISNUMBER(H858),H858,IF(ISNUMBER(1*LEFT(H858,LEN(H858)-1)),1*LEFT(H858,LEN(H858)-1),VLOOKUP(IF(ISERROR(SEARCH(")",H858,1)),LEFT(H858,LEN(H858)),LEFT(H858,LEN(H858)-1)),$A$2:$C$38,3,0))))</f>
        <v/>
      </c>
      <c r="N858" s="40" t="str">
        <f aca="false">I858&amp;"("&amp;J858&amp;IF(ISNUMBER(K858),IF(ISNUMBER(L858),IF(ISNUMBER(M858),","&amp;K858&amp;","&amp;L858&amp;","&amp;M858,","&amp;K858&amp;","&amp;L858),","&amp;K858),"")&amp;")"</f>
        <v>WPO(12,1)</v>
      </c>
      <c r="O858" s="0" t="str">
        <f aca="false">IF(ISERROR(VLOOKUP(N858,'INTEGER modparm'!$B$2:$B$155,1,0)),IF(ISERROR(VLOOKUP(N858,'REAL modparm'!$B$2:$B$801,1,0)),IF(ISERROR(VLOOKUP(N858,'CHAR modparm'!$B$2:$B$10,1,0)),"*******","CHARACTER"),"REAL"),"INTEGER")</f>
        <v>REAL</v>
      </c>
      <c r="P858" s="0" t="n">
        <v>857</v>
      </c>
      <c r="Q858" s="42" t="s">
        <v>2974</v>
      </c>
      <c r="R858" s="42" t="str">
        <f aca="false">INDEX($N$2:$N$951,MATCH(S858,$P$2:$P$951,0),1)</f>
        <v>WPO(12,1)</v>
      </c>
      <c r="S858" s="30" t="n">
        <v>857</v>
      </c>
      <c r="T858" s="43" t="str">
        <f aca="false">Q858&amp;"::"&amp;R858</f>
        <v>REAL::WPO(12,1)</v>
      </c>
      <c r="U858" s="44" t="str">
        <f aca="false">"p%"&amp;LEFT(R858,SEARCH("(",R858,1)-1)&amp;"="&amp;LEFT(R858,SEARCH("(",R858,1)-1)</f>
        <v>p%WPO=WPO</v>
      </c>
      <c r="V858" s="44" t="str">
        <f aca="false">LEFT(R858,SEARCH("(",R858,1)-1)&amp;"="&amp;"p%"&amp;LEFT(R858,SEARCH("(",R858,1)-1)</f>
        <v>WPO=p%WPO</v>
      </c>
    </row>
    <row r="859" customFormat="false" ht="12.8" hidden="false" customHeight="false" outlineLevel="0" collapsed="false">
      <c r="E859" s="0" t="s">
        <v>1990</v>
      </c>
      <c r="F859" s="0" t="s">
        <v>1599</v>
      </c>
      <c r="I859" s="39" t="s">
        <v>2865</v>
      </c>
      <c r="J859" s="40" t="n">
        <f aca="false">IF(ISNUMBER(RIGHT(E859,LEN(E859)-SEARCH("(",E859,1))*1),RIGHT(E859,LEN(E859)-SEARCH("(",E859,1))*1,VLOOKUP(MID(E859,SEARCH("(",E859,1)+1,IF(ISERROR(FIND("NBMX",E859,1)),3,4)),$A$2:$C$38,3,0))</f>
        <v>12</v>
      </c>
      <c r="K859" s="40" t="n">
        <f aca="false">IF(ISBLANK(F859),"",IF(ISNUMBER(F859),F859,VLOOKUP(IF(ISERROR(SEARCH(")",F859,1)),LEFT(F859,LEN(F859)),LEFT(F859,LEN(F859)-1)),$A$2:$C$38,3,0)))</f>
        <v>1</v>
      </c>
      <c r="L859" s="40" t="str">
        <f aca="false">IF(ISBLANK(G859),"",IF(ISNUMBER(G859),G859,IF(ISNUMBER(1*LEFT(G859,LEN(G859)-1)),1*LEFT(G859,LEN(G859)-1),VLOOKUP(IF(ISERROR(SEARCH(")",G859,1)),LEFT(G859,LEN(G859)),LEFT(G859,LEN(G859)-1)),$A$2:$C$38,3,0))))</f>
        <v/>
      </c>
      <c r="M859" s="41" t="str">
        <f aca="false">IF(ISBLANK(H859),"",IF(ISNUMBER(H859),H859,IF(ISNUMBER(1*LEFT(H859,LEN(H859)-1)),1*LEFT(H859,LEN(H859)-1),VLOOKUP(IF(ISERROR(SEARCH(")",H859,1)),LEFT(H859,LEN(H859)),LEFT(H859,LEN(H859)-1)),$A$2:$C$38,3,0))))</f>
        <v/>
      </c>
      <c r="N859" s="40" t="str">
        <f aca="false">I859&amp;"("&amp;J859&amp;IF(ISNUMBER(K859),IF(ISNUMBER(L859),IF(ISNUMBER(M859),","&amp;K859&amp;","&amp;L859&amp;","&amp;M859,","&amp;K859&amp;","&amp;L859),","&amp;K859),"")&amp;")"</f>
        <v>WPOU(12,1)</v>
      </c>
      <c r="O859" s="0" t="str">
        <f aca="false">IF(ISERROR(VLOOKUP(N859,'INTEGER modparm'!$B$2:$B$155,1,0)),IF(ISERROR(VLOOKUP(N859,'REAL modparm'!$B$2:$B$801,1,0)),IF(ISERROR(VLOOKUP(N859,'CHAR modparm'!$B$2:$B$10,1,0)),"*******","CHARACTER"),"REAL"),"INTEGER")</f>
        <v>REAL</v>
      </c>
      <c r="P859" s="0" t="n">
        <v>858</v>
      </c>
      <c r="Q859" s="42" t="s">
        <v>2974</v>
      </c>
      <c r="R859" s="42" t="str">
        <f aca="false">INDEX($N$2:$N$951,MATCH(S859,$P$2:$P$951,0),1)</f>
        <v>WPOU(12,1)</v>
      </c>
      <c r="S859" s="30" t="n">
        <v>858</v>
      </c>
      <c r="T859" s="43" t="str">
        <f aca="false">Q859&amp;"::"&amp;R859</f>
        <v>REAL::WPOU(12,1)</v>
      </c>
      <c r="U859" s="44" t="str">
        <f aca="false">"p%"&amp;LEFT(R859,SEARCH("(",R859,1)-1)&amp;"="&amp;LEFT(R859,SEARCH("(",R859,1)-1)</f>
        <v>p%WPOU=WPOU</v>
      </c>
      <c r="V859" s="44" t="str">
        <f aca="false">LEFT(R859,SEARCH("(",R859,1)-1)&amp;"="&amp;"p%"&amp;LEFT(R859,SEARCH("(",R859,1)-1)</f>
        <v>WPOU=p%WPOU</v>
      </c>
    </row>
    <row r="860" customFormat="false" ht="12.8" hidden="false" customHeight="false" outlineLevel="0" collapsed="false">
      <c r="E860" s="0" t="s">
        <v>1169</v>
      </c>
      <c r="I860" s="39" t="s">
        <v>2866</v>
      </c>
      <c r="J860" s="40" t="n">
        <f aca="false">IF(ISNUMBER(RIGHT(E860,LEN(E860)-SEARCH("(",E860,1))*1),RIGHT(E860,LEN(E860)-SEARCH("(",E860,1))*1,VLOOKUP(MID(E860,SEARCH("(",E860,1)+1,IF(ISERROR(FIND("NBMX",E860,1)),3,4)),$A$2:$C$38,3,0))</f>
        <v>1</v>
      </c>
      <c r="K860" s="40" t="str">
        <f aca="false">IF(ISBLANK(F860),"",IF(ISNUMBER(F860),F860,VLOOKUP(IF(ISERROR(SEARCH(")",F860,1)),LEFT(F860,LEN(F860)),LEFT(F860,LEN(F860)-1)),$A$2:$C$38,3,0)))</f>
        <v/>
      </c>
      <c r="L860" s="40" t="str">
        <f aca="false">IF(ISBLANK(G860),"",IF(ISNUMBER(G860),G860,IF(ISNUMBER(1*LEFT(G860,LEN(G860)-1)),1*LEFT(G860,LEN(G860)-1),VLOOKUP(IF(ISERROR(SEARCH(")",G860,1)),LEFT(G860,LEN(G860)),LEFT(G860,LEN(G860)-1)),$A$2:$C$38,3,0))))</f>
        <v/>
      </c>
      <c r="M860" s="41" t="str">
        <f aca="false">IF(ISBLANK(H860),"",IF(ISNUMBER(H860),H860,IF(ISNUMBER(1*LEFT(H860,LEN(H860)-1)),1*LEFT(H860,LEN(H860)-1),VLOOKUP(IF(ISERROR(SEARCH(")",H860,1)),LEFT(H860,LEN(H860)),LEFT(H860,LEN(H860)-1)),$A$2:$C$38,3,0))))</f>
        <v/>
      </c>
      <c r="N860" s="40" t="str">
        <f aca="false">I860&amp;"("&amp;J860&amp;IF(ISNUMBER(K860),IF(ISNUMBER(L860),IF(ISNUMBER(M860),","&amp;K860&amp;","&amp;L860&amp;","&amp;M860,","&amp;K860&amp;","&amp;L860),","&amp;K860),"")&amp;")"</f>
        <v>WS(1)</v>
      </c>
      <c r="O860" s="0" t="str">
        <f aca="false">IF(ISERROR(VLOOKUP(N860,'INTEGER modparm'!$B$2:$B$155,1,0)),IF(ISERROR(VLOOKUP(N860,'REAL modparm'!$B$2:$B$801,1,0)),IF(ISERROR(VLOOKUP(N860,'CHAR modparm'!$B$2:$B$10,1,0)),"*******","CHARACTER"),"REAL"),"INTEGER")</f>
        <v>REAL</v>
      </c>
      <c r="P860" s="0" t="n">
        <v>859</v>
      </c>
      <c r="Q860" s="42" t="s">
        <v>2974</v>
      </c>
      <c r="R860" s="42" t="str">
        <f aca="false">INDEX($N$2:$N$951,MATCH(S860,$P$2:$P$951,0),1)</f>
        <v>WS(1)</v>
      </c>
      <c r="S860" s="30" t="n">
        <v>859</v>
      </c>
      <c r="T860" s="43" t="str">
        <f aca="false">Q860&amp;"::"&amp;R860</f>
        <v>REAL::WS(1)</v>
      </c>
      <c r="U860" s="44" t="str">
        <f aca="false">"p%"&amp;LEFT(R860,SEARCH("(",R860,1)-1)&amp;"="&amp;LEFT(R860,SEARCH("(",R860,1)-1)</f>
        <v>p%WS=WS</v>
      </c>
      <c r="V860" s="44" t="str">
        <f aca="false">LEFT(R860,SEARCH("(",R860,1)-1)&amp;"="&amp;"p%"&amp;LEFT(R860,SEARCH("(",R860,1)-1)</f>
        <v>WS=p%WS</v>
      </c>
    </row>
    <row r="861" customFormat="false" ht="12.8" hidden="false" customHeight="false" outlineLevel="0" collapsed="false">
      <c r="E861" s="0" t="s">
        <v>1170</v>
      </c>
      <c r="I861" s="39" t="s">
        <v>2867</v>
      </c>
      <c r="J861" s="40" t="n">
        <f aca="false">IF(ISNUMBER(RIGHT(E861,LEN(E861)-SEARCH("(",E861,1))*1),RIGHT(E861,LEN(E861)-SEARCH("(",E861,1))*1,VLOOKUP(MID(E861,SEARCH("(",E861,1)+1,IF(ISERROR(FIND("NBMX",E861,1)),3,4)),$A$2:$C$38,3,0))</f>
        <v>1</v>
      </c>
      <c r="K861" s="40" t="str">
        <f aca="false">IF(ISBLANK(F861),"",IF(ISNUMBER(F861),F861,VLOOKUP(IF(ISERROR(SEARCH(")",F861,1)),LEFT(F861,LEN(F861)),LEFT(F861,LEN(F861)-1)),$A$2:$C$38,3,0)))</f>
        <v/>
      </c>
      <c r="L861" s="40" t="str">
        <f aca="false">IF(ISBLANK(G861),"",IF(ISNUMBER(G861),G861,IF(ISNUMBER(1*LEFT(G861,LEN(G861)-1)),1*LEFT(G861,LEN(G861)-1),VLOOKUP(IF(ISERROR(SEARCH(")",G861,1)),LEFT(G861,LEN(G861)),LEFT(G861,LEN(G861)-1)),$A$2:$C$38,3,0))))</f>
        <v/>
      </c>
      <c r="M861" s="41" t="str">
        <f aca="false">IF(ISBLANK(H861),"",IF(ISNUMBER(H861),H861,IF(ISNUMBER(1*LEFT(H861,LEN(H861)-1)),1*LEFT(H861,LEN(H861)-1),VLOOKUP(IF(ISERROR(SEARCH(")",H861,1)),LEFT(H861,LEN(H861)),LEFT(H861,LEN(H861)-1)),$A$2:$C$38,3,0))))</f>
        <v/>
      </c>
      <c r="N861" s="40" t="str">
        <f aca="false">I861&amp;"("&amp;J861&amp;IF(ISNUMBER(K861),IF(ISNUMBER(L861),IF(ISNUMBER(M861),","&amp;K861&amp;","&amp;L861&amp;","&amp;M861,","&amp;K861&amp;","&amp;L861),","&amp;K861),"")&amp;")"</f>
        <v>WSA(1)</v>
      </c>
      <c r="O861" s="0" t="str">
        <f aca="false">IF(ISERROR(VLOOKUP(N861,'INTEGER modparm'!$B$2:$B$155,1,0)),IF(ISERROR(VLOOKUP(N861,'REAL modparm'!$B$2:$B$801,1,0)),IF(ISERROR(VLOOKUP(N861,'CHAR modparm'!$B$2:$B$10,1,0)),"*******","CHARACTER"),"REAL"),"INTEGER")</f>
        <v>REAL</v>
      </c>
      <c r="P861" s="0" t="n">
        <v>860</v>
      </c>
      <c r="Q861" s="42" t="s">
        <v>2974</v>
      </c>
      <c r="R861" s="42" t="str">
        <f aca="false">INDEX($N$2:$N$951,MATCH(S861,$P$2:$P$951,0),1)</f>
        <v>WSA(1)</v>
      </c>
      <c r="S861" s="30" t="n">
        <v>860</v>
      </c>
      <c r="T861" s="43" t="str">
        <f aca="false">Q861&amp;"::"&amp;R861</f>
        <v>REAL::WSA(1)</v>
      </c>
      <c r="U861" s="44" t="str">
        <f aca="false">"p%"&amp;LEFT(R861,SEARCH("(",R861,1)-1)&amp;"="&amp;LEFT(R861,SEARCH("(",R861,1)-1)</f>
        <v>p%WSA=WSA</v>
      </c>
      <c r="V861" s="44" t="str">
        <f aca="false">LEFT(R861,SEARCH("(",R861,1)-1)&amp;"="&amp;"p%"&amp;LEFT(R861,SEARCH("(",R861,1)-1)</f>
        <v>WSA=p%WSA</v>
      </c>
    </row>
    <row r="862" customFormat="false" ht="12.8" hidden="false" customHeight="false" outlineLevel="0" collapsed="false">
      <c r="E862" s="0" t="s">
        <v>1991</v>
      </c>
      <c r="F862" s="0" t="s">
        <v>1599</v>
      </c>
      <c r="I862" s="39" t="s">
        <v>2868</v>
      </c>
      <c r="J862" s="40" t="n">
        <f aca="false">IF(ISNUMBER(RIGHT(E862,LEN(E862)-SEARCH("(",E862,1))*1),RIGHT(E862,LEN(E862)-SEARCH("(",E862,1))*1,VLOOKUP(MID(E862,SEARCH("(",E862,1)+1,IF(ISERROR(FIND("NBMX",E862,1)),3,4)),$A$2:$C$38,3,0))</f>
        <v>12</v>
      </c>
      <c r="K862" s="40" t="n">
        <f aca="false">IF(ISBLANK(F862),"",IF(ISNUMBER(F862),F862,VLOOKUP(IF(ISERROR(SEARCH(")",F862,1)),LEFT(F862,LEN(F862)),LEFT(F862,LEN(F862)-1)),$A$2:$C$38,3,0)))</f>
        <v>1</v>
      </c>
      <c r="L862" s="40" t="str">
        <f aca="false">IF(ISBLANK(G862),"",IF(ISNUMBER(G862),G862,IF(ISNUMBER(1*LEFT(G862,LEN(G862)-1)),1*LEFT(G862,LEN(G862)-1),VLOOKUP(IF(ISERROR(SEARCH(")",G862,1)),LEFT(G862,LEN(G862)),LEFT(G862,LEN(G862)-1)),$A$2:$C$38,3,0))))</f>
        <v/>
      </c>
      <c r="M862" s="41" t="str">
        <f aca="false">IF(ISBLANK(H862),"",IF(ISNUMBER(H862),H862,IF(ISNUMBER(1*LEFT(H862,LEN(H862)-1)),1*LEFT(H862,LEN(H862)-1),VLOOKUP(IF(ISERROR(SEARCH(")",H862,1)),LEFT(H862,LEN(H862)),LEFT(H862,LEN(H862)-1)),$A$2:$C$38,3,0))))</f>
        <v/>
      </c>
      <c r="N862" s="40" t="str">
        <f aca="false">I862&amp;"("&amp;J862&amp;IF(ISNUMBER(K862),IF(ISNUMBER(L862),IF(ISNUMBER(M862),","&amp;K862&amp;","&amp;L862&amp;","&amp;M862,","&amp;K862&amp;","&amp;L862),","&amp;K862),"")&amp;")"</f>
        <v>WSLT(12,1)</v>
      </c>
      <c r="O862" s="0" t="str">
        <f aca="false">IF(ISERROR(VLOOKUP(N862,'INTEGER modparm'!$B$2:$B$155,1,0)),IF(ISERROR(VLOOKUP(N862,'REAL modparm'!$B$2:$B$801,1,0)),IF(ISERROR(VLOOKUP(N862,'CHAR modparm'!$B$2:$B$10,1,0)),"*******","CHARACTER"),"REAL"),"INTEGER")</f>
        <v>REAL</v>
      </c>
      <c r="P862" s="0" t="n">
        <v>861</v>
      </c>
      <c r="Q862" s="42" t="s">
        <v>2974</v>
      </c>
      <c r="R862" s="42" t="str">
        <f aca="false">INDEX($N$2:$N$951,MATCH(S862,$P$2:$P$951,0),1)</f>
        <v>WSLT(12,1)</v>
      </c>
      <c r="S862" s="30" t="n">
        <v>861</v>
      </c>
      <c r="T862" s="43" t="str">
        <f aca="false">Q862&amp;"::"&amp;R862</f>
        <v>REAL::WSLT(12,1)</v>
      </c>
      <c r="U862" s="44" t="str">
        <f aca="false">"p%"&amp;LEFT(R862,SEARCH("(",R862,1)-1)&amp;"="&amp;LEFT(R862,SEARCH("(",R862,1)-1)</f>
        <v>p%WSLT=WSLT</v>
      </c>
      <c r="V862" s="44" t="str">
        <f aca="false">LEFT(R862,SEARCH("(",R862,1)-1)&amp;"="&amp;"p%"&amp;LEFT(R862,SEARCH("(",R862,1)-1)</f>
        <v>WSLT=p%WSLT</v>
      </c>
    </row>
    <row r="863" customFormat="false" ht="12.8" hidden="false" customHeight="false" outlineLevel="0" collapsed="false">
      <c r="E863" s="0" t="s">
        <v>1171</v>
      </c>
      <c r="I863" s="39" t="s">
        <v>2869</v>
      </c>
      <c r="J863" s="40" t="n">
        <f aca="false">IF(ISNUMBER(RIGHT(E863,LEN(E863)-SEARCH("(",E863,1))*1),RIGHT(E863,LEN(E863)-SEARCH("(",E863,1))*1,VLOOKUP(MID(E863,SEARCH("(",E863,1)+1,IF(ISERROR(FIND("NBMX",E863,1)),3,4)),$A$2:$C$38,3,0))</f>
        <v>1</v>
      </c>
      <c r="K863" s="40" t="str">
        <f aca="false">IF(ISBLANK(F863),"",IF(ISNUMBER(F863),F863,VLOOKUP(IF(ISERROR(SEARCH(")",F863,1)),LEFT(F863,LEN(F863)),LEFT(F863,LEN(F863)-1)),$A$2:$C$38,3,0)))</f>
        <v/>
      </c>
      <c r="L863" s="40" t="str">
        <f aca="false">IF(ISBLANK(G863),"",IF(ISNUMBER(G863),G863,IF(ISNUMBER(1*LEFT(G863,LEN(G863)-1)),1*LEFT(G863,LEN(G863)-1),VLOOKUP(IF(ISERROR(SEARCH(")",G863,1)),LEFT(G863,LEN(G863)),LEFT(G863,LEN(G863)-1)),$A$2:$C$38,3,0))))</f>
        <v/>
      </c>
      <c r="M863" s="41" t="str">
        <f aca="false">IF(ISBLANK(H863),"",IF(ISNUMBER(H863),H863,IF(ISNUMBER(1*LEFT(H863,LEN(H863)-1)),1*LEFT(H863,LEN(H863)-1),VLOOKUP(IF(ISERROR(SEARCH(")",H863,1)),LEFT(H863,LEN(H863)),LEFT(H863,LEN(H863)-1)),$A$2:$C$38,3,0))))</f>
        <v/>
      </c>
      <c r="N863" s="40" t="str">
        <f aca="false">I863&amp;"("&amp;J863&amp;IF(ISNUMBER(K863),IF(ISNUMBER(L863),IF(ISNUMBER(M863),","&amp;K863&amp;","&amp;L863&amp;","&amp;M863,","&amp;K863&amp;","&amp;L863),","&amp;K863),"")&amp;")"</f>
        <v>WSX(1)</v>
      </c>
      <c r="O863" s="0" t="str">
        <f aca="false">IF(ISERROR(VLOOKUP(N863,'INTEGER modparm'!$B$2:$B$155,1,0)),IF(ISERROR(VLOOKUP(N863,'REAL modparm'!$B$2:$B$801,1,0)),IF(ISERROR(VLOOKUP(N863,'CHAR modparm'!$B$2:$B$10,1,0)),"*******","CHARACTER"),"REAL"),"INTEGER")</f>
        <v>REAL</v>
      </c>
      <c r="P863" s="0" t="n">
        <v>862</v>
      </c>
      <c r="Q863" s="42" t="s">
        <v>2974</v>
      </c>
      <c r="R863" s="42" t="str">
        <f aca="false">INDEX($N$2:$N$951,MATCH(S863,$P$2:$P$951,0),1)</f>
        <v>WSX(1)</v>
      </c>
      <c r="S863" s="30" t="n">
        <v>862</v>
      </c>
      <c r="T863" s="43" t="str">
        <f aca="false">Q863&amp;"::"&amp;R863</f>
        <v>REAL::WSX(1)</v>
      </c>
      <c r="U863" s="44" t="str">
        <f aca="false">"p%"&amp;LEFT(R863,SEARCH("(",R863,1)-1)&amp;"="&amp;LEFT(R863,SEARCH("(",R863,1)-1)</f>
        <v>p%WSX=WSX</v>
      </c>
      <c r="V863" s="44" t="str">
        <f aca="false">LEFT(R863,SEARCH("(",R863,1)-1)&amp;"="&amp;"p%"&amp;LEFT(R863,SEARCH("(",R863,1)-1)</f>
        <v>WSX=p%WSX</v>
      </c>
    </row>
    <row r="864" customFormat="false" ht="12.8" hidden="false" customHeight="false" outlineLevel="0" collapsed="false">
      <c r="E864" s="0" t="s">
        <v>887</v>
      </c>
      <c r="I864" s="39" t="s">
        <v>2870</v>
      </c>
      <c r="J864" s="40" t="n">
        <f aca="false">IF(ISNUMBER(RIGHT(E864,LEN(E864)-SEARCH("(",E864,1))*1),RIGHT(E864,LEN(E864)-SEARCH("(",E864,1))*1,VLOOKUP(MID(E864,SEARCH("(",E864,1)+1,IF(ISERROR(FIND("NBMX",E864,1)),3,4)),$A$2:$C$38,3,0))</f>
        <v>200</v>
      </c>
      <c r="K864" s="40" t="str">
        <f aca="false">IF(ISBLANK(F864),"",IF(ISNUMBER(F864),F864,VLOOKUP(IF(ISERROR(SEARCH(")",F864,1)),LEFT(F864,LEN(F864)),LEFT(F864,LEN(F864)-1)),$A$2:$C$38,3,0)))</f>
        <v/>
      </c>
      <c r="L864" s="40" t="str">
        <f aca="false">IF(ISBLANK(G864),"",IF(ISNUMBER(G864),G864,IF(ISNUMBER(1*LEFT(G864,LEN(G864)-1)),1*LEFT(G864,LEN(G864)-1),VLOOKUP(IF(ISERROR(SEARCH(")",G864,1)),LEFT(G864,LEN(G864)),LEFT(G864,LEN(G864)-1)),$A$2:$C$38,3,0))))</f>
        <v/>
      </c>
      <c r="M864" s="41" t="str">
        <f aca="false">IF(ISBLANK(H864),"",IF(ISNUMBER(H864),H864,IF(ISNUMBER(1*LEFT(H864,LEN(H864)-1)),1*LEFT(H864,LEN(H864)-1),VLOOKUP(IF(ISERROR(SEARCH(")",H864,1)),LEFT(H864,LEN(H864)),LEFT(H864,LEN(H864)-1)),$A$2:$C$38,3,0))))</f>
        <v/>
      </c>
      <c r="N864" s="40" t="str">
        <f aca="false">I864&amp;"("&amp;J864&amp;IF(ISNUMBER(K864),IF(ISNUMBER(L864),IF(ISNUMBER(M864),","&amp;K864&amp;","&amp;L864&amp;","&amp;M864,","&amp;K864&amp;","&amp;L864),","&amp;K864),"")&amp;")"</f>
        <v>WSYF(200)</v>
      </c>
      <c r="O864" s="0" t="str">
        <f aca="false">IF(ISERROR(VLOOKUP(N864,'INTEGER modparm'!$B$2:$B$155,1,0)),IF(ISERROR(VLOOKUP(N864,'REAL modparm'!$B$2:$B$801,1,0)),IF(ISERROR(VLOOKUP(N864,'CHAR modparm'!$B$2:$B$10,1,0)),"*******","CHARACTER"),"REAL"),"INTEGER")</f>
        <v>REAL</v>
      </c>
      <c r="P864" s="0" t="n">
        <v>863</v>
      </c>
      <c r="Q864" s="42" t="s">
        <v>2974</v>
      </c>
      <c r="R864" s="42" t="str">
        <f aca="false">INDEX($N$2:$N$951,MATCH(S864,$P$2:$P$951,0),1)</f>
        <v>WSYF(200)</v>
      </c>
      <c r="S864" s="30" t="n">
        <v>863</v>
      </c>
      <c r="T864" s="43" t="str">
        <f aca="false">Q864&amp;"::"&amp;R864</f>
        <v>REAL::WSYF(200)</v>
      </c>
      <c r="U864" s="44" t="str">
        <f aca="false">"p%"&amp;LEFT(R864,SEARCH("(",R864,1)-1)&amp;"="&amp;LEFT(R864,SEARCH("(",R864,1)-1)</f>
        <v>p%WSYF=WSYF</v>
      </c>
      <c r="V864" s="44" t="str">
        <f aca="false">LEFT(R864,SEARCH("(",R864,1)-1)&amp;"="&amp;"p%"&amp;LEFT(R864,SEARCH("(",R864,1)-1)</f>
        <v>WSYF=p%WSYF</v>
      </c>
    </row>
    <row r="865" customFormat="false" ht="12.8" hidden="false" customHeight="false" outlineLevel="0" collapsed="false">
      <c r="E865" s="0" t="s">
        <v>1992</v>
      </c>
      <c r="F865" s="0" t="s">
        <v>1599</v>
      </c>
      <c r="I865" s="39" t="s">
        <v>2871</v>
      </c>
      <c r="J865" s="40" t="n">
        <f aca="false">IF(ISNUMBER(RIGHT(E865,LEN(E865)-SEARCH("(",E865,1))*1),RIGHT(E865,LEN(E865)-SEARCH("(",E865,1))*1,VLOOKUP(MID(E865,SEARCH("(",E865,1)+1,IF(ISERROR(FIND("NBMX",E865,1)),3,4)),$A$2:$C$38,3,0))</f>
        <v>12</v>
      </c>
      <c r="K865" s="40" t="n">
        <f aca="false">IF(ISBLANK(F865),"",IF(ISNUMBER(F865),F865,VLOOKUP(IF(ISERROR(SEARCH(")",F865,1)),LEFT(F865,LEN(F865)),LEFT(F865,LEN(F865)-1)),$A$2:$C$38,3,0)))</f>
        <v>1</v>
      </c>
      <c r="L865" s="40" t="str">
        <f aca="false">IF(ISBLANK(G865),"",IF(ISNUMBER(G865),G865,IF(ISNUMBER(1*LEFT(G865,LEN(G865)-1)),1*LEFT(G865,LEN(G865)-1),VLOOKUP(IF(ISERROR(SEARCH(")",G865,1)),LEFT(G865,LEN(G865)),LEFT(G865,LEN(G865)-1)),$A$2:$C$38,3,0))))</f>
        <v/>
      </c>
      <c r="M865" s="41" t="str">
        <f aca="false">IF(ISBLANK(H865),"",IF(ISNUMBER(H865),H865,IF(ISNUMBER(1*LEFT(H865,LEN(H865)-1)),1*LEFT(H865,LEN(H865)-1),VLOOKUP(IF(ISERROR(SEARCH(")",H865,1)),LEFT(H865,LEN(H865)),LEFT(H865,LEN(H865)-1)),$A$2:$C$38,3,0))))</f>
        <v/>
      </c>
      <c r="N865" s="40" t="str">
        <f aca="false">I865&amp;"("&amp;J865&amp;IF(ISNUMBER(K865),IF(ISNUMBER(L865),IF(ISNUMBER(M865),","&amp;K865&amp;","&amp;L865&amp;","&amp;M865,","&amp;K865&amp;","&amp;L865),","&amp;K865),"")&amp;")"</f>
        <v>WT(12,1)</v>
      </c>
      <c r="O865" s="0" t="str">
        <f aca="false">IF(ISERROR(VLOOKUP(N865,'INTEGER modparm'!$B$2:$B$155,1,0)),IF(ISERROR(VLOOKUP(N865,'REAL modparm'!$B$2:$B$801,1,0)),IF(ISERROR(VLOOKUP(N865,'CHAR modparm'!$B$2:$B$10,1,0)),"*******","CHARACTER"),"REAL"),"INTEGER")</f>
        <v>REAL</v>
      </c>
      <c r="P865" s="0" t="n">
        <v>864</v>
      </c>
      <c r="Q865" s="42" t="s">
        <v>2974</v>
      </c>
      <c r="R865" s="42" t="str">
        <f aca="false">INDEX($N$2:$N$951,MATCH(S865,$P$2:$P$951,0),1)</f>
        <v>WT(12,1)</v>
      </c>
      <c r="S865" s="30" t="n">
        <v>864</v>
      </c>
      <c r="T865" s="43" t="str">
        <f aca="false">Q865&amp;"::"&amp;R865</f>
        <v>REAL::WT(12,1)</v>
      </c>
      <c r="U865" s="44" t="str">
        <f aca="false">"p%"&amp;LEFT(R865,SEARCH("(",R865,1)-1)&amp;"="&amp;LEFT(R865,SEARCH("(",R865,1)-1)</f>
        <v>p%WT=WT</v>
      </c>
      <c r="V865" s="44" t="str">
        <f aca="false">LEFT(R865,SEARCH("(",R865,1)-1)&amp;"="&amp;"p%"&amp;LEFT(R865,SEARCH("(",R865,1)-1)</f>
        <v>WT=p%WT</v>
      </c>
    </row>
    <row r="866" customFormat="false" ht="12.8" hidden="false" customHeight="false" outlineLevel="0" collapsed="false">
      <c r="E866" s="0" t="s">
        <v>1173</v>
      </c>
      <c r="I866" s="39" t="s">
        <v>2872</v>
      </c>
      <c r="J866" s="40" t="n">
        <f aca="false">IF(ISNUMBER(RIGHT(E866,LEN(E866)-SEARCH("(",E866,1))*1),RIGHT(E866,LEN(E866)-SEARCH("(",E866,1))*1,VLOOKUP(MID(E866,SEARCH("(",E866,1)+1,IF(ISERROR(FIND("NBMX",E866,1)),3,4)),$A$2:$C$38,3,0))</f>
        <v>1</v>
      </c>
      <c r="K866" s="40" t="str">
        <f aca="false">IF(ISBLANK(F866),"",IF(ISNUMBER(F866),F866,VLOOKUP(IF(ISERROR(SEARCH(")",F866,1)),LEFT(F866,LEN(F866)),LEFT(F866,LEN(F866)-1)),$A$2:$C$38,3,0)))</f>
        <v/>
      </c>
      <c r="L866" s="40" t="str">
        <f aca="false">IF(ISBLANK(G866),"",IF(ISNUMBER(G866),G866,IF(ISNUMBER(1*LEFT(G866,LEN(G866)-1)),1*LEFT(G866,LEN(G866)-1),VLOOKUP(IF(ISERROR(SEARCH(")",G866,1)),LEFT(G866,LEN(G866)),LEFT(G866,LEN(G866)-1)),$A$2:$C$38,3,0))))</f>
        <v/>
      </c>
      <c r="M866" s="41" t="str">
        <f aca="false">IF(ISBLANK(H866),"",IF(ISNUMBER(H866),H866,IF(ISNUMBER(1*LEFT(H866,LEN(H866)-1)),1*LEFT(H866,LEN(H866)-1),VLOOKUP(IF(ISERROR(SEARCH(")",H866,1)),LEFT(H866,LEN(H866)),LEFT(H866,LEN(H866)-1)),$A$2:$C$38,3,0))))</f>
        <v/>
      </c>
      <c r="N866" s="40" t="str">
        <f aca="false">I866&amp;"("&amp;J866&amp;IF(ISNUMBER(K866),IF(ISNUMBER(L866),IF(ISNUMBER(M866),","&amp;K866&amp;","&amp;L866&amp;","&amp;M866,","&amp;K866&amp;","&amp;L866),","&amp;K866),"")&amp;")"</f>
        <v>WTBL(1)</v>
      </c>
      <c r="O866" s="0" t="str">
        <f aca="false">IF(ISERROR(VLOOKUP(N866,'INTEGER modparm'!$B$2:$B$155,1,0)),IF(ISERROR(VLOOKUP(N866,'REAL modparm'!$B$2:$B$801,1,0)),IF(ISERROR(VLOOKUP(N866,'CHAR modparm'!$B$2:$B$10,1,0)),"*******","CHARACTER"),"REAL"),"INTEGER")</f>
        <v>REAL</v>
      </c>
      <c r="P866" s="0" t="n">
        <v>865</v>
      </c>
      <c r="Q866" s="42" t="s">
        <v>2974</v>
      </c>
      <c r="R866" s="42" t="str">
        <f aca="false">INDEX($N$2:$N$951,MATCH(S866,$P$2:$P$951,0),1)</f>
        <v>WTBL(1)</v>
      </c>
      <c r="S866" s="30" t="n">
        <v>865</v>
      </c>
      <c r="T866" s="43" t="str">
        <f aca="false">Q866&amp;"::"&amp;R866</f>
        <v>REAL::WTBL(1)</v>
      </c>
      <c r="U866" s="44" t="str">
        <f aca="false">"p%"&amp;LEFT(R866,SEARCH("(",R866,1)-1)&amp;"="&amp;LEFT(R866,SEARCH("(",R866,1)-1)</f>
        <v>p%WTBL=WTBL</v>
      </c>
      <c r="V866" s="44" t="str">
        <f aca="false">LEFT(R866,SEARCH("(",R866,1)-1)&amp;"="&amp;"p%"&amp;LEFT(R866,SEARCH("(",R866,1)-1)</f>
        <v>WTBL=p%WTBL</v>
      </c>
    </row>
    <row r="867" customFormat="false" ht="12.8" hidden="false" customHeight="false" outlineLevel="0" collapsed="false">
      <c r="E867" s="0" t="s">
        <v>1172</v>
      </c>
      <c r="I867" s="39" t="s">
        <v>2873</v>
      </c>
      <c r="J867" s="40" t="n">
        <f aca="false">IF(ISNUMBER(RIGHT(E867,LEN(E867)-SEARCH("(",E867,1))*1),RIGHT(E867,LEN(E867)-SEARCH("(",E867,1))*1,VLOOKUP(MID(E867,SEARCH("(",E867,1)+1,IF(ISERROR(FIND("NBMX",E867,1)),3,4)),$A$2:$C$38,3,0))</f>
        <v>1</v>
      </c>
      <c r="K867" s="40" t="str">
        <f aca="false">IF(ISBLANK(F867),"",IF(ISNUMBER(F867),F867,VLOOKUP(IF(ISERROR(SEARCH(")",F867,1)),LEFT(F867,LEN(F867)),LEFT(F867,LEN(F867)-1)),$A$2:$C$38,3,0)))</f>
        <v/>
      </c>
      <c r="L867" s="40" t="str">
        <f aca="false">IF(ISBLANK(G867),"",IF(ISNUMBER(G867),G867,IF(ISNUMBER(1*LEFT(G867,LEN(G867)-1)),1*LEFT(G867,LEN(G867)-1),VLOOKUP(IF(ISERROR(SEARCH(")",G867,1)),LEFT(G867,LEN(G867)),LEFT(G867,LEN(G867)-1)),$A$2:$C$38,3,0))))</f>
        <v/>
      </c>
      <c r="M867" s="41" t="str">
        <f aca="false">IF(ISBLANK(H867),"",IF(ISNUMBER(H867),H867,IF(ISNUMBER(1*LEFT(H867,LEN(H867)-1)),1*LEFT(H867,LEN(H867)-1),VLOOKUP(IF(ISERROR(SEARCH(")",H867,1)),LEFT(H867,LEN(H867)),LEFT(H867,LEN(H867)-1)),$A$2:$C$38,3,0))))</f>
        <v/>
      </c>
      <c r="N867" s="40" t="str">
        <f aca="false">I867&amp;"("&amp;J867&amp;IF(ISNUMBER(K867),IF(ISNUMBER(L867),IF(ISNUMBER(M867),","&amp;K867&amp;","&amp;L867&amp;","&amp;M867,","&amp;K867&amp;","&amp;L867),","&amp;K867),"")&amp;")"</f>
        <v>WTMB(1)</v>
      </c>
      <c r="O867" s="0" t="str">
        <f aca="false">IF(ISERROR(VLOOKUP(N867,'INTEGER modparm'!$B$2:$B$155,1,0)),IF(ISERROR(VLOOKUP(N867,'REAL modparm'!$B$2:$B$801,1,0)),IF(ISERROR(VLOOKUP(N867,'CHAR modparm'!$B$2:$B$10,1,0)),"*******","CHARACTER"),"REAL"),"INTEGER")</f>
        <v>REAL</v>
      </c>
      <c r="P867" s="0" t="n">
        <v>866</v>
      </c>
      <c r="Q867" s="42" t="s">
        <v>2974</v>
      </c>
      <c r="R867" s="42" t="str">
        <f aca="false">INDEX($N$2:$N$951,MATCH(S867,$P$2:$P$951,0),1)</f>
        <v>WTMB(1)</v>
      </c>
      <c r="S867" s="30" t="n">
        <v>866</v>
      </c>
      <c r="T867" s="43" t="str">
        <f aca="false">Q867&amp;"::"&amp;R867</f>
        <v>REAL::WTMB(1)</v>
      </c>
      <c r="U867" s="44" t="str">
        <f aca="false">"p%"&amp;LEFT(R867,SEARCH("(",R867,1)-1)&amp;"="&amp;LEFT(R867,SEARCH("(",R867,1)-1)</f>
        <v>p%WTMB=WTMB</v>
      </c>
      <c r="V867" s="44" t="str">
        <f aca="false">LEFT(R867,SEARCH("(",R867,1)-1)&amp;"="&amp;"p%"&amp;LEFT(R867,SEARCH("(",R867,1)-1)</f>
        <v>WTMB=p%WTMB</v>
      </c>
    </row>
    <row r="868" customFormat="false" ht="12.8" hidden="false" customHeight="false" outlineLevel="0" collapsed="false">
      <c r="E868" s="0" t="s">
        <v>1174</v>
      </c>
      <c r="I868" s="39" t="s">
        <v>2874</v>
      </c>
      <c r="J868" s="40" t="n">
        <f aca="false">IF(ISNUMBER(RIGHT(E868,LEN(E868)-SEARCH("(",E868,1))*1),RIGHT(E868,LEN(E868)-SEARCH("(",E868,1))*1,VLOOKUP(MID(E868,SEARCH("(",E868,1)+1,IF(ISERROR(FIND("NBMX",E868,1)),3,4)),$A$2:$C$38,3,0))</f>
        <v>1</v>
      </c>
      <c r="K868" s="40" t="str">
        <f aca="false">IF(ISBLANK(F868),"",IF(ISNUMBER(F868),F868,VLOOKUP(IF(ISERROR(SEARCH(")",F868,1)),LEFT(F868,LEN(F868)),LEFT(F868,LEN(F868)-1)),$A$2:$C$38,3,0)))</f>
        <v/>
      </c>
      <c r="L868" s="40" t="str">
        <f aca="false">IF(ISBLANK(G868),"",IF(ISNUMBER(G868),G868,IF(ISNUMBER(1*LEFT(G868,LEN(G868)-1)),1*LEFT(G868,LEN(G868)-1),VLOOKUP(IF(ISERROR(SEARCH(")",G868,1)),LEFT(G868,LEN(G868)),LEFT(G868,LEN(G868)-1)),$A$2:$C$38,3,0))))</f>
        <v/>
      </c>
      <c r="M868" s="41" t="str">
        <f aca="false">IF(ISBLANK(H868),"",IF(ISNUMBER(H868),H868,IF(ISNUMBER(1*LEFT(H868,LEN(H868)-1)),1*LEFT(H868,LEN(H868)-1),VLOOKUP(IF(ISERROR(SEARCH(")",H868,1)),LEFT(H868,LEN(H868)),LEFT(H868,LEN(H868)-1)),$A$2:$C$38,3,0))))</f>
        <v/>
      </c>
      <c r="N868" s="40" t="str">
        <f aca="false">I868&amp;"("&amp;J868&amp;IF(ISNUMBER(K868),IF(ISNUMBER(L868),IF(ISNUMBER(M868),","&amp;K868&amp;","&amp;L868&amp;","&amp;M868,","&amp;K868&amp;","&amp;L868),","&amp;K868),"")&amp;")"</f>
        <v>WTMN(1)</v>
      </c>
      <c r="O868" s="0" t="str">
        <f aca="false">IF(ISERROR(VLOOKUP(N868,'INTEGER modparm'!$B$2:$B$155,1,0)),IF(ISERROR(VLOOKUP(N868,'REAL modparm'!$B$2:$B$801,1,0)),IF(ISERROR(VLOOKUP(N868,'CHAR modparm'!$B$2:$B$10,1,0)),"*******","CHARACTER"),"REAL"),"INTEGER")</f>
        <v>REAL</v>
      </c>
      <c r="P868" s="0" t="n">
        <v>867</v>
      </c>
      <c r="Q868" s="42" t="s">
        <v>2974</v>
      </c>
      <c r="R868" s="42" t="str">
        <f aca="false">INDEX($N$2:$N$951,MATCH(S868,$P$2:$P$951,0),1)</f>
        <v>WTMN(1)</v>
      </c>
      <c r="S868" s="30" t="n">
        <v>867</v>
      </c>
      <c r="T868" s="43" t="str">
        <f aca="false">Q868&amp;"::"&amp;R868</f>
        <v>REAL::WTMN(1)</v>
      </c>
      <c r="U868" s="44" t="str">
        <f aca="false">"p%"&amp;LEFT(R868,SEARCH("(",R868,1)-1)&amp;"="&amp;LEFT(R868,SEARCH("(",R868,1)-1)</f>
        <v>p%WTMN=WTMN</v>
      </c>
      <c r="V868" s="44" t="str">
        <f aca="false">LEFT(R868,SEARCH("(",R868,1)-1)&amp;"="&amp;"p%"&amp;LEFT(R868,SEARCH("(",R868,1)-1)</f>
        <v>WTMN=p%WTMN</v>
      </c>
    </row>
    <row r="869" customFormat="false" ht="12.8" hidden="false" customHeight="false" outlineLevel="0" collapsed="false">
      <c r="E869" s="0" t="s">
        <v>1175</v>
      </c>
      <c r="I869" s="39" t="s">
        <v>2875</v>
      </c>
      <c r="J869" s="40" t="n">
        <f aca="false">IF(ISNUMBER(RIGHT(E869,LEN(E869)-SEARCH("(",E869,1))*1),RIGHT(E869,LEN(E869)-SEARCH("(",E869,1))*1,VLOOKUP(MID(E869,SEARCH("(",E869,1)+1,IF(ISERROR(FIND("NBMX",E869,1)),3,4)),$A$2:$C$38,3,0))</f>
        <v>1</v>
      </c>
      <c r="K869" s="40" t="str">
        <f aca="false">IF(ISBLANK(F869),"",IF(ISNUMBER(F869),F869,VLOOKUP(IF(ISERROR(SEARCH(")",F869,1)),LEFT(F869,LEN(F869)),LEFT(F869,LEN(F869)-1)),$A$2:$C$38,3,0)))</f>
        <v/>
      </c>
      <c r="L869" s="40" t="str">
        <f aca="false">IF(ISBLANK(G869),"",IF(ISNUMBER(G869),G869,IF(ISNUMBER(1*LEFT(G869,LEN(G869)-1)),1*LEFT(G869,LEN(G869)-1),VLOOKUP(IF(ISERROR(SEARCH(")",G869,1)),LEFT(G869,LEN(G869)),LEFT(G869,LEN(G869)-1)),$A$2:$C$38,3,0))))</f>
        <v/>
      </c>
      <c r="M869" s="41" t="str">
        <f aca="false">IF(ISBLANK(H869),"",IF(ISNUMBER(H869),H869,IF(ISNUMBER(1*LEFT(H869,LEN(H869)-1)),1*LEFT(H869,LEN(H869)-1),VLOOKUP(IF(ISERROR(SEARCH(")",H869,1)),LEFT(H869,LEN(H869)),LEFT(H869,LEN(H869)-1)),$A$2:$C$38,3,0))))</f>
        <v/>
      </c>
      <c r="N869" s="40" t="str">
        <f aca="false">I869&amp;"("&amp;J869&amp;IF(ISNUMBER(K869),IF(ISNUMBER(L869),IF(ISNUMBER(M869),","&amp;K869&amp;","&amp;L869&amp;","&amp;M869,","&amp;K869&amp;","&amp;L869),","&amp;K869),"")&amp;")"</f>
        <v>WTMU(1)</v>
      </c>
      <c r="O869" s="0" t="str">
        <f aca="false">IF(ISERROR(VLOOKUP(N869,'INTEGER modparm'!$B$2:$B$155,1,0)),IF(ISERROR(VLOOKUP(N869,'REAL modparm'!$B$2:$B$801,1,0)),IF(ISERROR(VLOOKUP(N869,'CHAR modparm'!$B$2:$B$10,1,0)),"*******","CHARACTER"),"REAL"),"INTEGER")</f>
        <v>REAL</v>
      </c>
      <c r="P869" s="0" t="n">
        <v>868</v>
      </c>
      <c r="Q869" s="42" t="s">
        <v>2974</v>
      </c>
      <c r="R869" s="42" t="str">
        <f aca="false">INDEX($N$2:$N$951,MATCH(S869,$P$2:$P$951,0),1)</f>
        <v>WTMU(1)</v>
      </c>
      <c r="S869" s="30" t="n">
        <v>868</v>
      </c>
      <c r="T869" s="43" t="str">
        <f aca="false">Q869&amp;"::"&amp;R869</f>
        <v>REAL::WTMU(1)</v>
      </c>
      <c r="U869" s="44" t="str">
        <f aca="false">"p%"&amp;LEFT(R869,SEARCH("(",R869,1)-1)&amp;"="&amp;LEFT(R869,SEARCH("(",R869,1)-1)</f>
        <v>p%WTMU=WTMU</v>
      </c>
      <c r="V869" s="44" t="str">
        <f aca="false">LEFT(R869,SEARCH("(",R869,1)-1)&amp;"="&amp;"p%"&amp;LEFT(R869,SEARCH("(",R869,1)-1)</f>
        <v>WTMU=p%WTMU</v>
      </c>
    </row>
    <row r="870" customFormat="false" ht="12.8" hidden="false" customHeight="false" outlineLevel="0" collapsed="false">
      <c r="E870" s="0" t="s">
        <v>1176</v>
      </c>
      <c r="I870" s="39" t="s">
        <v>2876</v>
      </c>
      <c r="J870" s="40" t="n">
        <f aca="false">IF(ISNUMBER(RIGHT(E870,LEN(E870)-SEARCH("(",E870,1))*1),RIGHT(E870,LEN(E870)-SEARCH("(",E870,1))*1,VLOOKUP(MID(E870,SEARCH("(",E870,1)+1,IF(ISERROR(FIND("NBMX",E870,1)),3,4)),$A$2:$C$38,3,0))</f>
        <v>1</v>
      </c>
      <c r="K870" s="40" t="str">
        <f aca="false">IF(ISBLANK(F870),"",IF(ISNUMBER(F870),F870,VLOOKUP(IF(ISERROR(SEARCH(")",F870,1)),LEFT(F870,LEN(F870)),LEFT(F870,LEN(F870)-1)),$A$2:$C$38,3,0)))</f>
        <v/>
      </c>
      <c r="L870" s="40" t="str">
        <f aca="false">IF(ISBLANK(G870),"",IF(ISNUMBER(G870),G870,IF(ISNUMBER(1*LEFT(G870,LEN(G870)-1)),1*LEFT(G870,LEN(G870)-1),VLOOKUP(IF(ISERROR(SEARCH(")",G870,1)),LEFT(G870,LEN(G870)),LEFT(G870,LEN(G870)-1)),$A$2:$C$38,3,0))))</f>
        <v/>
      </c>
      <c r="M870" s="41" t="str">
        <f aca="false">IF(ISBLANK(H870),"",IF(ISNUMBER(H870),H870,IF(ISNUMBER(1*LEFT(H870,LEN(H870)-1)),1*LEFT(H870,LEN(H870)-1),VLOOKUP(IF(ISERROR(SEARCH(")",H870,1)),LEFT(H870,LEN(H870)),LEFT(H870,LEN(H870)-1)),$A$2:$C$38,3,0))))</f>
        <v/>
      </c>
      <c r="N870" s="40" t="str">
        <f aca="false">I870&amp;"("&amp;J870&amp;IF(ISNUMBER(K870),IF(ISNUMBER(L870),IF(ISNUMBER(M870),","&amp;K870&amp;","&amp;L870&amp;","&amp;M870,","&amp;K870&amp;","&amp;L870),","&amp;K870),"")&amp;")"</f>
        <v>WTMX(1)</v>
      </c>
      <c r="O870" s="0" t="str">
        <f aca="false">IF(ISERROR(VLOOKUP(N870,'INTEGER modparm'!$B$2:$B$155,1,0)),IF(ISERROR(VLOOKUP(N870,'REAL modparm'!$B$2:$B$801,1,0)),IF(ISERROR(VLOOKUP(N870,'CHAR modparm'!$B$2:$B$10,1,0)),"*******","CHARACTER"),"REAL"),"INTEGER")</f>
        <v>REAL</v>
      </c>
      <c r="P870" s="0" t="n">
        <v>869</v>
      </c>
      <c r="Q870" s="42" t="s">
        <v>2974</v>
      </c>
      <c r="R870" s="42" t="str">
        <f aca="false">INDEX($N$2:$N$951,MATCH(S870,$P$2:$P$951,0),1)</f>
        <v>WTMX(1)</v>
      </c>
      <c r="S870" s="30" t="n">
        <v>869</v>
      </c>
      <c r="T870" s="43" t="str">
        <f aca="false">Q870&amp;"::"&amp;R870</f>
        <v>REAL::WTMX(1)</v>
      </c>
      <c r="U870" s="44" t="str">
        <f aca="false">"p%"&amp;LEFT(R870,SEARCH("(",R870,1)-1)&amp;"="&amp;LEFT(R870,SEARCH("(",R870,1)-1)</f>
        <v>p%WTMX=WTMX</v>
      </c>
      <c r="V870" s="44" t="str">
        <f aca="false">LEFT(R870,SEARCH("(",R870,1)-1)&amp;"="&amp;"p%"&amp;LEFT(R870,SEARCH("(",R870,1)-1)</f>
        <v>WTMX=p%WTMX</v>
      </c>
    </row>
    <row r="871" customFormat="false" ht="12.8" hidden="false" customHeight="false" outlineLevel="0" collapsed="false">
      <c r="E871" s="0" t="s">
        <v>888</v>
      </c>
      <c r="I871" s="39" t="s">
        <v>2877</v>
      </c>
      <c r="J871" s="40" t="n">
        <f aca="false">IF(ISNUMBER(RIGHT(E871,LEN(E871)-SEARCH("(",E871,1))*1),RIGHT(E871,LEN(E871)-SEARCH("(",E871,1))*1,VLOOKUP(MID(E871,SEARCH("(",E871,1)+1,IF(ISERROR(FIND("NBMX",E871,1)),3,4)),$A$2:$C$38,3,0))</f>
        <v>200</v>
      </c>
      <c r="K871" s="40" t="str">
        <f aca="false">IF(ISBLANK(F871),"",IF(ISNUMBER(F871),F871,VLOOKUP(IF(ISERROR(SEARCH(")",F871,1)),LEFT(F871,LEN(F871)),LEFT(F871,LEN(F871)-1)),$A$2:$C$38,3,0)))</f>
        <v/>
      </c>
      <c r="L871" s="40" t="str">
        <f aca="false">IF(ISBLANK(G871),"",IF(ISNUMBER(G871),G871,IF(ISNUMBER(1*LEFT(G871,LEN(G871)-1)),1*LEFT(G871,LEN(G871)-1),VLOOKUP(IF(ISERROR(SEARCH(")",G871,1)),LEFT(G871,LEN(G871)),LEFT(G871,LEN(G871)-1)),$A$2:$C$38,3,0))))</f>
        <v/>
      </c>
      <c r="M871" s="41" t="str">
        <f aca="false">IF(ISBLANK(H871),"",IF(ISNUMBER(H871),H871,IF(ISNUMBER(1*LEFT(H871,LEN(H871)-1)),1*LEFT(H871,LEN(H871)-1),VLOOKUP(IF(ISERROR(SEARCH(")",H871,1)),LEFT(H871,LEN(H871)),LEFT(H871,LEN(H871)-1)),$A$2:$C$38,3,0))))</f>
        <v/>
      </c>
      <c r="N871" s="40" t="str">
        <f aca="false">I871&amp;"("&amp;J871&amp;IF(ISNUMBER(K871),IF(ISNUMBER(L871),IF(ISNUMBER(M871),","&amp;K871&amp;","&amp;L871&amp;","&amp;M871,","&amp;K871&amp;","&amp;L871),","&amp;K871),"")&amp;")"</f>
        <v>WXYF(200)</v>
      </c>
      <c r="O871" s="0" t="str">
        <f aca="false">IF(ISERROR(VLOOKUP(N871,'INTEGER modparm'!$B$2:$B$155,1,0)),IF(ISERROR(VLOOKUP(N871,'REAL modparm'!$B$2:$B$801,1,0)),IF(ISERROR(VLOOKUP(N871,'CHAR modparm'!$B$2:$B$10,1,0)),"*******","CHARACTER"),"REAL"),"INTEGER")</f>
        <v>REAL</v>
      </c>
      <c r="P871" s="0" t="n">
        <v>870</v>
      </c>
      <c r="Q871" s="42" t="s">
        <v>2974</v>
      </c>
      <c r="R871" s="42" t="str">
        <f aca="false">INDEX($N$2:$N$951,MATCH(S871,$P$2:$P$951,0),1)</f>
        <v>WXYF(200)</v>
      </c>
      <c r="S871" s="30" t="n">
        <v>870</v>
      </c>
      <c r="T871" s="43" t="str">
        <f aca="false">Q871&amp;"::"&amp;R871</f>
        <v>REAL::WXYF(200)</v>
      </c>
      <c r="U871" s="44" t="str">
        <f aca="false">"p%"&amp;LEFT(R871,SEARCH("(",R871,1)-1)&amp;"="&amp;LEFT(R871,SEARCH("(",R871,1)-1)</f>
        <v>p%WXYF=WXYF</v>
      </c>
      <c r="V871" s="44" t="str">
        <f aca="false">LEFT(R871,SEARCH("(",R871,1)-1)&amp;"="&amp;"p%"&amp;LEFT(R871,SEARCH("(",R871,1)-1)</f>
        <v>WXYF=p%WXYF</v>
      </c>
    </row>
    <row r="872" customFormat="false" ht="12.8" hidden="false" customHeight="false" outlineLevel="0" collapsed="false">
      <c r="E872" s="0" t="s">
        <v>1265</v>
      </c>
      <c r="I872" s="39" t="s">
        <v>2878</v>
      </c>
      <c r="J872" s="40" t="n">
        <f aca="false">IF(ISNUMBER(RIGHT(E872,LEN(E872)-SEARCH("(",E872,1))*1),RIGHT(E872,LEN(E872)-SEARCH("(",E872,1))*1,VLOOKUP(MID(E872,SEARCH("(",E872,1)+1,IF(ISERROR(FIND("NBMX",E872,1)),3,4)),$A$2:$C$38,3,0))</f>
        <v>4</v>
      </c>
      <c r="K872" s="40" t="str">
        <f aca="false">IF(ISBLANK(F872),"",IF(ISNUMBER(F872),F872,VLOOKUP(IF(ISERROR(SEARCH(")",F872,1)),LEFT(F872,LEN(F872)),LEFT(F872,LEN(F872)-1)),$A$2:$C$38,3,0)))</f>
        <v/>
      </c>
      <c r="L872" s="40" t="str">
        <f aca="false">IF(ISBLANK(G872),"",IF(ISNUMBER(G872),G872,IF(ISNUMBER(1*LEFT(G872,LEN(G872)-1)),1*LEFT(G872,LEN(G872)-1),VLOOKUP(IF(ISERROR(SEARCH(")",G872,1)),LEFT(G872,LEN(G872)),LEFT(G872,LEN(G872)-1)),$A$2:$C$38,3,0))))</f>
        <v/>
      </c>
      <c r="M872" s="41" t="str">
        <f aca="false">IF(ISBLANK(H872),"",IF(ISNUMBER(H872),H872,IF(ISNUMBER(1*LEFT(H872,LEN(H872)-1)),1*LEFT(H872,LEN(H872)-1),VLOOKUP(IF(ISERROR(SEARCH(")",H872,1)),LEFT(H872,LEN(H872)),LEFT(H872,LEN(H872)-1)),$A$2:$C$38,3,0))))</f>
        <v/>
      </c>
      <c r="N872" s="40" t="str">
        <f aca="false">I872&amp;"("&amp;J872&amp;IF(ISNUMBER(K872),IF(ISNUMBER(L872),IF(ISNUMBER(M872),","&amp;K872&amp;","&amp;L872&amp;","&amp;M872,","&amp;K872&amp;","&amp;L872),","&amp;K872),"")&amp;")"</f>
        <v>WYLD(4)</v>
      </c>
      <c r="O872" s="0" t="str">
        <f aca="false">IF(ISERROR(VLOOKUP(N872,'INTEGER modparm'!$B$2:$B$155,1,0)),IF(ISERROR(VLOOKUP(N872,'REAL modparm'!$B$2:$B$801,1,0)),IF(ISERROR(VLOOKUP(N872,'CHAR modparm'!$B$2:$B$10,1,0)),"*******","CHARACTER"),"REAL"),"INTEGER")</f>
        <v>REAL</v>
      </c>
      <c r="P872" s="0" t="n">
        <v>871</v>
      </c>
      <c r="Q872" s="42" t="s">
        <v>2974</v>
      </c>
      <c r="R872" s="42" t="str">
        <f aca="false">INDEX($N$2:$N$951,MATCH(S872,$P$2:$P$951,0),1)</f>
        <v>WYLD(4)</v>
      </c>
      <c r="S872" s="30" t="n">
        <v>871</v>
      </c>
      <c r="T872" s="43" t="str">
        <f aca="false">Q872&amp;"::"&amp;R872</f>
        <v>REAL::WYLD(4)</v>
      </c>
      <c r="U872" s="44" t="str">
        <f aca="false">"p%"&amp;LEFT(R872,SEARCH("(",R872,1)-1)&amp;"="&amp;LEFT(R872,SEARCH("(",R872,1)-1)</f>
        <v>p%WYLD=WYLD</v>
      </c>
      <c r="V872" s="44" t="str">
        <f aca="false">LEFT(R872,SEARCH("(",R872,1)-1)&amp;"="&amp;"p%"&amp;LEFT(R872,SEARCH("(",R872,1)-1)</f>
        <v>WYLD=p%WYLD</v>
      </c>
    </row>
    <row r="873" customFormat="false" ht="12.8" hidden="false" customHeight="false" outlineLevel="0" collapsed="false">
      <c r="E873" s="0" t="s">
        <v>1177</v>
      </c>
      <c r="I873" s="39" t="s">
        <v>2879</v>
      </c>
      <c r="J873" s="40" t="n">
        <f aca="false">IF(ISNUMBER(RIGHT(E873,LEN(E873)-SEARCH("(",E873,1))*1),RIGHT(E873,LEN(E873)-SEARCH("(",E873,1))*1,VLOOKUP(MID(E873,SEARCH("(",E873,1)+1,IF(ISERROR(FIND("NBMX",E873,1)),3,4)),$A$2:$C$38,3,0))</f>
        <v>1</v>
      </c>
      <c r="K873" s="40" t="str">
        <f aca="false">IF(ISBLANK(F873),"",IF(ISNUMBER(F873),F873,VLOOKUP(IF(ISERROR(SEARCH(")",F873,1)),LEFT(F873,LEN(F873)),LEFT(F873,LEN(F873)-1)),$A$2:$C$38,3,0)))</f>
        <v/>
      </c>
      <c r="L873" s="40" t="str">
        <f aca="false">IF(ISBLANK(G873),"",IF(ISNUMBER(G873),G873,IF(ISNUMBER(1*LEFT(G873,LEN(G873)-1)),1*LEFT(G873,LEN(G873)-1),VLOOKUP(IF(ISERROR(SEARCH(")",G873,1)),LEFT(G873,LEN(G873)),LEFT(G873,LEN(G873)-1)),$A$2:$C$38,3,0))))</f>
        <v/>
      </c>
      <c r="M873" s="41" t="str">
        <f aca="false">IF(ISBLANK(H873),"",IF(ISNUMBER(H873),H873,IF(ISNUMBER(1*LEFT(H873,LEN(H873)-1)),1*LEFT(H873,LEN(H873)-1),VLOOKUP(IF(ISERROR(SEARCH(")",H873,1)),LEFT(H873,LEN(H873)),LEFT(H873,LEN(H873)-1)),$A$2:$C$38,3,0))))</f>
        <v/>
      </c>
      <c r="N873" s="40" t="str">
        <f aca="false">I873&amp;"("&amp;J873&amp;IF(ISNUMBER(K873),IF(ISNUMBER(L873),IF(ISNUMBER(M873),","&amp;K873&amp;","&amp;L873&amp;","&amp;M873,","&amp;K873&amp;","&amp;L873),","&amp;K873),"")&amp;")"</f>
        <v>XCT(1)</v>
      </c>
      <c r="O873" s="0" t="str">
        <f aca="false">IF(ISERROR(VLOOKUP(N873,'INTEGER modparm'!$B$2:$B$155,1,0)),IF(ISERROR(VLOOKUP(N873,'REAL modparm'!$B$2:$B$801,1,0)),IF(ISERROR(VLOOKUP(N873,'CHAR modparm'!$B$2:$B$10,1,0)),"*******","CHARACTER"),"REAL"),"INTEGER")</f>
        <v>REAL</v>
      </c>
      <c r="P873" s="0" t="n">
        <v>872</v>
      </c>
      <c r="Q873" s="42" t="s">
        <v>2974</v>
      </c>
      <c r="R873" s="42" t="str">
        <f aca="false">INDEX($N$2:$N$951,MATCH(S873,$P$2:$P$951,0),1)</f>
        <v>XCT(1)</v>
      </c>
      <c r="S873" s="30" t="n">
        <v>872</v>
      </c>
      <c r="T873" s="43" t="str">
        <f aca="false">Q873&amp;"::"&amp;R873</f>
        <v>REAL::XCT(1)</v>
      </c>
      <c r="U873" s="44" t="str">
        <f aca="false">"p%"&amp;LEFT(R873,SEARCH("(",R873,1)-1)&amp;"="&amp;LEFT(R873,SEARCH("(",R873,1)-1)</f>
        <v>p%XCT=XCT</v>
      </c>
      <c r="V873" s="44" t="str">
        <f aca="false">LEFT(R873,SEARCH("(",R873,1)-1)&amp;"="&amp;"p%"&amp;LEFT(R873,SEARCH("(",R873,1)-1)</f>
        <v>XCT=p%XCT</v>
      </c>
    </row>
    <row r="874" customFormat="false" ht="12.8" hidden="false" customHeight="false" outlineLevel="0" collapsed="false">
      <c r="E874" s="0" t="s">
        <v>1993</v>
      </c>
      <c r="F874" s="0" t="s">
        <v>1599</v>
      </c>
      <c r="I874" s="39" t="s">
        <v>2880</v>
      </c>
      <c r="J874" s="40" t="n">
        <f aca="false">IF(ISNUMBER(RIGHT(E874,LEN(E874)-SEARCH("(",E874,1))*1),RIGHT(E874,LEN(E874)-SEARCH("(",E874,1))*1,VLOOKUP(MID(E874,SEARCH("(",E874,1)+1,IF(ISERROR(FIND("NBMX",E874,1)),3,4)),$A$2:$C$38,3,0))</f>
        <v>200</v>
      </c>
      <c r="K874" s="40" t="n">
        <f aca="false">IF(ISBLANK(F874),"",IF(ISNUMBER(F874),F874,VLOOKUP(IF(ISERROR(SEARCH(")",F874,1)),LEFT(F874,LEN(F874)),LEFT(F874,LEN(F874)-1)),$A$2:$C$38,3,0)))</f>
        <v>1</v>
      </c>
      <c r="L874" s="40" t="str">
        <f aca="false">IF(ISBLANK(G874),"",IF(ISNUMBER(G874),G874,IF(ISNUMBER(1*LEFT(G874,LEN(G874)-1)),1*LEFT(G874,LEN(G874)-1),VLOOKUP(IF(ISERROR(SEARCH(")",G874,1)),LEFT(G874,LEN(G874)),LEFT(G874,LEN(G874)-1)),$A$2:$C$38,3,0))))</f>
        <v/>
      </c>
      <c r="M874" s="41" t="str">
        <f aca="false">IF(ISBLANK(H874),"",IF(ISNUMBER(H874),H874,IF(ISNUMBER(1*LEFT(H874,LEN(H874)-1)),1*LEFT(H874,LEN(H874)-1),VLOOKUP(IF(ISERROR(SEARCH(")",H874,1)),LEFT(H874,LEN(H874)),LEFT(H874,LEN(H874)-1)),$A$2:$C$38,3,0))))</f>
        <v/>
      </c>
      <c r="N874" s="40" t="str">
        <f aca="false">I874&amp;"("&amp;J874&amp;IF(ISNUMBER(K874),IF(ISNUMBER(L874),IF(ISNUMBER(M874),","&amp;K874&amp;","&amp;L874&amp;","&amp;M874,","&amp;K874&amp;","&amp;L874),","&amp;K874),"")&amp;")"</f>
        <v>XDLA0(200,1)</v>
      </c>
      <c r="O874" s="0" t="str">
        <f aca="false">IF(ISERROR(VLOOKUP(N874,'INTEGER modparm'!$B$2:$B$155,1,0)),IF(ISERROR(VLOOKUP(N874,'REAL modparm'!$B$2:$B$801,1,0)),IF(ISERROR(VLOOKUP(N874,'CHAR modparm'!$B$2:$B$10,1,0)),"*******","CHARACTER"),"REAL"),"INTEGER")</f>
        <v>REAL</v>
      </c>
      <c r="P874" s="0" t="n">
        <v>873</v>
      </c>
      <c r="Q874" s="42" t="s">
        <v>2974</v>
      </c>
      <c r="R874" s="42" t="str">
        <f aca="false">INDEX($N$2:$N$951,MATCH(S874,$P$2:$P$951,0),1)</f>
        <v>XDLA0(200,1)</v>
      </c>
      <c r="S874" s="30" t="n">
        <v>873</v>
      </c>
      <c r="T874" s="43" t="str">
        <f aca="false">Q874&amp;"::"&amp;R874</f>
        <v>REAL::XDLA0(200,1)</v>
      </c>
      <c r="U874" s="44" t="str">
        <f aca="false">"p%"&amp;LEFT(R874,SEARCH("(",R874,1)-1)&amp;"="&amp;LEFT(R874,SEARCH("(",R874,1)-1)</f>
        <v>p%XDLA0=XDLA0</v>
      </c>
      <c r="V874" s="44" t="str">
        <f aca="false">LEFT(R874,SEARCH("(",R874,1)-1)&amp;"="&amp;"p%"&amp;LEFT(R874,SEARCH("(",R874,1)-1)</f>
        <v>XDLA0=p%XDLA0</v>
      </c>
    </row>
    <row r="875" customFormat="false" ht="12.8" hidden="false" customHeight="false" outlineLevel="0" collapsed="false">
      <c r="E875" s="0" t="s">
        <v>889</v>
      </c>
      <c r="I875" s="39" t="s">
        <v>2881</v>
      </c>
      <c r="J875" s="40" t="n">
        <f aca="false">IF(ISNUMBER(RIGHT(E875,LEN(E875)-SEARCH("(",E875,1))*1),RIGHT(E875,LEN(E875)-SEARCH("(",E875,1))*1,VLOOKUP(MID(E875,SEARCH("(",E875,1)+1,IF(ISERROR(FIND("NBMX",E875,1)),3,4)),$A$2:$C$38,3,0))</f>
        <v>200</v>
      </c>
      <c r="K875" s="40" t="str">
        <f aca="false">IF(ISBLANK(F875),"",IF(ISNUMBER(F875),F875,VLOOKUP(IF(ISERROR(SEARCH(")",F875,1)),LEFT(F875,LEN(F875)),LEFT(F875,LEN(F875)-1)),$A$2:$C$38,3,0)))</f>
        <v/>
      </c>
      <c r="L875" s="40" t="str">
        <f aca="false">IF(ISBLANK(G875),"",IF(ISNUMBER(G875),G875,IF(ISNUMBER(1*LEFT(G875,LEN(G875)-1)),1*LEFT(G875,LEN(G875)-1),VLOOKUP(IF(ISERROR(SEARCH(")",G875,1)),LEFT(G875,LEN(G875)),LEFT(G875,LEN(G875)-1)),$A$2:$C$38,3,0))))</f>
        <v/>
      </c>
      <c r="M875" s="41" t="str">
        <f aca="false">IF(ISBLANK(H875),"",IF(ISNUMBER(H875),H875,IF(ISNUMBER(1*LEFT(H875,LEN(H875)-1)),1*LEFT(H875,LEN(H875)-1),VLOOKUP(IF(ISERROR(SEARCH(")",H875,1)),LEFT(H875,LEN(H875)),LEFT(H875,LEN(H875)-1)),$A$2:$C$38,3,0))))</f>
        <v/>
      </c>
      <c r="N875" s="40" t="str">
        <f aca="false">I875&amp;"("&amp;J875&amp;IF(ISNUMBER(K875),IF(ISNUMBER(L875),IF(ISNUMBER(M875),","&amp;K875&amp;","&amp;L875&amp;","&amp;M875,","&amp;K875&amp;","&amp;L875),","&amp;K875),"")&amp;")"</f>
        <v>XDLAI(200)</v>
      </c>
      <c r="O875" s="0" t="str">
        <f aca="false">IF(ISERROR(VLOOKUP(N875,'INTEGER modparm'!$B$2:$B$155,1,0)),IF(ISERROR(VLOOKUP(N875,'REAL modparm'!$B$2:$B$801,1,0)),IF(ISERROR(VLOOKUP(N875,'CHAR modparm'!$B$2:$B$10,1,0)),"*******","CHARACTER"),"REAL"),"INTEGER")</f>
        <v>REAL</v>
      </c>
      <c r="P875" s="0" t="n">
        <v>874</v>
      </c>
      <c r="Q875" s="42" t="s">
        <v>2974</v>
      </c>
      <c r="R875" s="42" t="str">
        <f aca="false">INDEX($N$2:$N$951,MATCH(S875,$P$2:$P$951,0),1)</f>
        <v>XDLAI(200)</v>
      </c>
      <c r="S875" s="30" t="n">
        <v>874</v>
      </c>
      <c r="T875" s="43" t="str">
        <f aca="false">Q875&amp;"::"&amp;R875</f>
        <v>REAL::XDLAI(200)</v>
      </c>
      <c r="U875" s="44" t="str">
        <f aca="false">"p%"&amp;LEFT(R875,SEARCH("(",R875,1)-1)&amp;"="&amp;LEFT(R875,SEARCH("(",R875,1)-1)</f>
        <v>p%XDLAI=XDLAI</v>
      </c>
      <c r="V875" s="44" t="str">
        <f aca="false">LEFT(R875,SEARCH("(",R875,1)-1)&amp;"="&amp;"p%"&amp;LEFT(R875,SEARCH("(",R875,1)-1)</f>
        <v>XDLAI=p%XDLAI</v>
      </c>
    </row>
    <row r="876" customFormat="false" ht="12.8" hidden="false" customHeight="false" outlineLevel="0" collapsed="false">
      <c r="E876" s="0" t="s">
        <v>1178</v>
      </c>
      <c r="I876" s="39" t="s">
        <v>2882</v>
      </c>
      <c r="J876" s="40" t="n">
        <f aca="false">IF(ISNUMBER(RIGHT(E876,LEN(E876)-SEARCH("(",E876,1))*1),RIGHT(E876,LEN(E876)-SEARCH("(",E876,1))*1,VLOOKUP(MID(E876,SEARCH("(",E876,1)+1,IF(ISERROR(FIND("NBMX",E876,1)),3,4)),$A$2:$C$38,3,0))</f>
        <v>1</v>
      </c>
      <c r="K876" s="40" t="str">
        <f aca="false">IF(ISBLANK(F876),"",IF(ISNUMBER(F876),F876,VLOOKUP(IF(ISERROR(SEARCH(")",F876,1)),LEFT(F876,LEN(F876)),LEFT(F876,LEN(F876)-1)),$A$2:$C$38,3,0)))</f>
        <v/>
      </c>
      <c r="L876" s="40" t="str">
        <f aca="false">IF(ISBLANK(G876),"",IF(ISNUMBER(G876),G876,IF(ISNUMBER(1*LEFT(G876,LEN(G876)-1)),1*LEFT(G876,LEN(G876)-1),VLOOKUP(IF(ISERROR(SEARCH(")",G876,1)),LEFT(G876,LEN(G876)),LEFT(G876,LEN(G876)-1)),$A$2:$C$38,3,0))))</f>
        <v/>
      </c>
      <c r="M876" s="41" t="str">
        <f aca="false">IF(ISBLANK(H876),"",IF(ISNUMBER(H876),H876,IF(ISNUMBER(1*LEFT(H876,LEN(H876)-1)),1*LEFT(H876,LEN(H876)-1),VLOOKUP(IF(ISERROR(SEARCH(")",H876,1)),LEFT(H876,LEN(H876)),LEFT(H876,LEN(H876)-1)),$A$2:$C$38,3,0))))</f>
        <v/>
      </c>
      <c r="N876" s="40" t="str">
        <f aca="false">I876&amp;"("&amp;J876&amp;IF(ISNUMBER(K876),IF(ISNUMBER(L876),IF(ISNUMBER(M876),","&amp;K876&amp;","&amp;L876&amp;","&amp;M876,","&amp;K876&amp;","&amp;L876),","&amp;K876),"")&amp;")"</f>
        <v>XHSM(1)</v>
      </c>
      <c r="O876" s="0" t="str">
        <f aca="false">IF(ISERROR(VLOOKUP(N876,'INTEGER modparm'!$B$2:$B$155,1,0)),IF(ISERROR(VLOOKUP(N876,'REAL modparm'!$B$2:$B$801,1,0)),IF(ISERROR(VLOOKUP(N876,'CHAR modparm'!$B$2:$B$10,1,0)),"*******","CHARACTER"),"REAL"),"INTEGER")</f>
        <v>REAL</v>
      </c>
      <c r="P876" s="0" t="n">
        <v>875</v>
      </c>
      <c r="Q876" s="42" t="s">
        <v>2974</v>
      </c>
      <c r="R876" s="42" t="str">
        <f aca="false">INDEX($N$2:$N$951,MATCH(S876,$P$2:$P$951,0),1)</f>
        <v>XHSM(1)</v>
      </c>
      <c r="S876" s="30" t="n">
        <v>875</v>
      </c>
      <c r="T876" s="43" t="str">
        <f aca="false">Q876&amp;"::"&amp;R876</f>
        <v>REAL::XHSM(1)</v>
      </c>
      <c r="U876" s="44" t="str">
        <f aca="false">"p%"&amp;LEFT(R876,SEARCH("(",R876,1)-1)&amp;"="&amp;LEFT(R876,SEARCH("(",R876,1)-1)</f>
        <v>p%XHSM=XHSM</v>
      </c>
      <c r="V876" s="44" t="str">
        <f aca="false">LEFT(R876,SEARCH("(",R876,1)-1)&amp;"="&amp;"p%"&amp;LEFT(R876,SEARCH("(",R876,1)-1)</f>
        <v>XHSM=p%XHSM</v>
      </c>
    </row>
    <row r="877" customFormat="false" ht="12.8" hidden="false" customHeight="false" outlineLevel="0" collapsed="false">
      <c r="E877" s="0" t="s">
        <v>1179</v>
      </c>
      <c r="I877" s="39" t="s">
        <v>2883</v>
      </c>
      <c r="J877" s="40" t="n">
        <f aca="false">IF(ISNUMBER(RIGHT(E877,LEN(E877)-SEARCH("(",E877,1))*1),RIGHT(E877,LEN(E877)-SEARCH("(",E877,1))*1,VLOOKUP(MID(E877,SEARCH("(",E877,1)+1,IF(ISERROR(FIND("NBMX",E877,1)),3,4)),$A$2:$C$38,3,0))</f>
        <v>1</v>
      </c>
      <c r="K877" s="40" t="str">
        <f aca="false">IF(ISBLANK(F877),"",IF(ISNUMBER(F877),F877,VLOOKUP(IF(ISERROR(SEARCH(")",F877,1)),LEFT(F877,LEN(F877)),LEFT(F877,LEN(F877)-1)),$A$2:$C$38,3,0)))</f>
        <v/>
      </c>
      <c r="L877" s="40" t="str">
        <f aca="false">IF(ISBLANK(G877),"",IF(ISNUMBER(G877),G877,IF(ISNUMBER(1*LEFT(G877,LEN(G877)-1)),1*LEFT(G877,LEN(G877)-1),VLOOKUP(IF(ISERROR(SEARCH(")",G877,1)),LEFT(G877,LEN(G877)),LEFT(G877,LEN(G877)-1)),$A$2:$C$38,3,0))))</f>
        <v/>
      </c>
      <c r="M877" s="41" t="str">
        <f aca="false">IF(ISBLANK(H877),"",IF(ISNUMBER(H877),H877,IF(ISNUMBER(1*LEFT(H877,LEN(H877)-1)),1*LEFT(H877,LEN(H877)-1),VLOOKUP(IF(ISERROR(SEARCH(")",H877,1)),LEFT(H877,LEN(H877)),LEFT(H877,LEN(H877)-1)),$A$2:$C$38,3,0))))</f>
        <v/>
      </c>
      <c r="N877" s="40" t="str">
        <f aca="false">I877&amp;"("&amp;J877&amp;IF(ISNUMBER(K877),IF(ISNUMBER(L877),IF(ISNUMBER(M877),","&amp;K877&amp;","&amp;L877&amp;","&amp;M877,","&amp;K877&amp;","&amp;L877),","&amp;K877),"")&amp;")"</f>
        <v>XIDK(1)</v>
      </c>
      <c r="O877" s="0" t="str">
        <f aca="false">IF(ISERROR(VLOOKUP(N877,'INTEGER modparm'!$B$2:$B$155,1,0)),IF(ISERROR(VLOOKUP(N877,'REAL modparm'!$B$2:$B$801,1,0)),IF(ISERROR(VLOOKUP(N877,'CHAR modparm'!$B$2:$B$10,1,0)),"*******","CHARACTER"),"REAL"),"INTEGER")</f>
        <v>REAL</v>
      </c>
      <c r="P877" s="0" t="n">
        <v>876</v>
      </c>
      <c r="Q877" s="42" t="s">
        <v>2974</v>
      </c>
      <c r="R877" s="42" t="str">
        <f aca="false">INDEX($N$2:$N$951,MATCH(S877,$P$2:$P$951,0),1)</f>
        <v>XIDK(1)</v>
      </c>
      <c r="S877" s="30" t="n">
        <v>876</v>
      </c>
      <c r="T877" s="43" t="str">
        <f aca="false">Q877&amp;"::"&amp;R877</f>
        <v>REAL::XIDK(1)</v>
      </c>
      <c r="U877" s="44" t="str">
        <f aca="false">"p%"&amp;LEFT(R877,SEARCH("(",R877,1)-1)&amp;"="&amp;LEFT(R877,SEARCH("(",R877,1)-1)</f>
        <v>p%XIDK=XIDK</v>
      </c>
      <c r="V877" s="44" t="str">
        <f aca="false">LEFT(R877,SEARCH("(",R877,1)-1)&amp;"="&amp;"p%"&amp;LEFT(R877,SEARCH("(",R877,1)-1)</f>
        <v>XIDK=p%XIDK</v>
      </c>
    </row>
    <row r="878" customFormat="false" ht="12.8" hidden="false" customHeight="false" outlineLevel="0" collapsed="false">
      <c r="E878" s="0" t="s">
        <v>1180</v>
      </c>
      <c r="I878" s="39" t="s">
        <v>2884</v>
      </c>
      <c r="J878" s="40" t="n">
        <f aca="false">IF(ISNUMBER(RIGHT(E878,LEN(E878)-SEARCH("(",E878,1))*1),RIGHT(E878,LEN(E878)-SEARCH("(",E878,1))*1,VLOOKUP(MID(E878,SEARCH("(",E878,1)+1,IF(ISERROR(FIND("NBMX",E878,1)),3,4)),$A$2:$C$38,3,0))</f>
        <v>1</v>
      </c>
      <c r="K878" s="40" t="str">
        <f aca="false">IF(ISBLANK(F878),"",IF(ISNUMBER(F878),F878,VLOOKUP(IF(ISERROR(SEARCH(")",F878,1)),LEFT(F878,LEN(F878)),LEFT(F878,LEN(F878)-1)),$A$2:$C$38,3,0)))</f>
        <v/>
      </c>
      <c r="L878" s="40" t="str">
        <f aca="false">IF(ISBLANK(G878),"",IF(ISNUMBER(G878),G878,IF(ISNUMBER(1*LEFT(G878,LEN(G878)-1)),1*LEFT(G878,LEN(G878)-1),VLOOKUP(IF(ISERROR(SEARCH(")",G878,1)),LEFT(G878,LEN(G878)),LEFT(G878,LEN(G878)-1)),$A$2:$C$38,3,0))))</f>
        <v/>
      </c>
      <c r="M878" s="41" t="str">
        <f aca="false">IF(ISBLANK(H878),"",IF(ISNUMBER(H878),H878,IF(ISNUMBER(1*LEFT(H878,LEN(H878)-1)),1*LEFT(H878,LEN(H878)-1),VLOOKUP(IF(ISERROR(SEARCH(")",H878,1)),LEFT(H878,LEN(H878)),LEFT(H878,LEN(H878)-1)),$A$2:$C$38,3,0))))</f>
        <v/>
      </c>
      <c r="N878" s="40" t="str">
        <f aca="false">I878&amp;"("&amp;J878&amp;IF(ISNUMBER(K878),IF(ISNUMBER(L878),IF(ISNUMBER(M878),","&amp;K878&amp;","&amp;L878&amp;","&amp;M878,","&amp;K878&amp;","&amp;L878),","&amp;K878),"")&amp;")"</f>
        <v>XIDS(1)</v>
      </c>
      <c r="O878" s="0" t="str">
        <f aca="false">IF(ISERROR(VLOOKUP(N878,'INTEGER modparm'!$B$2:$B$155,1,0)),IF(ISERROR(VLOOKUP(N878,'REAL modparm'!$B$2:$B$801,1,0)),IF(ISERROR(VLOOKUP(N878,'CHAR modparm'!$B$2:$B$10,1,0)),"*******","CHARACTER"),"REAL"),"INTEGER")</f>
        <v>REAL</v>
      </c>
      <c r="P878" s="0" t="n">
        <v>877</v>
      </c>
      <c r="Q878" s="42" t="s">
        <v>2974</v>
      </c>
      <c r="R878" s="42" t="str">
        <f aca="false">INDEX($N$2:$N$951,MATCH(S878,$P$2:$P$951,0),1)</f>
        <v>XIDS(1)</v>
      </c>
      <c r="S878" s="30" t="n">
        <v>877</v>
      </c>
      <c r="T878" s="43" t="str">
        <f aca="false">Q878&amp;"::"&amp;R878</f>
        <v>REAL::XIDS(1)</v>
      </c>
      <c r="U878" s="44" t="str">
        <f aca="false">"p%"&amp;LEFT(R878,SEARCH("(",R878,1)-1)&amp;"="&amp;LEFT(R878,SEARCH("(",R878,1)-1)</f>
        <v>p%XIDS=XIDS</v>
      </c>
      <c r="V878" s="44" t="str">
        <f aca="false">LEFT(R878,SEARCH("(",R878,1)-1)&amp;"="&amp;"p%"&amp;LEFT(R878,SEARCH("(",R878,1)-1)</f>
        <v>XIDS=p%XIDS</v>
      </c>
    </row>
    <row r="879" customFormat="false" ht="12.8" hidden="false" customHeight="false" outlineLevel="0" collapsed="false">
      <c r="E879" s="0" t="s">
        <v>1994</v>
      </c>
      <c r="F879" s="0" t="s">
        <v>1599</v>
      </c>
      <c r="I879" s="39" t="s">
        <v>2885</v>
      </c>
      <c r="J879" s="40" t="n">
        <f aca="false">IF(ISNUMBER(RIGHT(E879,LEN(E879)-SEARCH("(",E879,1))*1),RIGHT(E879,LEN(E879)-SEARCH("(",E879,1))*1,VLOOKUP(MID(E879,SEARCH("(",E879,1)+1,IF(ISERROR(FIND("NBMX",E879,1)),3,4)),$A$2:$C$38,3,0))</f>
        <v>200</v>
      </c>
      <c r="K879" s="40" t="n">
        <f aca="false">IF(ISBLANK(F879),"",IF(ISNUMBER(F879),F879,VLOOKUP(IF(ISERROR(SEARCH(")",F879,1)),LEFT(F879,LEN(F879)),LEFT(F879,LEN(F879)-1)),$A$2:$C$38,3,0)))</f>
        <v>1</v>
      </c>
      <c r="L879" s="40" t="str">
        <f aca="false">IF(ISBLANK(G879),"",IF(ISNUMBER(G879),G879,IF(ISNUMBER(1*LEFT(G879,LEN(G879)-1)),1*LEFT(G879,LEN(G879)-1),VLOOKUP(IF(ISERROR(SEARCH(")",G879,1)),LEFT(G879,LEN(G879)),LEFT(G879,LEN(G879)-1)),$A$2:$C$38,3,0))))</f>
        <v/>
      </c>
      <c r="M879" s="41" t="str">
        <f aca="false">IF(ISBLANK(H879),"",IF(ISNUMBER(H879),H879,IF(ISNUMBER(1*LEFT(H879,LEN(H879)-1)),1*LEFT(H879,LEN(H879)-1),VLOOKUP(IF(ISERROR(SEARCH(")",H879,1)),LEFT(H879,LEN(H879)),LEFT(H879,LEN(H879)-1)),$A$2:$C$38,3,0))))</f>
        <v/>
      </c>
      <c r="N879" s="40" t="str">
        <f aca="false">I879&amp;"("&amp;J879&amp;IF(ISNUMBER(K879),IF(ISNUMBER(L879),IF(ISNUMBER(M879),","&amp;K879&amp;","&amp;L879&amp;","&amp;M879,","&amp;K879&amp;","&amp;L879),","&amp;K879),"")&amp;")"</f>
        <v>XLAI(200,1)</v>
      </c>
      <c r="O879" s="0" t="str">
        <f aca="false">IF(ISERROR(VLOOKUP(N879,'INTEGER modparm'!$B$2:$B$155,1,0)),IF(ISERROR(VLOOKUP(N879,'REAL modparm'!$B$2:$B$801,1,0)),IF(ISERROR(VLOOKUP(N879,'CHAR modparm'!$B$2:$B$10,1,0)),"*******","CHARACTER"),"REAL"),"INTEGER")</f>
        <v>REAL</v>
      </c>
      <c r="P879" s="0" t="n">
        <v>878</v>
      </c>
      <c r="Q879" s="42" t="s">
        <v>2974</v>
      </c>
      <c r="R879" s="42" t="str">
        <f aca="false">INDEX($N$2:$N$951,MATCH(S879,$P$2:$P$951,0),1)</f>
        <v>XLAI(200,1)</v>
      </c>
      <c r="S879" s="30" t="n">
        <v>878</v>
      </c>
      <c r="T879" s="43" t="str">
        <f aca="false">Q879&amp;"::"&amp;R879</f>
        <v>REAL::XLAI(200,1)</v>
      </c>
      <c r="U879" s="44" t="str">
        <f aca="false">"p%"&amp;LEFT(R879,SEARCH("(",R879,1)-1)&amp;"="&amp;LEFT(R879,SEARCH("(",R879,1)-1)</f>
        <v>p%XLAI=XLAI</v>
      </c>
      <c r="V879" s="44" t="str">
        <f aca="false">LEFT(R879,SEARCH("(",R879,1)-1)&amp;"="&amp;"p%"&amp;LEFT(R879,SEARCH("(",R879,1)-1)</f>
        <v>XLAI=p%XLAI</v>
      </c>
    </row>
    <row r="880" customFormat="false" ht="12.8" hidden="false" customHeight="false" outlineLevel="0" collapsed="false">
      <c r="E880" s="0" t="s">
        <v>1181</v>
      </c>
      <c r="I880" s="39" t="s">
        <v>2886</v>
      </c>
      <c r="J880" s="40" t="n">
        <f aca="false">IF(ISNUMBER(RIGHT(E880,LEN(E880)-SEARCH("(",E880,1))*1),RIGHT(E880,LEN(E880)-SEARCH("(",E880,1))*1,VLOOKUP(MID(E880,SEARCH("(",E880,1)+1,IF(ISERROR(FIND("NBMX",E880,1)),3,4)),$A$2:$C$38,3,0))</f>
        <v>1</v>
      </c>
      <c r="K880" s="40" t="str">
        <f aca="false">IF(ISBLANK(F880),"",IF(ISNUMBER(F880),F880,VLOOKUP(IF(ISERROR(SEARCH(")",F880,1)),LEFT(F880,LEN(F880)),LEFT(F880,LEN(F880)-1)),$A$2:$C$38,3,0)))</f>
        <v/>
      </c>
      <c r="L880" s="40" t="str">
        <f aca="false">IF(ISBLANK(G880),"",IF(ISNUMBER(G880),G880,IF(ISNUMBER(1*LEFT(G880,LEN(G880)-1)),1*LEFT(G880,LEN(G880)-1),VLOOKUP(IF(ISERROR(SEARCH(")",G880,1)),LEFT(G880,LEN(G880)),LEFT(G880,LEN(G880)-1)),$A$2:$C$38,3,0))))</f>
        <v/>
      </c>
      <c r="M880" s="41" t="str">
        <f aca="false">IF(ISBLANK(H880),"",IF(ISNUMBER(H880),H880,IF(ISNUMBER(1*LEFT(H880,LEN(H880)-1)),1*LEFT(H880,LEN(H880)-1),VLOOKUP(IF(ISERROR(SEARCH(")",H880,1)),LEFT(H880,LEN(H880)),LEFT(H880,LEN(H880)-1)),$A$2:$C$38,3,0))))</f>
        <v/>
      </c>
      <c r="N880" s="40" t="str">
        <f aca="false">I880&amp;"("&amp;J880&amp;IF(ISNUMBER(K880),IF(ISNUMBER(L880),IF(ISNUMBER(M880),","&amp;K880&amp;","&amp;L880&amp;","&amp;M880,","&amp;K880&amp;","&amp;L880),","&amp;K880),"")&amp;")"</f>
        <v>XMAP(1)</v>
      </c>
      <c r="O880" s="0" t="str">
        <f aca="false">IF(ISERROR(VLOOKUP(N880,'INTEGER modparm'!$B$2:$B$155,1,0)),IF(ISERROR(VLOOKUP(N880,'REAL modparm'!$B$2:$B$801,1,0)),IF(ISERROR(VLOOKUP(N880,'CHAR modparm'!$B$2:$B$10,1,0)),"*******","CHARACTER"),"REAL"),"INTEGER")</f>
        <v>REAL</v>
      </c>
      <c r="P880" s="0" t="n">
        <v>879</v>
      </c>
      <c r="Q880" s="42" t="s">
        <v>2974</v>
      </c>
      <c r="R880" s="42" t="str">
        <f aca="false">INDEX($N$2:$N$951,MATCH(S880,$P$2:$P$951,0),1)</f>
        <v>XMAP(1)</v>
      </c>
      <c r="S880" s="30" t="n">
        <v>879</v>
      </c>
      <c r="T880" s="43" t="str">
        <f aca="false">Q880&amp;"::"&amp;R880</f>
        <v>REAL::XMAP(1)</v>
      </c>
      <c r="U880" s="44" t="str">
        <f aca="false">"p%"&amp;LEFT(R880,SEARCH("(",R880,1)-1)&amp;"="&amp;LEFT(R880,SEARCH("(",R880,1)-1)</f>
        <v>p%XMAP=XMAP</v>
      </c>
      <c r="V880" s="44" t="str">
        <f aca="false">LEFT(R880,SEARCH("(",R880,1)-1)&amp;"="&amp;"p%"&amp;LEFT(R880,SEARCH("(",R880,1)-1)</f>
        <v>XMAP=p%XMAP</v>
      </c>
    </row>
    <row r="881" customFormat="false" ht="12.8" hidden="false" customHeight="false" outlineLevel="0" collapsed="false">
      <c r="E881" s="0" t="s">
        <v>1995</v>
      </c>
      <c r="F881" s="0" t="s">
        <v>1599</v>
      </c>
      <c r="I881" s="39" t="s">
        <v>2887</v>
      </c>
      <c r="J881" s="40" t="n">
        <f aca="false">IF(ISNUMBER(RIGHT(E881,LEN(E881)-SEARCH("(",E881,1))*1),RIGHT(E881,LEN(E881)-SEARCH("(",E881,1))*1,VLOOKUP(MID(E881,SEARCH("(",E881,1)+1,IF(ISERROR(FIND("NBMX",E881,1)),3,4)),$A$2:$C$38,3,0))</f>
        <v>30</v>
      </c>
      <c r="K881" s="40" t="n">
        <f aca="false">IF(ISBLANK(F881),"",IF(ISNUMBER(F881),F881,VLOOKUP(IF(ISERROR(SEARCH(")",F881,1)),LEFT(F881,LEN(F881)),LEFT(F881,LEN(F881)-1)),$A$2:$C$38,3,0)))</f>
        <v>1</v>
      </c>
      <c r="L881" s="40" t="str">
        <f aca="false">IF(ISBLANK(G881),"",IF(ISNUMBER(G881),G881,IF(ISNUMBER(1*LEFT(G881,LEN(G881)-1)),1*LEFT(G881,LEN(G881)-1),VLOOKUP(IF(ISERROR(SEARCH(")",G881,1)),LEFT(G881,LEN(G881)),LEFT(G881,LEN(G881)-1)),$A$2:$C$38,3,0))))</f>
        <v/>
      </c>
      <c r="M881" s="41" t="str">
        <f aca="false">IF(ISBLANK(H881),"",IF(ISNUMBER(H881),H881,IF(ISNUMBER(1*LEFT(H881,LEN(H881)-1)),1*LEFT(H881,LEN(H881)-1),VLOOKUP(IF(ISERROR(SEARCH(")",H881,1)),LEFT(H881,LEN(H881)),LEFT(H881,LEN(H881)-1)),$A$2:$C$38,3,0))))</f>
        <v/>
      </c>
      <c r="N881" s="40" t="str">
        <f aca="false">I881&amp;"("&amp;J881&amp;IF(ISNUMBER(K881),IF(ISNUMBER(L881),IF(ISNUMBER(M881),","&amp;K881&amp;","&amp;L881&amp;","&amp;M881,","&amp;K881&amp;","&amp;L881),","&amp;K881),"")&amp;")"</f>
        <v>XMS(30,1)</v>
      </c>
      <c r="O881" s="0" t="str">
        <f aca="false">IF(ISERROR(VLOOKUP(N881,'INTEGER modparm'!$B$2:$B$155,1,0)),IF(ISERROR(VLOOKUP(N881,'REAL modparm'!$B$2:$B$801,1,0)),IF(ISERROR(VLOOKUP(N881,'CHAR modparm'!$B$2:$B$10,1,0)),"*******","CHARACTER"),"REAL"),"INTEGER")</f>
        <v>REAL</v>
      </c>
      <c r="P881" s="0" t="n">
        <v>880</v>
      </c>
      <c r="Q881" s="42" t="s">
        <v>2974</v>
      </c>
      <c r="R881" s="42" t="str">
        <f aca="false">INDEX($N$2:$N$951,MATCH(S881,$P$2:$P$951,0),1)</f>
        <v>XMS(30,1)</v>
      </c>
      <c r="S881" s="30" t="n">
        <v>880</v>
      </c>
      <c r="T881" s="43" t="str">
        <f aca="false">Q881&amp;"::"&amp;R881</f>
        <v>REAL::XMS(30,1)</v>
      </c>
      <c r="U881" s="44" t="str">
        <f aca="false">"p%"&amp;LEFT(R881,SEARCH("(",R881,1)-1)&amp;"="&amp;LEFT(R881,SEARCH("(",R881,1)-1)</f>
        <v>p%XMS=XMS</v>
      </c>
      <c r="V881" s="44" t="str">
        <f aca="false">LEFT(R881,SEARCH("(",R881,1)-1)&amp;"="&amp;"p%"&amp;LEFT(R881,SEARCH("(",R881,1)-1)</f>
        <v>XMS=p%XMS</v>
      </c>
    </row>
    <row r="882" customFormat="false" ht="12.8" hidden="false" customHeight="false" outlineLevel="0" collapsed="false">
      <c r="E882" s="0" t="s">
        <v>890</v>
      </c>
      <c r="I882" s="39" t="s">
        <v>2888</v>
      </c>
      <c r="J882" s="40" t="n">
        <f aca="false">IF(ISNUMBER(RIGHT(E882,LEN(E882)-SEARCH("(",E882,1))*1),RIGHT(E882,LEN(E882)-SEARCH("(",E882,1))*1,VLOOKUP(MID(E882,SEARCH("(",E882,1)+1,IF(ISERROR(FIND("NBMX",E882,1)),3,4)),$A$2:$C$38,3,0))</f>
        <v>200</v>
      </c>
      <c r="K882" s="40" t="str">
        <f aca="false">IF(ISBLANK(F882),"",IF(ISNUMBER(F882),F882,VLOOKUP(IF(ISERROR(SEARCH(")",F882,1)),LEFT(F882,LEN(F882)),LEFT(F882,LEN(F882)-1)),$A$2:$C$38,3,0)))</f>
        <v/>
      </c>
      <c r="L882" s="40" t="str">
        <f aca="false">IF(ISBLANK(G882),"",IF(ISNUMBER(G882),G882,IF(ISNUMBER(1*LEFT(G882,LEN(G882)-1)),1*LEFT(G882,LEN(G882)-1),VLOOKUP(IF(ISERROR(SEARCH(")",G882,1)),LEFT(G882,LEN(G882)),LEFT(G882,LEN(G882)-1)),$A$2:$C$38,3,0))))</f>
        <v/>
      </c>
      <c r="M882" s="41" t="str">
        <f aca="false">IF(ISBLANK(H882),"",IF(ISNUMBER(H882),H882,IF(ISNUMBER(1*LEFT(H882,LEN(H882)-1)),1*LEFT(H882,LEN(H882)-1),VLOOKUP(IF(ISERROR(SEARCH(")",H882,1)),LEFT(H882,LEN(H882)),LEFT(H882,LEN(H882)-1)),$A$2:$C$38,3,0))))</f>
        <v/>
      </c>
      <c r="N882" s="40" t="str">
        <f aca="false">I882&amp;"("&amp;J882&amp;IF(ISNUMBER(K882),IF(ISNUMBER(L882),IF(ISNUMBER(M882),","&amp;K882&amp;","&amp;L882&amp;","&amp;M882,","&amp;K882&amp;","&amp;L882),","&amp;K882),"")&amp;")"</f>
        <v>XMTU(200)</v>
      </c>
      <c r="O882" s="0" t="str">
        <f aca="false">IF(ISERROR(VLOOKUP(N882,'INTEGER modparm'!$B$2:$B$155,1,0)),IF(ISERROR(VLOOKUP(N882,'REAL modparm'!$B$2:$B$801,1,0)),IF(ISERROR(VLOOKUP(N882,'CHAR modparm'!$B$2:$B$10,1,0)),"*******","CHARACTER"),"REAL"),"INTEGER")</f>
        <v>REAL</v>
      </c>
      <c r="P882" s="0" t="n">
        <v>881</v>
      </c>
      <c r="Q882" s="42" t="s">
        <v>2974</v>
      </c>
      <c r="R882" s="42" t="str">
        <f aca="false">INDEX($N$2:$N$951,MATCH(S882,$P$2:$P$951,0),1)</f>
        <v>XMTU(200)</v>
      </c>
      <c r="S882" s="30" t="n">
        <v>881</v>
      </c>
      <c r="T882" s="43" t="str">
        <f aca="false">Q882&amp;"::"&amp;R882</f>
        <v>REAL::XMTU(200)</v>
      </c>
      <c r="U882" s="44" t="str">
        <f aca="false">"p%"&amp;LEFT(R882,SEARCH("(",R882,1)-1)&amp;"="&amp;LEFT(R882,SEARCH("(",R882,1)-1)</f>
        <v>p%XMTU=XMTU</v>
      </c>
      <c r="V882" s="44" t="str">
        <f aca="false">LEFT(R882,SEARCH("(",R882,1)-1)&amp;"="&amp;"p%"&amp;LEFT(R882,SEARCH("(",R882,1)-1)</f>
        <v>XMTU=p%XMTU</v>
      </c>
    </row>
    <row r="883" customFormat="false" ht="12.8" hidden="false" customHeight="false" outlineLevel="0" collapsed="false">
      <c r="E883" s="0" t="s">
        <v>1996</v>
      </c>
      <c r="F883" s="0" t="s">
        <v>1599</v>
      </c>
      <c r="I883" s="39" t="s">
        <v>2889</v>
      </c>
      <c r="J883" s="40" t="n">
        <f aca="false">IF(ISNUMBER(RIGHT(E883,LEN(E883)-SEARCH("(",E883,1))*1),RIGHT(E883,LEN(E883)-SEARCH("(",E883,1))*1,VLOOKUP(MID(E883,SEARCH("(",E883,1)+1,IF(ISERROR(FIND("NBMX",E883,1)),3,4)),$A$2:$C$38,3,0))</f>
        <v>31</v>
      </c>
      <c r="K883" s="40" t="n">
        <f aca="false">IF(ISBLANK(F883),"",IF(ISNUMBER(F883),F883,VLOOKUP(IF(ISERROR(SEARCH(")",F883,1)),LEFT(F883,LEN(F883)),LEFT(F883,LEN(F883)-1)),$A$2:$C$38,3,0)))</f>
        <v>1</v>
      </c>
      <c r="L883" s="40" t="str">
        <f aca="false">IF(ISBLANK(G883),"",IF(ISNUMBER(G883),G883,IF(ISNUMBER(1*LEFT(G883,LEN(G883)-1)),1*LEFT(G883,LEN(G883)-1),VLOOKUP(IF(ISERROR(SEARCH(")",G883,1)),LEFT(G883,LEN(G883)),LEFT(G883,LEN(G883)-1)),$A$2:$C$38,3,0))))</f>
        <v/>
      </c>
      <c r="M883" s="41" t="str">
        <f aca="false">IF(ISBLANK(H883),"",IF(ISNUMBER(H883),H883,IF(ISNUMBER(1*LEFT(H883,LEN(H883)-1)),1*LEFT(H883,LEN(H883)-1),VLOOKUP(IF(ISERROR(SEARCH(")",H883,1)),LEFT(H883,LEN(H883)),LEFT(H883,LEN(H883)-1)),$A$2:$C$38,3,0))))</f>
        <v/>
      </c>
      <c r="N883" s="40" t="str">
        <f aca="false">I883&amp;"("&amp;J883&amp;IF(ISNUMBER(K883),IF(ISNUMBER(L883),IF(ISNUMBER(M883),","&amp;K883&amp;","&amp;L883&amp;","&amp;M883,","&amp;K883&amp;","&amp;L883),","&amp;K883),"")&amp;")"</f>
        <v>XN2O(31,1)</v>
      </c>
      <c r="O883" s="0" t="str">
        <f aca="false">IF(ISERROR(VLOOKUP(N883,'INTEGER modparm'!$B$2:$B$155,1,0)),IF(ISERROR(VLOOKUP(N883,'REAL modparm'!$B$2:$B$801,1,0)),IF(ISERROR(VLOOKUP(N883,'CHAR modparm'!$B$2:$B$10,1,0)),"*******","CHARACTER"),"REAL"),"INTEGER")</f>
        <v>REAL</v>
      </c>
      <c r="P883" s="0" t="n">
        <v>882</v>
      </c>
      <c r="Q883" s="42" t="s">
        <v>2974</v>
      </c>
      <c r="R883" s="42" t="str">
        <f aca="false">INDEX($N$2:$N$951,MATCH(S883,$P$2:$P$951,0),1)</f>
        <v>XN2O(31,1)</v>
      </c>
      <c r="S883" s="30" t="n">
        <v>882</v>
      </c>
      <c r="T883" s="43" t="str">
        <f aca="false">Q883&amp;"::"&amp;R883</f>
        <v>REAL::XN2O(31,1)</v>
      </c>
      <c r="U883" s="44" t="str">
        <f aca="false">"p%"&amp;LEFT(R883,SEARCH("(",R883,1)-1)&amp;"="&amp;LEFT(R883,SEARCH("(",R883,1)-1)</f>
        <v>p%XN2O=XN2O</v>
      </c>
      <c r="V883" s="44" t="str">
        <f aca="false">LEFT(R883,SEARCH("(",R883,1)-1)&amp;"="&amp;"p%"&amp;LEFT(R883,SEARCH("(",R883,1)-1)</f>
        <v>XN2O=p%XN2O</v>
      </c>
    </row>
    <row r="884" customFormat="false" ht="12.8" hidden="false" customHeight="false" outlineLevel="0" collapsed="false">
      <c r="E884" s="0" t="s">
        <v>1182</v>
      </c>
      <c r="I884" s="39" t="s">
        <v>2890</v>
      </c>
      <c r="J884" s="40" t="n">
        <f aca="false">IF(ISNUMBER(RIGHT(E884,LEN(E884)-SEARCH("(",E884,1))*1),RIGHT(E884,LEN(E884)-SEARCH("(",E884,1))*1,VLOOKUP(MID(E884,SEARCH("(",E884,1)+1,IF(ISERROR(FIND("NBMX",E884,1)),3,4)),$A$2:$C$38,3,0))</f>
        <v>1</v>
      </c>
      <c r="K884" s="40" t="str">
        <f aca="false">IF(ISBLANK(F884),"",IF(ISNUMBER(F884),F884,VLOOKUP(IF(ISERROR(SEARCH(")",F884,1)),LEFT(F884,LEN(F884)),LEFT(F884,LEN(F884)-1)),$A$2:$C$38,3,0)))</f>
        <v/>
      </c>
      <c r="L884" s="40" t="str">
        <f aca="false">IF(ISBLANK(G884),"",IF(ISNUMBER(G884),G884,IF(ISNUMBER(1*LEFT(G884,LEN(G884)-1)),1*LEFT(G884,LEN(G884)-1),VLOOKUP(IF(ISERROR(SEARCH(")",G884,1)),LEFT(G884,LEN(G884)),LEFT(G884,LEN(G884)-1)),$A$2:$C$38,3,0))))</f>
        <v/>
      </c>
      <c r="M884" s="41" t="str">
        <f aca="false">IF(ISBLANK(H884),"",IF(ISNUMBER(H884),H884,IF(ISNUMBER(1*LEFT(H884,LEN(H884)-1)),1*LEFT(H884,LEN(H884)-1),VLOOKUP(IF(ISERROR(SEARCH(")",H884,1)),LEFT(H884,LEN(H884)),LEFT(H884,LEN(H884)-1)),$A$2:$C$38,3,0))))</f>
        <v/>
      </c>
      <c r="N884" s="40" t="str">
        <f aca="false">I884&amp;"("&amp;J884&amp;IF(ISNUMBER(K884),IF(ISNUMBER(L884),IF(ISNUMBER(M884),","&amp;K884&amp;","&amp;L884&amp;","&amp;M884,","&amp;K884&amp;","&amp;L884),","&amp;K884),"")&amp;")"</f>
        <v>XNS(1)</v>
      </c>
      <c r="O884" s="0" t="str">
        <f aca="false">IF(ISERROR(VLOOKUP(N884,'INTEGER modparm'!$B$2:$B$155,1,0)),IF(ISERROR(VLOOKUP(N884,'REAL modparm'!$B$2:$B$801,1,0)),IF(ISERROR(VLOOKUP(N884,'CHAR modparm'!$B$2:$B$10,1,0)),"*******","CHARACTER"),"REAL"),"INTEGER")</f>
        <v>REAL</v>
      </c>
      <c r="P884" s="0" t="n">
        <v>883</v>
      </c>
      <c r="Q884" s="42" t="s">
        <v>2974</v>
      </c>
      <c r="R884" s="42" t="str">
        <f aca="false">INDEX($N$2:$N$951,MATCH(S884,$P$2:$P$951,0),1)</f>
        <v>XNS(1)</v>
      </c>
      <c r="S884" s="30" t="n">
        <v>883</v>
      </c>
      <c r="T884" s="43" t="str">
        <f aca="false">Q884&amp;"::"&amp;R884</f>
        <v>REAL::XNS(1)</v>
      </c>
      <c r="U884" s="44" t="str">
        <f aca="false">"p%"&amp;LEFT(R884,SEARCH("(",R884,1)-1)&amp;"="&amp;LEFT(R884,SEARCH("(",R884,1)-1)</f>
        <v>p%XNS=XNS</v>
      </c>
      <c r="V884" s="44" t="str">
        <f aca="false">LEFT(R884,SEARCH("(",R884,1)-1)&amp;"="&amp;"p%"&amp;LEFT(R884,SEARCH("(",R884,1)-1)</f>
        <v>XNS=p%XNS</v>
      </c>
    </row>
    <row r="885" customFormat="false" ht="12.8" hidden="false" customHeight="false" outlineLevel="0" collapsed="false">
      <c r="E885" s="0" t="s">
        <v>1183</v>
      </c>
      <c r="I885" s="39" t="s">
        <v>2891</v>
      </c>
      <c r="J885" s="40" t="n">
        <f aca="false">IF(ISNUMBER(RIGHT(E885,LEN(E885)-SEARCH("(",E885,1))*1),RIGHT(E885,LEN(E885)-SEARCH("(",E885,1))*1,VLOOKUP(MID(E885,SEARCH("(",E885,1)+1,IF(ISERROR(FIND("NBMX",E885,1)),3,4)),$A$2:$C$38,3,0))</f>
        <v>1</v>
      </c>
      <c r="K885" s="40" t="str">
        <f aca="false">IF(ISBLANK(F885),"",IF(ISNUMBER(F885),F885,VLOOKUP(IF(ISERROR(SEARCH(")",F885,1)),LEFT(F885,LEN(F885)),LEFT(F885,LEN(F885)-1)),$A$2:$C$38,3,0)))</f>
        <v/>
      </c>
      <c r="L885" s="40" t="str">
        <f aca="false">IF(ISBLANK(G885),"",IF(ISNUMBER(G885),G885,IF(ISNUMBER(1*LEFT(G885,LEN(G885)-1)),1*LEFT(G885,LEN(G885)-1),VLOOKUP(IF(ISERROR(SEARCH(")",G885,1)),LEFT(G885,LEN(G885)),LEFT(G885,LEN(G885)-1)),$A$2:$C$38,3,0))))</f>
        <v/>
      </c>
      <c r="M885" s="41" t="str">
        <f aca="false">IF(ISBLANK(H885),"",IF(ISNUMBER(H885),H885,IF(ISNUMBER(1*LEFT(H885,LEN(H885)-1)),1*LEFT(H885,LEN(H885)-1),VLOOKUP(IF(ISERROR(SEARCH(")",H885,1)),LEFT(H885,LEN(H885)),LEFT(H885,LEN(H885)-1)),$A$2:$C$38,3,0))))</f>
        <v/>
      </c>
      <c r="N885" s="40" t="str">
        <f aca="false">I885&amp;"("&amp;J885&amp;IF(ISNUMBER(K885),IF(ISNUMBER(L885),IF(ISNUMBER(M885),","&amp;K885&amp;","&amp;L885&amp;","&amp;M885,","&amp;K885&amp;","&amp;L885),","&amp;K885),"")&amp;")"</f>
        <v>XRFI(1)</v>
      </c>
      <c r="O885" s="0" t="str">
        <f aca="false">IF(ISERROR(VLOOKUP(N885,'INTEGER modparm'!$B$2:$B$155,1,0)),IF(ISERROR(VLOOKUP(N885,'REAL modparm'!$B$2:$B$801,1,0)),IF(ISERROR(VLOOKUP(N885,'CHAR modparm'!$B$2:$B$10,1,0)),"*******","CHARACTER"),"REAL"),"INTEGER")</f>
        <v>REAL</v>
      </c>
      <c r="P885" s="0" t="n">
        <v>884</v>
      </c>
      <c r="Q885" s="42" t="s">
        <v>2974</v>
      </c>
      <c r="R885" s="42" t="str">
        <f aca="false">INDEX($N$2:$N$951,MATCH(S885,$P$2:$P$951,0),1)</f>
        <v>XRFI(1)</v>
      </c>
      <c r="S885" s="30" t="n">
        <v>884</v>
      </c>
      <c r="T885" s="43" t="str">
        <f aca="false">Q885&amp;"::"&amp;R885</f>
        <v>REAL::XRFI(1)</v>
      </c>
      <c r="U885" s="44" t="str">
        <f aca="false">"p%"&amp;LEFT(R885,SEARCH("(",R885,1)-1)&amp;"="&amp;LEFT(R885,SEARCH("(",R885,1)-1)</f>
        <v>p%XRFI=XRFI</v>
      </c>
      <c r="V885" s="44" t="str">
        <f aca="false">LEFT(R885,SEARCH("(",R885,1)-1)&amp;"="&amp;"p%"&amp;LEFT(R885,SEARCH("(",R885,1)-1)</f>
        <v>XRFI=p%XRFI</v>
      </c>
    </row>
    <row r="886" customFormat="false" ht="12.8" hidden="false" customHeight="false" outlineLevel="0" collapsed="false">
      <c r="E886" s="0" t="s">
        <v>1997</v>
      </c>
      <c r="F886" s="0" t="s">
        <v>1611</v>
      </c>
      <c r="G886" s="0" t="s">
        <v>1599</v>
      </c>
      <c r="I886" s="39" t="s">
        <v>2892</v>
      </c>
      <c r="J886" s="40" t="n">
        <f aca="false">IF(ISNUMBER(RIGHT(E886,LEN(E886)-SEARCH("(",E886,1))*1),RIGHT(E886,LEN(E886)-SEARCH("(",E886,1))*1,VLOOKUP(MID(E886,SEARCH("(",E886,1)+1,IF(ISERROR(FIND("NBMX",E886,1)),3,4)),$A$2:$C$38,3,0))</f>
        <v>13</v>
      </c>
      <c r="K886" s="40" t="n">
        <f aca="false">IF(ISBLANK(F886),"",IF(ISNUMBER(F886),F886,VLOOKUP(IF(ISERROR(SEARCH(")",F886,1)),LEFT(F886,LEN(F886)),LEFT(F886,LEN(F886)-1)),$A$2:$C$38,3,0)))</f>
        <v>13</v>
      </c>
      <c r="L886" s="40" t="n">
        <f aca="false">IF(ISBLANK(G886),"",IF(ISNUMBER(G886),G886,IF(ISNUMBER(1*LEFT(G886,LEN(G886)-1)),1*LEFT(G886,LEN(G886)-1),VLOOKUP(IF(ISERROR(SEARCH(")",G886,1)),LEFT(G886,LEN(G886)),LEFT(G886,LEN(G886)-1)),$A$2:$C$38,3,0))))</f>
        <v>1</v>
      </c>
      <c r="M886" s="41" t="str">
        <f aca="false">IF(ISBLANK(H886),"",IF(ISNUMBER(H886),H886,IF(ISNUMBER(1*LEFT(H886,LEN(H886)-1)),1*LEFT(H886,LEN(H886)-1),VLOOKUP(IF(ISERROR(SEARCH(")",H886,1)),LEFT(H886,LEN(H886)),LEFT(H886,LEN(H886)-1)),$A$2:$C$38,3,0))))</f>
        <v/>
      </c>
      <c r="N886" s="40" t="str">
        <f aca="false">I886&amp;"("&amp;J886&amp;IF(ISNUMBER(K886),IF(ISNUMBER(L886),IF(ISNUMBER(M886),","&amp;K886&amp;","&amp;L886&amp;","&amp;M886,","&amp;K886&amp;","&amp;L886),","&amp;K886),"")&amp;")"</f>
        <v>XZP(13,13,1)</v>
      </c>
      <c r="O886" s="0" t="str">
        <f aca="false">IF(ISERROR(VLOOKUP(N886,'INTEGER modparm'!$B$2:$B$155,1,0)),IF(ISERROR(VLOOKUP(N886,'REAL modparm'!$B$2:$B$801,1,0)),IF(ISERROR(VLOOKUP(N886,'CHAR modparm'!$B$2:$B$10,1,0)),"*******","CHARACTER"),"REAL"),"INTEGER")</f>
        <v>REAL</v>
      </c>
      <c r="P886" s="0" t="n">
        <v>885</v>
      </c>
      <c r="Q886" s="42" t="s">
        <v>2974</v>
      </c>
      <c r="R886" s="42" t="str">
        <f aca="false">INDEX($N$2:$N$951,MATCH(S886,$P$2:$P$951,0),1)</f>
        <v>XZP(13,13,1)</v>
      </c>
      <c r="S886" s="30" t="n">
        <v>885</v>
      </c>
      <c r="T886" s="43" t="str">
        <f aca="false">Q886&amp;"::"&amp;R886</f>
        <v>REAL::XZP(13,13,1)</v>
      </c>
      <c r="U886" s="44" t="str">
        <f aca="false">"p%"&amp;LEFT(R886,SEARCH("(",R886,1)-1)&amp;"="&amp;LEFT(R886,SEARCH("(",R886,1)-1)</f>
        <v>p%XZP=XZP</v>
      </c>
      <c r="V886" s="44" t="str">
        <f aca="false">LEFT(R886,SEARCH("(",R886,1)-1)&amp;"="&amp;"p%"&amp;LEFT(R886,SEARCH("(",R886,1)-1)</f>
        <v>XZP=p%XZP</v>
      </c>
    </row>
    <row r="887" customFormat="false" ht="12.8" hidden="false" customHeight="false" outlineLevel="0" collapsed="false">
      <c r="E887" s="0" t="s">
        <v>1266</v>
      </c>
      <c r="I887" s="39" t="s">
        <v>2893</v>
      </c>
      <c r="J887" s="40" t="n">
        <f aca="false">IF(ISNUMBER(RIGHT(E887,LEN(E887)-SEARCH("(",E887,1))*1),RIGHT(E887,LEN(E887)-SEARCH("(",E887,1))*1,VLOOKUP(MID(E887,SEARCH("(",E887,1)+1,IF(ISERROR(FIND("NBMX",E887,1)),3,4)),$A$2:$C$38,3,0))</f>
        <v>4</v>
      </c>
      <c r="K887" s="40" t="str">
        <f aca="false">IF(ISBLANK(F887),"",IF(ISNUMBER(F887),F887,VLOOKUP(IF(ISERROR(SEARCH(")",F887,1)),LEFT(F887,LEN(F887)),LEFT(F887,LEN(F887)-1)),$A$2:$C$38,3,0)))</f>
        <v/>
      </c>
      <c r="L887" s="40" t="str">
        <f aca="false">IF(ISBLANK(G887),"",IF(ISNUMBER(G887),G887,IF(ISNUMBER(1*LEFT(G887,LEN(G887)-1)),1*LEFT(G887,LEN(G887)-1),VLOOKUP(IF(ISERROR(SEARCH(")",G887,1)),LEFT(G887,LEN(G887)),LEFT(G887,LEN(G887)-1)),$A$2:$C$38,3,0))))</f>
        <v/>
      </c>
      <c r="M887" s="41" t="str">
        <f aca="false">IF(ISBLANK(H887),"",IF(ISNUMBER(H887),H887,IF(ISNUMBER(1*LEFT(H887,LEN(H887)-1)),1*LEFT(H887,LEN(H887)-1),VLOOKUP(IF(ISERROR(SEARCH(")",H887,1)),LEFT(H887,LEN(H887)),LEFT(H887,LEN(H887)-1)),$A$2:$C$38,3,0))))</f>
        <v/>
      </c>
      <c r="N887" s="40" t="str">
        <f aca="false">I887&amp;"("&amp;J887&amp;IF(ISNUMBER(K887),IF(ISNUMBER(L887),IF(ISNUMBER(M887),","&amp;K887&amp;","&amp;L887&amp;","&amp;M887,","&amp;K887&amp;","&amp;L887),","&amp;K887),"")&amp;")"</f>
        <v>YC(4)</v>
      </c>
      <c r="O887" s="0" t="str">
        <f aca="false">IF(ISERROR(VLOOKUP(N887,'INTEGER modparm'!$B$2:$B$155,1,0)),IF(ISERROR(VLOOKUP(N887,'REAL modparm'!$B$2:$B$801,1,0)),IF(ISERROR(VLOOKUP(N887,'CHAR modparm'!$B$2:$B$10,1,0)),"*******","CHARACTER"),"REAL"),"INTEGER")</f>
        <v>REAL</v>
      </c>
      <c r="P887" s="0" t="n">
        <v>886</v>
      </c>
      <c r="Q887" s="42" t="s">
        <v>2974</v>
      </c>
      <c r="R887" s="42" t="str">
        <f aca="false">INDEX($N$2:$N$951,MATCH(S887,$P$2:$P$951,0),1)</f>
        <v>YC(4)</v>
      </c>
      <c r="S887" s="30" t="n">
        <v>886</v>
      </c>
      <c r="T887" s="43" t="str">
        <f aca="false">Q887&amp;"::"&amp;R887</f>
        <v>REAL::YC(4)</v>
      </c>
      <c r="U887" s="44" t="str">
        <f aca="false">"p%"&amp;LEFT(R887,SEARCH("(",R887,1)-1)&amp;"="&amp;LEFT(R887,SEARCH("(",R887,1)-1)</f>
        <v>p%YC=YC</v>
      </c>
      <c r="V887" s="44" t="str">
        <f aca="false">LEFT(R887,SEARCH("(",R887,1)-1)&amp;"="&amp;"p%"&amp;LEFT(R887,SEARCH("(",R887,1)-1)</f>
        <v>YC=p%YC</v>
      </c>
    </row>
    <row r="888" customFormat="false" ht="12.8" hidden="false" customHeight="false" outlineLevel="0" collapsed="false">
      <c r="E888" s="0" t="s">
        <v>1267</v>
      </c>
      <c r="I888" s="39" t="s">
        <v>2894</v>
      </c>
      <c r="J888" s="40" t="n">
        <f aca="false">IF(ISNUMBER(RIGHT(E888,LEN(E888)-SEARCH("(",E888,1))*1),RIGHT(E888,LEN(E888)-SEARCH("(",E888,1))*1,VLOOKUP(MID(E888,SEARCH("(",E888,1)+1,IF(ISERROR(FIND("NBMX",E888,1)),3,4)),$A$2:$C$38,3,0))</f>
        <v>4</v>
      </c>
      <c r="K888" s="40" t="str">
        <f aca="false">IF(ISBLANK(F888),"",IF(ISNUMBER(F888),F888,VLOOKUP(IF(ISERROR(SEARCH(")",F888,1)),LEFT(F888,LEN(F888)),LEFT(F888,LEN(F888)-1)),$A$2:$C$38,3,0)))</f>
        <v/>
      </c>
      <c r="L888" s="40" t="str">
        <f aca="false">IF(ISBLANK(G888),"",IF(ISNUMBER(G888),G888,IF(ISNUMBER(1*LEFT(G888,LEN(G888)-1)),1*LEFT(G888,LEN(G888)-1),VLOOKUP(IF(ISERROR(SEARCH(")",G888,1)),LEFT(G888,LEN(G888)),LEFT(G888,LEN(G888)-1)),$A$2:$C$38,3,0))))</f>
        <v/>
      </c>
      <c r="M888" s="41" t="str">
        <f aca="false">IF(ISBLANK(H888),"",IF(ISNUMBER(H888),H888,IF(ISNUMBER(1*LEFT(H888,LEN(H888)-1)),1*LEFT(H888,LEN(H888)-1),VLOOKUP(IF(ISERROR(SEARCH(")",H888,1)),LEFT(H888,LEN(H888)),LEFT(H888,LEN(H888)-1)),$A$2:$C$38,3,0))))</f>
        <v/>
      </c>
      <c r="N888" s="40" t="str">
        <f aca="false">I888&amp;"("&amp;J888&amp;IF(ISNUMBER(K888),IF(ISNUMBER(L888),IF(ISNUMBER(M888),","&amp;K888&amp;","&amp;L888&amp;","&amp;M888,","&amp;K888&amp;","&amp;L888),","&amp;K888),"")&amp;")"</f>
        <v>YCOU(4)</v>
      </c>
      <c r="O888" s="0" t="str">
        <f aca="false">IF(ISERROR(VLOOKUP(N888,'INTEGER modparm'!$B$2:$B$155,1,0)),IF(ISERROR(VLOOKUP(N888,'REAL modparm'!$B$2:$B$801,1,0)),IF(ISERROR(VLOOKUP(N888,'CHAR modparm'!$B$2:$B$10,1,0)),"*******","CHARACTER"),"REAL"),"INTEGER")</f>
        <v>REAL</v>
      </c>
      <c r="P888" s="0" t="n">
        <v>887</v>
      </c>
      <c r="Q888" s="42" t="s">
        <v>2974</v>
      </c>
      <c r="R888" s="42" t="str">
        <f aca="false">INDEX($N$2:$N$951,MATCH(S888,$P$2:$P$951,0),1)</f>
        <v>YCOU(4)</v>
      </c>
      <c r="S888" s="30" t="n">
        <v>887</v>
      </c>
      <c r="T888" s="43" t="str">
        <f aca="false">Q888&amp;"::"&amp;R888</f>
        <v>REAL::YCOU(4)</v>
      </c>
      <c r="U888" s="44" t="str">
        <f aca="false">"p%"&amp;LEFT(R888,SEARCH("(",R888,1)-1)&amp;"="&amp;LEFT(R888,SEARCH("(",R888,1)-1)</f>
        <v>p%YCOU=YCOU</v>
      </c>
      <c r="V888" s="44" t="str">
        <f aca="false">LEFT(R888,SEARCH("(",R888,1)-1)&amp;"="&amp;"p%"&amp;LEFT(R888,SEARCH("(",R888,1)-1)</f>
        <v>YCOU=p%YCOU</v>
      </c>
    </row>
    <row r="889" customFormat="false" ht="12.8" hidden="false" customHeight="false" outlineLevel="0" collapsed="false">
      <c r="E889" s="0" t="s">
        <v>1184</v>
      </c>
      <c r="I889" s="39" t="s">
        <v>2895</v>
      </c>
      <c r="J889" s="40" t="n">
        <f aca="false">IF(ISNUMBER(RIGHT(E889,LEN(E889)-SEARCH("(",E889,1))*1),RIGHT(E889,LEN(E889)-SEARCH("(",E889,1))*1,VLOOKUP(MID(E889,SEARCH("(",E889,1)+1,IF(ISERROR(FIND("NBMX",E889,1)),3,4)),$A$2:$C$38,3,0))</f>
        <v>1</v>
      </c>
      <c r="K889" s="40" t="str">
        <f aca="false">IF(ISBLANK(F889),"",IF(ISNUMBER(F889),F889,VLOOKUP(IF(ISERROR(SEARCH(")",F889,1)),LEFT(F889,LEN(F889)),LEFT(F889,LEN(F889)-1)),$A$2:$C$38,3,0)))</f>
        <v/>
      </c>
      <c r="L889" s="40" t="str">
        <f aca="false">IF(ISBLANK(G889),"",IF(ISNUMBER(G889),G889,IF(ISNUMBER(1*LEFT(G889,LEN(G889)-1)),1*LEFT(G889,LEN(G889)-1),VLOOKUP(IF(ISERROR(SEARCH(")",G889,1)),LEFT(G889,LEN(G889)),LEFT(G889,LEN(G889)-1)),$A$2:$C$38,3,0))))</f>
        <v/>
      </c>
      <c r="M889" s="41" t="str">
        <f aca="false">IF(ISBLANK(H889),"",IF(ISNUMBER(H889),H889,IF(ISNUMBER(1*LEFT(H889,LEN(H889)-1)),1*LEFT(H889,LEN(H889)-1),VLOOKUP(IF(ISERROR(SEARCH(")",H889,1)),LEFT(H889,LEN(H889)),LEFT(H889,LEN(H889)-1)),$A$2:$C$38,3,0))))</f>
        <v/>
      </c>
      <c r="N889" s="40" t="str">
        <f aca="false">I889&amp;"("&amp;J889&amp;IF(ISNUMBER(K889),IF(ISNUMBER(L889),IF(ISNUMBER(M889),","&amp;K889&amp;","&amp;L889&amp;","&amp;M889,","&amp;K889&amp;","&amp;L889),","&amp;K889),"")&amp;")"</f>
        <v>YCT(1)</v>
      </c>
      <c r="O889" s="0" t="str">
        <f aca="false">IF(ISERROR(VLOOKUP(N889,'INTEGER modparm'!$B$2:$B$155,1,0)),IF(ISERROR(VLOOKUP(N889,'REAL modparm'!$B$2:$B$801,1,0)),IF(ISERROR(VLOOKUP(N889,'CHAR modparm'!$B$2:$B$10,1,0)),"*******","CHARACTER"),"REAL"),"INTEGER")</f>
        <v>REAL</v>
      </c>
      <c r="P889" s="0" t="n">
        <v>888</v>
      </c>
      <c r="Q889" s="42" t="s">
        <v>2974</v>
      </c>
      <c r="R889" s="42" t="str">
        <f aca="false">INDEX($N$2:$N$951,MATCH(S889,$P$2:$P$951,0),1)</f>
        <v>YCT(1)</v>
      </c>
      <c r="S889" s="30" t="n">
        <v>888</v>
      </c>
      <c r="T889" s="43" t="str">
        <f aca="false">Q889&amp;"::"&amp;R889</f>
        <v>REAL::YCT(1)</v>
      </c>
      <c r="U889" s="44" t="str">
        <f aca="false">"p%"&amp;LEFT(R889,SEARCH("(",R889,1)-1)&amp;"="&amp;LEFT(R889,SEARCH("(",R889,1)-1)</f>
        <v>p%YCT=YCT</v>
      </c>
      <c r="V889" s="44" t="str">
        <f aca="false">LEFT(R889,SEARCH("(",R889,1)-1)&amp;"="&amp;"p%"&amp;LEFT(R889,SEARCH("(",R889,1)-1)</f>
        <v>YCT=p%YCT</v>
      </c>
    </row>
    <row r="890" customFormat="false" ht="12.8" hidden="false" customHeight="false" outlineLevel="0" collapsed="false">
      <c r="E890" s="0" t="s">
        <v>1268</v>
      </c>
      <c r="I890" s="39" t="s">
        <v>2896</v>
      </c>
      <c r="J890" s="40" t="n">
        <f aca="false">IF(ISNUMBER(RIGHT(E890,LEN(E890)-SEARCH("(",E890,1))*1),RIGHT(E890,LEN(E890)-SEARCH("(",E890,1))*1,VLOOKUP(MID(E890,SEARCH("(",E890,1)+1,IF(ISERROR(FIND("NBMX",E890,1)),3,4)),$A$2:$C$38,3,0))</f>
        <v>4</v>
      </c>
      <c r="K890" s="40" t="str">
        <f aca="false">IF(ISBLANK(F890),"",IF(ISNUMBER(F890),F890,VLOOKUP(IF(ISERROR(SEARCH(")",F890,1)),LEFT(F890,LEN(F890)),LEFT(F890,LEN(F890)-1)),$A$2:$C$38,3,0)))</f>
        <v/>
      </c>
      <c r="L890" s="40" t="str">
        <f aca="false">IF(ISBLANK(G890),"",IF(ISNUMBER(G890),G890,IF(ISNUMBER(1*LEFT(G890,LEN(G890)-1)),1*LEFT(G890,LEN(G890)-1),VLOOKUP(IF(ISERROR(SEARCH(")",G890,1)),LEFT(G890,LEN(G890)),LEFT(G890,LEN(G890)-1)),$A$2:$C$38,3,0))))</f>
        <v/>
      </c>
      <c r="M890" s="41" t="str">
        <f aca="false">IF(ISBLANK(H890),"",IF(ISNUMBER(H890),H890,IF(ISNUMBER(1*LEFT(H890,LEN(H890)-1)),1*LEFT(H890,LEN(H890)-1),VLOOKUP(IF(ISERROR(SEARCH(")",H890,1)),LEFT(H890,LEN(H890)),LEFT(H890,LEN(H890)-1)),$A$2:$C$38,3,0))))</f>
        <v/>
      </c>
      <c r="N890" s="40" t="str">
        <f aca="false">I890&amp;"("&amp;J890&amp;IF(ISNUMBER(K890),IF(ISNUMBER(L890),IF(ISNUMBER(M890),","&amp;K890&amp;","&amp;L890&amp;","&amp;M890,","&amp;K890&amp;","&amp;L890),","&amp;K890),"")&amp;")"</f>
        <v>YCWN(4)</v>
      </c>
      <c r="O890" s="0" t="str">
        <f aca="false">IF(ISERROR(VLOOKUP(N890,'INTEGER modparm'!$B$2:$B$155,1,0)),IF(ISERROR(VLOOKUP(N890,'REAL modparm'!$B$2:$B$801,1,0)),IF(ISERROR(VLOOKUP(N890,'CHAR modparm'!$B$2:$B$10,1,0)),"*******","CHARACTER"),"REAL"),"INTEGER")</f>
        <v>REAL</v>
      </c>
      <c r="P890" s="0" t="n">
        <v>889</v>
      </c>
      <c r="Q890" s="42" t="s">
        <v>2974</v>
      </c>
      <c r="R890" s="42" t="str">
        <f aca="false">INDEX($N$2:$N$951,MATCH(S890,$P$2:$P$951,0),1)</f>
        <v>YCWN(4)</v>
      </c>
      <c r="S890" s="30" t="n">
        <v>889</v>
      </c>
      <c r="T890" s="43" t="str">
        <f aca="false">Q890&amp;"::"&amp;R890</f>
        <v>REAL::YCWN(4)</v>
      </c>
      <c r="U890" s="44" t="str">
        <f aca="false">"p%"&amp;LEFT(R890,SEARCH("(",R890,1)-1)&amp;"="&amp;LEFT(R890,SEARCH("(",R890,1)-1)</f>
        <v>p%YCWN=YCWN</v>
      </c>
      <c r="V890" s="44" t="str">
        <f aca="false">LEFT(R890,SEARCH("(",R890,1)-1)&amp;"="&amp;"p%"&amp;LEFT(R890,SEARCH("(",R890,1)-1)</f>
        <v>YCWN=p%YCWN</v>
      </c>
    </row>
    <row r="891" customFormat="false" ht="12.8" hidden="false" customHeight="false" outlineLevel="0" collapsed="false">
      <c r="E891" s="0" t="s">
        <v>1998</v>
      </c>
      <c r="F891" s="0" t="s">
        <v>1681</v>
      </c>
      <c r="I891" s="39" t="s">
        <v>2897</v>
      </c>
      <c r="J891" s="40" t="n">
        <f aca="false">IF(ISNUMBER(RIGHT(E891,LEN(E891)-SEARCH("(",E891,1))*1),RIGHT(E891,LEN(E891)-SEARCH("(",E891,1))*1,VLOOKUP(MID(E891,SEARCH("(",E891,1)+1,IF(ISERROR(FIND("NBMX",E891,1)),3,4)),$A$2:$C$38,3,0))</f>
        <v>720</v>
      </c>
      <c r="K891" s="40" t="n">
        <f aca="false">IF(ISBLANK(F891),"",IF(ISNUMBER(F891),F891,VLOOKUP(IF(ISERROR(SEARCH(")",F891,1)),LEFT(F891,LEN(F891)),LEFT(F891,LEN(F891)-1)),$A$2:$C$38,3,0)))</f>
        <v>4</v>
      </c>
      <c r="L891" s="40" t="str">
        <f aca="false">IF(ISBLANK(G891),"",IF(ISNUMBER(G891),G891,IF(ISNUMBER(1*LEFT(G891,LEN(G891)-1)),1*LEFT(G891,LEN(G891)-1),VLOOKUP(IF(ISERROR(SEARCH(")",G891,1)),LEFT(G891,LEN(G891)),LEFT(G891,LEN(G891)-1)),$A$2:$C$38,3,0))))</f>
        <v/>
      </c>
      <c r="M891" s="41" t="str">
        <f aca="false">IF(ISBLANK(H891),"",IF(ISNUMBER(H891),H891,IF(ISNUMBER(1*LEFT(H891,LEN(H891)-1)),1*LEFT(H891,LEN(H891)-1),VLOOKUP(IF(ISERROR(SEARCH(")",H891,1)),LEFT(H891,LEN(H891)),LEFT(H891,LEN(H891)-1)),$A$2:$C$38,3,0))))</f>
        <v/>
      </c>
      <c r="N891" s="40" t="str">
        <f aca="false">I891&amp;"("&amp;J891&amp;IF(ISNUMBER(K891),IF(ISNUMBER(L891),IF(ISNUMBER(M891),","&amp;K891&amp;","&amp;L891&amp;","&amp;M891,","&amp;K891&amp;","&amp;L891),","&amp;K891),"")&amp;")"</f>
        <v>YHY(720,4)</v>
      </c>
      <c r="O891" s="0" t="str">
        <f aca="false">IF(ISERROR(VLOOKUP(N891,'INTEGER modparm'!$B$2:$B$155,1,0)),IF(ISERROR(VLOOKUP(N891,'REAL modparm'!$B$2:$B$801,1,0)),IF(ISERROR(VLOOKUP(N891,'CHAR modparm'!$B$2:$B$10,1,0)),"*******","CHARACTER"),"REAL"),"INTEGER")</f>
        <v>REAL</v>
      </c>
      <c r="P891" s="0" t="n">
        <v>890</v>
      </c>
      <c r="Q891" s="42" t="s">
        <v>2974</v>
      </c>
      <c r="R891" s="42" t="str">
        <f aca="false">INDEX($N$2:$N$951,MATCH(S891,$P$2:$P$951,0),1)</f>
        <v>YHY(720,4)</v>
      </c>
      <c r="S891" s="30" t="n">
        <v>890</v>
      </c>
      <c r="T891" s="43" t="str">
        <f aca="false">Q891&amp;"::"&amp;R891</f>
        <v>REAL::YHY(720,4)</v>
      </c>
      <c r="U891" s="44" t="str">
        <f aca="false">"p%"&amp;LEFT(R891,SEARCH("(",R891,1)-1)&amp;"="&amp;LEFT(R891,SEARCH("(",R891,1)-1)</f>
        <v>p%YHY=YHY</v>
      </c>
      <c r="V891" s="44" t="str">
        <f aca="false">LEFT(R891,SEARCH("(",R891,1)-1)&amp;"="&amp;"p%"&amp;LEFT(R891,SEARCH("(",R891,1)-1)</f>
        <v>YHY=p%YHY</v>
      </c>
    </row>
    <row r="892" customFormat="false" ht="12.8" hidden="false" customHeight="false" outlineLevel="0" collapsed="false">
      <c r="E892" s="0" t="s">
        <v>1185</v>
      </c>
      <c r="I892" s="39" t="s">
        <v>2898</v>
      </c>
      <c r="J892" s="40" t="n">
        <f aca="false">IF(ISNUMBER(RIGHT(E892,LEN(E892)-SEARCH("(",E892,1))*1),RIGHT(E892,LEN(E892)-SEARCH("(",E892,1))*1,VLOOKUP(MID(E892,SEARCH("(",E892,1)+1,IF(ISERROR(FIND("NBMX",E892,1)),3,4)),$A$2:$C$38,3,0))</f>
        <v>1</v>
      </c>
      <c r="K892" s="40" t="str">
        <f aca="false">IF(ISBLANK(F892),"",IF(ISNUMBER(F892),F892,VLOOKUP(IF(ISERROR(SEARCH(")",F892,1)),LEFT(F892,LEN(F892)),LEFT(F892,LEN(F892)-1)),$A$2:$C$38,3,0)))</f>
        <v/>
      </c>
      <c r="L892" s="40" t="str">
        <f aca="false">IF(ISBLANK(G892),"",IF(ISNUMBER(G892),G892,IF(ISNUMBER(1*LEFT(G892,LEN(G892)-1)),1*LEFT(G892,LEN(G892)-1),VLOOKUP(IF(ISERROR(SEARCH(")",G892,1)),LEFT(G892,LEN(G892)),LEFT(G892,LEN(G892)-1)),$A$2:$C$38,3,0))))</f>
        <v/>
      </c>
      <c r="M892" s="41" t="str">
        <f aca="false">IF(ISBLANK(H892),"",IF(ISNUMBER(H892),H892,IF(ISNUMBER(1*LEFT(H892,LEN(H892)-1)),1*LEFT(H892,LEN(H892)-1),VLOOKUP(IF(ISERROR(SEARCH(")",H892,1)),LEFT(H892,LEN(H892)),LEFT(H892,LEN(H892)-1)),$A$2:$C$38,3,0))))</f>
        <v/>
      </c>
      <c r="N892" s="40" t="str">
        <f aca="false">I892&amp;"("&amp;J892&amp;IF(ISNUMBER(K892),IF(ISNUMBER(L892),IF(ISNUMBER(M892),","&amp;K892&amp;","&amp;L892&amp;","&amp;M892,","&amp;K892&amp;","&amp;L892),","&amp;K892),"")&amp;")"</f>
        <v>YLC(1)</v>
      </c>
      <c r="O892" s="0" t="str">
        <f aca="false">IF(ISERROR(VLOOKUP(N892,'INTEGER modparm'!$B$2:$B$155,1,0)),IF(ISERROR(VLOOKUP(N892,'REAL modparm'!$B$2:$B$801,1,0)),IF(ISERROR(VLOOKUP(N892,'CHAR modparm'!$B$2:$B$10,1,0)),"*******","CHARACTER"),"REAL"),"INTEGER")</f>
        <v>REAL</v>
      </c>
      <c r="P892" s="0" t="n">
        <v>891</v>
      </c>
      <c r="Q892" s="42" t="s">
        <v>2974</v>
      </c>
      <c r="R892" s="42" t="str">
        <f aca="false">INDEX($N$2:$N$951,MATCH(S892,$P$2:$P$951,0),1)</f>
        <v>YLC(1)</v>
      </c>
      <c r="S892" s="30" t="n">
        <v>891</v>
      </c>
      <c r="T892" s="43" t="str">
        <f aca="false">Q892&amp;"::"&amp;R892</f>
        <v>REAL::YLC(1)</v>
      </c>
      <c r="U892" s="44" t="str">
        <f aca="false">"p%"&amp;LEFT(R892,SEARCH("(",R892,1)-1)&amp;"="&amp;LEFT(R892,SEARCH("(",R892,1)-1)</f>
        <v>p%YLC=YLC</v>
      </c>
      <c r="V892" s="44" t="str">
        <f aca="false">LEFT(R892,SEARCH("(",R892,1)-1)&amp;"="&amp;"p%"&amp;LEFT(R892,SEARCH("(",R892,1)-1)</f>
        <v>YLC=p%YLC</v>
      </c>
    </row>
    <row r="893" customFormat="false" ht="12.8" hidden="false" customHeight="false" outlineLevel="0" collapsed="false">
      <c r="E893" s="0" t="s">
        <v>891</v>
      </c>
      <c r="I893" s="39" t="s">
        <v>2899</v>
      </c>
      <c r="J893" s="40" t="n">
        <f aca="false">IF(ISNUMBER(RIGHT(E893,LEN(E893)-SEARCH("(",E893,1))*1),RIGHT(E893,LEN(E893)-SEARCH("(",E893,1))*1,VLOOKUP(MID(E893,SEARCH("(",E893,1)+1,IF(ISERROR(FIND("NBMX",E893,1)),3,4)),$A$2:$C$38,3,0))</f>
        <v>200</v>
      </c>
      <c r="K893" s="40" t="str">
        <f aca="false">IF(ISBLANK(F893),"",IF(ISNUMBER(F893),F893,VLOOKUP(IF(ISERROR(SEARCH(")",F893,1)),LEFT(F893,LEN(F893)),LEFT(F893,LEN(F893)-1)),$A$2:$C$38,3,0)))</f>
        <v/>
      </c>
      <c r="L893" s="40" t="str">
        <f aca="false">IF(ISBLANK(G893),"",IF(ISNUMBER(G893),G893,IF(ISNUMBER(1*LEFT(G893,LEN(G893)-1)),1*LEFT(G893,LEN(G893)-1),VLOOKUP(IF(ISERROR(SEARCH(")",G893,1)),LEFT(G893,LEN(G893)),LEFT(G893,LEN(G893)-1)),$A$2:$C$38,3,0))))</f>
        <v/>
      </c>
      <c r="M893" s="41" t="str">
        <f aca="false">IF(ISBLANK(H893),"",IF(ISNUMBER(H893),H893,IF(ISNUMBER(1*LEFT(H893,LEN(H893)-1)),1*LEFT(H893,LEN(H893)-1),VLOOKUP(IF(ISERROR(SEARCH(")",H893,1)),LEFT(H893,LEN(H893)),LEFT(H893,LEN(H893)-1)),$A$2:$C$38,3,0))))</f>
        <v/>
      </c>
      <c r="N893" s="40" t="str">
        <f aca="false">I893&amp;"("&amp;J893&amp;IF(ISNUMBER(K893),IF(ISNUMBER(L893),IF(ISNUMBER(M893),","&amp;K893&amp;","&amp;L893&amp;","&amp;M893,","&amp;K893&amp;","&amp;L893),","&amp;K893),"")&amp;")"</f>
        <v>YLD(200)</v>
      </c>
      <c r="O893" s="0" t="str">
        <f aca="false">IF(ISERROR(VLOOKUP(N893,'INTEGER modparm'!$B$2:$B$155,1,0)),IF(ISERROR(VLOOKUP(N893,'REAL modparm'!$B$2:$B$801,1,0)),IF(ISERROR(VLOOKUP(N893,'CHAR modparm'!$B$2:$B$10,1,0)),"*******","CHARACTER"),"REAL"),"INTEGER")</f>
        <v>REAL</v>
      </c>
      <c r="P893" s="0" t="n">
        <v>892</v>
      </c>
      <c r="Q893" s="42" t="s">
        <v>2974</v>
      </c>
      <c r="R893" s="42" t="str">
        <f aca="false">INDEX($N$2:$N$951,MATCH(S893,$P$2:$P$951,0),1)</f>
        <v>YLD(200)</v>
      </c>
      <c r="S893" s="30" t="n">
        <v>892</v>
      </c>
      <c r="T893" s="43" t="str">
        <f aca="false">Q893&amp;"::"&amp;R893</f>
        <v>REAL::YLD(200)</v>
      </c>
      <c r="U893" s="44" t="str">
        <f aca="false">"p%"&amp;LEFT(R893,SEARCH("(",R893,1)-1)&amp;"="&amp;LEFT(R893,SEARCH("(",R893,1)-1)</f>
        <v>p%YLD=YLD</v>
      </c>
      <c r="V893" s="44" t="str">
        <f aca="false">LEFT(R893,SEARCH("(",R893,1)-1)&amp;"="&amp;"p%"&amp;LEFT(R893,SEARCH("(",R893,1)-1)</f>
        <v>YLD=p%YLD</v>
      </c>
    </row>
    <row r="894" customFormat="false" ht="12.8" hidden="false" customHeight="false" outlineLevel="0" collapsed="false">
      <c r="E894" s="0" t="s">
        <v>1999</v>
      </c>
      <c r="F894" s="0" t="s">
        <v>1599</v>
      </c>
      <c r="I894" s="39" t="s">
        <v>2900</v>
      </c>
      <c r="J894" s="40" t="n">
        <f aca="false">IF(ISNUMBER(RIGHT(E894,LEN(E894)-SEARCH("(",E894,1))*1),RIGHT(E894,LEN(E894)-SEARCH("(",E894,1))*1,VLOOKUP(MID(E894,SEARCH("(",E894,1)+1,IF(ISERROR(FIND("NBMX",E894,1)),3,4)),$A$2:$C$38,3,0))</f>
        <v>200</v>
      </c>
      <c r="K894" s="40" t="n">
        <f aca="false">IF(ISBLANK(F894),"",IF(ISNUMBER(F894),F894,VLOOKUP(IF(ISERROR(SEARCH(")",F894,1)),LEFT(F894,LEN(F894)),LEFT(F894,LEN(F894)-1)),$A$2:$C$38,3,0)))</f>
        <v>1</v>
      </c>
      <c r="L894" s="40" t="str">
        <f aca="false">IF(ISBLANK(G894),"",IF(ISNUMBER(G894),G894,IF(ISNUMBER(1*LEFT(G894,LEN(G894)-1)),1*LEFT(G894,LEN(G894)-1),VLOOKUP(IF(ISERROR(SEARCH(")",G894,1)),LEFT(G894,LEN(G894)),LEFT(G894,LEN(G894)-1)),$A$2:$C$38,3,0))))</f>
        <v/>
      </c>
      <c r="M894" s="41" t="str">
        <f aca="false">IF(ISBLANK(H894),"",IF(ISNUMBER(H894),H894,IF(ISNUMBER(1*LEFT(H894,LEN(H894)-1)),1*LEFT(H894,LEN(H894)-1),VLOOKUP(IF(ISERROR(SEARCH(")",H894,1)),LEFT(H894,LEN(H894)),LEFT(H894,LEN(H894)-1)),$A$2:$C$38,3,0))))</f>
        <v/>
      </c>
      <c r="N894" s="40" t="str">
        <f aca="false">I894&amp;"("&amp;J894&amp;IF(ISNUMBER(K894),IF(ISNUMBER(L894),IF(ISNUMBER(M894),","&amp;K894&amp;","&amp;L894&amp;","&amp;M894,","&amp;K894&amp;","&amp;L894),","&amp;K894),"")&amp;")"</f>
        <v>YLD1(200,1)</v>
      </c>
      <c r="O894" s="0" t="str">
        <f aca="false">IF(ISERROR(VLOOKUP(N894,'INTEGER modparm'!$B$2:$B$155,1,0)),IF(ISERROR(VLOOKUP(N894,'REAL modparm'!$B$2:$B$801,1,0)),IF(ISERROR(VLOOKUP(N894,'CHAR modparm'!$B$2:$B$10,1,0)),"*******","CHARACTER"),"REAL"),"INTEGER")</f>
        <v>REAL</v>
      </c>
      <c r="P894" s="0" t="n">
        <v>893</v>
      </c>
      <c r="Q894" s="42" t="s">
        <v>2974</v>
      </c>
      <c r="R894" s="42" t="str">
        <f aca="false">INDEX($N$2:$N$951,MATCH(S894,$P$2:$P$951,0),1)</f>
        <v>YLD1(200,1)</v>
      </c>
      <c r="S894" s="30" t="n">
        <v>893</v>
      </c>
      <c r="T894" s="43" t="str">
        <f aca="false">Q894&amp;"::"&amp;R894</f>
        <v>REAL::YLD1(200,1)</v>
      </c>
      <c r="U894" s="44" t="str">
        <f aca="false">"p%"&amp;LEFT(R894,SEARCH("(",R894,1)-1)&amp;"="&amp;LEFT(R894,SEARCH("(",R894,1)-1)</f>
        <v>p%YLD1=YLD1</v>
      </c>
      <c r="V894" s="44" t="str">
        <f aca="false">LEFT(R894,SEARCH("(",R894,1)-1)&amp;"="&amp;"p%"&amp;LEFT(R894,SEARCH("(",R894,1)-1)</f>
        <v>YLD1=p%YLD1</v>
      </c>
    </row>
    <row r="895" customFormat="false" ht="12.8" hidden="false" customHeight="false" outlineLevel="0" collapsed="false">
      <c r="E895" s="0" t="s">
        <v>2000</v>
      </c>
      <c r="F895" s="0" t="s">
        <v>1599</v>
      </c>
      <c r="I895" s="39" t="s">
        <v>2901</v>
      </c>
      <c r="J895" s="40" t="n">
        <f aca="false">IF(ISNUMBER(RIGHT(E895,LEN(E895)-SEARCH("(",E895,1))*1),RIGHT(E895,LEN(E895)-SEARCH("(",E895,1))*1,VLOOKUP(MID(E895,SEARCH("(",E895,1)+1,IF(ISERROR(FIND("NBMX",E895,1)),3,4)),$A$2:$C$38,3,0))</f>
        <v>200</v>
      </c>
      <c r="K895" s="40" t="n">
        <f aca="false">IF(ISBLANK(F895),"",IF(ISNUMBER(F895),F895,VLOOKUP(IF(ISERROR(SEARCH(")",F895,1)),LEFT(F895,LEN(F895)),LEFT(F895,LEN(F895)-1)),$A$2:$C$38,3,0)))</f>
        <v>1</v>
      </c>
      <c r="L895" s="40" t="str">
        <f aca="false">IF(ISBLANK(G895),"",IF(ISNUMBER(G895),G895,IF(ISNUMBER(1*LEFT(G895,LEN(G895)-1)),1*LEFT(G895,LEN(G895)-1),VLOOKUP(IF(ISERROR(SEARCH(")",G895,1)),LEFT(G895,LEN(G895)),LEFT(G895,LEN(G895)-1)),$A$2:$C$38,3,0))))</f>
        <v/>
      </c>
      <c r="M895" s="41" t="str">
        <f aca="false">IF(ISBLANK(H895),"",IF(ISNUMBER(H895),H895,IF(ISNUMBER(1*LEFT(H895,LEN(H895)-1)),1*LEFT(H895,LEN(H895)-1),VLOOKUP(IF(ISERROR(SEARCH(")",H895,1)),LEFT(H895,LEN(H895)),LEFT(H895,LEN(H895)-1)),$A$2:$C$38,3,0))))</f>
        <v/>
      </c>
      <c r="N895" s="40" t="str">
        <f aca="false">I895&amp;"("&amp;J895&amp;IF(ISNUMBER(K895),IF(ISNUMBER(L895),IF(ISNUMBER(M895),","&amp;K895&amp;","&amp;L895&amp;","&amp;M895,","&amp;K895&amp;","&amp;L895),","&amp;K895),"")&amp;")"</f>
        <v>YLD2(200,1)</v>
      </c>
      <c r="O895" s="0" t="str">
        <f aca="false">IF(ISERROR(VLOOKUP(N895,'INTEGER modparm'!$B$2:$B$155,1,0)),IF(ISERROR(VLOOKUP(N895,'REAL modparm'!$B$2:$B$801,1,0)),IF(ISERROR(VLOOKUP(N895,'CHAR modparm'!$B$2:$B$10,1,0)),"*******","CHARACTER"),"REAL"),"INTEGER")</f>
        <v>REAL</v>
      </c>
      <c r="P895" s="0" t="n">
        <v>894</v>
      </c>
      <c r="Q895" s="42" t="s">
        <v>2974</v>
      </c>
      <c r="R895" s="42" t="str">
        <f aca="false">INDEX($N$2:$N$951,MATCH(S895,$P$2:$P$951,0),1)</f>
        <v>YLD2(200,1)</v>
      </c>
      <c r="S895" s="30" t="n">
        <v>894</v>
      </c>
      <c r="T895" s="43" t="str">
        <f aca="false">Q895&amp;"::"&amp;R895</f>
        <v>REAL::YLD2(200,1)</v>
      </c>
      <c r="U895" s="44" t="str">
        <f aca="false">"p%"&amp;LEFT(R895,SEARCH("(",R895,1)-1)&amp;"="&amp;LEFT(R895,SEARCH("(",R895,1)-1)</f>
        <v>p%YLD2=YLD2</v>
      </c>
      <c r="V895" s="44" t="str">
        <f aca="false">LEFT(R895,SEARCH("(",R895,1)-1)&amp;"="&amp;"p%"&amp;LEFT(R895,SEARCH("(",R895,1)-1)</f>
        <v>YLD2=p%YLD2</v>
      </c>
    </row>
    <row r="896" customFormat="false" ht="12.8" hidden="false" customHeight="false" outlineLevel="0" collapsed="false">
      <c r="E896" s="0" t="s">
        <v>2001</v>
      </c>
      <c r="F896" s="0" t="s">
        <v>1599</v>
      </c>
      <c r="I896" s="39" t="s">
        <v>2902</v>
      </c>
      <c r="J896" s="40" t="n">
        <f aca="false">IF(ISNUMBER(RIGHT(E896,LEN(E896)-SEARCH("(",E896,1))*1),RIGHT(E896,LEN(E896)-SEARCH("(",E896,1))*1,VLOOKUP(MID(E896,SEARCH("(",E896,1)+1,IF(ISERROR(FIND("NBMX",E896,1)),3,4)),$A$2:$C$38,3,0))</f>
        <v>200</v>
      </c>
      <c r="K896" s="40" t="n">
        <f aca="false">IF(ISBLANK(F896),"",IF(ISNUMBER(F896),F896,VLOOKUP(IF(ISERROR(SEARCH(")",F896,1)),LEFT(F896,LEN(F896)),LEFT(F896,LEN(F896)-1)),$A$2:$C$38,3,0)))</f>
        <v>1</v>
      </c>
      <c r="L896" s="40" t="str">
        <f aca="false">IF(ISBLANK(G896),"",IF(ISNUMBER(G896),G896,IF(ISNUMBER(1*LEFT(G896,LEN(G896)-1)),1*LEFT(G896,LEN(G896)-1),VLOOKUP(IF(ISERROR(SEARCH(")",G896,1)),LEFT(G896,LEN(G896)),LEFT(G896,LEN(G896)-1)),$A$2:$C$38,3,0))))</f>
        <v/>
      </c>
      <c r="M896" s="41" t="str">
        <f aca="false">IF(ISBLANK(H896),"",IF(ISNUMBER(H896),H896,IF(ISNUMBER(1*LEFT(H896,LEN(H896)-1)),1*LEFT(H896,LEN(H896)-1),VLOOKUP(IF(ISERROR(SEARCH(")",H896,1)),LEFT(H896,LEN(H896)),LEFT(H896,LEN(H896)-1)),$A$2:$C$38,3,0))))</f>
        <v/>
      </c>
      <c r="N896" s="40" t="str">
        <f aca="false">I896&amp;"("&amp;J896&amp;IF(ISNUMBER(K896),IF(ISNUMBER(L896),IF(ISNUMBER(M896),","&amp;K896&amp;","&amp;L896&amp;","&amp;M896,","&amp;K896&amp;","&amp;L896),","&amp;K896),"")&amp;")"</f>
        <v>YLKF(200,1)</v>
      </c>
      <c r="O896" s="0" t="str">
        <f aca="false">IF(ISERROR(VLOOKUP(N896,'INTEGER modparm'!$B$2:$B$155,1,0)),IF(ISERROR(VLOOKUP(N896,'REAL modparm'!$B$2:$B$801,1,0)),IF(ISERROR(VLOOKUP(N896,'CHAR modparm'!$B$2:$B$10,1,0)),"*******","CHARACTER"),"REAL"),"INTEGER")</f>
        <v>REAL</v>
      </c>
      <c r="P896" s="0" t="n">
        <v>895</v>
      </c>
      <c r="Q896" s="42" t="s">
        <v>2974</v>
      </c>
      <c r="R896" s="42" t="str">
        <f aca="false">INDEX($N$2:$N$951,MATCH(S896,$P$2:$P$951,0),1)</f>
        <v>YLKF(200,1)</v>
      </c>
      <c r="S896" s="30" t="n">
        <v>895</v>
      </c>
      <c r="T896" s="43" t="str">
        <f aca="false">Q896&amp;"::"&amp;R896</f>
        <v>REAL::YLKF(200,1)</v>
      </c>
      <c r="U896" s="44" t="str">
        <f aca="false">"p%"&amp;LEFT(R896,SEARCH("(",R896,1)-1)&amp;"="&amp;LEFT(R896,SEARCH("(",R896,1)-1)</f>
        <v>p%YLKF=YLKF</v>
      </c>
      <c r="V896" s="44" t="str">
        <f aca="false">LEFT(R896,SEARCH("(",R896,1)-1)&amp;"="&amp;"p%"&amp;LEFT(R896,SEARCH("(",R896,1)-1)</f>
        <v>YLKF=p%YLKF</v>
      </c>
    </row>
    <row r="897" customFormat="false" ht="12.8" hidden="false" customHeight="false" outlineLevel="0" collapsed="false">
      <c r="E897" s="0" t="s">
        <v>2002</v>
      </c>
      <c r="F897" s="0" t="s">
        <v>1599</v>
      </c>
      <c r="I897" s="39" t="s">
        <v>2903</v>
      </c>
      <c r="J897" s="40" t="n">
        <f aca="false">IF(ISNUMBER(RIGHT(E897,LEN(E897)-SEARCH("(",E897,1))*1),RIGHT(E897,LEN(E897)-SEARCH("(",E897,1))*1,VLOOKUP(MID(E897,SEARCH("(",E897,1)+1,IF(ISERROR(FIND("NBMX",E897,1)),3,4)),$A$2:$C$38,3,0))</f>
        <v>200</v>
      </c>
      <c r="K897" s="40" t="n">
        <f aca="false">IF(ISBLANK(F897),"",IF(ISNUMBER(F897),F897,VLOOKUP(IF(ISERROR(SEARCH(")",F897,1)),LEFT(F897,LEN(F897)),LEFT(F897,LEN(F897)-1)),$A$2:$C$38,3,0)))</f>
        <v>1</v>
      </c>
      <c r="L897" s="40" t="str">
        <f aca="false">IF(ISBLANK(G897),"",IF(ISNUMBER(G897),G897,IF(ISNUMBER(1*LEFT(G897,LEN(G897)-1)),1*LEFT(G897,LEN(G897)-1),VLOOKUP(IF(ISERROR(SEARCH(")",G897,1)),LEFT(G897,LEN(G897)),LEFT(G897,LEN(G897)-1)),$A$2:$C$38,3,0))))</f>
        <v/>
      </c>
      <c r="M897" s="41" t="str">
        <f aca="false">IF(ISBLANK(H897),"",IF(ISNUMBER(H897),H897,IF(ISNUMBER(1*LEFT(H897,LEN(H897)-1)),1*LEFT(H897,LEN(H897)-1),VLOOKUP(IF(ISERROR(SEARCH(")",H897,1)),LEFT(H897,LEN(H897)),LEFT(H897,LEN(H897)-1)),$A$2:$C$38,3,0))))</f>
        <v/>
      </c>
      <c r="N897" s="40" t="str">
        <f aca="false">I897&amp;"("&amp;J897&amp;IF(ISNUMBER(K897),IF(ISNUMBER(L897),IF(ISNUMBER(M897),","&amp;K897&amp;","&amp;L897&amp;","&amp;M897,","&amp;K897&amp;","&amp;L897),","&amp;K897),"")&amp;")"</f>
        <v>YLNF(200,1)</v>
      </c>
      <c r="O897" s="0" t="str">
        <f aca="false">IF(ISERROR(VLOOKUP(N897,'INTEGER modparm'!$B$2:$B$155,1,0)),IF(ISERROR(VLOOKUP(N897,'REAL modparm'!$B$2:$B$801,1,0)),IF(ISERROR(VLOOKUP(N897,'CHAR modparm'!$B$2:$B$10,1,0)),"*******","CHARACTER"),"REAL"),"INTEGER")</f>
        <v>REAL</v>
      </c>
      <c r="P897" s="0" t="n">
        <v>896</v>
      </c>
      <c r="Q897" s="42" t="s">
        <v>2974</v>
      </c>
      <c r="R897" s="42" t="str">
        <f aca="false">INDEX($N$2:$N$951,MATCH(S897,$P$2:$P$951,0),1)</f>
        <v>YLNF(200,1)</v>
      </c>
      <c r="S897" s="30" t="n">
        <v>896</v>
      </c>
      <c r="T897" s="43" t="str">
        <f aca="false">Q897&amp;"::"&amp;R897</f>
        <v>REAL::YLNF(200,1)</v>
      </c>
      <c r="U897" s="44" t="str">
        <f aca="false">"p%"&amp;LEFT(R897,SEARCH("(",R897,1)-1)&amp;"="&amp;LEFT(R897,SEARCH("(",R897,1)-1)</f>
        <v>p%YLNF=YLNF</v>
      </c>
      <c r="V897" s="44" t="str">
        <f aca="false">LEFT(R897,SEARCH("(",R897,1)-1)&amp;"="&amp;"p%"&amp;LEFT(R897,SEARCH("(",R897,1)-1)</f>
        <v>YLNF=p%YLNF</v>
      </c>
    </row>
    <row r="898" customFormat="false" ht="12.8" hidden="false" customHeight="false" outlineLevel="0" collapsed="false">
      <c r="E898" s="0" t="s">
        <v>2003</v>
      </c>
      <c r="F898" s="0" t="s">
        <v>1599</v>
      </c>
      <c r="I898" s="39" t="s">
        <v>2904</v>
      </c>
      <c r="J898" s="40" t="n">
        <f aca="false">IF(ISNUMBER(RIGHT(E898,LEN(E898)-SEARCH("(",E898,1))*1),RIGHT(E898,LEN(E898)-SEARCH("(",E898,1))*1,VLOOKUP(MID(E898,SEARCH("(",E898,1)+1,IF(ISERROR(FIND("NBMX",E898,1)),3,4)),$A$2:$C$38,3,0))</f>
        <v>200</v>
      </c>
      <c r="K898" s="40" t="n">
        <f aca="false">IF(ISBLANK(F898),"",IF(ISNUMBER(F898),F898,VLOOKUP(IF(ISERROR(SEARCH(")",F898,1)),LEFT(F898,LEN(F898)),LEFT(F898,LEN(F898)-1)),$A$2:$C$38,3,0)))</f>
        <v>1</v>
      </c>
      <c r="L898" s="40" t="str">
        <f aca="false">IF(ISBLANK(G898),"",IF(ISNUMBER(G898),G898,IF(ISNUMBER(1*LEFT(G898,LEN(G898)-1)),1*LEFT(G898,LEN(G898)-1),VLOOKUP(IF(ISERROR(SEARCH(")",G898,1)),LEFT(G898,LEN(G898)),LEFT(G898,LEN(G898)-1)),$A$2:$C$38,3,0))))</f>
        <v/>
      </c>
      <c r="M898" s="41" t="str">
        <f aca="false">IF(ISBLANK(H898),"",IF(ISNUMBER(H898),H898,IF(ISNUMBER(1*LEFT(H898,LEN(H898)-1)),1*LEFT(H898,LEN(H898)-1),VLOOKUP(IF(ISERROR(SEARCH(")",H898,1)),LEFT(H898,LEN(H898)),LEFT(H898,LEN(H898)-1)),$A$2:$C$38,3,0))))</f>
        <v/>
      </c>
      <c r="N898" s="40" t="str">
        <f aca="false">I898&amp;"("&amp;J898&amp;IF(ISNUMBER(K898),IF(ISNUMBER(L898),IF(ISNUMBER(M898),","&amp;K898&amp;","&amp;L898&amp;","&amp;M898,","&amp;K898&amp;","&amp;L898),","&amp;K898),"")&amp;")"</f>
        <v>YLPF(200,1)</v>
      </c>
      <c r="O898" s="0" t="str">
        <f aca="false">IF(ISERROR(VLOOKUP(N898,'INTEGER modparm'!$B$2:$B$155,1,0)),IF(ISERROR(VLOOKUP(N898,'REAL modparm'!$B$2:$B$801,1,0)),IF(ISERROR(VLOOKUP(N898,'CHAR modparm'!$B$2:$B$10,1,0)),"*******","CHARACTER"),"REAL"),"INTEGER")</f>
        <v>REAL</v>
      </c>
      <c r="P898" s="0" t="n">
        <v>897</v>
      </c>
      <c r="Q898" s="42" t="s">
        <v>2974</v>
      </c>
      <c r="R898" s="42" t="str">
        <f aca="false">INDEX($N$2:$N$951,MATCH(S898,$P$2:$P$951,0),1)</f>
        <v>YLPF(200,1)</v>
      </c>
      <c r="S898" s="30" t="n">
        <v>897</v>
      </c>
      <c r="T898" s="43" t="str">
        <f aca="false">Q898&amp;"::"&amp;R898</f>
        <v>REAL::YLPF(200,1)</v>
      </c>
      <c r="U898" s="44" t="str">
        <f aca="false">"p%"&amp;LEFT(R898,SEARCH("(",R898,1)-1)&amp;"="&amp;LEFT(R898,SEARCH("(",R898,1)-1)</f>
        <v>p%YLPF=YLPF</v>
      </c>
      <c r="V898" s="44" t="str">
        <f aca="false">LEFT(R898,SEARCH("(",R898,1)-1)&amp;"="&amp;"p%"&amp;LEFT(R898,SEARCH("(",R898,1)-1)</f>
        <v>YLPF=p%YLPF</v>
      </c>
    </row>
    <row r="899" customFormat="false" ht="12.8" hidden="false" customHeight="false" outlineLevel="0" collapsed="false">
      <c r="E899" s="0" t="s">
        <v>1186</v>
      </c>
      <c r="I899" s="39" t="s">
        <v>2905</v>
      </c>
      <c r="J899" s="40" t="n">
        <f aca="false">IF(ISNUMBER(RIGHT(E899,LEN(E899)-SEARCH("(",E899,1))*1),RIGHT(E899,LEN(E899)-SEARCH("(",E899,1))*1,VLOOKUP(MID(E899,SEARCH("(",E899,1)+1,IF(ISERROR(FIND("NBMX",E899,1)),3,4)),$A$2:$C$38,3,0))</f>
        <v>1</v>
      </c>
      <c r="K899" s="40" t="str">
        <f aca="false">IF(ISBLANK(F899),"",IF(ISNUMBER(F899),F899,VLOOKUP(IF(ISERROR(SEARCH(")",F899,1)),LEFT(F899,LEN(F899)),LEFT(F899,LEN(F899)-1)),$A$2:$C$38,3,0)))</f>
        <v/>
      </c>
      <c r="L899" s="40" t="str">
        <f aca="false">IF(ISBLANK(G899),"",IF(ISNUMBER(G899),G899,IF(ISNUMBER(1*LEFT(G899,LEN(G899)-1)),1*LEFT(G899,LEN(G899)-1),VLOOKUP(IF(ISERROR(SEARCH(")",G899,1)),LEFT(G899,LEN(G899)),LEFT(G899,LEN(G899)-1)),$A$2:$C$38,3,0))))</f>
        <v/>
      </c>
      <c r="M899" s="41" t="str">
        <f aca="false">IF(ISBLANK(H899),"",IF(ISNUMBER(H899),H899,IF(ISNUMBER(1*LEFT(H899,LEN(H899)-1)),1*LEFT(H899,LEN(H899)-1),VLOOKUP(IF(ISERROR(SEARCH(")",H899,1)),LEFT(H899,LEN(H899)),LEFT(H899,LEN(H899)-1)),$A$2:$C$38,3,0))))</f>
        <v/>
      </c>
      <c r="N899" s="40" t="str">
        <f aca="false">I899&amp;"("&amp;J899&amp;IF(ISNUMBER(K899),IF(ISNUMBER(L899),IF(ISNUMBER(M899),","&amp;K899&amp;","&amp;L899&amp;","&amp;M899,","&amp;K899&amp;","&amp;L899),","&amp;K899),"")&amp;")"</f>
        <v>YLS(1)</v>
      </c>
      <c r="O899" s="0" t="str">
        <f aca="false">IF(ISERROR(VLOOKUP(N899,'INTEGER modparm'!$B$2:$B$155,1,0)),IF(ISERROR(VLOOKUP(N899,'REAL modparm'!$B$2:$B$801,1,0)),IF(ISERROR(VLOOKUP(N899,'CHAR modparm'!$B$2:$B$10,1,0)),"*******","CHARACTER"),"REAL"),"INTEGER")</f>
        <v>REAL</v>
      </c>
      <c r="P899" s="0" t="n">
        <v>898</v>
      </c>
      <c r="Q899" s="42" t="s">
        <v>2974</v>
      </c>
      <c r="R899" s="42" t="str">
        <f aca="false">INDEX($N$2:$N$951,MATCH(S899,$P$2:$P$951,0),1)</f>
        <v>YLS(1)</v>
      </c>
      <c r="S899" s="30" t="n">
        <v>898</v>
      </c>
      <c r="T899" s="43" t="str">
        <f aca="false">Q899&amp;"::"&amp;R899</f>
        <v>REAL::YLS(1)</v>
      </c>
      <c r="U899" s="44" t="str">
        <f aca="false">"p%"&amp;LEFT(R899,SEARCH("(",R899,1)-1)&amp;"="&amp;LEFT(R899,SEARCH("(",R899,1)-1)</f>
        <v>p%YLS=YLS</v>
      </c>
      <c r="V899" s="44" t="str">
        <f aca="false">LEFT(R899,SEARCH("(",R899,1)-1)&amp;"="&amp;"p%"&amp;LEFT(R899,SEARCH("(",R899,1)-1)</f>
        <v>YLS=p%YLS</v>
      </c>
    </row>
    <row r="900" customFormat="false" ht="12.8" hidden="false" customHeight="false" outlineLevel="0" collapsed="false">
      <c r="E900" s="0" t="s">
        <v>892</v>
      </c>
      <c r="I900" s="39" t="s">
        <v>2906</v>
      </c>
      <c r="J900" s="40" t="n">
        <f aca="false">IF(ISNUMBER(RIGHT(E900,LEN(E900)-SEARCH("(",E900,1))*1),RIGHT(E900,LEN(E900)-SEARCH("(",E900,1))*1,VLOOKUP(MID(E900,SEARCH("(",E900,1)+1,IF(ISERROR(FIND("NBMX",E900,1)),3,4)),$A$2:$C$38,3,0))</f>
        <v>200</v>
      </c>
      <c r="K900" s="40" t="str">
        <f aca="false">IF(ISBLANK(F900),"",IF(ISNUMBER(F900),F900,VLOOKUP(IF(ISERROR(SEARCH(")",F900,1)),LEFT(F900,LEN(F900)),LEFT(F900,LEN(F900)-1)),$A$2:$C$38,3,0)))</f>
        <v/>
      </c>
      <c r="L900" s="40" t="str">
        <f aca="false">IF(ISBLANK(G900),"",IF(ISNUMBER(G900),G900,IF(ISNUMBER(1*LEFT(G900,LEN(G900)-1)),1*LEFT(G900,LEN(G900)-1),VLOOKUP(IF(ISERROR(SEARCH(")",G900,1)),LEFT(G900,LEN(G900)),LEFT(G900,LEN(G900)-1)),$A$2:$C$38,3,0))))</f>
        <v/>
      </c>
      <c r="M900" s="41" t="str">
        <f aca="false">IF(ISBLANK(H900),"",IF(ISNUMBER(H900),H900,IF(ISNUMBER(1*LEFT(H900,LEN(H900)-1)),1*LEFT(H900,LEN(H900)-1),VLOOKUP(IF(ISERROR(SEARCH(")",H900,1)),LEFT(H900,LEN(H900)),LEFT(H900,LEN(H900)-1)),$A$2:$C$38,3,0))))</f>
        <v/>
      </c>
      <c r="N900" s="40" t="str">
        <f aca="false">I900&amp;"("&amp;J900&amp;IF(ISNUMBER(K900),IF(ISNUMBER(L900),IF(ISNUMBER(M900),","&amp;K900&amp;","&amp;L900&amp;","&amp;M900,","&amp;K900&amp;","&amp;L900),","&amp;K900),"")&amp;")"</f>
        <v>YLX(200)</v>
      </c>
      <c r="O900" s="0" t="str">
        <f aca="false">IF(ISERROR(VLOOKUP(N900,'INTEGER modparm'!$B$2:$B$155,1,0)),IF(ISERROR(VLOOKUP(N900,'REAL modparm'!$B$2:$B$801,1,0)),IF(ISERROR(VLOOKUP(N900,'CHAR modparm'!$B$2:$B$10,1,0)),"*******","CHARACTER"),"REAL"),"INTEGER")</f>
        <v>REAL</v>
      </c>
      <c r="P900" s="0" t="n">
        <v>899</v>
      </c>
      <c r="Q900" s="42" t="s">
        <v>2974</v>
      </c>
      <c r="R900" s="42" t="str">
        <f aca="false">INDEX($N$2:$N$951,MATCH(S900,$P$2:$P$951,0),1)</f>
        <v>YLX(200)</v>
      </c>
      <c r="S900" s="30" t="n">
        <v>899</v>
      </c>
      <c r="T900" s="43" t="str">
        <f aca="false">Q900&amp;"::"&amp;R900</f>
        <v>REAL::YLX(200)</v>
      </c>
      <c r="U900" s="44" t="str">
        <f aca="false">"p%"&amp;LEFT(R900,SEARCH("(",R900,1)-1)&amp;"="&amp;LEFT(R900,SEARCH("(",R900,1)-1)</f>
        <v>p%YLX=YLX</v>
      </c>
      <c r="V900" s="44" t="str">
        <f aca="false">LEFT(R900,SEARCH("(",R900,1)-1)&amp;"="&amp;"p%"&amp;LEFT(R900,SEARCH("(",R900,1)-1)</f>
        <v>YLX=p%YLX</v>
      </c>
    </row>
    <row r="901" customFormat="false" ht="12.8" hidden="false" customHeight="false" outlineLevel="0" collapsed="false">
      <c r="E901" s="0" t="s">
        <v>1269</v>
      </c>
      <c r="I901" s="39" t="s">
        <v>2907</v>
      </c>
      <c r="J901" s="40" t="n">
        <f aca="false">IF(ISNUMBER(RIGHT(E901,LEN(E901)-SEARCH("(",E901,1))*1),RIGHT(E901,LEN(E901)-SEARCH("(",E901,1))*1,VLOOKUP(MID(E901,SEARCH("(",E901,1)+1,IF(ISERROR(FIND("NBMX",E901,1)),3,4)),$A$2:$C$38,3,0))</f>
        <v>4</v>
      </c>
      <c r="K901" s="40" t="str">
        <f aca="false">IF(ISBLANK(F901),"",IF(ISNUMBER(F901),F901,VLOOKUP(IF(ISERROR(SEARCH(")",F901,1)),LEFT(F901,LEN(F901)),LEFT(F901,LEN(F901)-1)),$A$2:$C$38,3,0)))</f>
        <v/>
      </c>
      <c r="L901" s="40" t="str">
        <f aca="false">IF(ISBLANK(G901),"",IF(ISNUMBER(G901),G901,IF(ISNUMBER(1*LEFT(G901,LEN(G901)-1)),1*LEFT(G901,LEN(G901)-1),VLOOKUP(IF(ISERROR(SEARCH(")",G901,1)),LEFT(G901,LEN(G901)),LEFT(G901,LEN(G901)-1)),$A$2:$C$38,3,0))))</f>
        <v/>
      </c>
      <c r="M901" s="41" t="str">
        <f aca="false">IF(ISBLANK(H901),"",IF(ISNUMBER(H901),H901,IF(ISNUMBER(1*LEFT(H901,LEN(H901)-1)),1*LEFT(H901,LEN(H901)-1),VLOOKUP(IF(ISERROR(SEARCH(")",H901,1)),LEFT(H901,LEN(H901)),LEFT(H901,LEN(H901)-1)),$A$2:$C$38,3,0))))</f>
        <v/>
      </c>
      <c r="N901" s="40" t="str">
        <f aca="false">I901&amp;"("&amp;J901&amp;IF(ISNUMBER(K901),IF(ISNUMBER(L901),IF(ISNUMBER(M901),","&amp;K901&amp;","&amp;L901&amp;","&amp;M901,","&amp;K901&amp;","&amp;L901),","&amp;K901),"")&amp;")"</f>
        <v>YMNU(4)</v>
      </c>
      <c r="O901" s="0" t="str">
        <f aca="false">IF(ISERROR(VLOOKUP(N901,'INTEGER modparm'!$B$2:$B$155,1,0)),IF(ISERROR(VLOOKUP(N901,'REAL modparm'!$B$2:$B$801,1,0)),IF(ISERROR(VLOOKUP(N901,'CHAR modparm'!$B$2:$B$10,1,0)),"*******","CHARACTER"),"REAL"),"INTEGER")</f>
        <v>REAL</v>
      </c>
      <c r="P901" s="0" t="n">
        <v>900</v>
      </c>
      <c r="Q901" s="42" t="s">
        <v>2974</v>
      </c>
      <c r="R901" s="42" t="str">
        <f aca="false">INDEX($N$2:$N$951,MATCH(S901,$P$2:$P$951,0),1)</f>
        <v>YMNU(4)</v>
      </c>
      <c r="S901" s="30" t="n">
        <v>900</v>
      </c>
      <c r="T901" s="43" t="str">
        <f aca="false">Q901&amp;"::"&amp;R901</f>
        <v>REAL::YMNU(4)</v>
      </c>
      <c r="U901" s="44" t="str">
        <f aca="false">"p%"&amp;LEFT(R901,SEARCH("(",R901,1)-1)&amp;"="&amp;LEFT(R901,SEARCH("(",R901,1)-1)</f>
        <v>p%YMNU=YMNU</v>
      </c>
      <c r="V901" s="44" t="str">
        <f aca="false">LEFT(R901,SEARCH("(",R901,1)-1)&amp;"="&amp;"p%"&amp;LEFT(R901,SEARCH("(",R901,1)-1)</f>
        <v>YMNU=p%YMNU</v>
      </c>
    </row>
    <row r="902" customFormat="false" ht="12.8" hidden="false" customHeight="false" outlineLevel="0" collapsed="false">
      <c r="E902" s="0" t="s">
        <v>1270</v>
      </c>
      <c r="I902" s="39" t="s">
        <v>2908</v>
      </c>
      <c r="J902" s="40" t="n">
        <f aca="false">IF(ISNUMBER(RIGHT(E902,LEN(E902)-SEARCH("(",E902,1))*1),RIGHT(E902,LEN(E902)-SEARCH("(",E902,1))*1,VLOOKUP(MID(E902,SEARCH("(",E902,1)+1,IF(ISERROR(FIND("NBMX",E902,1)),3,4)),$A$2:$C$38,3,0))</f>
        <v>4</v>
      </c>
      <c r="K902" s="40" t="str">
        <f aca="false">IF(ISBLANK(F902),"",IF(ISNUMBER(F902),F902,VLOOKUP(IF(ISERROR(SEARCH(")",F902,1)),LEFT(F902,LEN(F902)),LEFT(F902,LEN(F902)-1)),$A$2:$C$38,3,0)))</f>
        <v/>
      </c>
      <c r="L902" s="40" t="str">
        <f aca="false">IF(ISBLANK(G902),"",IF(ISNUMBER(G902),G902,IF(ISNUMBER(1*LEFT(G902,LEN(G902)-1)),1*LEFT(G902,LEN(G902)-1),VLOOKUP(IF(ISERROR(SEARCH(")",G902,1)),LEFT(G902,LEN(G902)),LEFT(G902,LEN(G902)-1)),$A$2:$C$38,3,0))))</f>
        <v/>
      </c>
      <c r="M902" s="41" t="str">
        <f aca="false">IF(ISBLANK(H902),"",IF(ISNUMBER(H902),H902,IF(ISNUMBER(1*LEFT(H902,LEN(H902)-1)),1*LEFT(H902,LEN(H902)-1),VLOOKUP(IF(ISERROR(SEARCH(")",H902,1)),LEFT(H902,LEN(H902)),LEFT(H902,LEN(H902)-1)),$A$2:$C$38,3,0))))</f>
        <v/>
      </c>
      <c r="N902" s="40" t="str">
        <f aca="false">I902&amp;"("&amp;J902&amp;IF(ISNUMBER(K902),IF(ISNUMBER(L902),IF(ISNUMBER(M902),","&amp;K902&amp;","&amp;L902&amp;","&amp;M902,","&amp;K902&amp;","&amp;L902),","&amp;K902),"")&amp;")"</f>
        <v>YN(4)</v>
      </c>
      <c r="O902" s="0" t="str">
        <f aca="false">IF(ISERROR(VLOOKUP(N902,'INTEGER modparm'!$B$2:$B$155,1,0)),IF(ISERROR(VLOOKUP(N902,'REAL modparm'!$B$2:$B$801,1,0)),IF(ISERROR(VLOOKUP(N902,'CHAR modparm'!$B$2:$B$10,1,0)),"*******","CHARACTER"),"REAL"),"INTEGER")</f>
        <v>REAL</v>
      </c>
      <c r="P902" s="0" t="n">
        <v>901</v>
      </c>
      <c r="Q902" s="42" t="s">
        <v>2974</v>
      </c>
      <c r="R902" s="42" t="str">
        <f aca="false">INDEX($N$2:$N$951,MATCH(S902,$P$2:$P$951,0),1)</f>
        <v>YN(4)</v>
      </c>
      <c r="S902" s="30" t="n">
        <v>901</v>
      </c>
      <c r="T902" s="43" t="str">
        <f aca="false">Q902&amp;"::"&amp;R902</f>
        <v>REAL::YN(4)</v>
      </c>
      <c r="U902" s="44" t="str">
        <f aca="false">"p%"&amp;LEFT(R902,SEARCH("(",R902,1)-1)&amp;"="&amp;LEFT(R902,SEARCH("(",R902,1)-1)</f>
        <v>p%YN=YN</v>
      </c>
      <c r="V902" s="44" t="str">
        <f aca="false">LEFT(R902,SEARCH("(",R902,1)-1)&amp;"="&amp;"p%"&amp;LEFT(R902,SEARCH("(",R902,1)-1)</f>
        <v>YN=p%YN</v>
      </c>
    </row>
    <row r="903" customFormat="false" ht="12.8" hidden="false" customHeight="false" outlineLevel="0" collapsed="false">
      <c r="E903" s="0" t="s">
        <v>1271</v>
      </c>
      <c r="I903" s="39" t="s">
        <v>2909</v>
      </c>
      <c r="J903" s="40" t="n">
        <f aca="false">IF(ISNUMBER(RIGHT(E903,LEN(E903)-SEARCH("(",E903,1))*1),RIGHT(E903,LEN(E903)-SEARCH("(",E903,1))*1,VLOOKUP(MID(E903,SEARCH("(",E903,1)+1,IF(ISERROR(FIND("NBMX",E903,1)),3,4)),$A$2:$C$38,3,0))</f>
        <v>4</v>
      </c>
      <c r="K903" s="40" t="str">
        <f aca="false">IF(ISBLANK(F903),"",IF(ISNUMBER(F903),F903,VLOOKUP(IF(ISERROR(SEARCH(")",F903,1)),LEFT(F903,LEN(F903)),LEFT(F903,LEN(F903)-1)),$A$2:$C$38,3,0)))</f>
        <v/>
      </c>
      <c r="L903" s="40" t="str">
        <f aca="false">IF(ISBLANK(G903),"",IF(ISNUMBER(G903),G903,IF(ISNUMBER(1*LEFT(G903,LEN(G903)-1)),1*LEFT(G903,LEN(G903)-1),VLOOKUP(IF(ISERROR(SEARCH(")",G903,1)),LEFT(G903,LEN(G903)),LEFT(G903,LEN(G903)-1)),$A$2:$C$38,3,0))))</f>
        <v/>
      </c>
      <c r="M903" s="41" t="str">
        <f aca="false">IF(ISBLANK(H903),"",IF(ISNUMBER(H903),H903,IF(ISNUMBER(1*LEFT(H903,LEN(H903)-1)),1*LEFT(H903,LEN(H903)-1),VLOOKUP(IF(ISERROR(SEARCH(")",H903,1)),LEFT(H903,LEN(H903)),LEFT(H903,LEN(H903)-1)),$A$2:$C$38,3,0))))</f>
        <v/>
      </c>
      <c r="N903" s="40" t="str">
        <f aca="false">I903&amp;"("&amp;J903&amp;IF(ISNUMBER(K903),IF(ISNUMBER(L903),IF(ISNUMBER(M903),","&amp;K903&amp;","&amp;L903&amp;","&amp;M903,","&amp;K903&amp;","&amp;L903),","&amp;K903),"")&amp;")"</f>
        <v>YNOU(4)</v>
      </c>
      <c r="O903" s="0" t="str">
        <f aca="false">IF(ISERROR(VLOOKUP(N903,'INTEGER modparm'!$B$2:$B$155,1,0)),IF(ISERROR(VLOOKUP(N903,'REAL modparm'!$B$2:$B$801,1,0)),IF(ISERROR(VLOOKUP(N903,'CHAR modparm'!$B$2:$B$10,1,0)),"*******","CHARACTER"),"REAL"),"INTEGER")</f>
        <v>REAL</v>
      </c>
      <c r="P903" s="0" t="n">
        <v>902</v>
      </c>
      <c r="Q903" s="42" t="s">
        <v>2974</v>
      </c>
      <c r="R903" s="42" t="str">
        <f aca="false">INDEX($N$2:$N$951,MATCH(S903,$P$2:$P$951,0),1)</f>
        <v>YNOU(4)</v>
      </c>
      <c r="S903" s="30" t="n">
        <v>902</v>
      </c>
      <c r="T903" s="43" t="str">
        <f aca="false">Q903&amp;"::"&amp;R903</f>
        <v>REAL::YNOU(4)</v>
      </c>
      <c r="U903" s="44" t="str">
        <f aca="false">"p%"&amp;LEFT(R903,SEARCH("(",R903,1)-1)&amp;"="&amp;LEFT(R903,SEARCH("(",R903,1)-1)</f>
        <v>p%YNOU=YNOU</v>
      </c>
      <c r="V903" s="44" t="str">
        <f aca="false">LEFT(R903,SEARCH("(",R903,1)-1)&amp;"="&amp;"p%"&amp;LEFT(R903,SEARCH("(",R903,1)-1)</f>
        <v>YNOU=p%YNOU</v>
      </c>
    </row>
    <row r="904" customFormat="false" ht="12.8" hidden="false" customHeight="false" outlineLevel="0" collapsed="false">
      <c r="E904" s="0" t="s">
        <v>1272</v>
      </c>
      <c r="I904" s="39" t="s">
        <v>2910</v>
      </c>
      <c r="J904" s="40" t="n">
        <f aca="false">IF(ISNUMBER(RIGHT(E904,LEN(E904)-SEARCH("(",E904,1))*1),RIGHT(E904,LEN(E904)-SEARCH("(",E904,1))*1,VLOOKUP(MID(E904,SEARCH("(",E904,1)+1,IF(ISERROR(FIND("NBMX",E904,1)),3,4)),$A$2:$C$38,3,0))</f>
        <v>4</v>
      </c>
      <c r="K904" s="40" t="str">
        <f aca="false">IF(ISBLANK(F904),"",IF(ISNUMBER(F904),F904,VLOOKUP(IF(ISERROR(SEARCH(")",F904,1)),LEFT(F904,LEN(F904)),LEFT(F904,LEN(F904)-1)),$A$2:$C$38,3,0)))</f>
        <v/>
      </c>
      <c r="L904" s="40" t="str">
        <f aca="false">IF(ISBLANK(G904),"",IF(ISNUMBER(G904),G904,IF(ISNUMBER(1*LEFT(G904,LEN(G904)-1)),1*LEFT(G904,LEN(G904)-1),VLOOKUP(IF(ISERROR(SEARCH(")",G904,1)),LEFT(G904,LEN(G904)),LEFT(G904,LEN(G904)-1)),$A$2:$C$38,3,0))))</f>
        <v/>
      </c>
      <c r="M904" s="41" t="str">
        <f aca="false">IF(ISBLANK(H904),"",IF(ISNUMBER(H904),H904,IF(ISNUMBER(1*LEFT(H904,LEN(H904)-1)),1*LEFT(H904,LEN(H904)-1),VLOOKUP(IF(ISERROR(SEARCH(")",H904,1)),LEFT(H904,LEN(H904)),LEFT(H904,LEN(H904)-1)),$A$2:$C$38,3,0))))</f>
        <v/>
      </c>
      <c r="N904" s="40" t="str">
        <f aca="false">I904&amp;"("&amp;J904&amp;IF(ISNUMBER(K904),IF(ISNUMBER(L904),IF(ISNUMBER(M904),","&amp;K904&amp;","&amp;L904&amp;","&amp;M904,","&amp;K904&amp;","&amp;L904),","&amp;K904),"")&amp;")"</f>
        <v>YNWN(4)</v>
      </c>
      <c r="O904" s="0" t="str">
        <f aca="false">IF(ISERROR(VLOOKUP(N904,'INTEGER modparm'!$B$2:$B$155,1,0)),IF(ISERROR(VLOOKUP(N904,'REAL modparm'!$B$2:$B$801,1,0)),IF(ISERROR(VLOOKUP(N904,'CHAR modparm'!$B$2:$B$10,1,0)),"*******","CHARACTER"),"REAL"),"INTEGER")</f>
        <v>REAL</v>
      </c>
      <c r="P904" s="0" t="n">
        <v>903</v>
      </c>
      <c r="Q904" s="42" t="s">
        <v>2974</v>
      </c>
      <c r="R904" s="42" t="str">
        <f aca="false">INDEX($N$2:$N$951,MATCH(S904,$P$2:$P$951,0),1)</f>
        <v>YNWN(4)</v>
      </c>
      <c r="S904" s="30" t="n">
        <v>903</v>
      </c>
      <c r="T904" s="43" t="str">
        <f aca="false">Q904&amp;"::"&amp;R904</f>
        <v>REAL::YNWN(4)</v>
      </c>
      <c r="U904" s="44" t="str">
        <f aca="false">"p%"&amp;LEFT(R904,SEARCH("(",R904,1)-1)&amp;"="&amp;LEFT(R904,SEARCH("(",R904,1)-1)</f>
        <v>p%YNWN=YNWN</v>
      </c>
      <c r="V904" s="44" t="str">
        <f aca="false">LEFT(R904,SEARCH("(",R904,1)-1)&amp;"="&amp;"p%"&amp;LEFT(R904,SEARCH("(",R904,1)-1)</f>
        <v>YNWN=p%YNWN</v>
      </c>
    </row>
    <row r="905" customFormat="false" ht="12.8" hidden="false" customHeight="false" outlineLevel="0" collapsed="false">
      <c r="E905" s="0" t="s">
        <v>1273</v>
      </c>
      <c r="I905" s="39" t="s">
        <v>2911</v>
      </c>
      <c r="J905" s="40" t="n">
        <f aca="false">IF(ISNUMBER(RIGHT(E905,LEN(E905)-SEARCH("(",E905,1))*1),RIGHT(E905,LEN(E905)-SEARCH("(",E905,1))*1,VLOOKUP(MID(E905,SEARCH("(",E905,1)+1,IF(ISERROR(FIND("NBMX",E905,1)),3,4)),$A$2:$C$38,3,0))</f>
        <v>4</v>
      </c>
      <c r="K905" s="40" t="str">
        <f aca="false">IF(ISBLANK(F905),"",IF(ISNUMBER(F905),F905,VLOOKUP(IF(ISERROR(SEARCH(")",F905,1)),LEFT(F905,LEN(F905)),LEFT(F905,LEN(F905)-1)),$A$2:$C$38,3,0)))</f>
        <v/>
      </c>
      <c r="L905" s="40" t="str">
        <f aca="false">IF(ISBLANK(G905),"",IF(ISNUMBER(G905),G905,IF(ISNUMBER(1*LEFT(G905,LEN(G905)-1)),1*LEFT(G905,LEN(G905)-1),VLOOKUP(IF(ISERROR(SEARCH(")",G905,1)),LEFT(G905,LEN(G905)),LEFT(G905,LEN(G905)-1)),$A$2:$C$38,3,0))))</f>
        <v/>
      </c>
      <c r="M905" s="41" t="str">
        <f aca="false">IF(ISBLANK(H905),"",IF(ISNUMBER(H905),H905,IF(ISNUMBER(1*LEFT(H905,LEN(H905)-1)),1*LEFT(H905,LEN(H905)-1),VLOOKUP(IF(ISERROR(SEARCH(")",H905,1)),LEFT(H905,LEN(H905)),LEFT(H905,LEN(H905)-1)),$A$2:$C$38,3,0))))</f>
        <v/>
      </c>
      <c r="N905" s="40" t="str">
        <f aca="false">I905&amp;"("&amp;J905&amp;IF(ISNUMBER(K905),IF(ISNUMBER(L905),IF(ISNUMBER(M905),","&amp;K905&amp;","&amp;L905&amp;","&amp;M905,","&amp;K905&amp;","&amp;L905),","&amp;K905),"")&amp;")"</f>
        <v>YP(4)</v>
      </c>
      <c r="O905" s="0" t="str">
        <f aca="false">IF(ISERROR(VLOOKUP(N905,'INTEGER modparm'!$B$2:$B$155,1,0)),IF(ISERROR(VLOOKUP(N905,'REAL modparm'!$B$2:$B$801,1,0)),IF(ISERROR(VLOOKUP(N905,'CHAR modparm'!$B$2:$B$10,1,0)),"*******","CHARACTER"),"REAL"),"INTEGER")</f>
        <v>REAL</v>
      </c>
      <c r="P905" s="0" t="n">
        <v>904</v>
      </c>
      <c r="Q905" s="42" t="s">
        <v>2974</v>
      </c>
      <c r="R905" s="42" t="str">
        <f aca="false">INDEX($N$2:$N$951,MATCH(S905,$P$2:$P$951,0),1)</f>
        <v>YP(4)</v>
      </c>
      <c r="S905" s="30" t="n">
        <v>904</v>
      </c>
      <c r="T905" s="43" t="str">
        <f aca="false">Q905&amp;"::"&amp;R905</f>
        <v>REAL::YP(4)</v>
      </c>
      <c r="U905" s="44" t="str">
        <f aca="false">"p%"&amp;LEFT(R905,SEARCH("(",R905,1)-1)&amp;"="&amp;LEFT(R905,SEARCH("(",R905,1)-1)</f>
        <v>p%YP=YP</v>
      </c>
      <c r="V905" s="44" t="str">
        <f aca="false">LEFT(R905,SEARCH("(",R905,1)-1)&amp;"="&amp;"p%"&amp;LEFT(R905,SEARCH("(",R905,1)-1)</f>
        <v>YP=p%YP</v>
      </c>
    </row>
    <row r="906" customFormat="false" ht="12.8" hidden="false" customHeight="false" outlineLevel="0" collapsed="false">
      <c r="E906" s="0" t="s">
        <v>1274</v>
      </c>
      <c r="I906" s="39" t="s">
        <v>2912</v>
      </c>
      <c r="J906" s="40" t="n">
        <f aca="false">IF(ISNUMBER(RIGHT(E906,LEN(E906)-SEARCH("(",E906,1))*1),RIGHT(E906,LEN(E906)-SEARCH("(",E906,1))*1,VLOOKUP(MID(E906,SEARCH("(",E906,1)+1,IF(ISERROR(FIND("NBMX",E906,1)),3,4)),$A$2:$C$38,3,0))</f>
        <v>4</v>
      </c>
      <c r="K906" s="40" t="str">
        <f aca="false">IF(ISBLANK(F906),"",IF(ISNUMBER(F906),F906,VLOOKUP(IF(ISERROR(SEARCH(")",F906,1)),LEFT(F906,LEN(F906)),LEFT(F906,LEN(F906)-1)),$A$2:$C$38,3,0)))</f>
        <v/>
      </c>
      <c r="L906" s="40" t="str">
        <f aca="false">IF(ISBLANK(G906),"",IF(ISNUMBER(G906),G906,IF(ISNUMBER(1*LEFT(G906,LEN(G906)-1)),1*LEFT(G906,LEN(G906)-1),VLOOKUP(IF(ISERROR(SEARCH(")",G906,1)),LEFT(G906,LEN(G906)),LEFT(G906,LEN(G906)-1)),$A$2:$C$38,3,0))))</f>
        <v/>
      </c>
      <c r="M906" s="41" t="str">
        <f aca="false">IF(ISBLANK(H906),"",IF(ISNUMBER(H906),H906,IF(ISNUMBER(1*LEFT(H906,LEN(H906)-1)),1*LEFT(H906,LEN(H906)-1),VLOOKUP(IF(ISERROR(SEARCH(")",H906,1)),LEFT(H906,LEN(H906)),LEFT(H906,LEN(H906)-1)),$A$2:$C$38,3,0))))</f>
        <v/>
      </c>
      <c r="N906" s="40" t="str">
        <f aca="false">I906&amp;"("&amp;J906&amp;IF(ISNUMBER(K906),IF(ISNUMBER(L906),IF(ISNUMBER(M906),","&amp;K906&amp;","&amp;L906&amp;","&amp;M906,","&amp;K906&amp;","&amp;L906),","&amp;K906),"")&amp;")"</f>
        <v>YPOU(4)</v>
      </c>
      <c r="O906" s="0" t="str">
        <f aca="false">IF(ISERROR(VLOOKUP(N906,'INTEGER modparm'!$B$2:$B$155,1,0)),IF(ISERROR(VLOOKUP(N906,'REAL modparm'!$B$2:$B$801,1,0)),IF(ISERROR(VLOOKUP(N906,'CHAR modparm'!$B$2:$B$10,1,0)),"*******","CHARACTER"),"REAL"),"INTEGER")</f>
        <v>REAL</v>
      </c>
      <c r="P906" s="0" t="n">
        <v>905</v>
      </c>
      <c r="Q906" s="42" t="s">
        <v>2974</v>
      </c>
      <c r="R906" s="42" t="str">
        <f aca="false">INDEX($N$2:$N$951,MATCH(S906,$P$2:$P$951,0),1)</f>
        <v>YPOU(4)</v>
      </c>
      <c r="S906" s="30" t="n">
        <v>905</v>
      </c>
      <c r="T906" s="43" t="str">
        <f aca="false">Q906&amp;"::"&amp;R906</f>
        <v>REAL::YPOU(4)</v>
      </c>
      <c r="U906" s="44" t="str">
        <f aca="false">"p%"&amp;LEFT(R906,SEARCH("(",R906,1)-1)&amp;"="&amp;LEFT(R906,SEARCH("(",R906,1)-1)</f>
        <v>p%YPOU=YPOU</v>
      </c>
      <c r="V906" s="44" t="str">
        <f aca="false">LEFT(R906,SEARCH("(",R906,1)-1)&amp;"="&amp;"p%"&amp;LEFT(R906,SEARCH("(",R906,1)-1)</f>
        <v>YPOU=p%YPOU</v>
      </c>
    </row>
    <row r="907" customFormat="false" ht="12.8" hidden="false" customHeight="false" outlineLevel="0" collapsed="false">
      <c r="E907" s="0" t="s">
        <v>2004</v>
      </c>
      <c r="F907" s="0" t="s">
        <v>1681</v>
      </c>
      <c r="I907" s="39" t="s">
        <v>2913</v>
      </c>
      <c r="J907" s="40" t="n">
        <f aca="false">IF(ISNUMBER(RIGHT(E907,LEN(E907)-SEARCH("(",E907,1))*1),RIGHT(E907,LEN(E907)-SEARCH("(",E907,1))*1,VLOOKUP(MID(E907,SEARCH("(",E907,1)+1,IF(ISERROR(FIND("NBMX",E907,1)),3,4)),$A$2:$C$38,3,0))</f>
        <v>60</v>
      </c>
      <c r="K907" s="40" t="n">
        <f aca="false">IF(ISBLANK(F907),"",IF(ISNUMBER(F907),F907,VLOOKUP(IF(ISERROR(SEARCH(")",F907,1)),LEFT(F907,LEN(F907)),LEFT(F907,LEN(F907)-1)),$A$2:$C$38,3,0)))</f>
        <v>4</v>
      </c>
      <c r="L907" s="40" t="str">
        <f aca="false">IF(ISBLANK(G907),"",IF(ISNUMBER(G907),G907,IF(ISNUMBER(1*LEFT(G907,LEN(G907)-1)),1*LEFT(G907,LEN(G907)-1),VLOOKUP(IF(ISERROR(SEARCH(")",G907,1)),LEFT(G907,LEN(G907)),LEFT(G907,LEN(G907)-1)),$A$2:$C$38,3,0))))</f>
        <v/>
      </c>
      <c r="M907" s="41" t="str">
        <f aca="false">IF(ISBLANK(H907),"",IF(ISNUMBER(H907),H907,IF(ISNUMBER(1*LEFT(H907,LEN(H907)-1)),1*LEFT(H907,LEN(H907)-1),VLOOKUP(IF(ISERROR(SEARCH(")",H907,1)),LEFT(H907,LEN(H907)),LEFT(H907,LEN(H907)-1)),$A$2:$C$38,3,0))))</f>
        <v/>
      </c>
      <c r="N907" s="40" t="str">
        <f aca="false">I907&amp;"("&amp;J907&amp;IF(ISNUMBER(K907),IF(ISNUMBER(L907),IF(ISNUMBER(M907),","&amp;K907&amp;","&amp;L907&amp;","&amp;M907,","&amp;K907&amp;","&amp;L907),","&amp;K907),"")&amp;")"</f>
        <v>YPST(60,4)</v>
      </c>
      <c r="O907" s="0" t="str">
        <f aca="false">IF(ISERROR(VLOOKUP(N907,'INTEGER modparm'!$B$2:$B$155,1,0)),IF(ISERROR(VLOOKUP(N907,'REAL modparm'!$B$2:$B$801,1,0)),IF(ISERROR(VLOOKUP(N907,'CHAR modparm'!$B$2:$B$10,1,0)),"*******","CHARACTER"),"REAL"),"INTEGER")</f>
        <v>REAL</v>
      </c>
      <c r="P907" s="0" t="n">
        <v>906</v>
      </c>
      <c r="Q907" s="42" t="s">
        <v>2974</v>
      </c>
      <c r="R907" s="42" t="str">
        <f aca="false">INDEX($N$2:$N$951,MATCH(S907,$P$2:$P$951,0),1)</f>
        <v>YPST(60,4)</v>
      </c>
      <c r="S907" s="30" t="n">
        <v>906</v>
      </c>
      <c r="T907" s="43" t="str">
        <f aca="false">Q907&amp;"::"&amp;R907</f>
        <v>REAL::YPST(60,4)</v>
      </c>
      <c r="U907" s="44" t="str">
        <f aca="false">"p%"&amp;LEFT(R907,SEARCH("(",R907,1)-1)&amp;"="&amp;LEFT(R907,SEARCH("(",R907,1)-1)</f>
        <v>p%YPST=YPST</v>
      </c>
      <c r="V907" s="44" t="str">
        <f aca="false">LEFT(R907,SEARCH("(",R907,1)-1)&amp;"="&amp;"p%"&amp;LEFT(R907,SEARCH("(",R907,1)-1)</f>
        <v>YPST=p%YPST</v>
      </c>
    </row>
    <row r="908" customFormat="false" ht="12.8" hidden="false" customHeight="false" outlineLevel="0" collapsed="false">
      <c r="E908" s="0" t="s">
        <v>1275</v>
      </c>
      <c r="I908" s="39" t="s">
        <v>2914</v>
      </c>
      <c r="J908" s="40" t="n">
        <f aca="false">IF(ISNUMBER(RIGHT(E908,LEN(E908)-SEARCH("(",E908,1))*1),RIGHT(E908,LEN(E908)-SEARCH("(",E908,1))*1,VLOOKUP(MID(E908,SEARCH("(",E908,1)+1,IF(ISERROR(FIND("NBMX",E908,1)),3,4)),$A$2:$C$38,3,0))</f>
        <v>4</v>
      </c>
      <c r="K908" s="40" t="str">
        <f aca="false">IF(ISBLANK(F908),"",IF(ISNUMBER(F908),F908,VLOOKUP(IF(ISERROR(SEARCH(")",F908,1)),LEFT(F908,LEN(F908)),LEFT(F908,LEN(F908)-1)),$A$2:$C$38,3,0)))</f>
        <v/>
      </c>
      <c r="L908" s="40" t="str">
        <f aca="false">IF(ISBLANK(G908),"",IF(ISNUMBER(G908),G908,IF(ISNUMBER(1*LEFT(G908,LEN(G908)-1)),1*LEFT(G908,LEN(G908)-1),VLOOKUP(IF(ISERROR(SEARCH(")",G908,1)),LEFT(G908,LEN(G908)),LEFT(G908,LEN(G908)-1)),$A$2:$C$38,3,0))))</f>
        <v/>
      </c>
      <c r="M908" s="41" t="str">
        <f aca="false">IF(ISBLANK(H908),"",IF(ISNUMBER(H908),H908,IF(ISNUMBER(1*LEFT(H908,LEN(H908)-1)),1*LEFT(H908,LEN(H908)-1),VLOOKUP(IF(ISERROR(SEARCH(")",H908,1)),LEFT(H908,LEN(H908)),LEFT(H908,LEN(H908)-1)),$A$2:$C$38,3,0))))</f>
        <v/>
      </c>
      <c r="N908" s="40" t="str">
        <f aca="false">I908&amp;"("&amp;J908&amp;IF(ISNUMBER(K908),IF(ISNUMBER(L908),IF(ISNUMBER(M908),","&amp;K908&amp;","&amp;L908&amp;","&amp;M908,","&amp;K908&amp;","&amp;L908),","&amp;K908),"")&amp;")"</f>
        <v>YPWN(4)</v>
      </c>
      <c r="O908" s="0" t="str">
        <f aca="false">IF(ISERROR(VLOOKUP(N908,'INTEGER modparm'!$B$2:$B$155,1,0)),IF(ISERROR(VLOOKUP(N908,'REAL modparm'!$B$2:$B$801,1,0)),IF(ISERROR(VLOOKUP(N908,'CHAR modparm'!$B$2:$B$10,1,0)),"*******","CHARACTER"),"REAL"),"INTEGER")</f>
        <v>REAL</v>
      </c>
      <c r="P908" s="0" t="n">
        <v>907</v>
      </c>
      <c r="Q908" s="42" t="s">
        <v>2974</v>
      </c>
      <c r="R908" s="42" t="str">
        <f aca="false">INDEX($N$2:$N$951,MATCH(S908,$P$2:$P$951,0),1)</f>
        <v>YPWN(4)</v>
      </c>
      <c r="S908" s="30" t="n">
        <v>907</v>
      </c>
      <c r="T908" s="43" t="str">
        <f aca="false">Q908&amp;"::"&amp;R908</f>
        <v>REAL::YPWN(4)</v>
      </c>
      <c r="U908" s="44" t="str">
        <f aca="false">"p%"&amp;LEFT(R908,SEARCH("(",R908,1)-1)&amp;"="&amp;LEFT(R908,SEARCH("(",R908,1)-1)</f>
        <v>p%YPWN=YPWN</v>
      </c>
      <c r="V908" s="44" t="str">
        <f aca="false">LEFT(R908,SEARCH("(",R908,1)-1)&amp;"="&amp;"p%"&amp;LEFT(R908,SEARCH("(",R908,1)-1)</f>
        <v>YPWN=p%YPWN</v>
      </c>
    </row>
    <row r="909" customFormat="false" ht="12.8" hidden="false" customHeight="false" outlineLevel="0" collapsed="false">
      <c r="E909" s="0" t="s">
        <v>2005</v>
      </c>
      <c r="F909" s="0" t="s">
        <v>1681</v>
      </c>
      <c r="I909" s="39" t="s">
        <v>2915</v>
      </c>
      <c r="J909" s="40" t="n">
        <f aca="false">IF(ISNUMBER(RIGHT(E909,LEN(E909)-SEARCH("(",E909,1))*1),RIGHT(E909,LEN(E909)-SEARCH("(",E909,1))*1,VLOOKUP(MID(E909,SEARCH("(",E909,1)+1,IF(ISERROR(FIND("NBMX",E909,1)),3,4)),$A$2:$C$38,3,0))</f>
        <v>8</v>
      </c>
      <c r="K909" s="40" t="n">
        <f aca="false">IF(ISBLANK(F909),"",IF(ISNUMBER(F909),F909,VLOOKUP(IF(ISERROR(SEARCH(")",F909,1)),LEFT(F909,LEN(F909)),LEFT(F909,LEN(F909)-1)),$A$2:$C$38,3,0)))</f>
        <v>4</v>
      </c>
      <c r="L909" s="40" t="str">
        <f aca="false">IF(ISBLANK(G909),"",IF(ISNUMBER(G909),G909,IF(ISNUMBER(1*LEFT(G909,LEN(G909)-1)),1*LEFT(G909,LEN(G909)-1),VLOOKUP(IF(ISERROR(SEARCH(")",G909,1)),LEFT(G909,LEN(G909)),LEFT(G909,LEN(G909)-1)),$A$2:$C$38,3,0))))</f>
        <v/>
      </c>
      <c r="M909" s="41" t="str">
        <f aca="false">IF(ISBLANK(H909),"",IF(ISNUMBER(H909),H909,IF(ISNUMBER(1*LEFT(H909,LEN(H909)-1)),1*LEFT(H909,LEN(H909)-1),VLOOKUP(IF(ISERROR(SEARCH(")",H909,1)),LEFT(H909,LEN(H909)),LEFT(H909,LEN(H909)-1)),$A$2:$C$38,3,0))))</f>
        <v/>
      </c>
      <c r="N909" s="40" t="str">
        <f aca="false">I909&amp;"("&amp;J909&amp;IF(ISNUMBER(K909),IF(ISNUMBER(L909),IF(ISNUMBER(M909),","&amp;K909&amp;","&amp;L909&amp;","&amp;M909,","&amp;K909&amp;","&amp;L909),","&amp;K909),"")&amp;")"</f>
        <v>YSD(8,4)</v>
      </c>
      <c r="O909" s="0" t="str">
        <f aca="false">IF(ISERROR(VLOOKUP(N909,'INTEGER modparm'!$B$2:$B$155,1,0)),IF(ISERROR(VLOOKUP(N909,'REAL modparm'!$B$2:$B$801,1,0)),IF(ISERROR(VLOOKUP(N909,'CHAR modparm'!$B$2:$B$10,1,0)),"*******","CHARACTER"),"REAL"),"INTEGER")</f>
        <v>REAL</v>
      </c>
      <c r="P909" s="0" t="n">
        <v>908</v>
      </c>
      <c r="Q909" s="42" t="s">
        <v>2974</v>
      </c>
      <c r="R909" s="42" t="str">
        <f aca="false">INDEX($N$2:$N$951,MATCH(S909,$P$2:$P$951,0),1)</f>
        <v>YSD(8,4)</v>
      </c>
      <c r="S909" s="30" t="n">
        <v>908</v>
      </c>
      <c r="T909" s="43" t="str">
        <f aca="false">Q909&amp;"::"&amp;R909</f>
        <v>REAL::YSD(8,4)</v>
      </c>
      <c r="U909" s="44" t="str">
        <f aca="false">"p%"&amp;LEFT(R909,SEARCH("(",R909,1)-1)&amp;"="&amp;LEFT(R909,SEARCH("(",R909,1)-1)</f>
        <v>p%YSD=YSD</v>
      </c>
      <c r="V909" s="44" t="str">
        <f aca="false">LEFT(R909,SEARCH("(",R909,1)-1)&amp;"="&amp;"p%"&amp;LEFT(R909,SEARCH("(",R909,1)-1)</f>
        <v>YSD=p%YSD</v>
      </c>
    </row>
    <row r="910" customFormat="false" ht="12.8" hidden="false" customHeight="false" outlineLevel="0" collapsed="false">
      <c r="E910" s="0" t="s">
        <v>1187</v>
      </c>
      <c r="I910" s="39" t="s">
        <v>2916</v>
      </c>
      <c r="J910" s="40" t="n">
        <f aca="false">IF(ISNUMBER(RIGHT(E910,LEN(E910)-SEARCH("(",E910,1))*1),RIGHT(E910,LEN(E910)-SEARCH("(",E910,1))*1,VLOOKUP(MID(E910,SEARCH("(",E910,1)+1,IF(ISERROR(FIND("NBMX",E910,1)),3,4)),$A$2:$C$38,3,0))</f>
        <v>1</v>
      </c>
      <c r="K910" s="40" t="str">
        <f aca="false">IF(ISBLANK(F910),"",IF(ISNUMBER(F910),F910,VLOOKUP(IF(ISERROR(SEARCH(")",F910,1)),LEFT(F910,LEN(F910)),LEFT(F910,LEN(F910)-1)),$A$2:$C$38,3,0)))</f>
        <v/>
      </c>
      <c r="L910" s="40" t="str">
        <f aca="false">IF(ISBLANK(G910),"",IF(ISNUMBER(G910),G910,IF(ISNUMBER(1*LEFT(G910,LEN(G910)-1)),1*LEFT(G910,LEN(G910)-1),VLOOKUP(IF(ISERROR(SEARCH(")",G910,1)),LEFT(G910,LEN(G910)),LEFT(G910,LEN(G910)-1)),$A$2:$C$38,3,0))))</f>
        <v/>
      </c>
      <c r="M910" s="41" t="str">
        <f aca="false">IF(ISBLANK(H910),"",IF(ISNUMBER(H910),H910,IF(ISNUMBER(1*LEFT(H910,LEN(H910)-1)),1*LEFT(H910,LEN(H910)-1),VLOOKUP(IF(ISERROR(SEARCH(")",H910,1)),LEFT(H910,LEN(H910)),LEFT(H910,LEN(H910)-1)),$A$2:$C$38,3,0))))</f>
        <v/>
      </c>
      <c r="N910" s="40" t="str">
        <f aca="false">I910&amp;"("&amp;J910&amp;IF(ISNUMBER(K910),IF(ISNUMBER(L910),IF(ISNUMBER(M910),","&amp;K910&amp;","&amp;L910&amp;","&amp;M910,","&amp;K910&amp;","&amp;L910),","&amp;K910),"")&amp;")"</f>
        <v>YTN(1)</v>
      </c>
      <c r="O910" s="0" t="str">
        <f aca="false">IF(ISERROR(VLOOKUP(N910,'INTEGER modparm'!$B$2:$B$155,1,0)),IF(ISERROR(VLOOKUP(N910,'REAL modparm'!$B$2:$B$801,1,0)),IF(ISERROR(VLOOKUP(N910,'CHAR modparm'!$B$2:$B$10,1,0)),"*******","CHARACTER"),"REAL"),"INTEGER")</f>
        <v>REAL</v>
      </c>
      <c r="P910" s="0" t="n">
        <v>909</v>
      </c>
      <c r="Q910" s="42" t="s">
        <v>2974</v>
      </c>
      <c r="R910" s="42" t="str">
        <f aca="false">INDEX($N$2:$N$951,MATCH(S910,$P$2:$P$951,0),1)</f>
        <v>YTN(1)</v>
      </c>
      <c r="S910" s="30" t="n">
        <v>909</v>
      </c>
      <c r="T910" s="43" t="str">
        <f aca="false">Q910&amp;"::"&amp;R910</f>
        <v>REAL::YTN(1)</v>
      </c>
      <c r="U910" s="44" t="str">
        <f aca="false">"p%"&amp;LEFT(R910,SEARCH("(",R910,1)-1)&amp;"="&amp;LEFT(R910,SEARCH("(",R910,1)-1)</f>
        <v>p%YTN=YTN</v>
      </c>
      <c r="V910" s="44" t="str">
        <f aca="false">LEFT(R910,SEARCH("(",R910,1)-1)&amp;"="&amp;"p%"&amp;LEFT(R910,SEARCH("(",R910,1)-1)</f>
        <v>YTN=p%YTN</v>
      </c>
    </row>
    <row r="911" customFormat="false" ht="12.8" hidden="false" customHeight="false" outlineLevel="0" collapsed="false">
      <c r="E911" s="0" t="s">
        <v>1188</v>
      </c>
      <c r="I911" s="39" t="s">
        <v>2917</v>
      </c>
      <c r="J911" s="40" t="n">
        <f aca="false">IF(ISNUMBER(RIGHT(E911,LEN(E911)-SEARCH("(",E911,1))*1),RIGHT(E911,LEN(E911)-SEARCH("(",E911,1))*1,VLOOKUP(MID(E911,SEARCH("(",E911,1)+1,IF(ISERROR(FIND("NBMX",E911,1)),3,4)),$A$2:$C$38,3,0))</f>
        <v>1</v>
      </c>
      <c r="K911" s="40" t="str">
        <f aca="false">IF(ISBLANK(F911),"",IF(ISNUMBER(F911),F911,VLOOKUP(IF(ISERROR(SEARCH(")",F911,1)),LEFT(F911,LEN(F911)),LEFT(F911,LEN(F911)-1)),$A$2:$C$38,3,0)))</f>
        <v/>
      </c>
      <c r="L911" s="40" t="str">
        <f aca="false">IF(ISBLANK(G911),"",IF(ISNUMBER(G911),G911,IF(ISNUMBER(1*LEFT(G911,LEN(G911)-1)),1*LEFT(G911,LEN(G911)-1),VLOOKUP(IF(ISERROR(SEARCH(")",G911,1)),LEFT(G911,LEN(G911)),LEFT(G911,LEN(G911)-1)),$A$2:$C$38,3,0))))</f>
        <v/>
      </c>
      <c r="M911" s="41" t="str">
        <f aca="false">IF(ISBLANK(H911),"",IF(ISNUMBER(H911),H911,IF(ISNUMBER(1*LEFT(H911,LEN(H911)-1)),1*LEFT(H911,LEN(H911)-1),VLOOKUP(IF(ISERROR(SEARCH(")",H911,1)),LEFT(H911,LEN(H911)),LEFT(H911,LEN(H911)-1)),$A$2:$C$38,3,0))))</f>
        <v/>
      </c>
      <c r="N911" s="40" t="str">
        <f aca="false">I911&amp;"("&amp;J911&amp;IF(ISNUMBER(K911),IF(ISNUMBER(L911),IF(ISNUMBER(M911),","&amp;K911&amp;","&amp;L911&amp;","&amp;M911,","&amp;K911&amp;","&amp;L911),","&amp;K911),"")&amp;")"</f>
        <v>YTX(1)</v>
      </c>
      <c r="O911" s="0" t="str">
        <f aca="false">IF(ISERROR(VLOOKUP(N911,'INTEGER modparm'!$B$2:$B$155,1,0)),IF(ISERROR(VLOOKUP(N911,'REAL modparm'!$B$2:$B$801,1,0)),IF(ISERROR(VLOOKUP(N911,'CHAR modparm'!$B$2:$B$10,1,0)),"*******","CHARACTER"),"REAL"),"INTEGER")</f>
        <v>REAL</v>
      </c>
      <c r="P911" s="0" t="n">
        <v>910</v>
      </c>
      <c r="Q911" s="42" t="s">
        <v>2974</v>
      </c>
      <c r="R911" s="42" t="str">
        <f aca="false">INDEX($N$2:$N$951,MATCH(S911,$P$2:$P$951,0),1)</f>
        <v>YTX(1)</v>
      </c>
      <c r="S911" s="30" t="n">
        <v>910</v>
      </c>
      <c r="T911" s="43" t="str">
        <f aca="false">Q911&amp;"::"&amp;R911</f>
        <v>REAL::YTX(1)</v>
      </c>
      <c r="U911" s="44" t="str">
        <f aca="false">"p%"&amp;LEFT(R911,SEARCH("(",R911,1)-1)&amp;"="&amp;LEFT(R911,SEARCH("(",R911,1)-1)</f>
        <v>p%YTX=YTX</v>
      </c>
      <c r="V911" s="44" t="str">
        <f aca="false">LEFT(R911,SEARCH("(",R911,1)-1)&amp;"="&amp;"p%"&amp;LEFT(R911,SEARCH("(",R911,1)-1)</f>
        <v>YTX=p%YTX</v>
      </c>
    </row>
    <row r="912" customFormat="false" ht="12.8" hidden="false" customHeight="false" outlineLevel="0" collapsed="false">
      <c r="E912" s="0" t="s">
        <v>1276</v>
      </c>
      <c r="I912" s="39" t="s">
        <v>2918</v>
      </c>
      <c r="J912" s="40" t="n">
        <f aca="false">IF(ISNUMBER(RIGHT(E912,LEN(E912)-SEARCH("(",E912,1))*1),RIGHT(E912,LEN(E912)-SEARCH("(",E912,1))*1,VLOOKUP(MID(E912,SEARCH("(",E912,1)+1,IF(ISERROR(FIND("NBMX",E912,1)),3,4)),$A$2:$C$38,3,0))</f>
        <v>4</v>
      </c>
      <c r="K912" s="40" t="str">
        <f aca="false">IF(ISBLANK(F912),"",IF(ISNUMBER(F912),F912,VLOOKUP(IF(ISERROR(SEARCH(")",F912,1)),LEFT(F912,LEN(F912)),LEFT(F912,LEN(F912)-1)),$A$2:$C$38,3,0)))</f>
        <v/>
      </c>
      <c r="L912" s="40" t="str">
        <f aca="false">IF(ISBLANK(G912),"",IF(ISNUMBER(G912),G912,IF(ISNUMBER(1*LEFT(G912,LEN(G912)-1)),1*LEFT(G912,LEN(G912)-1),VLOOKUP(IF(ISERROR(SEARCH(")",G912,1)),LEFT(G912,LEN(G912)),LEFT(G912,LEN(G912)-1)),$A$2:$C$38,3,0))))</f>
        <v/>
      </c>
      <c r="M912" s="41" t="str">
        <f aca="false">IF(ISBLANK(H912),"",IF(ISNUMBER(H912),H912,IF(ISNUMBER(1*LEFT(H912,LEN(H912)-1)),1*LEFT(H912,LEN(H912)-1),VLOOKUP(IF(ISERROR(SEARCH(")",H912,1)),LEFT(H912,LEN(H912)),LEFT(H912,LEN(H912)-1)),$A$2:$C$38,3,0))))</f>
        <v/>
      </c>
      <c r="N912" s="40" t="str">
        <f aca="false">I912&amp;"("&amp;J912&amp;IF(ISNUMBER(K912),IF(ISNUMBER(L912),IF(ISNUMBER(M912),","&amp;K912&amp;","&amp;L912&amp;","&amp;M912,","&amp;K912&amp;","&amp;L912),","&amp;K912),"")&amp;")"</f>
        <v>YW(4)</v>
      </c>
      <c r="O912" s="0" t="str">
        <f aca="false">IF(ISERROR(VLOOKUP(N912,'INTEGER modparm'!$B$2:$B$155,1,0)),IF(ISERROR(VLOOKUP(N912,'REAL modparm'!$B$2:$B$801,1,0)),IF(ISERROR(VLOOKUP(N912,'CHAR modparm'!$B$2:$B$10,1,0)),"*******","CHARACTER"),"REAL"),"INTEGER")</f>
        <v>REAL</v>
      </c>
      <c r="P912" s="0" t="n">
        <v>911</v>
      </c>
      <c r="Q912" s="42" t="s">
        <v>2974</v>
      </c>
      <c r="R912" s="42" t="str">
        <f aca="false">INDEX($N$2:$N$951,MATCH(S912,$P$2:$P$951,0),1)</f>
        <v>YW(4)</v>
      </c>
      <c r="S912" s="30" t="n">
        <v>911</v>
      </c>
      <c r="T912" s="43" t="str">
        <f aca="false">Q912&amp;"::"&amp;R912</f>
        <v>REAL::YW(4)</v>
      </c>
      <c r="U912" s="44" t="str">
        <f aca="false">"p%"&amp;LEFT(R912,SEARCH("(",R912,1)-1)&amp;"="&amp;LEFT(R912,SEARCH("(",R912,1)-1)</f>
        <v>p%YW=YW</v>
      </c>
      <c r="V912" s="44" t="str">
        <f aca="false">LEFT(R912,SEARCH("(",R912,1)-1)&amp;"="&amp;"p%"&amp;LEFT(R912,SEARCH("(",R912,1)-1)</f>
        <v>YW=p%YW</v>
      </c>
    </row>
    <row r="913" customFormat="false" ht="12.8" hidden="false" customHeight="false" outlineLevel="0" collapsed="false">
      <c r="E913" s="0" t="s">
        <v>2006</v>
      </c>
      <c r="F913" s="0" t="s">
        <v>1599</v>
      </c>
      <c r="I913" s="39" t="s">
        <v>2919</v>
      </c>
      <c r="J913" s="40" t="n">
        <f aca="false">IF(ISNUMBER(RIGHT(E913,LEN(E913)-SEARCH("(",E913,1))*1),RIGHT(E913,LEN(E913)-SEARCH("(",E913,1))*1,VLOOKUP(MID(E913,SEARCH("(",E913,1)+1,IF(ISERROR(FIND("NBMX",E913,1)),3,4)),$A$2:$C$38,3,0))</f>
        <v>12</v>
      </c>
      <c r="K913" s="40" t="n">
        <f aca="false">IF(ISBLANK(F913),"",IF(ISNUMBER(F913),F913,VLOOKUP(IF(ISERROR(SEARCH(")",F913,1)),LEFT(F913,LEN(F913)),LEFT(F913,LEN(F913)-1)),$A$2:$C$38,3,0)))</f>
        <v>1</v>
      </c>
      <c r="L913" s="40" t="str">
        <f aca="false">IF(ISBLANK(G913),"",IF(ISNUMBER(G913),G913,IF(ISNUMBER(1*LEFT(G913,LEN(G913)-1)),1*LEFT(G913,LEN(G913)-1),VLOOKUP(IF(ISERROR(SEARCH(")",G913,1)),LEFT(G913,LEN(G913)),LEFT(G913,LEN(G913)-1)),$A$2:$C$38,3,0))))</f>
        <v/>
      </c>
      <c r="M913" s="41" t="str">
        <f aca="false">IF(ISBLANK(H913),"",IF(ISNUMBER(H913),H913,IF(ISNUMBER(1*LEFT(H913,LEN(H913)-1)),1*LEFT(H913,LEN(H913)-1),VLOOKUP(IF(ISERROR(SEARCH(")",H913,1)),LEFT(H913,LEN(H913)),LEFT(H913,LEN(H913)-1)),$A$2:$C$38,3,0))))</f>
        <v/>
      </c>
      <c r="N913" s="40" t="str">
        <f aca="false">I913&amp;"("&amp;J913&amp;IF(ISNUMBER(K913),IF(ISNUMBER(L913),IF(ISNUMBER(M913),","&amp;K913&amp;","&amp;L913&amp;","&amp;M913,","&amp;K913&amp;","&amp;L913),","&amp;K913),"")&amp;")"</f>
        <v>Z(12,1)</v>
      </c>
      <c r="O913" s="0" t="str">
        <f aca="false">IF(ISERROR(VLOOKUP(N913,'INTEGER modparm'!$B$2:$B$155,1,0)),IF(ISERROR(VLOOKUP(N913,'REAL modparm'!$B$2:$B$801,1,0)),IF(ISERROR(VLOOKUP(N913,'CHAR modparm'!$B$2:$B$10,1,0)),"*******","CHARACTER"),"REAL"),"INTEGER")</f>
        <v>REAL</v>
      </c>
      <c r="P913" s="0" t="n">
        <v>912</v>
      </c>
      <c r="Q913" s="42" t="s">
        <v>2974</v>
      </c>
      <c r="R913" s="42" t="str">
        <f aca="false">INDEX($N$2:$N$951,MATCH(S913,$P$2:$P$951,0),1)</f>
        <v>Z(12,1)</v>
      </c>
      <c r="S913" s="30" t="n">
        <v>912</v>
      </c>
      <c r="T913" s="43" t="str">
        <f aca="false">Q913&amp;"::"&amp;R913</f>
        <v>REAL::Z(12,1)</v>
      </c>
      <c r="U913" s="44" t="str">
        <f aca="false">"p%"&amp;LEFT(R913,SEARCH("(",R913,1)-1)&amp;"="&amp;LEFT(R913,SEARCH("(",R913,1)-1)</f>
        <v>p%Z=Z</v>
      </c>
      <c r="V913" s="44" t="str">
        <f aca="false">LEFT(R913,SEARCH("(",R913,1)-1)&amp;"="&amp;"p%"&amp;LEFT(R913,SEARCH("(",R913,1)-1)</f>
        <v>Z=p%Z</v>
      </c>
    </row>
    <row r="914" customFormat="false" ht="12.8" hidden="false" customHeight="false" outlineLevel="0" collapsed="false">
      <c r="E914" s="0" t="s">
        <v>1189</v>
      </c>
      <c r="I914" s="39" t="s">
        <v>2920</v>
      </c>
      <c r="J914" s="40" t="n">
        <f aca="false">IF(ISNUMBER(RIGHT(E914,LEN(E914)-SEARCH("(",E914,1))*1),RIGHT(E914,LEN(E914)-SEARCH("(",E914,1))*1,VLOOKUP(MID(E914,SEARCH("(",E914,1)+1,IF(ISERROR(FIND("NBMX",E914,1)),3,4)),$A$2:$C$38,3,0))</f>
        <v>1</v>
      </c>
      <c r="K914" s="40" t="str">
        <f aca="false">IF(ISBLANK(F914),"",IF(ISNUMBER(F914),F914,VLOOKUP(IF(ISERROR(SEARCH(")",F914,1)),LEFT(F914,LEN(F914)),LEFT(F914,LEN(F914)-1)),$A$2:$C$38,3,0)))</f>
        <v/>
      </c>
      <c r="L914" s="40" t="str">
        <f aca="false">IF(ISBLANK(G914),"",IF(ISNUMBER(G914),G914,IF(ISNUMBER(1*LEFT(G914,LEN(G914)-1)),1*LEFT(G914,LEN(G914)-1),VLOOKUP(IF(ISERROR(SEARCH(")",G914,1)),LEFT(G914,LEN(G914)),LEFT(G914,LEN(G914)-1)),$A$2:$C$38,3,0))))</f>
        <v/>
      </c>
      <c r="M914" s="41" t="str">
        <f aca="false">IF(ISBLANK(H914),"",IF(ISNUMBER(H914),H914,IF(ISNUMBER(1*LEFT(H914,LEN(H914)-1)),1*LEFT(H914,LEN(H914)-1),VLOOKUP(IF(ISERROR(SEARCH(")",H914,1)),LEFT(H914,LEN(H914)),LEFT(H914,LEN(H914)-1)),$A$2:$C$38,3,0))))</f>
        <v/>
      </c>
      <c r="N914" s="40" t="str">
        <f aca="false">I914&amp;"("&amp;J914&amp;IF(ISNUMBER(K914),IF(ISNUMBER(L914),IF(ISNUMBER(M914),","&amp;K914&amp;","&amp;L914&amp;","&amp;M914,","&amp;K914&amp;","&amp;L914),","&amp;K914),"")&amp;")"</f>
        <v>ZBMC(1)</v>
      </c>
      <c r="O914" s="0" t="str">
        <f aca="false">IF(ISERROR(VLOOKUP(N914,'INTEGER modparm'!$B$2:$B$155,1,0)),IF(ISERROR(VLOOKUP(N914,'REAL modparm'!$B$2:$B$801,1,0)),IF(ISERROR(VLOOKUP(N914,'CHAR modparm'!$B$2:$B$10,1,0)),"*******","CHARACTER"),"REAL"),"INTEGER")</f>
        <v>REAL</v>
      </c>
      <c r="P914" s="0" t="n">
        <v>913</v>
      </c>
      <c r="Q914" s="42" t="s">
        <v>2974</v>
      </c>
      <c r="R914" s="42" t="str">
        <f aca="false">INDEX($N$2:$N$951,MATCH(S914,$P$2:$P$951,0),1)</f>
        <v>ZBMC(1)</v>
      </c>
      <c r="S914" s="30" t="n">
        <v>913</v>
      </c>
      <c r="T914" s="43" t="str">
        <f aca="false">Q914&amp;"::"&amp;R914</f>
        <v>REAL::ZBMC(1)</v>
      </c>
      <c r="U914" s="44" t="str">
        <f aca="false">"p%"&amp;LEFT(R914,SEARCH("(",R914,1)-1)&amp;"="&amp;LEFT(R914,SEARCH("(",R914,1)-1)</f>
        <v>p%ZBMC=ZBMC</v>
      </c>
      <c r="V914" s="44" t="str">
        <f aca="false">LEFT(R914,SEARCH("(",R914,1)-1)&amp;"="&amp;"p%"&amp;LEFT(R914,SEARCH("(",R914,1)-1)</f>
        <v>ZBMC=p%ZBMC</v>
      </c>
    </row>
    <row r="915" customFormat="false" ht="12.8" hidden="false" customHeight="false" outlineLevel="0" collapsed="false">
      <c r="E915" s="0" t="s">
        <v>1190</v>
      </c>
      <c r="I915" s="39" t="s">
        <v>2921</v>
      </c>
      <c r="J915" s="40" t="n">
        <f aca="false">IF(ISNUMBER(RIGHT(E915,LEN(E915)-SEARCH("(",E915,1))*1),RIGHT(E915,LEN(E915)-SEARCH("(",E915,1))*1,VLOOKUP(MID(E915,SEARCH("(",E915,1)+1,IF(ISERROR(FIND("NBMX",E915,1)),3,4)),$A$2:$C$38,3,0))</f>
        <v>1</v>
      </c>
      <c r="K915" s="40" t="str">
        <f aca="false">IF(ISBLANK(F915),"",IF(ISNUMBER(F915),F915,VLOOKUP(IF(ISERROR(SEARCH(")",F915,1)),LEFT(F915,LEN(F915)),LEFT(F915,LEN(F915)-1)),$A$2:$C$38,3,0)))</f>
        <v/>
      </c>
      <c r="L915" s="40" t="str">
        <f aca="false">IF(ISBLANK(G915),"",IF(ISNUMBER(G915),G915,IF(ISNUMBER(1*LEFT(G915,LEN(G915)-1)),1*LEFT(G915,LEN(G915)-1),VLOOKUP(IF(ISERROR(SEARCH(")",G915,1)),LEFT(G915,LEN(G915)),LEFT(G915,LEN(G915)-1)),$A$2:$C$38,3,0))))</f>
        <v/>
      </c>
      <c r="M915" s="41" t="str">
        <f aca="false">IF(ISBLANK(H915),"",IF(ISNUMBER(H915),H915,IF(ISNUMBER(1*LEFT(H915,LEN(H915)-1)),1*LEFT(H915,LEN(H915)-1),VLOOKUP(IF(ISERROR(SEARCH(")",H915,1)),LEFT(H915,LEN(H915)),LEFT(H915,LEN(H915)-1)),$A$2:$C$38,3,0))))</f>
        <v/>
      </c>
      <c r="N915" s="40" t="str">
        <f aca="false">I915&amp;"("&amp;J915&amp;IF(ISNUMBER(K915),IF(ISNUMBER(L915),IF(ISNUMBER(M915),","&amp;K915&amp;","&amp;L915&amp;","&amp;M915,","&amp;K915&amp;","&amp;L915),","&amp;K915),"")&amp;")"</f>
        <v>ZBMN(1)</v>
      </c>
      <c r="O915" s="0" t="str">
        <f aca="false">IF(ISERROR(VLOOKUP(N915,'INTEGER modparm'!$B$2:$B$155,1,0)),IF(ISERROR(VLOOKUP(N915,'REAL modparm'!$B$2:$B$801,1,0)),IF(ISERROR(VLOOKUP(N915,'CHAR modparm'!$B$2:$B$10,1,0)),"*******","CHARACTER"),"REAL"),"INTEGER")</f>
        <v>REAL</v>
      </c>
      <c r="P915" s="0" t="n">
        <v>914</v>
      </c>
      <c r="Q915" s="42" t="s">
        <v>2974</v>
      </c>
      <c r="R915" s="42" t="str">
        <f aca="false">INDEX($N$2:$N$951,MATCH(S915,$P$2:$P$951,0),1)</f>
        <v>ZBMN(1)</v>
      </c>
      <c r="S915" s="30" t="n">
        <v>914</v>
      </c>
      <c r="T915" s="43" t="str">
        <f aca="false">Q915&amp;"::"&amp;R915</f>
        <v>REAL::ZBMN(1)</v>
      </c>
      <c r="U915" s="44" t="str">
        <f aca="false">"p%"&amp;LEFT(R915,SEARCH("(",R915,1)-1)&amp;"="&amp;LEFT(R915,SEARCH("(",R915,1)-1)</f>
        <v>p%ZBMN=ZBMN</v>
      </c>
      <c r="V915" s="44" t="str">
        <f aca="false">LEFT(R915,SEARCH("(",R915,1)-1)&amp;"="&amp;"p%"&amp;LEFT(R915,SEARCH("(",R915,1)-1)</f>
        <v>ZBMN=p%ZBMN</v>
      </c>
    </row>
    <row r="916" customFormat="false" ht="12.8" hidden="false" customHeight="false" outlineLevel="0" collapsed="false">
      <c r="E916" s="0" t="s">
        <v>2007</v>
      </c>
      <c r="F916" s="0" t="s">
        <v>1599</v>
      </c>
      <c r="I916" s="39" t="s">
        <v>2922</v>
      </c>
      <c r="J916" s="40" t="n">
        <f aca="false">IF(ISNUMBER(RIGHT(E916,LEN(E916)-SEARCH("(",E916,1))*1),RIGHT(E916,LEN(E916)-SEARCH("(",E916,1))*1,VLOOKUP(MID(E916,SEARCH("(",E916,1)+1,IF(ISERROR(FIND("NBMX",E916,1)),3,4)),$A$2:$C$38,3,0))</f>
        <v>31</v>
      </c>
      <c r="K916" s="40" t="n">
        <f aca="false">IF(ISBLANK(F916),"",IF(ISNUMBER(F916),F916,VLOOKUP(IF(ISERROR(SEARCH(")",F916,1)),LEFT(F916,LEN(F916)),LEFT(F916,LEN(F916)-1)),$A$2:$C$38,3,0)))</f>
        <v>1</v>
      </c>
      <c r="L916" s="40" t="str">
        <f aca="false">IF(ISBLANK(G916),"",IF(ISNUMBER(G916),G916,IF(ISNUMBER(1*LEFT(G916,LEN(G916)-1)),1*LEFT(G916,LEN(G916)-1),VLOOKUP(IF(ISERROR(SEARCH(")",G916,1)),LEFT(G916,LEN(G916)),LEFT(G916,LEN(G916)-1)),$A$2:$C$38,3,0))))</f>
        <v/>
      </c>
      <c r="M916" s="41" t="str">
        <f aca="false">IF(ISBLANK(H916),"",IF(ISNUMBER(H916),H916,IF(ISNUMBER(1*LEFT(H916,LEN(H916)-1)),1*LEFT(H916,LEN(H916)-1),VLOOKUP(IF(ISERROR(SEARCH(")",H916,1)),LEFT(H916,LEN(H916)),LEFT(H916,LEN(H916)-1)),$A$2:$C$38,3,0))))</f>
        <v/>
      </c>
      <c r="N916" s="40" t="str">
        <f aca="false">I916&amp;"("&amp;J916&amp;IF(ISNUMBER(K916),IF(ISNUMBER(L916),IF(ISNUMBER(M916),","&amp;K916&amp;","&amp;L916&amp;","&amp;M916,","&amp;K916&amp;","&amp;L916),","&amp;K916),"")&amp;")"</f>
        <v>ZC(31,1)</v>
      </c>
      <c r="O916" s="0" t="str">
        <f aca="false">IF(ISERROR(VLOOKUP(N916,'INTEGER modparm'!$B$2:$B$155,1,0)),IF(ISERROR(VLOOKUP(N916,'REAL modparm'!$B$2:$B$801,1,0)),IF(ISERROR(VLOOKUP(N916,'CHAR modparm'!$B$2:$B$10,1,0)),"*******","CHARACTER"),"REAL"),"INTEGER")</f>
        <v>REAL</v>
      </c>
      <c r="P916" s="0" t="n">
        <v>915</v>
      </c>
      <c r="Q916" s="42" t="s">
        <v>2974</v>
      </c>
      <c r="R916" s="42" t="str">
        <f aca="false">INDEX($N$2:$N$951,MATCH(S916,$P$2:$P$951,0),1)</f>
        <v>ZC(31,1)</v>
      </c>
      <c r="S916" s="30" t="n">
        <v>915</v>
      </c>
      <c r="T916" s="43" t="str">
        <f aca="false">Q916&amp;"::"&amp;R916</f>
        <v>REAL::ZC(31,1)</v>
      </c>
      <c r="U916" s="44" t="str">
        <f aca="false">"p%"&amp;LEFT(R916,SEARCH("(",R916,1)-1)&amp;"="&amp;LEFT(R916,SEARCH("(",R916,1)-1)</f>
        <v>p%ZC=ZC</v>
      </c>
      <c r="V916" s="44" t="str">
        <f aca="false">LEFT(R916,SEARCH("(",R916,1)-1)&amp;"="&amp;"p%"&amp;LEFT(R916,SEARCH("(",R916,1)-1)</f>
        <v>ZC=p%ZC</v>
      </c>
    </row>
    <row r="917" customFormat="false" ht="12.8" hidden="false" customHeight="false" outlineLevel="0" collapsed="false">
      <c r="E917" s="0" t="s">
        <v>1191</v>
      </c>
      <c r="I917" s="39" t="s">
        <v>2923</v>
      </c>
      <c r="J917" s="40" t="n">
        <f aca="false">IF(ISNUMBER(RIGHT(E917,LEN(E917)-SEARCH("(",E917,1))*1),RIGHT(E917,LEN(E917)-SEARCH("(",E917,1))*1,VLOOKUP(MID(E917,SEARCH("(",E917,1)+1,IF(ISERROR(FIND("NBMX",E917,1)),3,4)),$A$2:$C$38,3,0))</f>
        <v>1</v>
      </c>
      <c r="K917" s="40" t="str">
        <f aca="false">IF(ISBLANK(F917),"",IF(ISNUMBER(F917),F917,VLOOKUP(IF(ISERROR(SEARCH(")",F917,1)),LEFT(F917,LEN(F917)),LEFT(F917,LEN(F917)-1)),$A$2:$C$38,3,0)))</f>
        <v/>
      </c>
      <c r="L917" s="40" t="str">
        <f aca="false">IF(ISBLANK(G917),"",IF(ISNUMBER(G917),G917,IF(ISNUMBER(1*LEFT(G917,LEN(G917)-1)),1*LEFT(G917,LEN(G917)-1),VLOOKUP(IF(ISERROR(SEARCH(")",G917,1)),LEFT(G917,LEN(G917)),LEFT(G917,LEN(G917)-1)),$A$2:$C$38,3,0))))</f>
        <v/>
      </c>
      <c r="M917" s="41" t="str">
        <f aca="false">IF(ISBLANK(H917),"",IF(ISNUMBER(H917),H917,IF(ISNUMBER(1*LEFT(H917,LEN(H917)-1)),1*LEFT(H917,LEN(H917)-1),VLOOKUP(IF(ISERROR(SEARCH(")",H917,1)),LEFT(H917,LEN(H917)),LEFT(H917,LEN(H917)-1)),$A$2:$C$38,3,0))))</f>
        <v/>
      </c>
      <c r="N917" s="40" t="str">
        <f aca="false">I917&amp;"("&amp;J917&amp;IF(ISNUMBER(K917),IF(ISNUMBER(L917),IF(ISNUMBER(M917),","&amp;K917&amp;","&amp;L917&amp;","&amp;M917,","&amp;K917&amp;","&amp;L917),","&amp;K917),"")&amp;")"</f>
        <v>ZCO(1)</v>
      </c>
      <c r="O917" s="0" t="str">
        <f aca="false">IF(ISERROR(VLOOKUP(N917,'INTEGER modparm'!$B$2:$B$155,1,0)),IF(ISERROR(VLOOKUP(N917,'REAL modparm'!$B$2:$B$801,1,0)),IF(ISERROR(VLOOKUP(N917,'CHAR modparm'!$B$2:$B$10,1,0)),"*******","CHARACTER"),"REAL"),"INTEGER")</f>
        <v>REAL</v>
      </c>
      <c r="P917" s="0" t="n">
        <v>916</v>
      </c>
      <c r="Q917" s="42" t="s">
        <v>2974</v>
      </c>
      <c r="R917" s="42" t="str">
        <f aca="false">INDEX($N$2:$N$951,MATCH(S917,$P$2:$P$951,0),1)</f>
        <v>ZCO(1)</v>
      </c>
      <c r="S917" s="30" t="n">
        <v>916</v>
      </c>
      <c r="T917" s="43" t="str">
        <f aca="false">Q917&amp;"::"&amp;R917</f>
        <v>REAL::ZCO(1)</v>
      </c>
      <c r="U917" s="44" t="str">
        <f aca="false">"p%"&amp;LEFT(R917,SEARCH("(",R917,1)-1)&amp;"="&amp;LEFT(R917,SEARCH("(",R917,1)-1)</f>
        <v>p%ZCO=ZCO</v>
      </c>
      <c r="V917" s="44" t="str">
        <f aca="false">LEFT(R917,SEARCH("(",R917,1)-1)&amp;"="&amp;"p%"&amp;LEFT(R917,SEARCH("(",R917,1)-1)</f>
        <v>ZCO=p%ZCO</v>
      </c>
    </row>
    <row r="918" customFormat="false" ht="12.8" hidden="false" customHeight="false" outlineLevel="0" collapsed="false">
      <c r="E918" s="0" t="s">
        <v>1192</v>
      </c>
      <c r="I918" s="39" t="s">
        <v>2924</v>
      </c>
      <c r="J918" s="40" t="n">
        <f aca="false">IF(ISNUMBER(RIGHT(E918,LEN(E918)-SEARCH("(",E918,1))*1),RIGHT(E918,LEN(E918)-SEARCH("(",E918,1))*1,VLOOKUP(MID(E918,SEARCH("(",E918,1)+1,IF(ISERROR(FIND("NBMX",E918,1)),3,4)),$A$2:$C$38,3,0))</f>
        <v>1</v>
      </c>
      <c r="K918" s="40" t="str">
        <f aca="false">IF(ISBLANK(F918),"",IF(ISNUMBER(F918),F918,VLOOKUP(IF(ISERROR(SEARCH(")",F918,1)),LEFT(F918,LEN(F918)),LEFT(F918,LEN(F918)-1)),$A$2:$C$38,3,0)))</f>
        <v/>
      </c>
      <c r="L918" s="40" t="str">
        <f aca="false">IF(ISBLANK(G918),"",IF(ISNUMBER(G918),G918,IF(ISNUMBER(1*LEFT(G918,LEN(G918)-1)),1*LEFT(G918,LEN(G918)-1),VLOOKUP(IF(ISERROR(SEARCH(")",G918,1)),LEFT(G918,LEN(G918)),LEFT(G918,LEN(G918)-1)),$A$2:$C$38,3,0))))</f>
        <v/>
      </c>
      <c r="M918" s="41" t="str">
        <f aca="false">IF(ISBLANK(H918),"",IF(ISNUMBER(H918),H918,IF(ISNUMBER(1*LEFT(H918,LEN(H918)-1)),1*LEFT(H918,LEN(H918)-1),VLOOKUP(IF(ISERROR(SEARCH(")",H918,1)),LEFT(H918,LEN(H918)),LEFT(H918,LEN(H918)-1)),$A$2:$C$38,3,0))))</f>
        <v/>
      </c>
      <c r="N918" s="40" t="str">
        <f aca="false">I918&amp;"("&amp;J918&amp;IF(ISNUMBER(K918),IF(ISNUMBER(L918),IF(ISNUMBER(M918),","&amp;K918&amp;","&amp;L918&amp;","&amp;M918,","&amp;K918&amp;","&amp;L918),","&amp;K918),"")&amp;")"</f>
        <v>ZCOB(1)</v>
      </c>
      <c r="O918" s="0" t="str">
        <f aca="false">IF(ISERROR(VLOOKUP(N918,'INTEGER modparm'!$B$2:$B$155,1,0)),IF(ISERROR(VLOOKUP(N918,'REAL modparm'!$B$2:$B$801,1,0)),IF(ISERROR(VLOOKUP(N918,'CHAR modparm'!$B$2:$B$10,1,0)),"*******","CHARACTER"),"REAL"),"INTEGER")</f>
        <v>REAL</v>
      </c>
      <c r="P918" s="0" t="n">
        <v>917</v>
      </c>
      <c r="Q918" s="42" t="s">
        <v>2974</v>
      </c>
      <c r="R918" s="42" t="str">
        <f aca="false">INDEX($N$2:$N$951,MATCH(S918,$P$2:$P$951,0),1)</f>
        <v>ZCOB(1)</v>
      </c>
      <c r="S918" s="30" t="n">
        <v>917</v>
      </c>
      <c r="T918" s="43" t="str">
        <f aca="false">Q918&amp;"::"&amp;R918</f>
        <v>REAL::ZCOB(1)</v>
      </c>
      <c r="U918" s="44" t="str">
        <f aca="false">"p%"&amp;LEFT(R918,SEARCH("(",R918,1)-1)&amp;"="&amp;LEFT(R918,SEARCH("(",R918,1)-1)</f>
        <v>p%ZCOB=ZCOB</v>
      </c>
      <c r="V918" s="44" t="str">
        <f aca="false">LEFT(R918,SEARCH("(",R918,1)-1)&amp;"="&amp;"p%"&amp;LEFT(R918,SEARCH("(",R918,1)-1)</f>
        <v>ZCOB=p%ZCOB</v>
      </c>
    </row>
    <row r="919" customFormat="false" ht="12.8" hidden="false" customHeight="false" outlineLevel="0" collapsed="false">
      <c r="E919" s="0" t="s">
        <v>1193</v>
      </c>
      <c r="I919" s="39" t="s">
        <v>2925</v>
      </c>
      <c r="J919" s="40" t="n">
        <f aca="false">IF(ISNUMBER(RIGHT(E919,LEN(E919)-SEARCH("(",E919,1))*1),RIGHT(E919,LEN(E919)-SEARCH("(",E919,1))*1,VLOOKUP(MID(E919,SEARCH("(",E919,1)+1,IF(ISERROR(FIND("NBMX",E919,1)),3,4)),$A$2:$C$38,3,0))</f>
        <v>1</v>
      </c>
      <c r="K919" s="40" t="str">
        <f aca="false">IF(ISBLANK(F919),"",IF(ISNUMBER(F919),F919,VLOOKUP(IF(ISERROR(SEARCH(")",F919,1)),LEFT(F919,LEN(F919)),LEFT(F919,LEN(F919)-1)),$A$2:$C$38,3,0)))</f>
        <v/>
      </c>
      <c r="L919" s="40" t="str">
        <f aca="false">IF(ISBLANK(G919),"",IF(ISNUMBER(G919),G919,IF(ISNUMBER(1*LEFT(G919,LEN(G919)-1)),1*LEFT(G919,LEN(G919)-1),VLOOKUP(IF(ISERROR(SEARCH(")",G919,1)),LEFT(G919,LEN(G919)),LEFT(G919,LEN(G919)-1)),$A$2:$C$38,3,0))))</f>
        <v/>
      </c>
      <c r="M919" s="41" t="str">
        <f aca="false">IF(ISBLANK(H919),"",IF(ISNUMBER(H919),H919,IF(ISNUMBER(1*LEFT(H919,LEN(H919)-1)),1*LEFT(H919,LEN(H919)-1),VLOOKUP(IF(ISERROR(SEARCH(")",H919,1)),LEFT(H919,LEN(H919)),LEFT(H919,LEN(H919)-1)),$A$2:$C$38,3,0))))</f>
        <v/>
      </c>
      <c r="N919" s="40" t="str">
        <f aca="false">I919&amp;"("&amp;J919&amp;IF(ISNUMBER(K919),IF(ISNUMBER(L919),IF(ISNUMBER(M919),","&amp;K919&amp;","&amp;L919&amp;","&amp;M919,","&amp;K919&amp;","&amp;L919),","&amp;K919),"")&amp;")"</f>
        <v>ZEK(1)</v>
      </c>
      <c r="O919" s="0" t="str">
        <f aca="false">IF(ISERROR(VLOOKUP(N919,'INTEGER modparm'!$B$2:$B$155,1,0)),IF(ISERROR(VLOOKUP(N919,'REAL modparm'!$B$2:$B$801,1,0)),IF(ISERROR(VLOOKUP(N919,'CHAR modparm'!$B$2:$B$10,1,0)),"*******","CHARACTER"),"REAL"),"INTEGER")</f>
        <v>REAL</v>
      </c>
      <c r="P919" s="0" t="n">
        <v>918</v>
      </c>
      <c r="Q919" s="42" t="s">
        <v>2974</v>
      </c>
      <c r="R919" s="42" t="str">
        <f aca="false">INDEX($N$2:$N$951,MATCH(S919,$P$2:$P$951,0),1)</f>
        <v>ZEK(1)</v>
      </c>
      <c r="S919" s="30" t="n">
        <v>918</v>
      </c>
      <c r="T919" s="43" t="str">
        <f aca="false">Q919&amp;"::"&amp;R919</f>
        <v>REAL::ZEK(1)</v>
      </c>
      <c r="U919" s="44" t="str">
        <f aca="false">"p%"&amp;LEFT(R919,SEARCH("(",R919,1)-1)&amp;"="&amp;LEFT(R919,SEARCH("(",R919,1)-1)</f>
        <v>p%ZEK=ZEK</v>
      </c>
      <c r="V919" s="44" t="str">
        <f aca="false">LEFT(R919,SEARCH("(",R919,1)-1)&amp;"="&amp;"p%"&amp;LEFT(R919,SEARCH("(",R919,1)-1)</f>
        <v>ZEK=p%ZEK</v>
      </c>
    </row>
    <row r="920" customFormat="false" ht="12.8" hidden="false" customHeight="false" outlineLevel="0" collapsed="false">
      <c r="E920" s="0" t="s">
        <v>1194</v>
      </c>
      <c r="I920" s="39" t="s">
        <v>2926</v>
      </c>
      <c r="J920" s="40" t="n">
        <f aca="false">IF(ISNUMBER(RIGHT(E920,LEN(E920)-SEARCH("(",E920,1))*1),RIGHT(E920,LEN(E920)-SEARCH("(",E920,1))*1,VLOOKUP(MID(E920,SEARCH("(",E920,1)+1,IF(ISERROR(FIND("NBMX",E920,1)),3,4)),$A$2:$C$38,3,0))</f>
        <v>1</v>
      </c>
      <c r="K920" s="40" t="str">
        <f aca="false">IF(ISBLANK(F920),"",IF(ISNUMBER(F920),F920,VLOOKUP(IF(ISERROR(SEARCH(")",F920,1)),LEFT(F920,LEN(F920)),LEFT(F920,LEN(F920)-1)),$A$2:$C$38,3,0)))</f>
        <v/>
      </c>
      <c r="L920" s="40" t="str">
        <f aca="false">IF(ISBLANK(G920),"",IF(ISNUMBER(G920),G920,IF(ISNUMBER(1*LEFT(G920,LEN(G920)-1)),1*LEFT(G920,LEN(G920)-1),VLOOKUP(IF(ISERROR(SEARCH(")",G920,1)),LEFT(G920,LEN(G920)),LEFT(G920,LEN(G920)-1)),$A$2:$C$38,3,0))))</f>
        <v/>
      </c>
      <c r="M920" s="41" t="str">
        <f aca="false">IF(ISBLANK(H920),"",IF(ISNUMBER(H920),H920,IF(ISNUMBER(1*LEFT(H920,LEN(H920)-1)),1*LEFT(H920,LEN(H920)-1),VLOOKUP(IF(ISERROR(SEARCH(")",H920,1)),LEFT(H920,LEN(H920)),LEFT(H920,LEN(H920)-1)),$A$2:$C$38,3,0))))</f>
        <v/>
      </c>
      <c r="N920" s="40" t="str">
        <f aca="false">I920&amp;"("&amp;J920&amp;IF(ISNUMBER(K920),IF(ISNUMBER(L920),IF(ISNUMBER(M920),","&amp;K920&amp;","&amp;L920&amp;","&amp;M920,","&amp;K920&amp;","&amp;L920),","&amp;K920),"")&amp;")"</f>
        <v>ZFK(1)</v>
      </c>
      <c r="O920" s="0" t="str">
        <f aca="false">IF(ISERROR(VLOOKUP(N920,'INTEGER modparm'!$B$2:$B$155,1,0)),IF(ISERROR(VLOOKUP(N920,'REAL modparm'!$B$2:$B$801,1,0)),IF(ISERROR(VLOOKUP(N920,'CHAR modparm'!$B$2:$B$10,1,0)),"*******","CHARACTER"),"REAL"),"INTEGER")</f>
        <v>REAL</v>
      </c>
      <c r="P920" s="0" t="n">
        <v>919</v>
      </c>
      <c r="Q920" s="42" t="s">
        <v>2974</v>
      </c>
      <c r="R920" s="42" t="str">
        <f aca="false">INDEX($N$2:$N$951,MATCH(S920,$P$2:$P$951,0),1)</f>
        <v>ZFK(1)</v>
      </c>
      <c r="S920" s="30" t="n">
        <v>919</v>
      </c>
      <c r="T920" s="43" t="str">
        <f aca="false">Q920&amp;"::"&amp;R920</f>
        <v>REAL::ZFK(1)</v>
      </c>
      <c r="U920" s="44" t="str">
        <f aca="false">"p%"&amp;LEFT(R920,SEARCH("(",R920,1)-1)&amp;"="&amp;LEFT(R920,SEARCH("(",R920,1)-1)</f>
        <v>p%ZFK=ZFK</v>
      </c>
      <c r="V920" s="44" t="str">
        <f aca="false">LEFT(R920,SEARCH("(",R920,1)-1)&amp;"="&amp;"p%"&amp;LEFT(R920,SEARCH("(",R920,1)-1)</f>
        <v>ZFK=p%ZFK</v>
      </c>
    </row>
    <row r="921" customFormat="false" ht="12.8" hidden="false" customHeight="false" outlineLevel="0" collapsed="false">
      <c r="E921" s="0" t="s">
        <v>1195</v>
      </c>
      <c r="I921" s="39" t="s">
        <v>2927</v>
      </c>
      <c r="J921" s="40" t="n">
        <f aca="false">IF(ISNUMBER(RIGHT(E921,LEN(E921)-SEARCH("(",E921,1))*1),RIGHT(E921,LEN(E921)-SEARCH("(",E921,1))*1,VLOOKUP(MID(E921,SEARCH("(",E921,1)+1,IF(ISERROR(FIND("NBMX",E921,1)),3,4)),$A$2:$C$38,3,0))</f>
        <v>1</v>
      </c>
      <c r="K921" s="40" t="str">
        <f aca="false">IF(ISBLANK(F921),"",IF(ISNUMBER(F921),F921,VLOOKUP(IF(ISERROR(SEARCH(")",F921,1)),LEFT(F921,LEN(F921)),LEFT(F921,LEN(F921)-1)),$A$2:$C$38,3,0)))</f>
        <v/>
      </c>
      <c r="L921" s="40" t="str">
        <f aca="false">IF(ISBLANK(G921),"",IF(ISNUMBER(G921),G921,IF(ISNUMBER(1*LEFT(G921,LEN(G921)-1)),1*LEFT(G921,LEN(G921)-1),VLOOKUP(IF(ISERROR(SEARCH(")",G921,1)),LEFT(G921,LEN(G921)),LEFT(G921,LEN(G921)-1)),$A$2:$C$38,3,0))))</f>
        <v/>
      </c>
      <c r="M921" s="41" t="str">
        <f aca="false">IF(ISBLANK(H921),"",IF(ISNUMBER(H921),H921,IF(ISNUMBER(1*LEFT(H921,LEN(H921)-1)),1*LEFT(H921,LEN(H921)-1),VLOOKUP(IF(ISERROR(SEARCH(")",H921,1)),LEFT(H921,LEN(H921)),LEFT(H921,LEN(H921)-1)),$A$2:$C$38,3,0))))</f>
        <v/>
      </c>
      <c r="N921" s="40" t="str">
        <f aca="false">I921&amp;"("&amp;J921&amp;IF(ISNUMBER(K921),IF(ISNUMBER(L921),IF(ISNUMBER(M921),","&amp;K921&amp;","&amp;L921&amp;","&amp;M921,","&amp;K921&amp;","&amp;L921),","&amp;K921),"")&amp;")"</f>
        <v>ZFOP(1)</v>
      </c>
      <c r="O921" s="0" t="str">
        <f aca="false">IF(ISERROR(VLOOKUP(N921,'INTEGER modparm'!$B$2:$B$155,1,0)),IF(ISERROR(VLOOKUP(N921,'REAL modparm'!$B$2:$B$801,1,0)),IF(ISERROR(VLOOKUP(N921,'CHAR modparm'!$B$2:$B$10,1,0)),"*******","CHARACTER"),"REAL"),"INTEGER")</f>
        <v>REAL</v>
      </c>
      <c r="P921" s="0" t="n">
        <v>920</v>
      </c>
      <c r="Q921" s="42" t="s">
        <v>2974</v>
      </c>
      <c r="R921" s="42" t="str">
        <f aca="false">INDEX($N$2:$N$951,MATCH(S921,$P$2:$P$951,0),1)</f>
        <v>ZFOP(1)</v>
      </c>
      <c r="S921" s="30" t="n">
        <v>920</v>
      </c>
      <c r="T921" s="43" t="str">
        <f aca="false">Q921&amp;"::"&amp;R921</f>
        <v>REAL::ZFOP(1)</v>
      </c>
      <c r="U921" s="44" t="str">
        <f aca="false">"p%"&amp;LEFT(R921,SEARCH("(",R921,1)-1)&amp;"="&amp;LEFT(R921,SEARCH("(",R921,1)-1)</f>
        <v>p%ZFOP=ZFOP</v>
      </c>
      <c r="V921" s="44" t="str">
        <f aca="false">LEFT(R921,SEARCH("(",R921,1)-1)&amp;"="&amp;"p%"&amp;LEFT(R921,SEARCH("(",R921,1)-1)</f>
        <v>ZFOP=p%ZFOP</v>
      </c>
    </row>
    <row r="922" customFormat="false" ht="12.8" hidden="false" customHeight="false" outlineLevel="0" collapsed="false">
      <c r="E922" s="0" t="s">
        <v>1196</v>
      </c>
      <c r="I922" s="39" t="s">
        <v>2928</v>
      </c>
      <c r="J922" s="40" t="n">
        <f aca="false">IF(ISNUMBER(RIGHT(E922,LEN(E922)-SEARCH("(",E922,1))*1),RIGHT(E922,LEN(E922)-SEARCH("(",E922,1))*1,VLOOKUP(MID(E922,SEARCH("(",E922,1)+1,IF(ISERROR(FIND("NBMX",E922,1)),3,4)),$A$2:$C$38,3,0))</f>
        <v>1</v>
      </c>
      <c r="K922" s="40" t="str">
        <f aca="false">IF(ISBLANK(F922),"",IF(ISNUMBER(F922),F922,VLOOKUP(IF(ISERROR(SEARCH(")",F922,1)),LEFT(F922,LEN(F922)),LEFT(F922,LEN(F922)-1)),$A$2:$C$38,3,0)))</f>
        <v/>
      </c>
      <c r="L922" s="40" t="str">
        <f aca="false">IF(ISBLANK(G922),"",IF(ISNUMBER(G922),G922,IF(ISNUMBER(1*LEFT(G922,LEN(G922)-1)),1*LEFT(G922,LEN(G922)-1),VLOOKUP(IF(ISERROR(SEARCH(")",G922,1)),LEFT(G922,LEN(G922)),LEFT(G922,LEN(G922)-1)),$A$2:$C$38,3,0))))</f>
        <v/>
      </c>
      <c r="M922" s="41" t="str">
        <f aca="false">IF(ISBLANK(H922),"",IF(ISNUMBER(H922),H922,IF(ISNUMBER(1*LEFT(H922,LEN(H922)-1)),1*LEFT(H922,LEN(H922)-1),VLOOKUP(IF(ISERROR(SEARCH(")",H922,1)),LEFT(H922,LEN(H922)),LEFT(H922,LEN(H922)-1)),$A$2:$C$38,3,0))))</f>
        <v/>
      </c>
      <c r="N922" s="40" t="str">
        <f aca="false">I922&amp;"("&amp;J922&amp;IF(ISNUMBER(K922),IF(ISNUMBER(L922),IF(ISNUMBER(M922),","&amp;K922&amp;","&amp;L922&amp;","&amp;M922,","&amp;K922&amp;","&amp;L922),","&amp;K922),"")&amp;")"</f>
        <v>ZHPC(1)</v>
      </c>
      <c r="O922" s="0" t="str">
        <f aca="false">IF(ISERROR(VLOOKUP(N922,'INTEGER modparm'!$B$2:$B$155,1,0)),IF(ISERROR(VLOOKUP(N922,'REAL modparm'!$B$2:$B$801,1,0)),IF(ISERROR(VLOOKUP(N922,'CHAR modparm'!$B$2:$B$10,1,0)),"*******","CHARACTER"),"REAL"),"INTEGER")</f>
        <v>REAL</v>
      </c>
      <c r="P922" s="0" t="n">
        <v>921</v>
      </c>
      <c r="Q922" s="42" t="s">
        <v>2974</v>
      </c>
      <c r="R922" s="42" t="str">
        <f aca="false">INDEX($N$2:$N$951,MATCH(S922,$P$2:$P$951,0),1)</f>
        <v>ZHPC(1)</v>
      </c>
      <c r="S922" s="30" t="n">
        <v>921</v>
      </c>
      <c r="T922" s="43" t="str">
        <f aca="false">Q922&amp;"::"&amp;R922</f>
        <v>REAL::ZHPC(1)</v>
      </c>
      <c r="U922" s="44" t="str">
        <f aca="false">"p%"&amp;LEFT(R922,SEARCH("(",R922,1)-1)&amp;"="&amp;LEFT(R922,SEARCH("(",R922,1)-1)</f>
        <v>p%ZHPC=ZHPC</v>
      </c>
      <c r="V922" s="44" t="str">
        <f aca="false">LEFT(R922,SEARCH("(",R922,1)-1)&amp;"="&amp;"p%"&amp;LEFT(R922,SEARCH("(",R922,1)-1)</f>
        <v>ZHPC=p%ZHPC</v>
      </c>
    </row>
    <row r="923" customFormat="false" ht="12.8" hidden="false" customHeight="false" outlineLevel="0" collapsed="false">
      <c r="E923" s="0" t="s">
        <v>1197</v>
      </c>
      <c r="I923" s="39" t="s">
        <v>2929</v>
      </c>
      <c r="J923" s="40" t="n">
        <f aca="false">IF(ISNUMBER(RIGHT(E923,LEN(E923)-SEARCH("(",E923,1))*1),RIGHT(E923,LEN(E923)-SEARCH("(",E923,1))*1,VLOOKUP(MID(E923,SEARCH("(",E923,1)+1,IF(ISERROR(FIND("NBMX",E923,1)),3,4)),$A$2:$C$38,3,0))</f>
        <v>1</v>
      </c>
      <c r="K923" s="40" t="str">
        <f aca="false">IF(ISBLANK(F923),"",IF(ISNUMBER(F923),F923,VLOOKUP(IF(ISERROR(SEARCH(")",F923,1)),LEFT(F923,LEN(F923)),LEFT(F923,LEN(F923)-1)),$A$2:$C$38,3,0)))</f>
        <v/>
      </c>
      <c r="L923" s="40" t="str">
        <f aca="false">IF(ISBLANK(G923),"",IF(ISNUMBER(G923),G923,IF(ISNUMBER(1*LEFT(G923,LEN(G923)-1)),1*LEFT(G923,LEN(G923)-1),VLOOKUP(IF(ISERROR(SEARCH(")",G923,1)),LEFT(G923,LEN(G923)),LEFT(G923,LEN(G923)-1)),$A$2:$C$38,3,0))))</f>
        <v/>
      </c>
      <c r="M923" s="41" t="str">
        <f aca="false">IF(ISBLANK(H923),"",IF(ISNUMBER(H923),H923,IF(ISNUMBER(1*LEFT(H923,LEN(H923)-1)),1*LEFT(H923,LEN(H923)-1),VLOOKUP(IF(ISERROR(SEARCH(")",H923,1)),LEFT(H923,LEN(H923)),LEFT(H923,LEN(H923)-1)),$A$2:$C$38,3,0))))</f>
        <v/>
      </c>
      <c r="N923" s="40" t="str">
        <f aca="false">I923&amp;"("&amp;J923&amp;IF(ISNUMBER(K923),IF(ISNUMBER(L923),IF(ISNUMBER(M923),","&amp;K923&amp;","&amp;L923&amp;","&amp;M923,","&amp;K923&amp;","&amp;L923),","&amp;K923),"")&amp;")"</f>
        <v>ZHPN(1)</v>
      </c>
      <c r="O923" s="0" t="str">
        <f aca="false">IF(ISERROR(VLOOKUP(N923,'INTEGER modparm'!$B$2:$B$155,1,0)),IF(ISERROR(VLOOKUP(N923,'REAL modparm'!$B$2:$B$801,1,0)),IF(ISERROR(VLOOKUP(N923,'CHAR modparm'!$B$2:$B$10,1,0)),"*******","CHARACTER"),"REAL"),"INTEGER")</f>
        <v>REAL</v>
      </c>
      <c r="P923" s="0" t="n">
        <v>922</v>
      </c>
      <c r="Q923" s="42" t="s">
        <v>2974</v>
      </c>
      <c r="R923" s="42" t="str">
        <f aca="false">INDEX($N$2:$N$951,MATCH(S923,$P$2:$P$951,0),1)</f>
        <v>ZHPN(1)</v>
      </c>
      <c r="S923" s="30" t="n">
        <v>922</v>
      </c>
      <c r="T923" s="43" t="str">
        <f aca="false">Q923&amp;"::"&amp;R923</f>
        <v>REAL::ZHPN(1)</v>
      </c>
      <c r="U923" s="44" t="str">
        <f aca="false">"p%"&amp;LEFT(R923,SEARCH("(",R923,1)-1)&amp;"="&amp;LEFT(R923,SEARCH("(",R923,1)-1)</f>
        <v>p%ZHPN=ZHPN</v>
      </c>
      <c r="V923" s="44" t="str">
        <f aca="false">LEFT(R923,SEARCH("(",R923,1)-1)&amp;"="&amp;"p%"&amp;LEFT(R923,SEARCH("(",R923,1)-1)</f>
        <v>ZHPN=p%ZHPN</v>
      </c>
    </row>
    <row r="924" customFormat="false" ht="12.8" hidden="false" customHeight="false" outlineLevel="0" collapsed="false">
      <c r="E924" s="0" t="s">
        <v>1198</v>
      </c>
      <c r="I924" s="39" t="s">
        <v>2930</v>
      </c>
      <c r="J924" s="40" t="n">
        <f aca="false">IF(ISNUMBER(RIGHT(E924,LEN(E924)-SEARCH("(",E924,1))*1),RIGHT(E924,LEN(E924)-SEARCH("(",E924,1))*1,VLOOKUP(MID(E924,SEARCH("(",E924,1)+1,IF(ISERROR(FIND("NBMX",E924,1)),3,4)),$A$2:$C$38,3,0))</f>
        <v>1</v>
      </c>
      <c r="K924" s="40" t="str">
        <f aca="false">IF(ISBLANK(F924),"",IF(ISNUMBER(F924),F924,VLOOKUP(IF(ISERROR(SEARCH(")",F924,1)),LEFT(F924,LEN(F924)),LEFT(F924,LEN(F924)-1)),$A$2:$C$38,3,0)))</f>
        <v/>
      </c>
      <c r="L924" s="40" t="str">
        <f aca="false">IF(ISBLANK(G924),"",IF(ISNUMBER(G924),G924,IF(ISNUMBER(1*LEFT(G924,LEN(G924)-1)),1*LEFT(G924,LEN(G924)-1),VLOOKUP(IF(ISERROR(SEARCH(")",G924,1)),LEFT(G924,LEN(G924)),LEFT(G924,LEN(G924)-1)),$A$2:$C$38,3,0))))</f>
        <v/>
      </c>
      <c r="M924" s="41" t="str">
        <f aca="false">IF(ISBLANK(H924),"",IF(ISNUMBER(H924),H924,IF(ISNUMBER(1*LEFT(H924,LEN(H924)-1)),1*LEFT(H924,LEN(H924)-1),VLOOKUP(IF(ISERROR(SEARCH(")",H924,1)),LEFT(H924,LEN(H924)),LEFT(H924,LEN(H924)-1)),$A$2:$C$38,3,0))))</f>
        <v/>
      </c>
      <c r="N924" s="40" t="str">
        <f aca="false">I924&amp;"("&amp;J924&amp;IF(ISNUMBER(K924),IF(ISNUMBER(L924),IF(ISNUMBER(M924),","&amp;K924&amp;","&amp;L924&amp;","&amp;M924,","&amp;K924&amp;","&amp;L924),","&amp;K924),"")&amp;")"</f>
        <v>ZHSC(1)</v>
      </c>
      <c r="O924" s="0" t="str">
        <f aca="false">IF(ISERROR(VLOOKUP(N924,'INTEGER modparm'!$B$2:$B$155,1,0)),IF(ISERROR(VLOOKUP(N924,'REAL modparm'!$B$2:$B$801,1,0)),IF(ISERROR(VLOOKUP(N924,'CHAR modparm'!$B$2:$B$10,1,0)),"*******","CHARACTER"),"REAL"),"INTEGER")</f>
        <v>REAL</v>
      </c>
      <c r="P924" s="0" t="n">
        <v>923</v>
      </c>
      <c r="Q924" s="42" t="s">
        <v>2974</v>
      </c>
      <c r="R924" s="42" t="str">
        <f aca="false">INDEX($N$2:$N$951,MATCH(S924,$P$2:$P$951,0),1)</f>
        <v>ZHSC(1)</v>
      </c>
      <c r="S924" s="30" t="n">
        <v>923</v>
      </c>
      <c r="T924" s="43" t="str">
        <f aca="false">Q924&amp;"::"&amp;R924</f>
        <v>REAL::ZHSC(1)</v>
      </c>
      <c r="U924" s="44" t="str">
        <f aca="false">"p%"&amp;LEFT(R924,SEARCH("(",R924,1)-1)&amp;"="&amp;LEFT(R924,SEARCH("(",R924,1)-1)</f>
        <v>p%ZHSC=ZHSC</v>
      </c>
      <c r="V924" s="44" t="str">
        <f aca="false">LEFT(R924,SEARCH("(",R924,1)-1)&amp;"="&amp;"p%"&amp;LEFT(R924,SEARCH("(",R924,1)-1)</f>
        <v>ZHSC=p%ZHSC</v>
      </c>
    </row>
    <row r="925" customFormat="false" ht="12.8" hidden="false" customHeight="false" outlineLevel="0" collapsed="false">
      <c r="E925" s="0" t="s">
        <v>1199</v>
      </c>
      <c r="I925" s="39" t="s">
        <v>2931</v>
      </c>
      <c r="J925" s="40" t="n">
        <f aca="false">IF(ISNUMBER(RIGHT(E925,LEN(E925)-SEARCH("(",E925,1))*1),RIGHT(E925,LEN(E925)-SEARCH("(",E925,1))*1,VLOOKUP(MID(E925,SEARCH("(",E925,1)+1,IF(ISERROR(FIND("NBMX",E925,1)),3,4)),$A$2:$C$38,3,0))</f>
        <v>1</v>
      </c>
      <c r="K925" s="40" t="str">
        <f aca="false">IF(ISBLANK(F925),"",IF(ISNUMBER(F925),F925,VLOOKUP(IF(ISERROR(SEARCH(")",F925,1)),LEFT(F925,LEN(F925)),LEFT(F925,LEN(F925)-1)),$A$2:$C$38,3,0)))</f>
        <v/>
      </c>
      <c r="L925" s="40" t="str">
        <f aca="false">IF(ISBLANK(G925),"",IF(ISNUMBER(G925),G925,IF(ISNUMBER(1*LEFT(G925,LEN(G925)-1)),1*LEFT(G925,LEN(G925)-1),VLOOKUP(IF(ISERROR(SEARCH(")",G925,1)),LEFT(G925,LEN(G925)),LEFT(G925,LEN(G925)-1)),$A$2:$C$38,3,0))))</f>
        <v/>
      </c>
      <c r="M925" s="41" t="str">
        <f aca="false">IF(ISBLANK(H925),"",IF(ISNUMBER(H925),H925,IF(ISNUMBER(1*LEFT(H925,LEN(H925)-1)),1*LEFT(H925,LEN(H925)-1),VLOOKUP(IF(ISERROR(SEARCH(")",H925,1)),LEFT(H925,LEN(H925)),LEFT(H925,LEN(H925)-1)),$A$2:$C$38,3,0))))</f>
        <v/>
      </c>
      <c r="N925" s="40" t="str">
        <f aca="false">I925&amp;"("&amp;J925&amp;IF(ISNUMBER(K925),IF(ISNUMBER(L925),IF(ISNUMBER(M925),","&amp;K925&amp;","&amp;L925&amp;","&amp;M925,","&amp;K925&amp;","&amp;L925),","&amp;K925),"")&amp;")"</f>
        <v>ZHSN(1)</v>
      </c>
      <c r="O925" s="0" t="str">
        <f aca="false">IF(ISERROR(VLOOKUP(N925,'INTEGER modparm'!$B$2:$B$155,1,0)),IF(ISERROR(VLOOKUP(N925,'REAL modparm'!$B$2:$B$801,1,0)),IF(ISERROR(VLOOKUP(N925,'CHAR modparm'!$B$2:$B$10,1,0)),"*******","CHARACTER"),"REAL"),"INTEGER")</f>
        <v>REAL</v>
      </c>
      <c r="P925" s="0" t="n">
        <v>924</v>
      </c>
      <c r="Q925" s="42" t="s">
        <v>2974</v>
      </c>
      <c r="R925" s="42" t="str">
        <f aca="false">INDEX($N$2:$N$951,MATCH(S925,$P$2:$P$951,0),1)</f>
        <v>ZHSN(1)</v>
      </c>
      <c r="S925" s="30" t="n">
        <v>924</v>
      </c>
      <c r="T925" s="43" t="str">
        <f aca="false">Q925&amp;"::"&amp;R925</f>
        <v>REAL::ZHSN(1)</v>
      </c>
      <c r="U925" s="44" t="str">
        <f aca="false">"p%"&amp;LEFT(R925,SEARCH("(",R925,1)-1)&amp;"="&amp;LEFT(R925,SEARCH("(",R925,1)-1)</f>
        <v>p%ZHSN=ZHSN</v>
      </c>
      <c r="V925" s="44" t="str">
        <f aca="false">LEFT(R925,SEARCH("(",R925,1)-1)&amp;"="&amp;"p%"&amp;LEFT(R925,SEARCH("(",R925,1)-1)</f>
        <v>ZHSN=p%ZHSN</v>
      </c>
    </row>
    <row r="926" customFormat="false" ht="12.8" hidden="false" customHeight="false" outlineLevel="0" collapsed="false">
      <c r="E926" s="0" t="s">
        <v>1200</v>
      </c>
      <c r="I926" s="39" t="s">
        <v>2932</v>
      </c>
      <c r="J926" s="40" t="n">
        <f aca="false">IF(ISNUMBER(RIGHT(E926,LEN(E926)-SEARCH("(",E926,1))*1),RIGHT(E926,LEN(E926)-SEARCH("(",E926,1))*1,VLOOKUP(MID(E926,SEARCH("(",E926,1)+1,IF(ISERROR(FIND("NBMX",E926,1)),3,4)),$A$2:$C$38,3,0))</f>
        <v>1</v>
      </c>
      <c r="K926" s="40" t="str">
        <f aca="false">IF(ISBLANK(F926),"",IF(ISNUMBER(F926),F926,VLOOKUP(IF(ISERROR(SEARCH(")",F926,1)),LEFT(F926,LEN(F926)),LEFT(F926,LEN(F926)-1)),$A$2:$C$38,3,0)))</f>
        <v/>
      </c>
      <c r="L926" s="40" t="str">
        <f aca="false">IF(ISBLANK(G926),"",IF(ISNUMBER(G926),G926,IF(ISNUMBER(1*LEFT(G926,LEN(G926)-1)),1*LEFT(G926,LEN(G926)-1),VLOOKUP(IF(ISERROR(SEARCH(")",G926,1)),LEFT(G926,LEN(G926)),LEFT(G926,LEN(G926)-1)),$A$2:$C$38,3,0))))</f>
        <v/>
      </c>
      <c r="M926" s="41" t="str">
        <f aca="false">IF(ISBLANK(H926),"",IF(ISNUMBER(H926),H926,IF(ISNUMBER(1*LEFT(H926,LEN(H926)-1)),1*LEFT(H926,LEN(H926)-1),VLOOKUP(IF(ISERROR(SEARCH(")",H926,1)),LEFT(H926,LEN(H926)),LEFT(H926,LEN(H926)-1)),$A$2:$C$38,3,0))))</f>
        <v/>
      </c>
      <c r="N926" s="40" t="str">
        <f aca="false">I926&amp;"("&amp;J926&amp;IF(ISNUMBER(K926),IF(ISNUMBER(L926),IF(ISNUMBER(M926),","&amp;K926&amp;","&amp;L926&amp;","&amp;M926,","&amp;K926&amp;","&amp;L926),","&amp;K926),"")&amp;")"</f>
        <v>ZLM(1)</v>
      </c>
      <c r="O926" s="0" t="str">
        <f aca="false">IF(ISERROR(VLOOKUP(N926,'INTEGER modparm'!$B$2:$B$155,1,0)),IF(ISERROR(VLOOKUP(N926,'REAL modparm'!$B$2:$B$801,1,0)),IF(ISERROR(VLOOKUP(N926,'CHAR modparm'!$B$2:$B$10,1,0)),"*******","CHARACTER"),"REAL"),"INTEGER")</f>
        <v>REAL</v>
      </c>
      <c r="P926" s="0" t="n">
        <v>925</v>
      </c>
      <c r="Q926" s="42" t="s">
        <v>2974</v>
      </c>
      <c r="R926" s="42" t="str">
        <f aca="false">INDEX($N$2:$N$951,MATCH(S926,$P$2:$P$951,0),1)</f>
        <v>ZLM(1)</v>
      </c>
      <c r="S926" s="30" t="n">
        <v>925</v>
      </c>
      <c r="T926" s="43" t="str">
        <f aca="false">Q926&amp;"::"&amp;R926</f>
        <v>REAL::ZLM(1)</v>
      </c>
      <c r="U926" s="44" t="str">
        <f aca="false">"p%"&amp;LEFT(R926,SEARCH("(",R926,1)-1)&amp;"="&amp;LEFT(R926,SEARCH("(",R926,1)-1)</f>
        <v>p%ZLM=ZLM</v>
      </c>
      <c r="V926" s="44" t="str">
        <f aca="false">LEFT(R926,SEARCH("(",R926,1)-1)&amp;"="&amp;"p%"&amp;LEFT(R926,SEARCH("(",R926,1)-1)</f>
        <v>ZLM=p%ZLM</v>
      </c>
    </row>
    <row r="927" customFormat="false" ht="12.8" hidden="false" customHeight="false" outlineLevel="0" collapsed="false">
      <c r="E927" s="0" t="s">
        <v>1201</v>
      </c>
      <c r="I927" s="39" t="s">
        <v>2933</v>
      </c>
      <c r="J927" s="40" t="n">
        <f aca="false">IF(ISNUMBER(RIGHT(E927,LEN(E927)-SEARCH("(",E927,1))*1),RIGHT(E927,LEN(E927)-SEARCH("(",E927,1))*1,VLOOKUP(MID(E927,SEARCH("(",E927,1)+1,IF(ISERROR(FIND("NBMX",E927,1)),3,4)),$A$2:$C$38,3,0))</f>
        <v>1</v>
      </c>
      <c r="K927" s="40" t="str">
        <f aca="false">IF(ISBLANK(F927),"",IF(ISNUMBER(F927),F927,VLOOKUP(IF(ISERROR(SEARCH(")",F927,1)),LEFT(F927,LEN(F927)),LEFT(F927,LEN(F927)-1)),$A$2:$C$38,3,0)))</f>
        <v/>
      </c>
      <c r="L927" s="40" t="str">
        <f aca="false">IF(ISBLANK(G927),"",IF(ISNUMBER(G927),G927,IF(ISNUMBER(1*LEFT(G927,LEN(G927)-1)),1*LEFT(G927,LEN(G927)-1),VLOOKUP(IF(ISERROR(SEARCH(")",G927,1)),LEFT(G927,LEN(G927)),LEFT(G927,LEN(G927)-1)),$A$2:$C$38,3,0))))</f>
        <v/>
      </c>
      <c r="M927" s="41" t="str">
        <f aca="false">IF(ISBLANK(H927),"",IF(ISNUMBER(H927),H927,IF(ISNUMBER(1*LEFT(H927,LEN(H927)-1)),1*LEFT(H927,LEN(H927)-1),VLOOKUP(IF(ISERROR(SEARCH(")",H927,1)),LEFT(H927,LEN(H927)),LEFT(H927,LEN(H927)-1)),$A$2:$C$38,3,0))))</f>
        <v/>
      </c>
      <c r="N927" s="40" t="str">
        <f aca="false">I927&amp;"("&amp;J927&amp;IF(ISNUMBER(K927),IF(ISNUMBER(L927),IF(ISNUMBER(M927),","&amp;K927&amp;","&amp;L927&amp;","&amp;M927,","&amp;K927&amp;","&amp;L927),","&amp;K927),"")&amp;")"</f>
        <v>ZLMC(1)</v>
      </c>
      <c r="O927" s="0" t="str">
        <f aca="false">IF(ISERROR(VLOOKUP(N927,'INTEGER modparm'!$B$2:$B$155,1,0)),IF(ISERROR(VLOOKUP(N927,'REAL modparm'!$B$2:$B$801,1,0)),IF(ISERROR(VLOOKUP(N927,'CHAR modparm'!$B$2:$B$10,1,0)),"*******","CHARACTER"),"REAL"),"INTEGER")</f>
        <v>REAL</v>
      </c>
      <c r="P927" s="0" t="n">
        <v>926</v>
      </c>
      <c r="Q927" s="42" t="s">
        <v>2974</v>
      </c>
      <c r="R927" s="42" t="str">
        <f aca="false">INDEX($N$2:$N$951,MATCH(S927,$P$2:$P$951,0),1)</f>
        <v>ZLMC(1)</v>
      </c>
      <c r="S927" s="30" t="n">
        <v>926</v>
      </c>
      <c r="T927" s="43" t="str">
        <f aca="false">Q927&amp;"::"&amp;R927</f>
        <v>REAL::ZLMC(1)</v>
      </c>
      <c r="U927" s="44" t="str">
        <f aca="false">"p%"&amp;LEFT(R927,SEARCH("(",R927,1)-1)&amp;"="&amp;LEFT(R927,SEARCH("(",R927,1)-1)</f>
        <v>p%ZLMC=ZLMC</v>
      </c>
      <c r="V927" s="44" t="str">
        <f aca="false">LEFT(R927,SEARCH("(",R927,1)-1)&amp;"="&amp;"p%"&amp;LEFT(R927,SEARCH("(",R927,1)-1)</f>
        <v>ZLMC=p%ZLMC</v>
      </c>
    </row>
    <row r="928" customFormat="false" ht="12.8" hidden="false" customHeight="false" outlineLevel="0" collapsed="false">
      <c r="E928" s="0" t="s">
        <v>1202</v>
      </c>
      <c r="I928" s="39" t="s">
        <v>2934</v>
      </c>
      <c r="J928" s="40" t="n">
        <f aca="false">IF(ISNUMBER(RIGHT(E928,LEN(E928)-SEARCH("(",E928,1))*1),RIGHT(E928,LEN(E928)-SEARCH("(",E928,1))*1,VLOOKUP(MID(E928,SEARCH("(",E928,1)+1,IF(ISERROR(FIND("NBMX",E928,1)),3,4)),$A$2:$C$38,3,0))</f>
        <v>1</v>
      </c>
      <c r="K928" s="40" t="str">
        <f aca="false">IF(ISBLANK(F928),"",IF(ISNUMBER(F928),F928,VLOOKUP(IF(ISERROR(SEARCH(")",F928,1)),LEFT(F928,LEN(F928)),LEFT(F928,LEN(F928)-1)),$A$2:$C$38,3,0)))</f>
        <v/>
      </c>
      <c r="L928" s="40" t="str">
        <f aca="false">IF(ISBLANK(G928),"",IF(ISNUMBER(G928),G928,IF(ISNUMBER(1*LEFT(G928,LEN(G928)-1)),1*LEFT(G928,LEN(G928)-1),VLOOKUP(IF(ISERROR(SEARCH(")",G928,1)),LEFT(G928,LEN(G928)),LEFT(G928,LEN(G928)-1)),$A$2:$C$38,3,0))))</f>
        <v/>
      </c>
      <c r="M928" s="41" t="str">
        <f aca="false">IF(ISBLANK(H928),"",IF(ISNUMBER(H928),H928,IF(ISNUMBER(1*LEFT(H928,LEN(H928)-1)),1*LEFT(H928,LEN(H928)-1),VLOOKUP(IF(ISERROR(SEARCH(")",H928,1)),LEFT(H928,LEN(H928)),LEFT(H928,LEN(H928)-1)),$A$2:$C$38,3,0))))</f>
        <v/>
      </c>
      <c r="N928" s="40" t="str">
        <f aca="false">I928&amp;"("&amp;J928&amp;IF(ISNUMBER(K928),IF(ISNUMBER(L928),IF(ISNUMBER(M928),","&amp;K928&amp;","&amp;L928&amp;","&amp;M928,","&amp;K928&amp;","&amp;L928),","&amp;K928),"")&amp;")"</f>
        <v>ZLMN(1)</v>
      </c>
      <c r="O928" s="0" t="str">
        <f aca="false">IF(ISERROR(VLOOKUP(N928,'INTEGER modparm'!$B$2:$B$155,1,0)),IF(ISERROR(VLOOKUP(N928,'REAL modparm'!$B$2:$B$801,1,0)),IF(ISERROR(VLOOKUP(N928,'CHAR modparm'!$B$2:$B$10,1,0)),"*******","CHARACTER"),"REAL"),"INTEGER")</f>
        <v>REAL</v>
      </c>
      <c r="P928" s="0" t="n">
        <v>927</v>
      </c>
      <c r="Q928" s="42" t="s">
        <v>2974</v>
      </c>
      <c r="R928" s="42" t="str">
        <f aca="false">INDEX($N$2:$N$951,MATCH(S928,$P$2:$P$951,0),1)</f>
        <v>ZLMN(1)</v>
      </c>
      <c r="S928" s="30" t="n">
        <v>927</v>
      </c>
      <c r="T928" s="43" t="str">
        <f aca="false">Q928&amp;"::"&amp;R928</f>
        <v>REAL::ZLMN(1)</v>
      </c>
      <c r="U928" s="44" t="str">
        <f aca="false">"p%"&amp;LEFT(R928,SEARCH("(",R928,1)-1)&amp;"="&amp;LEFT(R928,SEARCH("(",R928,1)-1)</f>
        <v>p%ZLMN=ZLMN</v>
      </c>
      <c r="V928" s="44" t="str">
        <f aca="false">LEFT(R928,SEARCH("(",R928,1)-1)&amp;"="&amp;"p%"&amp;LEFT(R928,SEARCH("(",R928,1)-1)</f>
        <v>ZLMN=p%ZLMN</v>
      </c>
    </row>
    <row r="929" customFormat="false" ht="12.8" hidden="false" customHeight="false" outlineLevel="0" collapsed="false">
      <c r="E929" s="0" t="s">
        <v>1203</v>
      </c>
      <c r="I929" s="39" t="s">
        <v>2935</v>
      </c>
      <c r="J929" s="40" t="n">
        <f aca="false">IF(ISNUMBER(RIGHT(E929,LEN(E929)-SEARCH("(",E929,1))*1),RIGHT(E929,LEN(E929)-SEARCH("(",E929,1))*1,VLOOKUP(MID(E929,SEARCH("(",E929,1)+1,IF(ISERROR(FIND("NBMX",E929,1)),3,4)),$A$2:$C$38,3,0))</f>
        <v>1</v>
      </c>
      <c r="K929" s="40" t="str">
        <f aca="false">IF(ISBLANK(F929),"",IF(ISNUMBER(F929),F929,VLOOKUP(IF(ISERROR(SEARCH(")",F929,1)),LEFT(F929,LEN(F929)),LEFT(F929,LEN(F929)-1)),$A$2:$C$38,3,0)))</f>
        <v/>
      </c>
      <c r="L929" s="40" t="str">
        <f aca="false">IF(ISBLANK(G929),"",IF(ISNUMBER(G929),G929,IF(ISNUMBER(1*LEFT(G929,LEN(G929)-1)),1*LEFT(G929,LEN(G929)-1),VLOOKUP(IF(ISERROR(SEARCH(")",G929,1)),LEFT(G929,LEN(G929)),LEFT(G929,LEN(G929)-1)),$A$2:$C$38,3,0))))</f>
        <v/>
      </c>
      <c r="M929" s="41" t="str">
        <f aca="false">IF(ISBLANK(H929),"",IF(ISNUMBER(H929),H929,IF(ISNUMBER(1*LEFT(H929,LEN(H929)-1)),1*LEFT(H929,LEN(H929)-1),VLOOKUP(IF(ISERROR(SEARCH(")",H929,1)),LEFT(H929,LEN(H929)),LEFT(H929,LEN(H929)-1)),$A$2:$C$38,3,0))))</f>
        <v/>
      </c>
      <c r="N929" s="40" t="str">
        <f aca="false">I929&amp;"("&amp;J929&amp;IF(ISNUMBER(K929),IF(ISNUMBER(L929),IF(ISNUMBER(M929),","&amp;K929&amp;","&amp;L929&amp;","&amp;M929,","&amp;K929&amp;","&amp;L929),","&amp;K929),"")&amp;")"</f>
        <v>ZLS(1)</v>
      </c>
      <c r="O929" s="0" t="str">
        <f aca="false">IF(ISERROR(VLOOKUP(N929,'INTEGER modparm'!$B$2:$B$155,1,0)),IF(ISERROR(VLOOKUP(N929,'REAL modparm'!$B$2:$B$801,1,0)),IF(ISERROR(VLOOKUP(N929,'CHAR modparm'!$B$2:$B$10,1,0)),"*******","CHARACTER"),"REAL"),"INTEGER")</f>
        <v>REAL</v>
      </c>
      <c r="P929" s="0" t="n">
        <v>928</v>
      </c>
      <c r="Q929" s="42" t="s">
        <v>2974</v>
      </c>
      <c r="R929" s="42" t="str">
        <f aca="false">INDEX($N$2:$N$951,MATCH(S929,$P$2:$P$951,0),1)</f>
        <v>ZLS(1)</v>
      </c>
      <c r="S929" s="30" t="n">
        <v>928</v>
      </c>
      <c r="T929" s="43" t="str">
        <f aca="false">Q929&amp;"::"&amp;R929</f>
        <v>REAL::ZLS(1)</v>
      </c>
      <c r="U929" s="44" t="str">
        <f aca="false">"p%"&amp;LEFT(R929,SEARCH("(",R929,1)-1)&amp;"="&amp;LEFT(R929,SEARCH("(",R929,1)-1)</f>
        <v>p%ZLS=ZLS</v>
      </c>
      <c r="V929" s="44" t="str">
        <f aca="false">LEFT(R929,SEARCH("(",R929,1)-1)&amp;"="&amp;"p%"&amp;LEFT(R929,SEARCH("(",R929,1)-1)</f>
        <v>ZLS=p%ZLS</v>
      </c>
    </row>
    <row r="930" customFormat="false" ht="12.8" hidden="false" customHeight="false" outlineLevel="0" collapsed="false">
      <c r="E930" s="0" t="s">
        <v>1204</v>
      </c>
      <c r="I930" s="39" t="s">
        <v>2936</v>
      </c>
      <c r="J930" s="40" t="n">
        <f aca="false">IF(ISNUMBER(RIGHT(E930,LEN(E930)-SEARCH("(",E930,1))*1),RIGHT(E930,LEN(E930)-SEARCH("(",E930,1))*1,VLOOKUP(MID(E930,SEARCH("(",E930,1)+1,IF(ISERROR(FIND("NBMX",E930,1)),3,4)),$A$2:$C$38,3,0))</f>
        <v>1</v>
      </c>
      <c r="K930" s="40" t="str">
        <f aca="false">IF(ISBLANK(F930),"",IF(ISNUMBER(F930),F930,VLOOKUP(IF(ISERROR(SEARCH(")",F930,1)),LEFT(F930,LEN(F930)),LEFT(F930,LEN(F930)-1)),$A$2:$C$38,3,0)))</f>
        <v/>
      </c>
      <c r="L930" s="40" t="str">
        <f aca="false">IF(ISBLANK(G930),"",IF(ISNUMBER(G930),G930,IF(ISNUMBER(1*LEFT(G930,LEN(G930)-1)),1*LEFT(G930,LEN(G930)-1),VLOOKUP(IF(ISERROR(SEARCH(")",G930,1)),LEFT(G930,LEN(G930)),LEFT(G930,LEN(G930)-1)),$A$2:$C$38,3,0))))</f>
        <v/>
      </c>
      <c r="M930" s="41" t="str">
        <f aca="false">IF(ISBLANK(H930),"",IF(ISNUMBER(H930),H930,IF(ISNUMBER(1*LEFT(H930,LEN(H930)-1)),1*LEFT(H930,LEN(H930)-1),VLOOKUP(IF(ISERROR(SEARCH(")",H930,1)),LEFT(H930,LEN(H930)),LEFT(H930,LEN(H930)-1)),$A$2:$C$38,3,0))))</f>
        <v/>
      </c>
      <c r="N930" s="40" t="str">
        <f aca="false">I930&amp;"("&amp;J930&amp;IF(ISNUMBER(K930),IF(ISNUMBER(L930),IF(ISNUMBER(M930),","&amp;K930&amp;","&amp;L930&amp;","&amp;M930,","&amp;K930&amp;","&amp;L930),","&amp;K930),"")&amp;")"</f>
        <v>ZLSC(1)</v>
      </c>
      <c r="O930" s="0" t="str">
        <f aca="false">IF(ISERROR(VLOOKUP(N930,'INTEGER modparm'!$B$2:$B$155,1,0)),IF(ISERROR(VLOOKUP(N930,'REAL modparm'!$B$2:$B$801,1,0)),IF(ISERROR(VLOOKUP(N930,'CHAR modparm'!$B$2:$B$10,1,0)),"*******","CHARACTER"),"REAL"),"INTEGER")</f>
        <v>REAL</v>
      </c>
      <c r="P930" s="0" t="n">
        <v>929</v>
      </c>
      <c r="Q930" s="42" t="s">
        <v>2974</v>
      </c>
      <c r="R930" s="42" t="str">
        <f aca="false">INDEX($N$2:$N$951,MATCH(S930,$P$2:$P$951,0),1)</f>
        <v>ZLSC(1)</v>
      </c>
      <c r="S930" s="30" t="n">
        <v>929</v>
      </c>
      <c r="T930" s="43" t="str">
        <f aca="false">Q930&amp;"::"&amp;R930</f>
        <v>REAL::ZLSC(1)</v>
      </c>
      <c r="U930" s="44" t="str">
        <f aca="false">"p%"&amp;LEFT(R930,SEARCH("(",R930,1)-1)&amp;"="&amp;LEFT(R930,SEARCH("(",R930,1)-1)</f>
        <v>p%ZLSC=ZLSC</v>
      </c>
      <c r="V930" s="44" t="str">
        <f aca="false">LEFT(R930,SEARCH("(",R930,1)-1)&amp;"="&amp;"p%"&amp;LEFT(R930,SEARCH("(",R930,1)-1)</f>
        <v>ZLSC=p%ZLSC</v>
      </c>
    </row>
    <row r="931" customFormat="false" ht="12.8" hidden="false" customHeight="false" outlineLevel="0" collapsed="false">
      <c r="E931" s="0" t="s">
        <v>1205</v>
      </c>
      <c r="I931" s="39" t="s">
        <v>2937</v>
      </c>
      <c r="J931" s="40" t="n">
        <f aca="false">IF(ISNUMBER(RIGHT(E931,LEN(E931)-SEARCH("(",E931,1))*1),RIGHT(E931,LEN(E931)-SEARCH("(",E931,1))*1,VLOOKUP(MID(E931,SEARCH("(",E931,1)+1,IF(ISERROR(FIND("NBMX",E931,1)),3,4)),$A$2:$C$38,3,0))</f>
        <v>1</v>
      </c>
      <c r="K931" s="40" t="str">
        <f aca="false">IF(ISBLANK(F931),"",IF(ISNUMBER(F931),F931,VLOOKUP(IF(ISERROR(SEARCH(")",F931,1)),LEFT(F931,LEN(F931)),LEFT(F931,LEN(F931)-1)),$A$2:$C$38,3,0)))</f>
        <v/>
      </c>
      <c r="L931" s="40" t="str">
        <f aca="false">IF(ISBLANK(G931),"",IF(ISNUMBER(G931),G931,IF(ISNUMBER(1*LEFT(G931,LEN(G931)-1)),1*LEFT(G931,LEN(G931)-1),VLOOKUP(IF(ISERROR(SEARCH(")",G931,1)),LEFT(G931,LEN(G931)),LEFT(G931,LEN(G931)-1)),$A$2:$C$38,3,0))))</f>
        <v/>
      </c>
      <c r="M931" s="41" t="str">
        <f aca="false">IF(ISBLANK(H931),"",IF(ISNUMBER(H931),H931,IF(ISNUMBER(1*LEFT(H931,LEN(H931)-1)),1*LEFT(H931,LEN(H931)-1),VLOOKUP(IF(ISERROR(SEARCH(")",H931,1)),LEFT(H931,LEN(H931)),LEFT(H931,LEN(H931)-1)),$A$2:$C$38,3,0))))</f>
        <v/>
      </c>
      <c r="N931" s="40" t="str">
        <f aca="false">I931&amp;"("&amp;J931&amp;IF(ISNUMBER(K931),IF(ISNUMBER(L931),IF(ISNUMBER(M931),","&amp;K931&amp;","&amp;L931&amp;","&amp;M931,","&amp;K931&amp;","&amp;L931),","&amp;K931),"")&amp;")"</f>
        <v>ZLSL(1)</v>
      </c>
      <c r="O931" s="0" t="str">
        <f aca="false">IF(ISERROR(VLOOKUP(N931,'INTEGER modparm'!$B$2:$B$155,1,0)),IF(ISERROR(VLOOKUP(N931,'REAL modparm'!$B$2:$B$801,1,0)),IF(ISERROR(VLOOKUP(N931,'CHAR modparm'!$B$2:$B$10,1,0)),"*******","CHARACTER"),"REAL"),"INTEGER")</f>
        <v>REAL</v>
      </c>
      <c r="P931" s="0" t="n">
        <v>930</v>
      </c>
      <c r="Q931" s="42" t="s">
        <v>2974</v>
      </c>
      <c r="R931" s="42" t="str">
        <f aca="false">INDEX($N$2:$N$951,MATCH(S931,$P$2:$P$951,0),1)</f>
        <v>ZLSL(1)</v>
      </c>
      <c r="S931" s="30" t="n">
        <v>930</v>
      </c>
      <c r="T931" s="43" t="str">
        <f aca="false">Q931&amp;"::"&amp;R931</f>
        <v>REAL::ZLSL(1)</v>
      </c>
      <c r="U931" s="44" t="str">
        <f aca="false">"p%"&amp;LEFT(R931,SEARCH("(",R931,1)-1)&amp;"="&amp;LEFT(R931,SEARCH("(",R931,1)-1)</f>
        <v>p%ZLSL=ZLSL</v>
      </c>
      <c r="V931" s="44" t="str">
        <f aca="false">LEFT(R931,SEARCH("(",R931,1)-1)&amp;"="&amp;"p%"&amp;LEFT(R931,SEARCH("(",R931,1)-1)</f>
        <v>ZLSL=p%ZLSL</v>
      </c>
    </row>
    <row r="932" customFormat="false" ht="12.8" hidden="false" customHeight="false" outlineLevel="0" collapsed="false">
      <c r="E932" s="0" t="s">
        <v>1206</v>
      </c>
      <c r="I932" s="39" t="s">
        <v>2938</v>
      </c>
      <c r="J932" s="40" t="n">
        <f aca="false">IF(ISNUMBER(RIGHT(E932,LEN(E932)-SEARCH("(",E932,1))*1),RIGHT(E932,LEN(E932)-SEARCH("(",E932,1))*1,VLOOKUP(MID(E932,SEARCH("(",E932,1)+1,IF(ISERROR(FIND("NBMX",E932,1)),3,4)),$A$2:$C$38,3,0))</f>
        <v>1</v>
      </c>
      <c r="K932" s="40" t="str">
        <f aca="false">IF(ISBLANK(F932),"",IF(ISNUMBER(F932),F932,VLOOKUP(IF(ISERROR(SEARCH(")",F932,1)),LEFT(F932,LEN(F932)),LEFT(F932,LEN(F932)-1)),$A$2:$C$38,3,0)))</f>
        <v/>
      </c>
      <c r="L932" s="40" t="str">
        <f aca="false">IF(ISBLANK(G932),"",IF(ISNUMBER(G932),G932,IF(ISNUMBER(1*LEFT(G932,LEN(G932)-1)),1*LEFT(G932,LEN(G932)-1),VLOOKUP(IF(ISERROR(SEARCH(")",G932,1)),LEFT(G932,LEN(G932)),LEFT(G932,LEN(G932)-1)),$A$2:$C$38,3,0))))</f>
        <v/>
      </c>
      <c r="M932" s="41" t="str">
        <f aca="false">IF(ISBLANK(H932),"",IF(ISNUMBER(H932),H932,IF(ISNUMBER(1*LEFT(H932,LEN(H932)-1)),1*LEFT(H932,LEN(H932)-1),VLOOKUP(IF(ISERROR(SEARCH(")",H932,1)),LEFT(H932,LEN(H932)),LEFT(H932,LEN(H932)-1)),$A$2:$C$38,3,0))))</f>
        <v/>
      </c>
      <c r="N932" s="40" t="str">
        <f aca="false">I932&amp;"("&amp;J932&amp;IF(ISNUMBER(K932),IF(ISNUMBER(L932),IF(ISNUMBER(M932),","&amp;K932&amp;","&amp;L932&amp;","&amp;M932,","&amp;K932&amp;","&amp;L932),","&amp;K932),"")&amp;")"</f>
        <v>ZLSLC(1)</v>
      </c>
      <c r="O932" s="0" t="str">
        <f aca="false">IF(ISERROR(VLOOKUP(N932,'INTEGER modparm'!$B$2:$B$155,1,0)),IF(ISERROR(VLOOKUP(N932,'REAL modparm'!$B$2:$B$801,1,0)),IF(ISERROR(VLOOKUP(N932,'CHAR modparm'!$B$2:$B$10,1,0)),"*******","CHARACTER"),"REAL"),"INTEGER")</f>
        <v>REAL</v>
      </c>
      <c r="P932" s="0" t="n">
        <v>931</v>
      </c>
      <c r="Q932" s="42" t="s">
        <v>2974</v>
      </c>
      <c r="R932" s="42" t="str">
        <f aca="false">INDEX($N$2:$N$951,MATCH(S932,$P$2:$P$951,0),1)</f>
        <v>ZLSLC(1)</v>
      </c>
      <c r="S932" s="30" t="n">
        <v>931</v>
      </c>
      <c r="T932" s="43" t="str">
        <f aca="false">Q932&amp;"::"&amp;R932</f>
        <v>REAL::ZLSLC(1)</v>
      </c>
      <c r="U932" s="44" t="str">
        <f aca="false">"p%"&amp;LEFT(R932,SEARCH("(",R932,1)-1)&amp;"="&amp;LEFT(R932,SEARCH("(",R932,1)-1)</f>
        <v>p%ZLSLC=ZLSLC</v>
      </c>
      <c r="V932" s="44" t="str">
        <f aca="false">LEFT(R932,SEARCH("(",R932,1)-1)&amp;"="&amp;"p%"&amp;LEFT(R932,SEARCH("(",R932,1)-1)</f>
        <v>ZLSLC=p%ZLSLC</v>
      </c>
    </row>
    <row r="933" customFormat="false" ht="12.8" hidden="false" customHeight="false" outlineLevel="0" collapsed="false">
      <c r="E933" s="0" t="s">
        <v>1207</v>
      </c>
      <c r="I933" s="39" t="s">
        <v>2939</v>
      </c>
      <c r="J933" s="40" t="n">
        <f aca="false">IF(ISNUMBER(RIGHT(E933,LEN(E933)-SEARCH("(",E933,1))*1),RIGHT(E933,LEN(E933)-SEARCH("(",E933,1))*1,VLOOKUP(MID(E933,SEARCH("(",E933,1)+1,IF(ISERROR(FIND("NBMX",E933,1)),3,4)),$A$2:$C$38,3,0))</f>
        <v>1</v>
      </c>
      <c r="K933" s="40" t="str">
        <f aca="false">IF(ISBLANK(F933),"",IF(ISNUMBER(F933),F933,VLOOKUP(IF(ISERROR(SEARCH(")",F933,1)),LEFT(F933,LEN(F933)),LEFT(F933,LEN(F933)-1)),$A$2:$C$38,3,0)))</f>
        <v/>
      </c>
      <c r="L933" s="40" t="str">
        <f aca="false">IF(ISBLANK(G933),"",IF(ISNUMBER(G933),G933,IF(ISNUMBER(1*LEFT(G933,LEN(G933)-1)),1*LEFT(G933,LEN(G933)-1),VLOOKUP(IF(ISERROR(SEARCH(")",G933,1)),LEFT(G933,LEN(G933)),LEFT(G933,LEN(G933)-1)),$A$2:$C$38,3,0))))</f>
        <v/>
      </c>
      <c r="M933" s="41" t="str">
        <f aca="false">IF(ISBLANK(H933),"",IF(ISNUMBER(H933),H933,IF(ISNUMBER(1*LEFT(H933,LEN(H933)-1)),1*LEFT(H933,LEN(H933)-1),VLOOKUP(IF(ISERROR(SEARCH(")",H933,1)),LEFT(H933,LEN(H933)),LEFT(H933,LEN(H933)-1)),$A$2:$C$38,3,0))))</f>
        <v/>
      </c>
      <c r="N933" s="40" t="str">
        <f aca="false">I933&amp;"("&amp;J933&amp;IF(ISNUMBER(K933),IF(ISNUMBER(L933),IF(ISNUMBER(M933),","&amp;K933&amp;","&amp;L933&amp;","&amp;M933,","&amp;K933&amp;","&amp;L933),","&amp;K933),"")&amp;")"</f>
        <v>ZLSLNC(1)</v>
      </c>
      <c r="O933" s="0" t="str">
        <f aca="false">IF(ISERROR(VLOOKUP(N933,'INTEGER modparm'!$B$2:$B$155,1,0)),IF(ISERROR(VLOOKUP(N933,'REAL modparm'!$B$2:$B$801,1,0)),IF(ISERROR(VLOOKUP(N933,'CHAR modparm'!$B$2:$B$10,1,0)),"*******","CHARACTER"),"REAL"),"INTEGER")</f>
        <v>REAL</v>
      </c>
      <c r="P933" s="0" t="n">
        <v>932</v>
      </c>
      <c r="Q933" s="42" t="s">
        <v>2974</v>
      </c>
      <c r="R933" s="42" t="str">
        <f aca="false">INDEX($N$2:$N$951,MATCH(S933,$P$2:$P$951,0),1)</f>
        <v>ZLSLNC(1)</v>
      </c>
      <c r="S933" s="30" t="n">
        <v>932</v>
      </c>
      <c r="T933" s="43" t="str">
        <f aca="false">Q933&amp;"::"&amp;R933</f>
        <v>REAL::ZLSLNC(1)</v>
      </c>
      <c r="U933" s="44" t="str">
        <f aca="false">"p%"&amp;LEFT(R933,SEARCH("(",R933,1)-1)&amp;"="&amp;LEFT(R933,SEARCH("(",R933,1)-1)</f>
        <v>p%ZLSLNC=ZLSLNC</v>
      </c>
      <c r="V933" s="44" t="str">
        <f aca="false">LEFT(R933,SEARCH("(",R933,1)-1)&amp;"="&amp;"p%"&amp;LEFT(R933,SEARCH("(",R933,1)-1)</f>
        <v>ZLSLNC=p%ZLSLNC</v>
      </c>
    </row>
    <row r="934" customFormat="false" ht="12.8" hidden="false" customHeight="false" outlineLevel="0" collapsed="false">
      <c r="E934" s="0" t="s">
        <v>1208</v>
      </c>
      <c r="I934" s="39" t="s">
        <v>2940</v>
      </c>
      <c r="J934" s="40" t="n">
        <f aca="false">IF(ISNUMBER(RIGHT(E934,LEN(E934)-SEARCH("(",E934,1))*1),RIGHT(E934,LEN(E934)-SEARCH("(",E934,1))*1,VLOOKUP(MID(E934,SEARCH("(",E934,1)+1,IF(ISERROR(FIND("NBMX",E934,1)),3,4)),$A$2:$C$38,3,0))</f>
        <v>1</v>
      </c>
      <c r="K934" s="40" t="str">
        <f aca="false">IF(ISBLANK(F934),"",IF(ISNUMBER(F934),F934,VLOOKUP(IF(ISERROR(SEARCH(")",F934,1)),LEFT(F934,LEN(F934)),LEFT(F934,LEN(F934)-1)),$A$2:$C$38,3,0)))</f>
        <v/>
      </c>
      <c r="L934" s="40" t="str">
        <f aca="false">IF(ISBLANK(G934),"",IF(ISNUMBER(G934),G934,IF(ISNUMBER(1*LEFT(G934,LEN(G934)-1)),1*LEFT(G934,LEN(G934)-1),VLOOKUP(IF(ISERROR(SEARCH(")",G934,1)),LEFT(G934,LEN(G934)),LEFT(G934,LEN(G934)-1)),$A$2:$C$38,3,0))))</f>
        <v/>
      </c>
      <c r="M934" s="41" t="str">
        <f aca="false">IF(ISBLANK(H934),"",IF(ISNUMBER(H934),H934,IF(ISNUMBER(1*LEFT(H934,LEN(H934)-1)),1*LEFT(H934,LEN(H934)-1),VLOOKUP(IF(ISERROR(SEARCH(")",H934,1)),LEFT(H934,LEN(H934)),LEFT(H934,LEN(H934)-1)),$A$2:$C$38,3,0))))</f>
        <v/>
      </c>
      <c r="N934" s="40" t="str">
        <f aca="false">I934&amp;"("&amp;J934&amp;IF(ISNUMBER(K934),IF(ISNUMBER(L934),IF(ISNUMBER(M934),","&amp;K934&amp;","&amp;L934&amp;","&amp;M934,","&amp;K934&amp;","&amp;L934),","&amp;K934),"")&amp;")"</f>
        <v>ZLSN(1)</v>
      </c>
      <c r="O934" s="0" t="str">
        <f aca="false">IF(ISERROR(VLOOKUP(N934,'INTEGER modparm'!$B$2:$B$155,1,0)),IF(ISERROR(VLOOKUP(N934,'REAL modparm'!$B$2:$B$801,1,0)),IF(ISERROR(VLOOKUP(N934,'CHAR modparm'!$B$2:$B$10,1,0)),"*******","CHARACTER"),"REAL"),"INTEGER")</f>
        <v>REAL</v>
      </c>
      <c r="P934" s="0" t="n">
        <v>933</v>
      </c>
      <c r="Q934" s="42" t="s">
        <v>2974</v>
      </c>
      <c r="R934" s="42" t="str">
        <f aca="false">INDEX($N$2:$N$951,MATCH(S934,$P$2:$P$951,0),1)</f>
        <v>ZLSN(1)</v>
      </c>
      <c r="S934" s="30" t="n">
        <v>933</v>
      </c>
      <c r="T934" s="43" t="str">
        <f aca="false">Q934&amp;"::"&amp;R934</f>
        <v>REAL::ZLSN(1)</v>
      </c>
      <c r="U934" s="44" t="str">
        <f aca="false">"p%"&amp;LEFT(R934,SEARCH("(",R934,1)-1)&amp;"="&amp;LEFT(R934,SEARCH("(",R934,1)-1)</f>
        <v>p%ZLSN=ZLSN</v>
      </c>
      <c r="V934" s="44" t="str">
        <f aca="false">LEFT(R934,SEARCH("(",R934,1)-1)&amp;"="&amp;"p%"&amp;LEFT(R934,SEARCH("(",R934,1)-1)</f>
        <v>ZLSN=p%ZLSN</v>
      </c>
    </row>
    <row r="935" customFormat="false" ht="12.8" hidden="false" customHeight="false" outlineLevel="0" collapsed="false">
      <c r="E935" s="0" t="s">
        <v>1209</v>
      </c>
      <c r="I935" s="39" t="s">
        <v>2941</v>
      </c>
      <c r="J935" s="40" t="n">
        <f aca="false">IF(ISNUMBER(RIGHT(E935,LEN(E935)-SEARCH("(",E935,1))*1),RIGHT(E935,LEN(E935)-SEARCH("(",E935,1))*1,VLOOKUP(MID(E935,SEARCH("(",E935,1)+1,IF(ISERROR(FIND("NBMX",E935,1)),3,4)),$A$2:$C$38,3,0))</f>
        <v>1</v>
      </c>
      <c r="K935" s="40" t="str">
        <f aca="false">IF(ISBLANK(F935),"",IF(ISNUMBER(F935),F935,VLOOKUP(IF(ISERROR(SEARCH(")",F935,1)),LEFT(F935,LEN(F935)),LEFT(F935,LEN(F935)-1)),$A$2:$C$38,3,0)))</f>
        <v/>
      </c>
      <c r="L935" s="40" t="str">
        <f aca="false">IF(ISBLANK(G935),"",IF(ISNUMBER(G935),G935,IF(ISNUMBER(1*LEFT(G935,LEN(G935)-1)),1*LEFT(G935,LEN(G935)-1),VLOOKUP(IF(ISERROR(SEARCH(")",G935,1)),LEFT(G935,LEN(G935)),LEFT(G935,LEN(G935)-1)),$A$2:$C$38,3,0))))</f>
        <v/>
      </c>
      <c r="M935" s="41" t="str">
        <f aca="false">IF(ISBLANK(H935),"",IF(ISNUMBER(H935),H935,IF(ISNUMBER(1*LEFT(H935,LEN(H935)-1)),1*LEFT(H935,LEN(H935)-1),VLOOKUP(IF(ISERROR(SEARCH(")",H935,1)),LEFT(H935,LEN(H935)),LEFT(H935,LEN(H935)-1)),$A$2:$C$38,3,0))))</f>
        <v/>
      </c>
      <c r="N935" s="40" t="str">
        <f aca="false">I935&amp;"("&amp;J935&amp;IF(ISNUMBER(K935),IF(ISNUMBER(L935),IF(ISNUMBER(M935),","&amp;K935&amp;","&amp;L935&amp;","&amp;M935,","&amp;K935&amp;","&amp;L935),","&amp;K935),"")&amp;")"</f>
        <v>ZNMA(1)</v>
      </c>
      <c r="O935" s="0" t="str">
        <f aca="false">IF(ISERROR(VLOOKUP(N935,'INTEGER modparm'!$B$2:$B$155,1,0)),IF(ISERROR(VLOOKUP(N935,'REAL modparm'!$B$2:$B$801,1,0)),IF(ISERROR(VLOOKUP(N935,'CHAR modparm'!$B$2:$B$10,1,0)),"*******","CHARACTER"),"REAL"),"INTEGER")</f>
        <v>REAL</v>
      </c>
      <c r="P935" s="0" t="n">
        <v>934</v>
      </c>
      <c r="Q935" s="42" t="s">
        <v>2974</v>
      </c>
      <c r="R935" s="42" t="str">
        <f aca="false">INDEX($N$2:$N$951,MATCH(S935,$P$2:$P$951,0),1)</f>
        <v>ZNMA(1)</v>
      </c>
      <c r="S935" s="30" t="n">
        <v>934</v>
      </c>
      <c r="T935" s="43" t="str">
        <f aca="false">Q935&amp;"::"&amp;R935</f>
        <v>REAL::ZNMA(1)</v>
      </c>
      <c r="U935" s="44" t="str">
        <f aca="false">"p%"&amp;LEFT(R935,SEARCH("(",R935,1)-1)&amp;"="&amp;LEFT(R935,SEARCH("(",R935,1)-1)</f>
        <v>p%ZNMA=ZNMA</v>
      </c>
      <c r="V935" s="44" t="str">
        <f aca="false">LEFT(R935,SEARCH("(",R935,1)-1)&amp;"="&amp;"p%"&amp;LEFT(R935,SEARCH("(",R935,1)-1)</f>
        <v>ZNMA=p%ZNMA</v>
      </c>
    </row>
    <row r="936" customFormat="false" ht="12.8" hidden="false" customHeight="false" outlineLevel="0" collapsed="false">
      <c r="E936" s="0" t="s">
        <v>1210</v>
      </c>
      <c r="I936" s="39" t="s">
        <v>2942</v>
      </c>
      <c r="J936" s="40" t="n">
        <f aca="false">IF(ISNUMBER(RIGHT(E936,LEN(E936)-SEARCH("(",E936,1))*1),RIGHT(E936,LEN(E936)-SEARCH("(",E936,1))*1,VLOOKUP(MID(E936,SEARCH("(",E936,1)+1,IF(ISERROR(FIND("NBMX",E936,1)),3,4)),$A$2:$C$38,3,0))</f>
        <v>1</v>
      </c>
      <c r="K936" s="40" t="str">
        <f aca="false">IF(ISBLANK(F936),"",IF(ISNUMBER(F936),F936,VLOOKUP(IF(ISERROR(SEARCH(")",F936,1)),LEFT(F936,LEN(F936)),LEFT(F936,LEN(F936)-1)),$A$2:$C$38,3,0)))</f>
        <v/>
      </c>
      <c r="L936" s="40" t="str">
        <f aca="false">IF(ISBLANK(G936),"",IF(ISNUMBER(G936),G936,IF(ISNUMBER(1*LEFT(G936,LEN(G936)-1)),1*LEFT(G936,LEN(G936)-1),VLOOKUP(IF(ISERROR(SEARCH(")",G936,1)),LEFT(G936,LEN(G936)),LEFT(G936,LEN(G936)-1)),$A$2:$C$38,3,0))))</f>
        <v/>
      </c>
      <c r="M936" s="41" t="str">
        <f aca="false">IF(ISBLANK(H936),"",IF(ISNUMBER(H936),H936,IF(ISNUMBER(1*LEFT(H936,LEN(H936)-1)),1*LEFT(H936,LEN(H936)-1),VLOOKUP(IF(ISERROR(SEARCH(")",H936,1)),LEFT(H936,LEN(H936)),LEFT(H936,LEN(H936)-1)),$A$2:$C$38,3,0))))</f>
        <v/>
      </c>
      <c r="N936" s="40" t="str">
        <f aca="false">I936&amp;"("&amp;J936&amp;IF(ISNUMBER(K936),IF(ISNUMBER(L936),IF(ISNUMBER(M936),","&amp;K936&amp;","&amp;L936&amp;","&amp;M936,","&amp;K936&amp;","&amp;L936),","&amp;K936),"")&amp;")"</f>
        <v>ZNMN(1)</v>
      </c>
      <c r="O936" s="0" t="str">
        <f aca="false">IF(ISERROR(VLOOKUP(N936,'INTEGER modparm'!$B$2:$B$155,1,0)),IF(ISERROR(VLOOKUP(N936,'REAL modparm'!$B$2:$B$801,1,0)),IF(ISERROR(VLOOKUP(N936,'CHAR modparm'!$B$2:$B$10,1,0)),"*******","CHARACTER"),"REAL"),"INTEGER")</f>
        <v>REAL</v>
      </c>
      <c r="P936" s="0" t="n">
        <v>935</v>
      </c>
      <c r="Q936" s="42" t="s">
        <v>2974</v>
      </c>
      <c r="R936" s="42" t="str">
        <f aca="false">INDEX($N$2:$N$951,MATCH(S936,$P$2:$P$951,0),1)</f>
        <v>ZNMN(1)</v>
      </c>
      <c r="S936" s="30" t="n">
        <v>935</v>
      </c>
      <c r="T936" s="43" t="str">
        <f aca="false">Q936&amp;"::"&amp;R936</f>
        <v>REAL::ZNMN(1)</v>
      </c>
      <c r="U936" s="44" t="str">
        <f aca="false">"p%"&amp;LEFT(R936,SEARCH("(",R936,1)-1)&amp;"="&amp;LEFT(R936,SEARCH("(",R936,1)-1)</f>
        <v>p%ZNMN=ZNMN</v>
      </c>
      <c r="V936" s="44" t="str">
        <f aca="false">LEFT(R936,SEARCH("(",R936,1)-1)&amp;"="&amp;"p%"&amp;LEFT(R936,SEARCH("(",R936,1)-1)</f>
        <v>ZNMN=p%ZNMN</v>
      </c>
    </row>
    <row r="937" customFormat="false" ht="12.8" hidden="false" customHeight="false" outlineLevel="0" collapsed="false">
      <c r="E937" s="0" t="s">
        <v>1211</v>
      </c>
      <c r="I937" s="39" t="s">
        <v>2943</v>
      </c>
      <c r="J937" s="40" t="n">
        <f aca="false">IF(ISNUMBER(RIGHT(E937,LEN(E937)-SEARCH("(",E937,1))*1),RIGHT(E937,LEN(E937)-SEARCH("(",E937,1))*1,VLOOKUP(MID(E937,SEARCH("(",E937,1)+1,IF(ISERROR(FIND("NBMX",E937,1)),3,4)),$A$2:$C$38,3,0))</f>
        <v>1</v>
      </c>
      <c r="K937" s="40" t="str">
        <f aca="false">IF(ISBLANK(F937),"",IF(ISNUMBER(F937),F937,VLOOKUP(IF(ISERROR(SEARCH(")",F937,1)),LEFT(F937,LEN(F937)),LEFT(F937,LEN(F937)-1)),$A$2:$C$38,3,0)))</f>
        <v/>
      </c>
      <c r="L937" s="40" t="str">
        <f aca="false">IF(ISBLANK(G937),"",IF(ISNUMBER(G937),G937,IF(ISNUMBER(1*LEFT(G937,LEN(G937)-1)),1*LEFT(G937,LEN(G937)-1),VLOOKUP(IF(ISERROR(SEARCH(")",G937,1)),LEFT(G937,LEN(G937)),LEFT(G937,LEN(G937)-1)),$A$2:$C$38,3,0))))</f>
        <v/>
      </c>
      <c r="M937" s="41" t="str">
        <f aca="false">IF(ISBLANK(H937),"",IF(ISNUMBER(H937),H937,IF(ISNUMBER(1*LEFT(H937,LEN(H937)-1)),1*LEFT(H937,LEN(H937)-1),VLOOKUP(IF(ISERROR(SEARCH(")",H937,1)),LEFT(H937,LEN(H937)),LEFT(H937,LEN(H937)-1)),$A$2:$C$38,3,0))))</f>
        <v/>
      </c>
      <c r="N937" s="40" t="str">
        <f aca="false">I937&amp;"("&amp;J937&amp;IF(ISNUMBER(K937),IF(ISNUMBER(L937),IF(ISNUMBER(M937),","&amp;K937&amp;","&amp;L937&amp;","&amp;M937,","&amp;K937&amp;","&amp;L937),","&amp;K937),"")&amp;")"</f>
        <v>ZNMU(1)</v>
      </c>
      <c r="O937" s="0" t="str">
        <f aca="false">IF(ISERROR(VLOOKUP(N937,'INTEGER modparm'!$B$2:$B$155,1,0)),IF(ISERROR(VLOOKUP(N937,'REAL modparm'!$B$2:$B$801,1,0)),IF(ISERROR(VLOOKUP(N937,'CHAR modparm'!$B$2:$B$10,1,0)),"*******","CHARACTER"),"REAL"),"INTEGER")</f>
        <v>REAL</v>
      </c>
      <c r="P937" s="0" t="n">
        <v>936</v>
      </c>
      <c r="Q937" s="42" t="s">
        <v>2974</v>
      </c>
      <c r="R937" s="42" t="str">
        <f aca="false">INDEX($N$2:$N$951,MATCH(S937,$P$2:$P$951,0),1)</f>
        <v>ZNMU(1)</v>
      </c>
      <c r="S937" s="30" t="n">
        <v>936</v>
      </c>
      <c r="T937" s="43" t="str">
        <f aca="false">Q937&amp;"::"&amp;R937</f>
        <v>REAL::ZNMU(1)</v>
      </c>
      <c r="U937" s="44" t="str">
        <f aca="false">"p%"&amp;LEFT(R937,SEARCH("(",R937,1)-1)&amp;"="&amp;LEFT(R937,SEARCH("(",R937,1)-1)</f>
        <v>p%ZNMU=ZNMU</v>
      </c>
      <c r="V937" s="44" t="str">
        <f aca="false">LEFT(R937,SEARCH("(",R937,1)-1)&amp;"="&amp;"p%"&amp;LEFT(R937,SEARCH("(",R937,1)-1)</f>
        <v>ZNMU=p%ZNMU</v>
      </c>
    </row>
    <row r="938" customFormat="false" ht="12.8" hidden="false" customHeight="false" outlineLevel="0" collapsed="false">
      <c r="E938" s="0" t="s">
        <v>1212</v>
      </c>
      <c r="I938" s="39" t="s">
        <v>2944</v>
      </c>
      <c r="J938" s="40" t="n">
        <f aca="false">IF(ISNUMBER(RIGHT(E938,LEN(E938)-SEARCH("(",E938,1))*1),RIGHT(E938,LEN(E938)-SEARCH("(",E938,1))*1,VLOOKUP(MID(E938,SEARCH("(",E938,1)+1,IF(ISERROR(FIND("NBMX",E938,1)),3,4)),$A$2:$C$38,3,0))</f>
        <v>1</v>
      </c>
      <c r="K938" s="40" t="str">
        <f aca="false">IF(ISBLANK(F938),"",IF(ISNUMBER(F938),F938,VLOOKUP(IF(ISERROR(SEARCH(")",F938,1)),LEFT(F938,LEN(F938)),LEFT(F938,LEN(F938)-1)),$A$2:$C$38,3,0)))</f>
        <v/>
      </c>
      <c r="L938" s="40" t="str">
        <f aca="false">IF(ISBLANK(G938),"",IF(ISNUMBER(G938),G938,IF(ISNUMBER(1*LEFT(G938,LEN(G938)-1)),1*LEFT(G938,LEN(G938)-1),VLOOKUP(IF(ISERROR(SEARCH(")",G938,1)),LEFT(G938,LEN(G938)),LEFT(G938,LEN(G938)-1)),$A$2:$C$38,3,0))))</f>
        <v/>
      </c>
      <c r="M938" s="41" t="str">
        <f aca="false">IF(ISBLANK(H938),"",IF(ISNUMBER(H938),H938,IF(ISNUMBER(1*LEFT(H938,LEN(H938)-1)),1*LEFT(H938,LEN(H938)-1),VLOOKUP(IF(ISERROR(SEARCH(")",H938,1)),LEFT(H938,LEN(H938)),LEFT(H938,LEN(H938)-1)),$A$2:$C$38,3,0))))</f>
        <v/>
      </c>
      <c r="N938" s="40" t="str">
        <f aca="false">I938&amp;"("&amp;J938&amp;IF(ISNUMBER(K938),IF(ISNUMBER(L938),IF(ISNUMBER(M938),","&amp;K938&amp;","&amp;L938&amp;","&amp;M938,","&amp;K938&amp;","&amp;L938),","&amp;K938),"")&amp;")"</f>
        <v>ZNOA(1)</v>
      </c>
      <c r="O938" s="0" t="str">
        <f aca="false">IF(ISERROR(VLOOKUP(N938,'INTEGER modparm'!$B$2:$B$155,1,0)),IF(ISERROR(VLOOKUP(N938,'REAL modparm'!$B$2:$B$801,1,0)),IF(ISERROR(VLOOKUP(N938,'CHAR modparm'!$B$2:$B$10,1,0)),"*******","CHARACTER"),"REAL"),"INTEGER")</f>
        <v>REAL</v>
      </c>
      <c r="P938" s="0" t="n">
        <v>937</v>
      </c>
      <c r="Q938" s="42" t="s">
        <v>2974</v>
      </c>
      <c r="R938" s="42" t="str">
        <f aca="false">INDEX($N$2:$N$951,MATCH(S938,$P$2:$P$951,0),1)</f>
        <v>ZNOA(1)</v>
      </c>
      <c r="S938" s="30" t="n">
        <v>937</v>
      </c>
      <c r="T938" s="43" t="str">
        <f aca="false">Q938&amp;"::"&amp;R938</f>
        <v>REAL::ZNOA(1)</v>
      </c>
      <c r="U938" s="44" t="str">
        <f aca="false">"p%"&amp;LEFT(R938,SEARCH("(",R938,1)-1)&amp;"="&amp;LEFT(R938,SEARCH("(",R938,1)-1)</f>
        <v>p%ZNOA=ZNOA</v>
      </c>
      <c r="V938" s="44" t="str">
        <f aca="false">LEFT(R938,SEARCH("(",R938,1)-1)&amp;"="&amp;"p%"&amp;LEFT(R938,SEARCH("(",R938,1)-1)</f>
        <v>ZNOA=p%ZNOA</v>
      </c>
    </row>
    <row r="939" customFormat="false" ht="12.8" hidden="false" customHeight="false" outlineLevel="0" collapsed="false">
      <c r="E939" s="0" t="s">
        <v>1213</v>
      </c>
      <c r="I939" s="39" t="s">
        <v>2945</v>
      </c>
      <c r="J939" s="40" t="n">
        <f aca="false">IF(ISNUMBER(RIGHT(E939,LEN(E939)-SEARCH("(",E939,1))*1),RIGHT(E939,LEN(E939)-SEARCH("(",E939,1))*1,VLOOKUP(MID(E939,SEARCH("(",E939,1)+1,IF(ISERROR(FIND("NBMX",E939,1)),3,4)),$A$2:$C$38,3,0))</f>
        <v>1</v>
      </c>
      <c r="K939" s="40" t="str">
        <f aca="false">IF(ISBLANK(F939),"",IF(ISNUMBER(F939),F939,VLOOKUP(IF(ISERROR(SEARCH(")",F939,1)),LEFT(F939,LEN(F939)),LEFT(F939,LEN(F939)-1)),$A$2:$C$38,3,0)))</f>
        <v/>
      </c>
      <c r="L939" s="40" t="str">
        <f aca="false">IF(ISBLANK(G939),"",IF(ISNUMBER(G939),G939,IF(ISNUMBER(1*LEFT(G939,LEN(G939)-1)),1*LEFT(G939,LEN(G939)-1),VLOOKUP(IF(ISERROR(SEARCH(")",G939,1)),LEFT(G939,LEN(G939)),LEFT(G939,LEN(G939)-1)),$A$2:$C$38,3,0))))</f>
        <v/>
      </c>
      <c r="M939" s="41" t="str">
        <f aca="false">IF(ISBLANK(H939),"",IF(ISNUMBER(H939),H939,IF(ISNUMBER(1*LEFT(H939,LEN(H939)-1)),1*LEFT(H939,LEN(H939)-1),VLOOKUP(IF(ISERROR(SEARCH(")",H939,1)),LEFT(H939,LEN(H939)),LEFT(H939,LEN(H939)-1)),$A$2:$C$38,3,0))))</f>
        <v/>
      </c>
      <c r="N939" s="40" t="str">
        <f aca="false">I939&amp;"("&amp;J939&amp;IF(ISNUMBER(K939),IF(ISNUMBER(L939),IF(ISNUMBER(M939),","&amp;K939&amp;","&amp;L939&amp;","&amp;M939,","&amp;K939&amp;","&amp;L939),","&amp;K939),"")&amp;")"</f>
        <v>ZNOS(1)</v>
      </c>
      <c r="O939" s="0" t="str">
        <f aca="false">IF(ISERROR(VLOOKUP(N939,'INTEGER modparm'!$B$2:$B$155,1,0)),IF(ISERROR(VLOOKUP(N939,'REAL modparm'!$B$2:$B$801,1,0)),IF(ISERROR(VLOOKUP(N939,'CHAR modparm'!$B$2:$B$10,1,0)),"*******","CHARACTER"),"REAL"),"INTEGER")</f>
        <v>REAL</v>
      </c>
      <c r="P939" s="0" t="n">
        <v>938</v>
      </c>
      <c r="Q939" s="42" t="s">
        <v>2974</v>
      </c>
      <c r="R939" s="42" t="str">
        <f aca="false">INDEX($N$2:$N$951,MATCH(S939,$P$2:$P$951,0),1)</f>
        <v>ZNOS(1)</v>
      </c>
      <c r="S939" s="30" t="n">
        <v>938</v>
      </c>
      <c r="T939" s="43" t="str">
        <f aca="false">Q939&amp;"::"&amp;R939</f>
        <v>REAL::ZNOS(1)</v>
      </c>
      <c r="U939" s="44" t="str">
        <f aca="false">"p%"&amp;LEFT(R939,SEARCH("(",R939,1)-1)&amp;"="&amp;LEFT(R939,SEARCH("(",R939,1)-1)</f>
        <v>p%ZNOS=ZNOS</v>
      </c>
      <c r="V939" s="44" t="str">
        <f aca="false">LEFT(R939,SEARCH("(",R939,1)-1)&amp;"="&amp;"p%"&amp;LEFT(R939,SEARCH("(",R939,1)-1)</f>
        <v>ZNOS=p%ZNOS</v>
      </c>
    </row>
    <row r="940" customFormat="false" ht="12.8" hidden="false" customHeight="false" outlineLevel="0" collapsed="false">
      <c r="E940" s="0" t="s">
        <v>1214</v>
      </c>
      <c r="I940" s="39" t="s">
        <v>2946</v>
      </c>
      <c r="J940" s="40" t="n">
        <f aca="false">IF(ISNUMBER(RIGHT(E940,LEN(E940)-SEARCH("(",E940,1))*1),RIGHT(E940,LEN(E940)-SEARCH("(",E940,1))*1,VLOOKUP(MID(E940,SEARCH("(",E940,1)+1,IF(ISERROR(FIND("NBMX",E940,1)),3,4)),$A$2:$C$38,3,0))</f>
        <v>1</v>
      </c>
      <c r="K940" s="40" t="str">
        <f aca="false">IF(ISBLANK(F940),"",IF(ISNUMBER(F940),F940,VLOOKUP(IF(ISERROR(SEARCH(")",F940,1)),LEFT(F940,LEN(F940)),LEFT(F940,LEN(F940)-1)),$A$2:$C$38,3,0)))</f>
        <v/>
      </c>
      <c r="L940" s="40" t="str">
        <f aca="false">IF(ISBLANK(G940),"",IF(ISNUMBER(G940),G940,IF(ISNUMBER(1*LEFT(G940,LEN(G940)-1)),1*LEFT(G940,LEN(G940)-1),VLOOKUP(IF(ISERROR(SEARCH(")",G940,1)),LEFT(G940,LEN(G940)),LEFT(G940,LEN(G940)-1)),$A$2:$C$38,3,0))))</f>
        <v/>
      </c>
      <c r="M940" s="41" t="str">
        <f aca="false">IF(ISBLANK(H940),"",IF(ISNUMBER(H940),H940,IF(ISNUMBER(1*LEFT(H940,LEN(H940)-1)),1*LEFT(H940,LEN(H940)-1),VLOOKUP(IF(ISERROR(SEARCH(")",H940,1)),LEFT(H940,LEN(H940)),LEFT(H940,LEN(H940)-1)),$A$2:$C$38,3,0))))</f>
        <v/>
      </c>
      <c r="N940" s="40" t="str">
        <f aca="false">I940&amp;"("&amp;J940&amp;IF(ISNUMBER(K940),IF(ISNUMBER(L940),IF(ISNUMBER(M940),","&amp;K940&amp;","&amp;L940&amp;","&amp;M940,","&amp;K940&amp;","&amp;L940),","&amp;K940),"")&amp;")"</f>
        <v>ZNOU(1)</v>
      </c>
      <c r="O940" s="0" t="str">
        <f aca="false">IF(ISERROR(VLOOKUP(N940,'INTEGER modparm'!$B$2:$B$155,1,0)),IF(ISERROR(VLOOKUP(N940,'REAL modparm'!$B$2:$B$801,1,0)),IF(ISERROR(VLOOKUP(N940,'CHAR modparm'!$B$2:$B$10,1,0)),"*******","CHARACTER"),"REAL"),"INTEGER")</f>
        <v>REAL</v>
      </c>
      <c r="P940" s="0" t="n">
        <v>939</v>
      </c>
      <c r="Q940" s="42" t="s">
        <v>2974</v>
      </c>
      <c r="R940" s="42" t="str">
        <f aca="false">INDEX($N$2:$N$951,MATCH(S940,$P$2:$P$951,0),1)</f>
        <v>ZNOU(1)</v>
      </c>
      <c r="S940" s="30" t="n">
        <v>939</v>
      </c>
      <c r="T940" s="43" t="str">
        <f aca="false">Q940&amp;"::"&amp;R940</f>
        <v>REAL::ZNOU(1)</v>
      </c>
      <c r="U940" s="44" t="str">
        <f aca="false">"p%"&amp;LEFT(R940,SEARCH("(",R940,1)-1)&amp;"="&amp;LEFT(R940,SEARCH("(",R940,1)-1)</f>
        <v>p%ZNOU=ZNOU</v>
      </c>
      <c r="V940" s="44" t="str">
        <f aca="false">LEFT(R940,SEARCH("(",R940,1)-1)&amp;"="&amp;"p%"&amp;LEFT(R940,SEARCH("(",R940,1)-1)</f>
        <v>ZNOU=p%ZNOU</v>
      </c>
    </row>
    <row r="941" customFormat="false" ht="12.8" hidden="false" customHeight="false" outlineLevel="0" collapsed="false">
      <c r="E941" s="0" t="s">
        <v>1215</v>
      </c>
      <c r="I941" s="39" t="s">
        <v>2947</v>
      </c>
      <c r="J941" s="40" t="n">
        <f aca="false">IF(ISNUMBER(RIGHT(E941,LEN(E941)-SEARCH("(",E941,1))*1),RIGHT(E941,LEN(E941)-SEARCH("(",E941,1))*1,VLOOKUP(MID(E941,SEARCH("(",E941,1)+1,IF(ISERROR(FIND("NBMX",E941,1)),3,4)),$A$2:$C$38,3,0))</f>
        <v>1</v>
      </c>
      <c r="K941" s="40" t="str">
        <f aca="false">IF(ISBLANK(F941),"",IF(ISNUMBER(F941),F941,VLOOKUP(IF(ISERROR(SEARCH(")",F941,1)),LEFT(F941,LEN(F941)),LEFT(F941,LEN(F941)-1)),$A$2:$C$38,3,0)))</f>
        <v/>
      </c>
      <c r="L941" s="40" t="str">
        <f aca="false">IF(ISBLANK(G941),"",IF(ISNUMBER(G941),G941,IF(ISNUMBER(1*LEFT(G941,LEN(G941)-1)),1*LEFT(G941,LEN(G941)-1),VLOOKUP(IF(ISERROR(SEARCH(")",G941,1)),LEFT(G941,LEN(G941)),LEFT(G941,LEN(G941)-1)),$A$2:$C$38,3,0))))</f>
        <v/>
      </c>
      <c r="M941" s="41" t="str">
        <f aca="false">IF(ISBLANK(H941),"",IF(ISNUMBER(H941),H941,IF(ISNUMBER(1*LEFT(H941,LEN(H941)-1)),1*LEFT(H941,LEN(H941)-1),VLOOKUP(IF(ISERROR(SEARCH(")",H941,1)),LEFT(H941,LEN(H941)),LEFT(H941,LEN(H941)-1)),$A$2:$C$38,3,0))))</f>
        <v/>
      </c>
      <c r="N941" s="40" t="str">
        <f aca="false">I941&amp;"("&amp;J941&amp;IF(ISNUMBER(K941),IF(ISNUMBER(L941),IF(ISNUMBER(M941),","&amp;K941&amp;","&amp;L941&amp;","&amp;M941,","&amp;K941&amp;","&amp;L941),","&amp;K941),"")&amp;")"</f>
        <v>ZOC(1)</v>
      </c>
      <c r="O941" s="0" t="str">
        <f aca="false">IF(ISERROR(VLOOKUP(N941,'INTEGER modparm'!$B$2:$B$155,1,0)),IF(ISERROR(VLOOKUP(N941,'REAL modparm'!$B$2:$B$801,1,0)),IF(ISERROR(VLOOKUP(N941,'CHAR modparm'!$B$2:$B$10,1,0)),"*******","CHARACTER"),"REAL"),"INTEGER")</f>
        <v>REAL</v>
      </c>
      <c r="P941" s="0" t="n">
        <v>940</v>
      </c>
      <c r="Q941" s="42" t="s">
        <v>2974</v>
      </c>
      <c r="R941" s="42" t="str">
        <f aca="false">INDEX($N$2:$N$951,MATCH(S941,$P$2:$P$951,0),1)</f>
        <v>ZOC(1)</v>
      </c>
      <c r="S941" s="30" t="n">
        <v>940</v>
      </c>
      <c r="T941" s="43" t="str">
        <f aca="false">Q941&amp;"::"&amp;R941</f>
        <v>REAL::ZOC(1)</v>
      </c>
      <c r="U941" s="44" t="str">
        <f aca="false">"p%"&amp;LEFT(R941,SEARCH("(",R941,1)-1)&amp;"="&amp;LEFT(R941,SEARCH("(",R941,1)-1)</f>
        <v>p%ZOC=ZOC</v>
      </c>
      <c r="V941" s="44" t="str">
        <f aca="false">LEFT(R941,SEARCH("(",R941,1)-1)&amp;"="&amp;"p%"&amp;LEFT(R941,SEARCH("(",R941,1)-1)</f>
        <v>ZOC=p%ZOC</v>
      </c>
    </row>
    <row r="942" customFormat="false" ht="12.8" hidden="false" customHeight="false" outlineLevel="0" collapsed="false">
      <c r="E942" s="0" t="s">
        <v>1216</v>
      </c>
      <c r="I942" s="39" t="s">
        <v>2948</v>
      </c>
      <c r="J942" s="40" t="n">
        <f aca="false">IF(ISNUMBER(RIGHT(E942,LEN(E942)-SEARCH("(",E942,1))*1),RIGHT(E942,LEN(E942)-SEARCH("(",E942,1))*1,VLOOKUP(MID(E942,SEARCH("(",E942,1)+1,IF(ISERROR(FIND("NBMX",E942,1)),3,4)),$A$2:$C$38,3,0))</f>
        <v>1</v>
      </c>
      <c r="K942" s="40" t="str">
        <f aca="false">IF(ISBLANK(F942),"",IF(ISNUMBER(F942),F942,VLOOKUP(IF(ISERROR(SEARCH(")",F942,1)),LEFT(F942,LEN(F942)),LEFT(F942,LEN(F942)-1)),$A$2:$C$38,3,0)))</f>
        <v/>
      </c>
      <c r="L942" s="40" t="str">
        <f aca="false">IF(ISBLANK(G942),"",IF(ISNUMBER(G942),G942,IF(ISNUMBER(1*LEFT(G942,LEN(G942)-1)),1*LEFT(G942,LEN(G942)-1),VLOOKUP(IF(ISERROR(SEARCH(")",G942,1)),LEFT(G942,LEN(G942)),LEFT(G942,LEN(G942)-1)),$A$2:$C$38,3,0))))</f>
        <v/>
      </c>
      <c r="M942" s="41" t="str">
        <f aca="false">IF(ISBLANK(H942),"",IF(ISNUMBER(H942),H942,IF(ISNUMBER(1*LEFT(H942,LEN(H942)-1)),1*LEFT(H942,LEN(H942)-1),VLOOKUP(IF(ISERROR(SEARCH(")",H942,1)),LEFT(H942,LEN(H942)),LEFT(H942,LEN(H942)-1)),$A$2:$C$38,3,0))))</f>
        <v/>
      </c>
      <c r="N942" s="40" t="str">
        <f aca="false">I942&amp;"("&amp;J942&amp;IF(ISNUMBER(K942),IF(ISNUMBER(L942),IF(ISNUMBER(M942),","&amp;K942&amp;","&amp;L942&amp;","&amp;M942,","&amp;K942&amp;","&amp;L942),","&amp;K942),"")&amp;")"</f>
        <v>ZON(1)</v>
      </c>
      <c r="O942" s="0" t="str">
        <f aca="false">IF(ISERROR(VLOOKUP(N942,'INTEGER modparm'!$B$2:$B$155,1,0)),IF(ISERROR(VLOOKUP(N942,'REAL modparm'!$B$2:$B$801,1,0)),IF(ISERROR(VLOOKUP(N942,'CHAR modparm'!$B$2:$B$10,1,0)),"*******","CHARACTER"),"REAL"),"INTEGER")</f>
        <v>REAL</v>
      </c>
      <c r="P942" s="0" t="n">
        <v>941</v>
      </c>
      <c r="Q942" s="42" t="s">
        <v>2974</v>
      </c>
      <c r="R942" s="42" t="str">
        <f aca="false">INDEX($N$2:$N$951,MATCH(S942,$P$2:$P$951,0),1)</f>
        <v>ZON(1)</v>
      </c>
      <c r="S942" s="30" t="n">
        <v>941</v>
      </c>
      <c r="T942" s="43" t="str">
        <f aca="false">Q942&amp;"::"&amp;R942</f>
        <v>REAL::ZON(1)</v>
      </c>
      <c r="U942" s="44" t="str">
        <f aca="false">"p%"&amp;LEFT(R942,SEARCH("(",R942,1)-1)&amp;"="&amp;LEFT(R942,SEARCH("(",R942,1)-1)</f>
        <v>p%ZON=ZON</v>
      </c>
      <c r="V942" s="44" t="str">
        <f aca="false">LEFT(R942,SEARCH("(",R942,1)-1)&amp;"="&amp;"p%"&amp;LEFT(R942,SEARCH("(",R942,1)-1)</f>
        <v>ZON=p%ZON</v>
      </c>
    </row>
    <row r="943" customFormat="false" ht="12.8" hidden="false" customHeight="false" outlineLevel="0" collapsed="false">
      <c r="E943" s="0" t="s">
        <v>1217</v>
      </c>
      <c r="I943" s="39" t="s">
        <v>2949</v>
      </c>
      <c r="J943" s="40" t="n">
        <f aca="false">IF(ISNUMBER(RIGHT(E943,LEN(E943)-SEARCH("(",E943,1))*1),RIGHT(E943,LEN(E943)-SEARCH("(",E943,1))*1,VLOOKUP(MID(E943,SEARCH("(",E943,1)+1,IF(ISERROR(FIND("NBMX",E943,1)),3,4)),$A$2:$C$38,3,0))</f>
        <v>1</v>
      </c>
      <c r="K943" s="40" t="str">
        <f aca="false">IF(ISBLANK(F943),"",IF(ISNUMBER(F943),F943,VLOOKUP(IF(ISERROR(SEARCH(")",F943,1)),LEFT(F943,LEN(F943)),LEFT(F943,LEN(F943)-1)),$A$2:$C$38,3,0)))</f>
        <v/>
      </c>
      <c r="L943" s="40" t="str">
        <f aca="false">IF(ISBLANK(G943),"",IF(ISNUMBER(G943),G943,IF(ISNUMBER(1*LEFT(G943,LEN(G943)-1)),1*LEFT(G943,LEN(G943)-1),VLOOKUP(IF(ISERROR(SEARCH(")",G943,1)),LEFT(G943,LEN(G943)),LEFT(G943,LEN(G943)-1)),$A$2:$C$38,3,0))))</f>
        <v/>
      </c>
      <c r="M943" s="41" t="str">
        <f aca="false">IF(ISBLANK(H943),"",IF(ISNUMBER(H943),H943,IF(ISNUMBER(1*LEFT(H943,LEN(H943)-1)),1*LEFT(H943,LEN(H943)-1),VLOOKUP(IF(ISERROR(SEARCH(")",H943,1)),LEFT(H943,LEN(H943)),LEFT(H943,LEN(H943)-1)),$A$2:$C$38,3,0))))</f>
        <v/>
      </c>
      <c r="N943" s="40" t="str">
        <f aca="false">I943&amp;"("&amp;J943&amp;IF(ISNUMBER(K943),IF(ISNUMBER(L943),IF(ISNUMBER(M943),","&amp;K943&amp;","&amp;L943&amp;","&amp;M943,","&amp;K943&amp;","&amp;L943),","&amp;K943),"")&amp;")"</f>
        <v>ZPMA(1)</v>
      </c>
      <c r="O943" s="0" t="str">
        <f aca="false">IF(ISERROR(VLOOKUP(N943,'INTEGER modparm'!$B$2:$B$155,1,0)),IF(ISERROR(VLOOKUP(N943,'REAL modparm'!$B$2:$B$801,1,0)),IF(ISERROR(VLOOKUP(N943,'CHAR modparm'!$B$2:$B$10,1,0)),"*******","CHARACTER"),"REAL"),"INTEGER")</f>
        <v>REAL</v>
      </c>
      <c r="P943" s="0" t="n">
        <v>942</v>
      </c>
      <c r="Q943" s="42" t="s">
        <v>2974</v>
      </c>
      <c r="R943" s="42" t="str">
        <f aca="false">INDEX($N$2:$N$951,MATCH(S943,$P$2:$P$951,0),1)</f>
        <v>ZPMA(1)</v>
      </c>
      <c r="S943" s="30" t="n">
        <v>942</v>
      </c>
      <c r="T943" s="43" t="str">
        <f aca="false">Q943&amp;"::"&amp;R943</f>
        <v>REAL::ZPMA(1)</v>
      </c>
      <c r="U943" s="44" t="str">
        <f aca="false">"p%"&amp;LEFT(R943,SEARCH("(",R943,1)-1)&amp;"="&amp;LEFT(R943,SEARCH("(",R943,1)-1)</f>
        <v>p%ZPMA=ZPMA</v>
      </c>
      <c r="V943" s="44" t="str">
        <f aca="false">LEFT(R943,SEARCH("(",R943,1)-1)&amp;"="&amp;"p%"&amp;LEFT(R943,SEARCH("(",R943,1)-1)</f>
        <v>ZPMA=p%ZPMA</v>
      </c>
    </row>
    <row r="944" customFormat="false" ht="12.8" hidden="false" customHeight="false" outlineLevel="0" collapsed="false">
      <c r="E944" s="0" t="s">
        <v>1218</v>
      </c>
      <c r="I944" s="39" t="s">
        <v>2950</v>
      </c>
      <c r="J944" s="40" t="n">
        <f aca="false">IF(ISNUMBER(RIGHT(E944,LEN(E944)-SEARCH("(",E944,1))*1),RIGHT(E944,LEN(E944)-SEARCH("(",E944,1))*1,VLOOKUP(MID(E944,SEARCH("(",E944,1)+1,IF(ISERROR(FIND("NBMX",E944,1)),3,4)),$A$2:$C$38,3,0))</f>
        <v>1</v>
      </c>
      <c r="K944" s="40" t="str">
        <f aca="false">IF(ISBLANK(F944),"",IF(ISNUMBER(F944),F944,VLOOKUP(IF(ISERROR(SEARCH(")",F944,1)),LEFT(F944,LEN(F944)),LEFT(F944,LEN(F944)-1)),$A$2:$C$38,3,0)))</f>
        <v/>
      </c>
      <c r="L944" s="40" t="str">
        <f aca="false">IF(ISBLANK(G944),"",IF(ISNUMBER(G944),G944,IF(ISNUMBER(1*LEFT(G944,LEN(G944)-1)),1*LEFT(G944,LEN(G944)-1),VLOOKUP(IF(ISERROR(SEARCH(")",G944,1)),LEFT(G944,LEN(G944)),LEFT(G944,LEN(G944)-1)),$A$2:$C$38,3,0))))</f>
        <v/>
      </c>
      <c r="M944" s="41" t="str">
        <f aca="false">IF(ISBLANK(H944),"",IF(ISNUMBER(H944),H944,IF(ISNUMBER(1*LEFT(H944,LEN(H944)-1)),1*LEFT(H944,LEN(H944)-1),VLOOKUP(IF(ISERROR(SEARCH(")",H944,1)),LEFT(H944,LEN(H944)),LEFT(H944,LEN(H944)-1)),$A$2:$C$38,3,0))))</f>
        <v/>
      </c>
      <c r="N944" s="40" t="str">
        <f aca="false">I944&amp;"("&amp;J944&amp;IF(ISNUMBER(K944),IF(ISNUMBER(L944),IF(ISNUMBER(M944),","&amp;K944&amp;","&amp;L944&amp;","&amp;M944,","&amp;K944&amp;","&amp;L944),","&amp;K944),"")&amp;")"</f>
        <v>ZPML(1)</v>
      </c>
      <c r="O944" s="0" t="str">
        <f aca="false">IF(ISERROR(VLOOKUP(N944,'INTEGER modparm'!$B$2:$B$155,1,0)),IF(ISERROR(VLOOKUP(N944,'REAL modparm'!$B$2:$B$801,1,0)),IF(ISERROR(VLOOKUP(N944,'CHAR modparm'!$B$2:$B$10,1,0)),"*******","CHARACTER"),"REAL"),"INTEGER")</f>
        <v>REAL</v>
      </c>
      <c r="P944" s="0" t="n">
        <v>943</v>
      </c>
      <c r="Q944" s="42" t="s">
        <v>2974</v>
      </c>
      <c r="R944" s="42" t="str">
        <f aca="false">INDEX($N$2:$N$951,MATCH(S944,$P$2:$P$951,0),1)</f>
        <v>ZPML(1)</v>
      </c>
      <c r="S944" s="30" t="n">
        <v>943</v>
      </c>
      <c r="T944" s="43" t="str">
        <f aca="false">Q944&amp;"::"&amp;R944</f>
        <v>REAL::ZPML(1)</v>
      </c>
      <c r="U944" s="44" t="str">
        <f aca="false">"p%"&amp;LEFT(R944,SEARCH("(",R944,1)-1)&amp;"="&amp;LEFT(R944,SEARCH("(",R944,1)-1)</f>
        <v>p%ZPML=ZPML</v>
      </c>
      <c r="V944" s="44" t="str">
        <f aca="false">LEFT(R944,SEARCH("(",R944,1)-1)&amp;"="&amp;"p%"&amp;LEFT(R944,SEARCH("(",R944,1)-1)</f>
        <v>ZPML=p%ZPML</v>
      </c>
    </row>
    <row r="945" customFormat="false" ht="12.8" hidden="false" customHeight="false" outlineLevel="0" collapsed="false">
      <c r="E945" s="0" t="s">
        <v>1219</v>
      </c>
      <c r="I945" s="39" t="s">
        <v>2951</v>
      </c>
      <c r="J945" s="40" t="n">
        <f aca="false">IF(ISNUMBER(RIGHT(E945,LEN(E945)-SEARCH("(",E945,1))*1),RIGHT(E945,LEN(E945)-SEARCH("(",E945,1))*1,VLOOKUP(MID(E945,SEARCH("(",E945,1)+1,IF(ISERROR(FIND("NBMX",E945,1)),3,4)),$A$2:$C$38,3,0))</f>
        <v>1</v>
      </c>
      <c r="K945" s="40" t="str">
        <f aca="false">IF(ISBLANK(F945),"",IF(ISNUMBER(F945),F945,VLOOKUP(IF(ISERROR(SEARCH(")",F945,1)),LEFT(F945,LEN(F945)),LEFT(F945,LEN(F945)-1)),$A$2:$C$38,3,0)))</f>
        <v/>
      </c>
      <c r="L945" s="40" t="str">
        <f aca="false">IF(ISBLANK(G945),"",IF(ISNUMBER(G945),G945,IF(ISNUMBER(1*LEFT(G945,LEN(G945)-1)),1*LEFT(G945,LEN(G945)-1),VLOOKUP(IF(ISERROR(SEARCH(")",G945,1)),LEFT(G945,LEN(G945)),LEFT(G945,LEN(G945)-1)),$A$2:$C$38,3,0))))</f>
        <v/>
      </c>
      <c r="M945" s="41" t="str">
        <f aca="false">IF(ISBLANK(H945),"",IF(ISNUMBER(H945),H945,IF(ISNUMBER(1*LEFT(H945,LEN(H945)-1)),1*LEFT(H945,LEN(H945)-1),VLOOKUP(IF(ISERROR(SEARCH(")",H945,1)),LEFT(H945,LEN(H945)),LEFT(H945,LEN(H945)-1)),$A$2:$C$38,3,0))))</f>
        <v/>
      </c>
      <c r="N945" s="40" t="str">
        <f aca="false">I945&amp;"("&amp;J945&amp;IF(ISNUMBER(K945),IF(ISNUMBER(L945),IF(ISNUMBER(M945),","&amp;K945&amp;","&amp;L945&amp;","&amp;M945,","&amp;K945&amp;","&amp;L945),","&amp;K945),"")&amp;")"</f>
        <v>ZPMS(1)</v>
      </c>
      <c r="O945" s="0" t="str">
        <f aca="false">IF(ISERROR(VLOOKUP(N945,'INTEGER modparm'!$B$2:$B$155,1,0)),IF(ISERROR(VLOOKUP(N945,'REAL modparm'!$B$2:$B$801,1,0)),IF(ISERROR(VLOOKUP(N945,'CHAR modparm'!$B$2:$B$10,1,0)),"*******","CHARACTER"),"REAL"),"INTEGER")</f>
        <v>REAL</v>
      </c>
      <c r="P945" s="0" t="n">
        <v>944</v>
      </c>
      <c r="Q945" s="42" t="s">
        <v>2974</v>
      </c>
      <c r="R945" s="42" t="str">
        <f aca="false">INDEX($N$2:$N$951,MATCH(S945,$P$2:$P$951,0),1)</f>
        <v>ZPMS(1)</v>
      </c>
      <c r="S945" s="30" t="n">
        <v>944</v>
      </c>
      <c r="T945" s="43" t="str">
        <f aca="false">Q945&amp;"::"&amp;R945</f>
        <v>REAL::ZPMS(1)</v>
      </c>
      <c r="U945" s="44" t="str">
        <f aca="false">"p%"&amp;LEFT(R945,SEARCH("(",R945,1)-1)&amp;"="&amp;LEFT(R945,SEARCH("(",R945,1)-1)</f>
        <v>p%ZPMS=ZPMS</v>
      </c>
      <c r="V945" s="44" t="str">
        <f aca="false">LEFT(R945,SEARCH("(",R945,1)-1)&amp;"="&amp;"p%"&amp;LEFT(R945,SEARCH("(",R945,1)-1)</f>
        <v>ZPMS=p%ZPMS</v>
      </c>
    </row>
    <row r="946" customFormat="false" ht="12.8" hidden="false" customHeight="false" outlineLevel="0" collapsed="false">
      <c r="E946" s="0" t="s">
        <v>1220</v>
      </c>
      <c r="I946" s="39" t="s">
        <v>2952</v>
      </c>
      <c r="J946" s="40" t="n">
        <f aca="false">IF(ISNUMBER(RIGHT(E946,LEN(E946)-SEARCH("(",E946,1))*1),RIGHT(E946,LEN(E946)-SEARCH("(",E946,1))*1,VLOOKUP(MID(E946,SEARCH("(",E946,1)+1,IF(ISERROR(FIND("NBMX",E946,1)),3,4)),$A$2:$C$38,3,0))</f>
        <v>1</v>
      </c>
      <c r="K946" s="40" t="str">
        <f aca="false">IF(ISBLANK(F946),"",IF(ISNUMBER(F946),F946,VLOOKUP(IF(ISERROR(SEARCH(")",F946,1)),LEFT(F946,LEN(F946)),LEFT(F946,LEN(F946)-1)),$A$2:$C$38,3,0)))</f>
        <v/>
      </c>
      <c r="L946" s="40" t="str">
        <f aca="false">IF(ISBLANK(G946),"",IF(ISNUMBER(G946),G946,IF(ISNUMBER(1*LEFT(G946,LEN(G946)-1)),1*LEFT(G946,LEN(G946)-1),VLOOKUP(IF(ISERROR(SEARCH(")",G946,1)),LEFT(G946,LEN(G946)),LEFT(G946,LEN(G946)-1)),$A$2:$C$38,3,0))))</f>
        <v/>
      </c>
      <c r="M946" s="41" t="str">
        <f aca="false">IF(ISBLANK(H946),"",IF(ISNUMBER(H946),H946,IF(ISNUMBER(1*LEFT(H946,LEN(H946)-1)),1*LEFT(H946,LEN(H946)-1),VLOOKUP(IF(ISERROR(SEARCH(")",H946,1)),LEFT(H946,LEN(H946)),LEFT(H946,LEN(H946)-1)),$A$2:$C$38,3,0))))</f>
        <v/>
      </c>
      <c r="N946" s="40" t="str">
        <f aca="false">I946&amp;"("&amp;J946&amp;IF(ISNUMBER(K946),IF(ISNUMBER(L946),IF(ISNUMBER(M946),","&amp;K946&amp;","&amp;L946&amp;","&amp;M946,","&amp;K946&amp;","&amp;L946),","&amp;K946),"")&amp;")"</f>
        <v>ZPMU(1)</v>
      </c>
      <c r="O946" s="0" t="str">
        <f aca="false">IF(ISERROR(VLOOKUP(N946,'INTEGER modparm'!$B$2:$B$155,1,0)),IF(ISERROR(VLOOKUP(N946,'REAL modparm'!$B$2:$B$801,1,0)),IF(ISERROR(VLOOKUP(N946,'CHAR modparm'!$B$2:$B$10,1,0)),"*******","CHARACTER"),"REAL"),"INTEGER")</f>
        <v>REAL</v>
      </c>
      <c r="P946" s="0" t="n">
        <v>945</v>
      </c>
      <c r="Q946" s="42" t="s">
        <v>2974</v>
      </c>
      <c r="R946" s="42" t="str">
        <f aca="false">INDEX($N$2:$N$951,MATCH(S946,$P$2:$P$951,0),1)</f>
        <v>ZPMU(1)</v>
      </c>
      <c r="S946" s="30" t="n">
        <v>945</v>
      </c>
      <c r="T946" s="43" t="str">
        <f aca="false">Q946&amp;"::"&amp;R946</f>
        <v>REAL::ZPMU(1)</v>
      </c>
      <c r="U946" s="44" t="str">
        <f aca="false">"p%"&amp;LEFT(R946,SEARCH("(",R946,1)-1)&amp;"="&amp;LEFT(R946,SEARCH("(",R946,1)-1)</f>
        <v>p%ZPMU=ZPMU</v>
      </c>
      <c r="V946" s="44" t="str">
        <f aca="false">LEFT(R946,SEARCH("(",R946,1)-1)&amp;"="&amp;"p%"&amp;LEFT(R946,SEARCH("(",R946,1)-1)</f>
        <v>ZPMU=p%ZPMU</v>
      </c>
    </row>
    <row r="947" customFormat="false" ht="12.8" hidden="false" customHeight="false" outlineLevel="0" collapsed="false">
      <c r="E947" s="0" t="s">
        <v>1221</v>
      </c>
      <c r="I947" s="39" t="s">
        <v>2953</v>
      </c>
      <c r="J947" s="40" t="n">
        <f aca="false">IF(ISNUMBER(RIGHT(E947,LEN(E947)-SEARCH("(",E947,1))*1),RIGHT(E947,LEN(E947)-SEARCH("(",E947,1))*1,VLOOKUP(MID(E947,SEARCH("(",E947,1)+1,IF(ISERROR(FIND("NBMX",E947,1)),3,4)),$A$2:$C$38,3,0))</f>
        <v>1</v>
      </c>
      <c r="K947" s="40" t="str">
        <f aca="false">IF(ISBLANK(F947),"",IF(ISNUMBER(F947),F947,VLOOKUP(IF(ISERROR(SEARCH(")",F947,1)),LEFT(F947,LEN(F947)),LEFT(F947,LEN(F947)-1)),$A$2:$C$38,3,0)))</f>
        <v/>
      </c>
      <c r="L947" s="40" t="str">
        <f aca="false">IF(ISBLANK(G947),"",IF(ISNUMBER(G947),G947,IF(ISNUMBER(1*LEFT(G947,LEN(G947)-1)),1*LEFT(G947,LEN(G947)-1),VLOOKUP(IF(ISERROR(SEARCH(")",G947,1)),LEFT(G947,LEN(G947)),LEFT(G947,LEN(G947)-1)),$A$2:$C$38,3,0))))</f>
        <v/>
      </c>
      <c r="M947" s="41" t="str">
        <f aca="false">IF(ISBLANK(H947),"",IF(ISNUMBER(H947),H947,IF(ISNUMBER(1*LEFT(H947,LEN(H947)-1)),1*LEFT(H947,LEN(H947)-1),VLOOKUP(IF(ISERROR(SEARCH(")",H947,1)),LEFT(H947,LEN(H947)),LEFT(H947,LEN(H947)-1)),$A$2:$C$38,3,0))))</f>
        <v/>
      </c>
      <c r="N947" s="40" t="str">
        <f aca="false">I947&amp;"("&amp;J947&amp;IF(ISNUMBER(K947),IF(ISNUMBER(L947),IF(ISNUMBER(M947),","&amp;K947&amp;","&amp;L947&amp;","&amp;M947,","&amp;K947&amp;","&amp;L947),","&amp;K947),"")&amp;")"</f>
        <v>ZPO(1)</v>
      </c>
      <c r="O947" s="0" t="str">
        <f aca="false">IF(ISERROR(VLOOKUP(N947,'INTEGER modparm'!$B$2:$B$155,1,0)),IF(ISERROR(VLOOKUP(N947,'REAL modparm'!$B$2:$B$801,1,0)),IF(ISERROR(VLOOKUP(N947,'CHAR modparm'!$B$2:$B$10,1,0)),"*******","CHARACTER"),"REAL"),"INTEGER")</f>
        <v>REAL</v>
      </c>
      <c r="P947" s="0" t="n">
        <v>946</v>
      </c>
      <c r="Q947" s="42" t="s">
        <v>2974</v>
      </c>
      <c r="R947" s="42" t="str">
        <f aca="false">INDEX($N$2:$N$951,MATCH(S947,$P$2:$P$951,0),1)</f>
        <v>ZPO(1)</v>
      </c>
      <c r="S947" s="30" t="n">
        <v>946</v>
      </c>
      <c r="T947" s="43" t="str">
        <f aca="false">Q947&amp;"::"&amp;R947</f>
        <v>REAL::ZPO(1)</v>
      </c>
      <c r="U947" s="44" t="str">
        <f aca="false">"p%"&amp;LEFT(R947,SEARCH("(",R947,1)-1)&amp;"="&amp;LEFT(R947,SEARCH("(",R947,1)-1)</f>
        <v>p%ZPO=ZPO</v>
      </c>
      <c r="V947" s="44" t="str">
        <f aca="false">LEFT(R947,SEARCH("(",R947,1)-1)&amp;"="&amp;"p%"&amp;LEFT(R947,SEARCH("(",R947,1)-1)</f>
        <v>ZPO=p%ZPO</v>
      </c>
    </row>
    <row r="948" customFormat="false" ht="12.8" hidden="false" customHeight="false" outlineLevel="0" collapsed="false">
      <c r="E948" s="0" t="s">
        <v>1222</v>
      </c>
      <c r="I948" s="39" t="s">
        <v>2954</v>
      </c>
      <c r="J948" s="40" t="n">
        <f aca="false">IF(ISNUMBER(RIGHT(E948,LEN(E948)-SEARCH("(",E948,1))*1),RIGHT(E948,LEN(E948)-SEARCH("(",E948,1))*1,VLOOKUP(MID(E948,SEARCH("(",E948,1)+1,IF(ISERROR(FIND("NBMX",E948,1)),3,4)),$A$2:$C$38,3,0))</f>
        <v>1</v>
      </c>
      <c r="K948" s="40" t="str">
        <f aca="false">IF(ISBLANK(F948),"",IF(ISNUMBER(F948),F948,VLOOKUP(IF(ISERROR(SEARCH(")",F948,1)),LEFT(F948,LEN(F948)),LEFT(F948,LEN(F948)-1)),$A$2:$C$38,3,0)))</f>
        <v/>
      </c>
      <c r="L948" s="40" t="str">
        <f aca="false">IF(ISBLANK(G948),"",IF(ISNUMBER(G948),G948,IF(ISNUMBER(1*LEFT(G948,LEN(G948)-1)),1*LEFT(G948,LEN(G948)-1),VLOOKUP(IF(ISERROR(SEARCH(")",G948,1)),LEFT(G948,LEN(G948)),LEFT(G948,LEN(G948)-1)),$A$2:$C$38,3,0))))</f>
        <v/>
      </c>
      <c r="M948" s="41" t="str">
        <f aca="false">IF(ISBLANK(H948),"",IF(ISNUMBER(H948),H948,IF(ISNUMBER(1*LEFT(H948,LEN(H948)-1)),1*LEFT(H948,LEN(H948)-1),VLOOKUP(IF(ISERROR(SEARCH(")",H948,1)),LEFT(H948,LEN(H948)),LEFT(H948,LEN(H948)-1)),$A$2:$C$38,3,0))))</f>
        <v/>
      </c>
      <c r="N948" s="40" t="str">
        <f aca="false">I948&amp;"("&amp;J948&amp;IF(ISNUMBER(K948),IF(ISNUMBER(L948),IF(ISNUMBER(M948),","&amp;K948&amp;","&amp;L948&amp;","&amp;M948,","&amp;K948&amp;","&amp;L948),","&amp;K948),"")&amp;")"</f>
        <v>ZPOU(1)</v>
      </c>
      <c r="O948" s="0" t="str">
        <f aca="false">IF(ISERROR(VLOOKUP(N948,'INTEGER modparm'!$B$2:$B$155,1,0)),IF(ISERROR(VLOOKUP(N948,'REAL modparm'!$B$2:$B$801,1,0)),IF(ISERROR(VLOOKUP(N948,'CHAR modparm'!$B$2:$B$10,1,0)),"*******","CHARACTER"),"REAL"),"INTEGER")</f>
        <v>REAL</v>
      </c>
      <c r="P948" s="0" t="n">
        <v>947</v>
      </c>
      <c r="Q948" s="42" t="s">
        <v>2974</v>
      </c>
      <c r="R948" s="42" t="str">
        <f aca="false">INDEX($N$2:$N$951,MATCH(S948,$P$2:$P$951,0),1)</f>
        <v>ZPOU(1)</v>
      </c>
      <c r="S948" s="30" t="n">
        <v>947</v>
      </c>
      <c r="T948" s="43" t="str">
        <f aca="false">Q948&amp;"::"&amp;R948</f>
        <v>REAL::ZPOU(1)</v>
      </c>
      <c r="U948" s="44" t="str">
        <f aca="false">"p%"&amp;LEFT(R948,SEARCH("(",R948,1)-1)&amp;"="&amp;LEFT(R948,SEARCH("(",R948,1)-1)</f>
        <v>p%ZPOU=ZPOU</v>
      </c>
      <c r="V948" s="44" t="str">
        <f aca="false">LEFT(R948,SEARCH("(",R948,1)-1)&amp;"="&amp;"p%"&amp;LEFT(R948,SEARCH("(",R948,1)-1)</f>
        <v>ZPOU=p%ZPOU</v>
      </c>
    </row>
    <row r="949" customFormat="false" ht="12.8" hidden="false" customHeight="false" outlineLevel="0" collapsed="false">
      <c r="E949" s="0" t="s">
        <v>1223</v>
      </c>
      <c r="I949" s="39" t="s">
        <v>2955</v>
      </c>
      <c r="J949" s="40" t="n">
        <f aca="false">IF(ISNUMBER(RIGHT(E949,LEN(E949)-SEARCH("(",E949,1))*1),RIGHT(E949,LEN(E949)-SEARCH("(",E949,1))*1,VLOOKUP(MID(E949,SEARCH("(",E949,1)+1,IF(ISERROR(FIND("NBMX",E949,1)),3,4)),$A$2:$C$38,3,0))</f>
        <v>1</v>
      </c>
      <c r="K949" s="40" t="str">
        <f aca="false">IF(ISBLANK(F949),"",IF(ISNUMBER(F949),F949,VLOOKUP(IF(ISERROR(SEARCH(")",F949,1)),LEFT(F949,LEN(F949)),LEFT(F949,LEN(F949)-1)),$A$2:$C$38,3,0)))</f>
        <v/>
      </c>
      <c r="L949" s="40" t="str">
        <f aca="false">IF(ISBLANK(G949),"",IF(ISNUMBER(G949),G949,IF(ISNUMBER(1*LEFT(G949,LEN(G949)-1)),1*LEFT(G949,LEN(G949)-1),VLOOKUP(IF(ISERROR(SEARCH(")",G949,1)),LEFT(G949,LEN(G949)),LEFT(G949,LEN(G949)-1)),$A$2:$C$38,3,0))))</f>
        <v/>
      </c>
      <c r="M949" s="41" t="str">
        <f aca="false">IF(ISBLANK(H949),"",IF(ISNUMBER(H949),H949,IF(ISNUMBER(1*LEFT(H949,LEN(H949)-1)),1*LEFT(H949,LEN(H949)-1),VLOOKUP(IF(ISERROR(SEARCH(")",H949,1)),LEFT(H949,LEN(H949)),LEFT(H949,LEN(H949)-1)),$A$2:$C$38,3,0))))</f>
        <v/>
      </c>
      <c r="N949" s="40" t="str">
        <f aca="false">I949&amp;"("&amp;J949&amp;IF(ISNUMBER(K949),IF(ISNUMBER(L949),IF(ISNUMBER(M949),","&amp;K949&amp;","&amp;L949&amp;","&amp;M949,","&amp;K949&amp;","&amp;L949),","&amp;K949),"")&amp;")"</f>
        <v>ZSK(1)</v>
      </c>
      <c r="O949" s="0" t="str">
        <f aca="false">IF(ISERROR(VLOOKUP(N949,'INTEGER modparm'!$B$2:$B$155,1,0)),IF(ISERROR(VLOOKUP(N949,'REAL modparm'!$B$2:$B$801,1,0)),IF(ISERROR(VLOOKUP(N949,'CHAR modparm'!$B$2:$B$10,1,0)),"*******","CHARACTER"),"REAL"),"INTEGER")</f>
        <v>REAL</v>
      </c>
      <c r="P949" s="0" t="n">
        <v>948</v>
      </c>
      <c r="Q949" s="42" t="s">
        <v>2974</v>
      </c>
      <c r="R949" s="42" t="str">
        <f aca="false">INDEX($N$2:$N$951,MATCH(S949,$P$2:$P$951,0),1)</f>
        <v>ZSK(1)</v>
      </c>
      <c r="S949" s="30" t="n">
        <v>948</v>
      </c>
      <c r="T949" s="43" t="str">
        <f aca="false">Q949&amp;"::"&amp;R949</f>
        <v>REAL::ZSK(1)</v>
      </c>
      <c r="U949" s="44" t="str">
        <f aca="false">"p%"&amp;LEFT(R949,SEARCH("(",R949,1)-1)&amp;"="&amp;LEFT(R949,SEARCH("(",R949,1)-1)</f>
        <v>p%ZSK=ZSK</v>
      </c>
      <c r="V949" s="44" t="str">
        <f aca="false">LEFT(R949,SEARCH("(",R949,1)-1)&amp;"="&amp;"p%"&amp;LEFT(R949,SEARCH("(",R949,1)-1)</f>
        <v>ZSK=p%ZSK</v>
      </c>
    </row>
    <row r="950" customFormat="false" ht="12.8" hidden="false" customHeight="false" outlineLevel="0" collapsed="false">
      <c r="E950" s="0" t="s">
        <v>1224</v>
      </c>
      <c r="I950" s="39" t="s">
        <v>2956</v>
      </c>
      <c r="J950" s="40" t="n">
        <f aca="false">IF(ISNUMBER(RIGHT(E950,LEN(E950)-SEARCH("(",E950,1))*1),RIGHT(E950,LEN(E950)-SEARCH("(",E950,1))*1,VLOOKUP(MID(E950,SEARCH("(",E950,1)+1,IF(ISERROR(FIND("NBMX",E950,1)),3,4)),$A$2:$C$38,3,0))</f>
        <v>1</v>
      </c>
      <c r="K950" s="40" t="str">
        <f aca="false">IF(ISBLANK(F950),"",IF(ISNUMBER(F950),F950,VLOOKUP(IF(ISERROR(SEARCH(")",F950,1)),LEFT(F950,LEN(F950)),LEFT(F950,LEN(F950)-1)),$A$2:$C$38,3,0)))</f>
        <v/>
      </c>
      <c r="L950" s="40" t="str">
        <f aca="false">IF(ISBLANK(G950),"",IF(ISNUMBER(G950),G950,IF(ISNUMBER(1*LEFT(G950,LEN(G950)-1)),1*LEFT(G950,LEN(G950)-1),VLOOKUP(IF(ISERROR(SEARCH(")",G950,1)),LEFT(G950,LEN(G950)),LEFT(G950,LEN(G950)-1)),$A$2:$C$38,3,0))))</f>
        <v/>
      </c>
      <c r="M950" s="41" t="str">
        <f aca="false">IF(ISBLANK(H950),"",IF(ISNUMBER(H950),H950,IF(ISNUMBER(1*LEFT(H950,LEN(H950)-1)),1*LEFT(H950,LEN(H950)-1),VLOOKUP(IF(ISERROR(SEARCH(")",H950,1)),LEFT(H950,LEN(H950)),LEFT(H950,LEN(H950)-1)),$A$2:$C$38,3,0))))</f>
        <v/>
      </c>
      <c r="N950" s="40" t="str">
        <f aca="false">I950&amp;"("&amp;J950&amp;IF(ISNUMBER(K950),IF(ISNUMBER(L950),IF(ISNUMBER(M950),","&amp;K950&amp;","&amp;L950&amp;","&amp;M950,","&amp;K950&amp;","&amp;L950),","&amp;K950),"")&amp;")"</f>
        <v>ZSLT(1)</v>
      </c>
      <c r="O950" s="0" t="str">
        <f aca="false">IF(ISERROR(VLOOKUP(N950,'INTEGER modparm'!$B$2:$B$155,1,0)),IF(ISERROR(VLOOKUP(N950,'REAL modparm'!$B$2:$B$801,1,0)),IF(ISERROR(VLOOKUP(N950,'CHAR modparm'!$B$2:$B$10,1,0)),"*******","CHARACTER"),"REAL"),"INTEGER")</f>
        <v>REAL</v>
      </c>
      <c r="P950" s="0" t="n">
        <v>949</v>
      </c>
      <c r="Q950" s="42" t="s">
        <v>2974</v>
      </c>
      <c r="R950" s="42" t="str">
        <f aca="false">INDEX($N$2:$N$951,MATCH(S950,$P$2:$P$951,0),1)</f>
        <v>ZSLT(1)</v>
      </c>
      <c r="S950" s="30" t="n">
        <v>949</v>
      </c>
      <c r="T950" s="43" t="str">
        <f aca="false">Q950&amp;"::"&amp;R950</f>
        <v>REAL::ZSLT(1)</v>
      </c>
      <c r="U950" s="44" t="str">
        <f aca="false">"p%"&amp;LEFT(R950,SEARCH("(",R950,1)-1)&amp;"="&amp;LEFT(R950,SEARCH("(",R950,1)-1)</f>
        <v>p%ZSLT=ZSLT</v>
      </c>
      <c r="V950" s="44" t="str">
        <f aca="false">LEFT(R950,SEARCH("(",R950,1)-1)&amp;"="&amp;"p%"&amp;LEFT(R950,SEARCH("(",R950,1)-1)</f>
        <v>ZSLT=p%ZSLT</v>
      </c>
    </row>
    <row r="951" customFormat="false" ht="12.8" hidden="false" customHeight="false" outlineLevel="0" collapsed="false">
      <c r="E951" s="0" t="s">
        <v>1225</v>
      </c>
      <c r="I951" s="53" t="s">
        <v>2957</v>
      </c>
      <c r="J951" s="40" t="n">
        <f aca="false">IF(ISNUMBER(RIGHT(E951,LEN(E951)-SEARCH("(",E951,1))*1),RIGHT(E951,LEN(E951)-SEARCH("(",E951,1))*1,VLOOKUP(MID(E951,SEARCH("(",E951,1)+1,IF(ISERROR(FIND("NBMX",E951,1)),3,4)),$A$2:$C$38,3,0))</f>
        <v>1</v>
      </c>
      <c r="K951" s="40" t="str">
        <f aca="false">IF(ISBLANK(F951),"",IF(ISNUMBER(F951),F951,VLOOKUP(IF(ISERROR(SEARCH(")",F951,1)),LEFT(F951,LEN(F951)),LEFT(F951,LEN(F951)-1)),$A$2:$C$38,3,0)))</f>
        <v/>
      </c>
      <c r="L951" s="40" t="str">
        <f aca="false">IF(ISBLANK(G951),"",IF(ISNUMBER(G951),G951,IF(ISNUMBER(1*LEFT(G951,LEN(G951)-1)),1*LEFT(G951,LEN(G951)-1),VLOOKUP(IF(ISERROR(SEARCH(")",G951,1)),LEFT(G951,LEN(G951)),LEFT(G951,LEN(G951)-1)),$A$2:$C$38,3,0))))</f>
        <v/>
      </c>
      <c r="M951" s="41" t="str">
        <f aca="false">IF(ISBLANK(H951),"",IF(ISNUMBER(H951),H951,IF(ISNUMBER(1*LEFT(H951,LEN(H951)-1)),1*LEFT(H951,LEN(H951)-1),VLOOKUP(IF(ISERROR(SEARCH(")",H951,1)),LEFT(H951,LEN(H951)),LEFT(H951,LEN(H951)-1)),$A$2:$C$38,3,0))))</f>
        <v/>
      </c>
      <c r="N951" s="40" t="str">
        <f aca="false">I951&amp;"("&amp;J951&amp;IF(ISNUMBER(K951),IF(ISNUMBER(L951),IF(ISNUMBER(M951),","&amp;K951&amp;","&amp;L951&amp;","&amp;M951,","&amp;K951&amp;","&amp;L951),","&amp;K951),"")&amp;")"</f>
        <v>ZTP(1)</v>
      </c>
      <c r="O951" s="0" t="str">
        <f aca="false">IF(ISERROR(VLOOKUP(N951,'INTEGER modparm'!$B$2:$B$155,1,0)),IF(ISERROR(VLOOKUP(N951,'REAL modparm'!$B$2:$B$801,1,0)),IF(ISERROR(VLOOKUP(N951,'CHAR modparm'!$B$2:$B$10,1,0)),"*******","CHARACTER"),"REAL"),"INTEGER")</f>
        <v>REAL</v>
      </c>
      <c r="P951" s="0" t="n">
        <v>950</v>
      </c>
      <c r="Q951" s="42" t="s">
        <v>2974</v>
      </c>
      <c r="R951" s="42" t="str">
        <f aca="false">INDEX($N$2:$N$951,MATCH(S951,$P$2:$P$951,0),1)</f>
        <v>ZTP(1)</v>
      </c>
      <c r="S951" s="30" t="n">
        <v>950</v>
      </c>
      <c r="T951" s="43" t="str">
        <f aca="false">Q951&amp;"::"&amp;R951</f>
        <v>REAL::ZTP(1)</v>
      </c>
      <c r="U951" s="44" t="str">
        <f aca="false">"p%"&amp;LEFT(R951,SEARCH("(",R951,1)-1)&amp;"="&amp;LEFT(R951,SEARCH("(",R951,1)-1)</f>
        <v>p%ZTP=ZTP</v>
      </c>
      <c r="V951" s="44" t="str">
        <f aca="false">LEFT(R951,SEARCH("(",R951,1)-1)&amp;"="&amp;"p%"&amp;LEFT(R951,SEARCH("(",R951,1)-1)</f>
        <v>ZTP=p%ZTP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00FF7F"/>
    <pageSetUpPr fitToPage="false"/>
  </sheetPr>
  <dimension ref="A1:E80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E17" activeCellId="0" sqref="E1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8"/>
    <col collapsed="false" customWidth="true" hidden="false" outlineLevel="0" max="4" min="3" style="0" width="27.09"/>
    <col collapsed="false" customWidth="true" hidden="false" outlineLevel="0" max="5" min="5" style="0" width="34.78"/>
    <col collapsed="false" customWidth="false" hidden="false" outlineLevel="0" max="1025" min="6" style="0" width="11.52"/>
  </cols>
  <sheetData>
    <row r="1" s="54" customFormat="true" ht="12.8" hidden="false" customHeight="false" outlineLevel="0" collapsed="false">
      <c r="B1" s="54" t="s">
        <v>2974</v>
      </c>
      <c r="D1" s="54" t="s">
        <v>2977</v>
      </c>
    </row>
    <row r="2" customFormat="false" ht="12.8" hidden="false" customHeight="false" outlineLevel="0" collapsed="false">
      <c r="A2" s="0" t="s">
        <v>2978</v>
      </c>
      <c r="B2" s="0" t="e">
        <f aca="false">VLOOKUP(A2,'Format10 ALLOCATE_PARMS'!$I$2:$N$951,6,0)</f>
        <v>#N/A</v>
      </c>
      <c r="D2" s="52" t="s">
        <v>2978</v>
      </c>
      <c r="E2" s="0" t="s">
        <v>2979</v>
      </c>
    </row>
    <row r="3" customFormat="false" ht="12.8" hidden="false" customHeight="false" outlineLevel="0" collapsed="false">
      <c r="A3" s="0" t="s">
        <v>2980</v>
      </c>
      <c r="B3" s="0" t="e">
        <f aca="false">VLOOKUP(A3,'Format10 ALLOCATE_PARMS'!$I$2:$N$951,6,0)</f>
        <v>#N/A</v>
      </c>
      <c r="D3" s="52" t="s">
        <v>2980</v>
      </c>
      <c r="E3" s="0" t="s">
        <v>2979</v>
      </c>
    </row>
    <row r="4" customFormat="false" ht="12.8" hidden="false" customHeight="false" outlineLevel="0" collapsed="false">
      <c r="A4" s="0" t="s">
        <v>2981</v>
      </c>
      <c r="B4" s="0" t="e">
        <f aca="false">VLOOKUP(A4,'Format10 ALLOCATE_PARMS'!$I$2:$N$951,6,0)</f>
        <v>#N/A</v>
      </c>
      <c r="D4" s="52" t="s">
        <v>2981</v>
      </c>
      <c r="E4" s="0" t="s">
        <v>2979</v>
      </c>
    </row>
    <row r="5" customFormat="false" ht="12.8" hidden="false" customHeight="false" outlineLevel="0" collapsed="false">
      <c r="A5" s="0" t="s">
        <v>2982</v>
      </c>
      <c r="B5" s="0" t="e">
        <f aca="false">VLOOKUP(A5,'Format10 ALLOCATE_PARMS'!$I$2:$N$951,6,0)</f>
        <v>#N/A</v>
      </c>
      <c r="D5" s="52" t="s">
        <v>2982</v>
      </c>
      <c r="E5" s="0" t="s">
        <v>2979</v>
      </c>
    </row>
    <row r="6" customFormat="false" ht="12.8" hidden="false" customHeight="false" outlineLevel="0" collapsed="false">
      <c r="A6" s="0" t="s">
        <v>2983</v>
      </c>
      <c r="B6" s="0" t="e">
        <f aca="false">VLOOKUP(A6,'Format10 ALLOCATE_PARMS'!$I$2:$N$951,6,0)</f>
        <v>#N/A</v>
      </c>
      <c r="D6" s="52" t="s">
        <v>2983</v>
      </c>
      <c r="E6" s="0" t="s">
        <v>2979</v>
      </c>
    </row>
    <row r="7" customFormat="false" ht="12.8" hidden="false" customHeight="false" outlineLevel="0" collapsed="false">
      <c r="A7" s="0" t="s">
        <v>2984</v>
      </c>
      <c r="B7" s="0" t="e">
        <f aca="false">VLOOKUP(A7,'Format10 ALLOCATE_PARMS'!$I$2:$N$951,6,0)</f>
        <v>#N/A</v>
      </c>
      <c r="D7" s="52" t="s">
        <v>2984</v>
      </c>
      <c r="E7" s="0" t="s">
        <v>2985</v>
      </c>
    </row>
    <row r="8" customFormat="false" ht="12.8" hidden="false" customHeight="false" outlineLevel="0" collapsed="false">
      <c r="A8" s="0" t="s">
        <v>2986</v>
      </c>
      <c r="B8" s="0" t="e">
        <f aca="false">VLOOKUP(A8,'Format10 ALLOCATE_PARMS'!$I$2:$N$951,6,0)</f>
        <v>#N/A</v>
      </c>
      <c r="D8" s="52" t="s">
        <v>2986</v>
      </c>
      <c r="E8" s="0" t="s">
        <v>2985</v>
      </c>
    </row>
    <row r="9" customFormat="false" ht="12.8" hidden="false" customHeight="false" outlineLevel="0" collapsed="false">
      <c r="A9" s="0" t="s">
        <v>2987</v>
      </c>
      <c r="B9" s="0" t="e">
        <f aca="false">VLOOKUP(A9,'Format10 ALLOCATE_PARMS'!$I$2:$N$951,6,0)</f>
        <v>#N/A</v>
      </c>
      <c r="D9" s="52" t="s">
        <v>2987</v>
      </c>
      <c r="E9" s="0" t="s">
        <v>2985</v>
      </c>
    </row>
    <row r="10" customFormat="false" ht="12.8" hidden="false" customHeight="false" outlineLevel="0" collapsed="false">
      <c r="A10" s="0" t="s">
        <v>2988</v>
      </c>
      <c r="B10" s="0" t="e">
        <f aca="false">VLOOKUP(A10,'Format10 ALLOCATE_PARMS'!$I$2:$N$951,6,0)</f>
        <v>#N/A</v>
      </c>
      <c r="D10" s="52" t="s">
        <v>2988</v>
      </c>
      <c r="E10" s="0" t="s">
        <v>2985</v>
      </c>
    </row>
    <row r="11" customFormat="false" ht="12.8" hidden="false" customHeight="false" outlineLevel="0" collapsed="false">
      <c r="A11" s="0" t="s">
        <v>2989</v>
      </c>
      <c r="B11" s="0" t="e">
        <f aca="false">VLOOKUP(A11,'Format10 ALLOCATE_PARMS'!$I$2:$N$951,6,0)</f>
        <v>#N/A</v>
      </c>
      <c r="D11" s="52" t="s">
        <v>2989</v>
      </c>
      <c r="E11" s="0" t="s">
        <v>2985</v>
      </c>
    </row>
    <row r="12" customFormat="false" ht="12.8" hidden="false" customHeight="false" outlineLevel="0" collapsed="false">
      <c r="A12" s="0" t="s">
        <v>2990</v>
      </c>
      <c r="B12" s="0" t="e">
        <f aca="false">VLOOKUP(A12,'Format10 ALLOCATE_PARMS'!$I$2:$N$951,6,0)</f>
        <v>#N/A</v>
      </c>
      <c r="D12" s="52" t="s">
        <v>2990</v>
      </c>
      <c r="E12" s="0" t="s">
        <v>2985</v>
      </c>
    </row>
    <row r="13" customFormat="false" ht="12.8" hidden="false" customHeight="false" outlineLevel="0" collapsed="false">
      <c r="A13" s="0" t="s">
        <v>2991</v>
      </c>
      <c r="B13" s="0" t="e">
        <f aca="false">VLOOKUP(A13,'Format10 ALLOCATE_PARMS'!$I$2:$N$951,6,0)</f>
        <v>#N/A</v>
      </c>
      <c r="D13" s="52" t="s">
        <v>2991</v>
      </c>
      <c r="E13" s="0" t="s">
        <v>2985</v>
      </c>
    </row>
    <row r="14" customFormat="false" ht="12.8" hidden="false" customHeight="false" outlineLevel="0" collapsed="false">
      <c r="A14" s="0" t="s">
        <v>2992</v>
      </c>
      <c r="B14" s="0" t="e">
        <f aca="false">VLOOKUP(A14,'Format10 ALLOCATE_PARMS'!$I$2:$N$951,6,0)</f>
        <v>#N/A</v>
      </c>
      <c r="D14" s="52" t="s">
        <v>2992</v>
      </c>
      <c r="E14" s="0" t="s">
        <v>2985</v>
      </c>
    </row>
    <row r="15" customFormat="false" ht="12.8" hidden="false" customHeight="false" outlineLevel="0" collapsed="false">
      <c r="A15" s="0" t="s">
        <v>2957</v>
      </c>
      <c r="B15" s="0" t="str">
        <f aca="false">VLOOKUP(A15,'Format10 ALLOCATE_PARMS'!$I$2:$N$951,6,0)</f>
        <v>ZTP(1)</v>
      </c>
    </row>
    <row r="16" customFormat="false" ht="12.8" hidden="false" customHeight="false" outlineLevel="0" collapsed="false">
      <c r="A16" s="0" t="s">
        <v>2956</v>
      </c>
      <c r="B16" s="0" t="str">
        <f aca="false">VLOOKUP(A16,'Format10 ALLOCATE_PARMS'!$I$2:$N$951,6,0)</f>
        <v>ZSLT(1)</v>
      </c>
    </row>
    <row r="17" customFormat="false" ht="12.8" hidden="false" customHeight="false" outlineLevel="0" collapsed="false">
      <c r="A17" s="0" t="s">
        <v>2955</v>
      </c>
      <c r="B17" s="0" t="str">
        <f aca="false">VLOOKUP(A17,'Format10 ALLOCATE_PARMS'!$I$2:$N$951,6,0)</f>
        <v>ZSK(1)</v>
      </c>
    </row>
    <row r="18" customFormat="false" ht="12.8" hidden="false" customHeight="false" outlineLevel="0" collapsed="false">
      <c r="A18" s="0" t="s">
        <v>2954</v>
      </c>
      <c r="B18" s="0" t="str">
        <f aca="false">VLOOKUP(A18,'Format10 ALLOCATE_PARMS'!$I$2:$N$951,6,0)</f>
        <v>ZPOU(1)</v>
      </c>
    </row>
    <row r="19" customFormat="false" ht="12.8" hidden="false" customHeight="false" outlineLevel="0" collapsed="false">
      <c r="A19" s="0" t="s">
        <v>2953</v>
      </c>
      <c r="B19" s="0" t="str">
        <f aca="false">VLOOKUP(A19,'Format10 ALLOCATE_PARMS'!$I$2:$N$951,6,0)</f>
        <v>ZPO(1)</v>
      </c>
    </row>
    <row r="20" customFormat="false" ht="12.8" hidden="false" customHeight="false" outlineLevel="0" collapsed="false">
      <c r="A20" s="0" t="s">
        <v>2952</v>
      </c>
      <c r="B20" s="0" t="str">
        <f aca="false">VLOOKUP(A20,'Format10 ALLOCATE_PARMS'!$I$2:$N$951,6,0)</f>
        <v>ZPMU(1)</v>
      </c>
    </row>
    <row r="21" customFormat="false" ht="12.8" hidden="false" customHeight="false" outlineLevel="0" collapsed="false">
      <c r="A21" s="0" t="s">
        <v>2951</v>
      </c>
      <c r="B21" s="0" t="str">
        <f aca="false">VLOOKUP(A21,'Format10 ALLOCATE_PARMS'!$I$2:$N$951,6,0)</f>
        <v>ZPMS(1)</v>
      </c>
    </row>
    <row r="22" customFormat="false" ht="12.8" hidden="false" customHeight="false" outlineLevel="0" collapsed="false">
      <c r="A22" s="0" t="s">
        <v>2950</v>
      </c>
      <c r="B22" s="0" t="str">
        <f aca="false">VLOOKUP(A22,'Format10 ALLOCATE_PARMS'!$I$2:$N$951,6,0)</f>
        <v>ZPML(1)</v>
      </c>
    </row>
    <row r="23" customFormat="false" ht="12.8" hidden="false" customHeight="false" outlineLevel="0" collapsed="false">
      <c r="A23" s="0" t="s">
        <v>2949</v>
      </c>
      <c r="B23" s="0" t="str">
        <f aca="false">VLOOKUP(A23,'Format10 ALLOCATE_PARMS'!$I$2:$N$951,6,0)</f>
        <v>ZPMA(1)</v>
      </c>
    </row>
    <row r="24" customFormat="false" ht="12.8" hidden="false" customHeight="false" outlineLevel="0" collapsed="false">
      <c r="A24" s="0" t="s">
        <v>2948</v>
      </c>
      <c r="B24" s="0" t="str">
        <f aca="false">VLOOKUP(A24,'Format10 ALLOCATE_PARMS'!$I$2:$N$951,6,0)</f>
        <v>ZON(1)</v>
      </c>
    </row>
    <row r="25" customFormat="false" ht="12.8" hidden="false" customHeight="false" outlineLevel="0" collapsed="false">
      <c r="A25" s="0" t="s">
        <v>2947</v>
      </c>
      <c r="B25" s="0" t="str">
        <f aca="false">VLOOKUP(A25,'Format10 ALLOCATE_PARMS'!$I$2:$N$951,6,0)</f>
        <v>ZOC(1)</v>
      </c>
    </row>
    <row r="26" customFormat="false" ht="12.8" hidden="false" customHeight="false" outlineLevel="0" collapsed="false">
      <c r="A26" s="0" t="s">
        <v>2946</v>
      </c>
      <c r="B26" s="0" t="str">
        <f aca="false">VLOOKUP(A26,'Format10 ALLOCATE_PARMS'!$I$2:$N$951,6,0)</f>
        <v>ZNOU(1)</v>
      </c>
    </row>
    <row r="27" customFormat="false" ht="12.8" hidden="false" customHeight="false" outlineLevel="0" collapsed="false">
      <c r="A27" s="0" t="s">
        <v>2945</v>
      </c>
      <c r="B27" s="0" t="str">
        <f aca="false">VLOOKUP(A27,'Format10 ALLOCATE_PARMS'!$I$2:$N$951,6,0)</f>
        <v>ZNOS(1)</v>
      </c>
    </row>
    <row r="28" customFormat="false" ht="12.8" hidden="false" customHeight="false" outlineLevel="0" collapsed="false">
      <c r="A28" s="0" t="s">
        <v>2944</v>
      </c>
      <c r="B28" s="0" t="str">
        <f aca="false">VLOOKUP(A28,'Format10 ALLOCATE_PARMS'!$I$2:$N$951,6,0)</f>
        <v>ZNOA(1)</v>
      </c>
    </row>
    <row r="29" customFormat="false" ht="12.8" hidden="false" customHeight="false" outlineLevel="0" collapsed="false">
      <c r="A29" s="0" t="s">
        <v>2943</v>
      </c>
      <c r="B29" s="0" t="str">
        <f aca="false">VLOOKUP(A29,'Format10 ALLOCATE_PARMS'!$I$2:$N$951,6,0)</f>
        <v>ZNMU(1)</v>
      </c>
    </row>
    <row r="30" customFormat="false" ht="12.8" hidden="false" customHeight="false" outlineLevel="0" collapsed="false">
      <c r="A30" s="0" t="s">
        <v>2942</v>
      </c>
      <c r="B30" s="0" t="str">
        <f aca="false">VLOOKUP(A30,'Format10 ALLOCATE_PARMS'!$I$2:$N$951,6,0)</f>
        <v>ZNMN(1)</v>
      </c>
    </row>
    <row r="31" customFormat="false" ht="12.8" hidden="false" customHeight="false" outlineLevel="0" collapsed="false">
      <c r="A31" s="0" t="s">
        <v>2941</v>
      </c>
      <c r="B31" s="0" t="str">
        <f aca="false">VLOOKUP(A31,'Format10 ALLOCATE_PARMS'!$I$2:$N$951,6,0)</f>
        <v>ZNMA(1)</v>
      </c>
    </row>
    <row r="32" customFormat="false" ht="12.8" hidden="false" customHeight="false" outlineLevel="0" collapsed="false">
      <c r="A32" s="0" t="s">
        <v>2940</v>
      </c>
      <c r="B32" s="0" t="str">
        <f aca="false">VLOOKUP(A32,'Format10 ALLOCATE_PARMS'!$I$2:$N$951,6,0)</f>
        <v>ZLSN(1)</v>
      </c>
    </row>
    <row r="33" customFormat="false" ht="12.8" hidden="false" customHeight="false" outlineLevel="0" collapsed="false">
      <c r="A33" s="0" t="s">
        <v>2939</v>
      </c>
      <c r="B33" s="0" t="str">
        <f aca="false">VLOOKUP(A33,'Format10 ALLOCATE_PARMS'!$I$2:$N$951,6,0)</f>
        <v>ZLSLNC(1)</v>
      </c>
    </row>
    <row r="34" customFormat="false" ht="12.8" hidden="false" customHeight="false" outlineLevel="0" collapsed="false">
      <c r="A34" s="0" t="s">
        <v>2938</v>
      </c>
      <c r="B34" s="0" t="str">
        <f aca="false">VLOOKUP(A34,'Format10 ALLOCATE_PARMS'!$I$2:$N$951,6,0)</f>
        <v>ZLSLC(1)</v>
      </c>
    </row>
    <row r="35" customFormat="false" ht="12.8" hidden="false" customHeight="false" outlineLevel="0" collapsed="false">
      <c r="A35" s="0" t="s">
        <v>2937</v>
      </c>
      <c r="B35" s="0" t="str">
        <f aca="false">VLOOKUP(A35,'Format10 ALLOCATE_PARMS'!$I$2:$N$951,6,0)</f>
        <v>ZLSL(1)</v>
      </c>
    </row>
    <row r="36" customFormat="false" ht="12.8" hidden="false" customHeight="false" outlineLevel="0" collapsed="false">
      <c r="A36" s="0" t="s">
        <v>2936</v>
      </c>
      <c r="B36" s="0" t="str">
        <f aca="false">VLOOKUP(A36,'Format10 ALLOCATE_PARMS'!$I$2:$N$951,6,0)</f>
        <v>ZLSC(1)</v>
      </c>
    </row>
    <row r="37" customFormat="false" ht="12.8" hidden="false" customHeight="false" outlineLevel="0" collapsed="false">
      <c r="A37" s="0" t="s">
        <v>2935</v>
      </c>
      <c r="B37" s="0" t="str">
        <f aca="false">VLOOKUP(A37,'Format10 ALLOCATE_PARMS'!$I$2:$N$951,6,0)</f>
        <v>ZLS(1)</v>
      </c>
    </row>
    <row r="38" customFormat="false" ht="12.8" hidden="false" customHeight="false" outlineLevel="0" collapsed="false">
      <c r="A38" s="0" t="s">
        <v>2934</v>
      </c>
      <c r="B38" s="0" t="str">
        <f aca="false">VLOOKUP(A38,'Format10 ALLOCATE_PARMS'!$I$2:$N$951,6,0)</f>
        <v>ZLMN(1)</v>
      </c>
    </row>
    <row r="39" customFormat="false" ht="12.8" hidden="false" customHeight="false" outlineLevel="0" collapsed="false">
      <c r="A39" s="0" t="s">
        <v>2933</v>
      </c>
      <c r="B39" s="0" t="str">
        <f aca="false">VLOOKUP(A39,'Format10 ALLOCATE_PARMS'!$I$2:$N$951,6,0)</f>
        <v>ZLMC(1)</v>
      </c>
    </row>
    <row r="40" customFormat="false" ht="12.8" hidden="false" customHeight="false" outlineLevel="0" collapsed="false">
      <c r="A40" s="0" t="s">
        <v>2932</v>
      </c>
      <c r="B40" s="0" t="str">
        <f aca="false">VLOOKUP(A40,'Format10 ALLOCATE_PARMS'!$I$2:$N$951,6,0)</f>
        <v>ZLM(1)</v>
      </c>
    </row>
    <row r="41" customFormat="false" ht="12.8" hidden="false" customHeight="false" outlineLevel="0" collapsed="false">
      <c r="A41" s="0" t="s">
        <v>2931</v>
      </c>
      <c r="B41" s="0" t="str">
        <f aca="false">VLOOKUP(A41,'Format10 ALLOCATE_PARMS'!$I$2:$N$951,6,0)</f>
        <v>ZHSN(1)</v>
      </c>
    </row>
    <row r="42" customFormat="false" ht="12.8" hidden="false" customHeight="false" outlineLevel="0" collapsed="false">
      <c r="A42" s="0" t="s">
        <v>2930</v>
      </c>
      <c r="B42" s="0" t="str">
        <f aca="false">VLOOKUP(A42,'Format10 ALLOCATE_PARMS'!$I$2:$N$951,6,0)</f>
        <v>ZHSC(1)</v>
      </c>
    </row>
    <row r="43" customFormat="false" ht="12.8" hidden="false" customHeight="false" outlineLevel="0" collapsed="false">
      <c r="A43" s="0" t="s">
        <v>2929</v>
      </c>
      <c r="B43" s="0" t="str">
        <f aca="false">VLOOKUP(A43,'Format10 ALLOCATE_PARMS'!$I$2:$N$951,6,0)</f>
        <v>ZHPN(1)</v>
      </c>
    </row>
    <row r="44" customFormat="false" ht="12.8" hidden="false" customHeight="false" outlineLevel="0" collapsed="false">
      <c r="A44" s="0" t="s">
        <v>2928</v>
      </c>
      <c r="B44" s="0" t="str">
        <f aca="false">VLOOKUP(A44,'Format10 ALLOCATE_PARMS'!$I$2:$N$951,6,0)</f>
        <v>ZHPC(1)</v>
      </c>
    </row>
    <row r="45" customFormat="false" ht="12.8" hidden="false" customHeight="false" outlineLevel="0" collapsed="false">
      <c r="A45" s="0" t="s">
        <v>2927</v>
      </c>
      <c r="B45" s="0" t="str">
        <f aca="false">VLOOKUP(A45,'Format10 ALLOCATE_PARMS'!$I$2:$N$951,6,0)</f>
        <v>ZFOP(1)</v>
      </c>
    </row>
    <row r="46" customFormat="false" ht="12.8" hidden="false" customHeight="false" outlineLevel="0" collapsed="false">
      <c r="A46" s="0" t="s">
        <v>2926</v>
      </c>
      <c r="B46" s="0" t="str">
        <f aca="false">VLOOKUP(A46,'Format10 ALLOCATE_PARMS'!$I$2:$N$951,6,0)</f>
        <v>ZFK(1)</v>
      </c>
    </row>
    <row r="47" customFormat="false" ht="12.8" hidden="false" customHeight="false" outlineLevel="0" collapsed="false">
      <c r="A47" s="0" t="s">
        <v>2925</v>
      </c>
      <c r="B47" s="0" t="str">
        <f aca="false">VLOOKUP(A47,'Format10 ALLOCATE_PARMS'!$I$2:$N$951,6,0)</f>
        <v>ZEK(1)</v>
      </c>
    </row>
    <row r="48" customFormat="false" ht="12.8" hidden="false" customHeight="false" outlineLevel="0" collapsed="false">
      <c r="A48" s="0" t="s">
        <v>2924</v>
      </c>
      <c r="B48" s="0" t="str">
        <f aca="false">VLOOKUP(A48,'Format10 ALLOCATE_PARMS'!$I$2:$N$951,6,0)</f>
        <v>ZCOB(1)</v>
      </c>
    </row>
    <row r="49" customFormat="false" ht="12.8" hidden="false" customHeight="false" outlineLevel="0" collapsed="false">
      <c r="A49" s="0" t="s">
        <v>2923</v>
      </c>
      <c r="B49" s="0" t="str">
        <f aca="false">VLOOKUP(A49,'Format10 ALLOCATE_PARMS'!$I$2:$N$951,6,0)</f>
        <v>ZCO(1)</v>
      </c>
    </row>
    <row r="50" customFormat="false" ht="12.8" hidden="false" customHeight="false" outlineLevel="0" collapsed="false">
      <c r="A50" s="0" t="s">
        <v>2922</v>
      </c>
      <c r="B50" s="0" t="str">
        <f aca="false">VLOOKUP(A50,'Format10 ALLOCATE_PARMS'!$I$2:$N$951,6,0)</f>
        <v>ZC(31,1)</v>
      </c>
    </row>
    <row r="51" customFormat="false" ht="12.8" hidden="false" customHeight="false" outlineLevel="0" collapsed="false">
      <c r="A51" s="0" t="s">
        <v>2921</v>
      </c>
      <c r="B51" s="0" t="str">
        <f aca="false">VLOOKUP(A51,'Format10 ALLOCATE_PARMS'!$I$2:$N$951,6,0)</f>
        <v>ZBMN(1)</v>
      </c>
    </row>
    <row r="52" customFormat="false" ht="12.8" hidden="false" customHeight="false" outlineLevel="0" collapsed="false">
      <c r="A52" s="0" t="s">
        <v>2920</v>
      </c>
      <c r="B52" s="0" t="str">
        <f aca="false">VLOOKUP(A52,'Format10 ALLOCATE_PARMS'!$I$2:$N$951,6,0)</f>
        <v>ZBMC(1)</v>
      </c>
    </row>
    <row r="53" customFormat="false" ht="12.8" hidden="false" customHeight="false" outlineLevel="0" collapsed="false">
      <c r="A53" s="0" t="s">
        <v>2919</v>
      </c>
      <c r="B53" s="0" t="str">
        <f aca="false">VLOOKUP(A53,'Format10 ALLOCATE_PARMS'!$I$2:$N$951,6,0)</f>
        <v>Z(12,1)</v>
      </c>
    </row>
    <row r="54" customFormat="false" ht="12.8" hidden="false" customHeight="false" outlineLevel="0" collapsed="false">
      <c r="A54" s="0" t="s">
        <v>2918</v>
      </c>
      <c r="B54" s="0" t="str">
        <f aca="false">VLOOKUP(A54,'Format10 ALLOCATE_PARMS'!$I$2:$N$951,6,0)</f>
        <v>YW(4)</v>
      </c>
    </row>
    <row r="55" customFormat="false" ht="12.8" hidden="false" customHeight="false" outlineLevel="0" collapsed="false">
      <c r="A55" s="0" t="s">
        <v>2917</v>
      </c>
      <c r="B55" s="0" t="str">
        <f aca="false">VLOOKUP(A55,'Format10 ALLOCATE_PARMS'!$I$2:$N$951,6,0)</f>
        <v>YTX(1)</v>
      </c>
    </row>
    <row r="56" customFormat="false" ht="12.8" hidden="false" customHeight="false" outlineLevel="0" collapsed="false">
      <c r="A56" s="0" t="s">
        <v>2916</v>
      </c>
      <c r="B56" s="0" t="str">
        <f aca="false">VLOOKUP(A56,'Format10 ALLOCATE_PARMS'!$I$2:$N$951,6,0)</f>
        <v>YTN(1)</v>
      </c>
    </row>
    <row r="57" customFormat="false" ht="12.8" hidden="false" customHeight="false" outlineLevel="0" collapsed="false">
      <c r="A57" s="0" t="s">
        <v>2915</v>
      </c>
      <c r="B57" s="0" t="str">
        <f aca="false">VLOOKUP(A57,'Format10 ALLOCATE_PARMS'!$I$2:$N$951,6,0)</f>
        <v>YSD(8,4)</v>
      </c>
    </row>
    <row r="58" customFormat="false" ht="12.8" hidden="false" customHeight="false" outlineLevel="0" collapsed="false">
      <c r="A58" s="0" t="s">
        <v>2914</v>
      </c>
      <c r="B58" s="0" t="str">
        <f aca="false">VLOOKUP(A58,'Format10 ALLOCATE_PARMS'!$I$2:$N$951,6,0)</f>
        <v>YPWN(4)</v>
      </c>
    </row>
    <row r="59" customFormat="false" ht="12.8" hidden="false" customHeight="false" outlineLevel="0" collapsed="false">
      <c r="A59" s="0" t="s">
        <v>2913</v>
      </c>
      <c r="B59" s="0" t="str">
        <f aca="false">VLOOKUP(A59,'Format10 ALLOCATE_PARMS'!$I$2:$N$951,6,0)</f>
        <v>YPST(60,4)</v>
      </c>
    </row>
    <row r="60" customFormat="false" ht="12.8" hidden="false" customHeight="false" outlineLevel="0" collapsed="false">
      <c r="A60" s="0" t="s">
        <v>2912</v>
      </c>
      <c r="B60" s="0" t="str">
        <f aca="false">VLOOKUP(A60,'Format10 ALLOCATE_PARMS'!$I$2:$N$951,6,0)</f>
        <v>YPOU(4)</v>
      </c>
    </row>
    <row r="61" customFormat="false" ht="12.8" hidden="false" customHeight="false" outlineLevel="0" collapsed="false">
      <c r="A61" s="0" t="s">
        <v>2911</v>
      </c>
      <c r="B61" s="0" t="str">
        <f aca="false">VLOOKUP(A61,'Format10 ALLOCATE_PARMS'!$I$2:$N$951,6,0)</f>
        <v>YP(4)</v>
      </c>
    </row>
    <row r="62" customFormat="false" ht="12.8" hidden="false" customHeight="false" outlineLevel="0" collapsed="false">
      <c r="A62" s="0" t="s">
        <v>2910</v>
      </c>
      <c r="B62" s="0" t="str">
        <f aca="false">VLOOKUP(A62,'Format10 ALLOCATE_PARMS'!$I$2:$N$951,6,0)</f>
        <v>YNWN(4)</v>
      </c>
    </row>
    <row r="63" customFormat="false" ht="12.8" hidden="false" customHeight="false" outlineLevel="0" collapsed="false">
      <c r="A63" s="0" t="s">
        <v>2909</v>
      </c>
      <c r="B63" s="0" t="str">
        <f aca="false">VLOOKUP(A63,'Format10 ALLOCATE_PARMS'!$I$2:$N$951,6,0)</f>
        <v>YNOU(4)</v>
      </c>
    </row>
    <row r="64" customFormat="false" ht="12.8" hidden="false" customHeight="false" outlineLevel="0" collapsed="false">
      <c r="A64" s="0" t="s">
        <v>2908</v>
      </c>
      <c r="B64" s="0" t="str">
        <f aca="false">VLOOKUP(A64,'Format10 ALLOCATE_PARMS'!$I$2:$N$951,6,0)</f>
        <v>YN(4)</v>
      </c>
    </row>
    <row r="65" customFormat="false" ht="12.8" hidden="false" customHeight="false" outlineLevel="0" collapsed="false">
      <c r="A65" s="0" t="s">
        <v>2907</v>
      </c>
      <c r="B65" s="0" t="str">
        <f aca="false">VLOOKUP(A65,'Format10 ALLOCATE_PARMS'!$I$2:$N$951,6,0)</f>
        <v>YMNU(4)</v>
      </c>
    </row>
    <row r="66" customFormat="false" ht="12.8" hidden="false" customHeight="false" outlineLevel="0" collapsed="false">
      <c r="A66" s="0" t="s">
        <v>2906</v>
      </c>
      <c r="B66" s="0" t="str">
        <f aca="false">VLOOKUP(A66,'Format10 ALLOCATE_PARMS'!$I$2:$N$951,6,0)</f>
        <v>YLX(200)</v>
      </c>
    </row>
    <row r="67" customFormat="false" ht="12.8" hidden="false" customHeight="false" outlineLevel="0" collapsed="false">
      <c r="A67" s="0" t="s">
        <v>2905</v>
      </c>
      <c r="B67" s="0" t="str">
        <f aca="false">VLOOKUP(A67,'Format10 ALLOCATE_PARMS'!$I$2:$N$951,6,0)</f>
        <v>YLS(1)</v>
      </c>
    </row>
    <row r="68" customFormat="false" ht="12.8" hidden="false" customHeight="false" outlineLevel="0" collapsed="false">
      <c r="A68" s="0" t="s">
        <v>2904</v>
      </c>
      <c r="B68" s="0" t="str">
        <f aca="false">VLOOKUP(A68,'Format10 ALLOCATE_PARMS'!$I$2:$N$951,6,0)</f>
        <v>YLPF(200,1)</v>
      </c>
    </row>
    <row r="69" customFormat="false" ht="12.8" hidden="false" customHeight="false" outlineLevel="0" collapsed="false">
      <c r="A69" s="0" t="s">
        <v>2903</v>
      </c>
      <c r="B69" s="0" t="str">
        <f aca="false">VLOOKUP(A69,'Format10 ALLOCATE_PARMS'!$I$2:$N$951,6,0)</f>
        <v>YLNF(200,1)</v>
      </c>
    </row>
    <row r="70" customFormat="false" ht="12.8" hidden="false" customHeight="false" outlineLevel="0" collapsed="false">
      <c r="A70" s="0" t="s">
        <v>2902</v>
      </c>
      <c r="B70" s="0" t="str">
        <f aca="false">VLOOKUP(A70,'Format10 ALLOCATE_PARMS'!$I$2:$N$951,6,0)</f>
        <v>YLKF(200,1)</v>
      </c>
    </row>
    <row r="71" customFormat="false" ht="12.8" hidden="false" customHeight="false" outlineLevel="0" collapsed="false">
      <c r="A71" s="0" t="s">
        <v>2901</v>
      </c>
      <c r="B71" s="0" t="str">
        <f aca="false">VLOOKUP(A71,'Format10 ALLOCATE_PARMS'!$I$2:$N$951,6,0)</f>
        <v>YLD2(200,1)</v>
      </c>
    </row>
    <row r="72" customFormat="false" ht="12.8" hidden="false" customHeight="false" outlineLevel="0" collapsed="false">
      <c r="A72" s="0" t="s">
        <v>2900</v>
      </c>
      <c r="B72" s="0" t="str">
        <f aca="false">VLOOKUP(A72,'Format10 ALLOCATE_PARMS'!$I$2:$N$951,6,0)</f>
        <v>YLD1(200,1)</v>
      </c>
    </row>
    <row r="73" customFormat="false" ht="12.8" hidden="false" customHeight="false" outlineLevel="0" collapsed="false">
      <c r="A73" s="0" t="s">
        <v>2899</v>
      </c>
      <c r="B73" s="0" t="str">
        <f aca="false">VLOOKUP(A73,'Format10 ALLOCATE_PARMS'!$I$2:$N$951,6,0)</f>
        <v>YLD(200)</v>
      </c>
    </row>
    <row r="74" customFormat="false" ht="12.8" hidden="false" customHeight="false" outlineLevel="0" collapsed="false">
      <c r="A74" s="0" t="s">
        <v>2898</v>
      </c>
      <c r="B74" s="0" t="str">
        <f aca="false">VLOOKUP(A74,'Format10 ALLOCATE_PARMS'!$I$2:$N$951,6,0)</f>
        <v>YLC(1)</v>
      </c>
    </row>
    <row r="75" customFormat="false" ht="12.8" hidden="false" customHeight="false" outlineLevel="0" collapsed="false">
      <c r="A75" s="0" t="s">
        <v>2897</v>
      </c>
      <c r="B75" s="0" t="str">
        <f aca="false">VLOOKUP(A75,'Format10 ALLOCATE_PARMS'!$I$2:$N$951,6,0)</f>
        <v>YHY(720,4)</v>
      </c>
    </row>
    <row r="76" customFormat="false" ht="12.8" hidden="false" customHeight="false" outlineLevel="0" collapsed="false">
      <c r="A76" s="0" t="s">
        <v>2896</v>
      </c>
      <c r="B76" s="0" t="str">
        <f aca="false">VLOOKUP(A76,'Format10 ALLOCATE_PARMS'!$I$2:$N$951,6,0)</f>
        <v>YCWN(4)</v>
      </c>
    </row>
    <row r="77" customFormat="false" ht="12.8" hidden="false" customHeight="false" outlineLevel="0" collapsed="false">
      <c r="A77" s="0" t="s">
        <v>2895</v>
      </c>
      <c r="B77" s="0" t="str">
        <f aca="false">VLOOKUP(A77,'Format10 ALLOCATE_PARMS'!$I$2:$N$951,6,0)</f>
        <v>YCT(1)</v>
      </c>
    </row>
    <row r="78" customFormat="false" ht="12.8" hidden="false" customHeight="false" outlineLevel="0" collapsed="false">
      <c r="A78" s="0" t="s">
        <v>2894</v>
      </c>
      <c r="B78" s="0" t="str">
        <f aca="false">VLOOKUP(A78,'Format10 ALLOCATE_PARMS'!$I$2:$N$951,6,0)</f>
        <v>YCOU(4)</v>
      </c>
    </row>
    <row r="79" customFormat="false" ht="12.8" hidden="false" customHeight="false" outlineLevel="0" collapsed="false">
      <c r="A79" s="0" t="s">
        <v>2893</v>
      </c>
      <c r="B79" s="0" t="str">
        <f aca="false">VLOOKUP(A79,'Format10 ALLOCATE_PARMS'!$I$2:$N$951,6,0)</f>
        <v>YC(4)</v>
      </c>
    </row>
    <row r="80" customFormat="false" ht="12.8" hidden="false" customHeight="false" outlineLevel="0" collapsed="false">
      <c r="A80" s="0" t="s">
        <v>2892</v>
      </c>
      <c r="B80" s="0" t="str">
        <f aca="false">VLOOKUP(A80,'Format10 ALLOCATE_PARMS'!$I$2:$N$951,6,0)</f>
        <v>XZP(13,13,1)</v>
      </c>
    </row>
    <row r="81" customFormat="false" ht="12.8" hidden="false" customHeight="false" outlineLevel="0" collapsed="false">
      <c r="A81" s="0" t="s">
        <v>2891</v>
      </c>
      <c r="B81" s="0" t="str">
        <f aca="false">VLOOKUP(A81,'Format10 ALLOCATE_PARMS'!$I$2:$N$951,6,0)</f>
        <v>XRFI(1)</v>
      </c>
    </row>
    <row r="82" customFormat="false" ht="12.8" hidden="false" customHeight="false" outlineLevel="0" collapsed="false">
      <c r="A82" s="0" t="s">
        <v>2890</v>
      </c>
      <c r="B82" s="0" t="str">
        <f aca="false">VLOOKUP(A82,'Format10 ALLOCATE_PARMS'!$I$2:$N$951,6,0)</f>
        <v>XNS(1)</v>
      </c>
    </row>
    <row r="83" customFormat="false" ht="12.8" hidden="false" customHeight="false" outlineLevel="0" collapsed="false">
      <c r="A83" s="0" t="s">
        <v>2889</v>
      </c>
      <c r="B83" s="0" t="str">
        <f aca="false">VLOOKUP(A83,'Format10 ALLOCATE_PARMS'!$I$2:$N$951,6,0)</f>
        <v>XN2O(31,1)</v>
      </c>
    </row>
    <row r="84" customFormat="false" ht="12.8" hidden="false" customHeight="false" outlineLevel="0" collapsed="false">
      <c r="A84" s="0" t="s">
        <v>2888</v>
      </c>
      <c r="B84" s="0" t="str">
        <f aca="false">VLOOKUP(A84,'Format10 ALLOCATE_PARMS'!$I$2:$N$951,6,0)</f>
        <v>XMTU(200)</v>
      </c>
    </row>
    <row r="85" customFormat="false" ht="12.8" hidden="false" customHeight="false" outlineLevel="0" collapsed="false">
      <c r="A85" s="0" t="s">
        <v>2887</v>
      </c>
      <c r="B85" s="0" t="str">
        <f aca="false">VLOOKUP(A85,'Format10 ALLOCATE_PARMS'!$I$2:$N$951,6,0)</f>
        <v>XMS(30,1)</v>
      </c>
    </row>
    <row r="86" customFormat="false" ht="12.8" hidden="false" customHeight="false" outlineLevel="0" collapsed="false">
      <c r="A86" s="0" t="s">
        <v>2886</v>
      </c>
      <c r="B86" s="0" t="str">
        <f aca="false">VLOOKUP(A86,'Format10 ALLOCATE_PARMS'!$I$2:$N$951,6,0)</f>
        <v>XMAP(1)</v>
      </c>
    </row>
    <row r="87" customFormat="false" ht="12.8" hidden="false" customHeight="false" outlineLevel="0" collapsed="false">
      <c r="A87" s="0" t="s">
        <v>2885</v>
      </c>
      <c r="B87" s="0" t="str">
        <f aca="false">VLOOKUP(A87,'Format10 ALLOCATE_PARMS'!$I$2:$N$951,6,0)</f>
        <v>XLAI(200,1)</v>
      </c>
    </row>
    <row r="88" customFormat="false" ht="12.8" hidden="false" customHeight="false" outlineLevel="0" collapsed="false">
      <c r="A88" s="0" t="s">
        <v>2884</v>
      </c>
      <c r="B88" s="0" t="str">
        <f aca="false">VLOOKUP(A88,'Format10 ALLOCATE_PARMS'!$I$2:$N$951,6,0)</f>
        <v>XIDS(1)</v>
      </c>
    </row>
    <row r="89" customFormat="false" ht="12.8" hidden="false" customHeight="false" outlineLevel="0" collapsed="false">
      <c r="A89" s="0" t="s">
        <v>2883</v>
      </c>
      <c r="B89" s="0" t="str">
        <f aca="false">VLOOKUP(A89,'Format10 ALLOCATE_PARMS'!$I$2:$N$951,6,0)</f>
        <v>XIDK(1)</v>
      </c>
    </row>
    <row r="90" customFormat="false" ht="12.8" hidden="false" customHeight="false" outlineLevel="0" collapsed="false">
      <c r="A90" s="0" t="s">
        <v>2882</v>
      </c>
      <c r="B90" s="0" t="str">
        <f aca="false">VLOOKUP(A90,'Format10 ALLOCATE_PARMS'!$I$2:$N$951,6,0)</f>
        <v>XHSM(1)</v>
      </c>
    </row>
    <row r="91" customFormat="false" ht="12.8" hidden="false" customHeight="false" outlineLevel="0" collapsed="false">
      <c r="A91" s="0" t="s">
        <v>2881</v>
      </c>
      <c r="B91" s="0" t="str">
        <f aca="false">VLOOKUP(A91,'Format10 ALLOCATE_PARMS'!$I$2:$N$951,6,0)</f>
        <v>XDLAI(200)</v>
      </c>
    </row>
    <row r="92" customFormat="false" ht="12.8" hidden="false" customHeight="false" outlineLevel="0" collapsed="false">
      <c r="A92" s="0" t="s">
        <v>2880</v>
      </c>
      <c r="B92" s="0" t="str">
        <f aca="false">VLOOKUP(A92,'Format10 ALLOCATE_PARMS'!$I$2:$N$951,6,0)</f>
        <v>XDLA0(200,1)</v>
      </c>
    </row>
    <row r="93" customFormat="false" ht="12.8" hidden="false" customHeight="false" outlineLevel="0" collapsed="false">
      <c r="A93" s="0" t="s">
        <v>2879</v>
      </c>
      <c r="B93" s="0" t="str">
        <f aca="false">VLOOKUP(A93,'Format10 ALLOCATE_PARMS'!$I$2:$N$951,6,0)</f>
        <v>XCT(1)</v>
      </c>
    </row>
    <row r="94" customFormat="false" ht="12.8" hidden="false" customHeight="false" outlineLevel="0" collapsed="false">
      <c r="A94" s="0" t="s">
        <v>2878</v>
      </c>
      <c r="B94" s="0" t="str">
        <f aca="false">VLOOKUP(A94,'Format10 ALLOCATE_PARMS'!$I$2:$N$951,6,0)</f>
        <v>WYLD(4)</v>
      </c>
    </row>
    <row r="95" customFormat="false" ht="12.8" hidden="false" customHeight="false" outlineLevel="0" collapsed="false">
      <c r="A95" s="0" t="s">
        <v>2877</v>
      </c>
      <c r="B95" s="0" t="str">
        <f aca="false">VLOOKUP(A95,'Format10 ALLOCATE_PARMS'!$I$2:$N$951,6,0)</f>
        <v>WXYF(200)</v>
      </c>
    </row>
    <row r="96" customFormat="false" ht="12.8" hidden="false" customHeight="false" outlineLevel="0" collapsed="false">
      <c r="A96" s="0" t="s">
        <v>2876</v>
      </c>
      <c r="B96" s="0" t="str">
        <f aca="false">VLOOKUP(A96,'Format10 ALLOCATE_PARMS'!$I$2:$N$951,6,0)</f>
        <v>WTMX(1)</v>
      </c>
    </row>
    <row r="97" customFormat="false" ht="12.8" hidden="false" customHeight="false" outlineLevel="0" collapsed="false">
      <c r="A97" s="0" t="s">
        <v>2875</v>
      </c>
      <c r="B97" s="0" t="str">
        <f aca="false">VLOOKUP(A97,'Format10 ALLOCATE_PARMS'!$I$2:$N$951,6,0)</f>
        <v>WTMU(1)</v>
      </c>
    </row>
    <row r="98" customFormat="false" ht="12.8" hidden="false" customHeight="false" outlineLevel="0" collapsed="false">
      <c r="A98" s="0" t="s">
        <v>2874</v>
      </c>
      <c r="B98" s="0" t="str">
        <f aca="false">VLOOKUP(A98,'Format10 ALLOCATE_PARMS'!$I$2:$N$951,6,0)</f>
        <v>WTMN(1)</v>
      </c>
    </row>
    <row r="99" customFormat="false" ht="12.8" hidden="false" customHeight="false" outlineLevel="0" collapsed="false">
      <c r="A99" s="0" t="s">
        <v>2873</v>
      </c>
      <c r="B99" s="0" t="str">
        <f aca="false">VLOOKUP(A99,'Format10 ALLOCATE_PARMS'!$I$2:$N$951,6,0)</f>
        <v>WTMB(1)</v>
      </c>
    </row>
    <row r="100" customFormat="false" ht="12.8" hidden="false" customHeight="false" outlineLevel="0" collapsed="false">
      <c r="A100" s="0" t="s">
        <v>2872</v>
      </c>
      <c r="B100" s="0" t="str">
        <f aca="false">VLOOKUP(A100,'Format10 ALLOCATE_PARMS'!$I$2:$N$951,6,0)</f>
        <v>WTBL(1)</v>
      </c>
    </row>
    <row r="101" customFormat="false" ht="12.8" hidden="false" customHeight="false" outlineLevel="0" collapsed="false">
      <c r="A101" s="0" t="s">
        <v>2871</v>
      </c>
      <c r="B101" s="0" t="str">
        <f aca="false">VLOOKUP(A101,'Format10 ALLOCATE_PARMS'!$I$2:$N$951,6,0)</f>
        <v>WT(12,1)</v>
      </c>
    </row>
    <row r="102" customFormat="false" ht="12.8" hidden="false" customHeight="false" outlineLevel="0" collapsed="false">
      <c r="A102" s="0" t="s">
        <v>2870</v>
      </c>
      <c r="B102" s="0" t="str">
        <f aca="false">VLOOKUP(A102,'Format10 ALLOCATE_PARMS'!$I$2:$N$951,6,0)</f>
        <v>WSYF(200)</v>
      </c>
    </row>
    <row r="103" customFormat="false" ht="12.8" hidden="false" customHeight="false" outlineLevel="0" collapsed="false">
      <c r="A103" s="0" t="s">
        <v>2869</v>
      </c>
      <c r="B103" s="0" t="str">
        <f aca="false">VLOOKUP(A103,'Format10 ALLOCATE_PARMS'!$I$2:$N$951,6,0)</f>
        <v>WSX(1)</v>
      </c>
    </row>
    <row r="104" customFormat="false" ht="12.8" hidden="false" customHeight="false" outlineLevel="0" collapsed="false">
      <c r="A104" s="0" t="s">
        <v>2868</v>
      </c>
      <c r="B104" s="0" t="str">
        <f aca="false">VLOOKUP(A104,'Format10 ALLOCATE_PARMS'!$I$2:$N$951,6,0)</f>
        <v>WSLT(12,1)</v>
      </c>
    </row>
    <row r="105" customFormat="false" ht="12.8" hidden="false" customHeight="false" outlineLevel="0" collapsed="false">
      <c r="A105" s="0" t="s">
        <v>2867</v>
      </c>
      <c r="B105" s="0" t="str">
        <f aca="false">VLOOKUP(A105,'Format10 ALLOCATE_PARMS'!$I$2:$N$951,6,0)</f>
        <v>WSA(1)</v>
      </c>
    </row>
    <row r="106" customFormat="false" ht="12.8" hidden="false" customHeight="false" outlineLevel="0" collapsed="false">
      <c r="A106" s="0" t="s">
        <v>2866</v>
      </c>
      <c r="B106" s="0" t="str">
        <f aca="false">VLOOKUP(A106,'Format10 ALLOCATE_PARMS'!$I$2:$N$951,6,0)</f>
        <v>WS(1)</v>
      </c>
    </row>
    <row r="107" customFormat="false" ht="12.8" hidden="false" customHeight="false" outlineLevel="0" collapsed="false">
      <c r="A107" s="0" t="s">
        <v>2865</v>
      </c>
      <c r="B107" s="0" t="str">
        <f aca="false">VLOOKUP(A107,'Format10 ALLOCATE_PARMS'!$I$2:$N$951,6,0)</f>
        <v>WPOU(12,1)</v>
      </c>
    </row>
    <row r="108" customFormat="false" ht="12.8" hidden="false" customHeight="false" outlineLevel="0" collapsed="false">
      <c r="A108" s="0" t="s">
        <v>2864</v>
      </c>
      <c r="B108" s="0" t="str">
        <f aca="false">VLOOKUP(A108,'Format10 ALLOCATE_PARMS'!$I$2:$N$951,6,0)</f>
        <v>WPO(12,1)</v>
      </c>
    </row>
    <row r="109" customFormat="false" ht="12.8" hidden="false" customHeight="false" outlineLevel="0" collapsed="false">
      <c r="A109" s="0" t="s">
        <v>2863</v>
      </c>
      <c r="B109" s="0" t="str">
        <f aca="false">VLOOKUP(A109,'Format10 ALLOCATE_PARMS'!$I$2:$N$951,6,0)</f>
        <v>WPMU(12,1)</v>
      </c>
    </row>
    <row r="110" customFormat="false" ht="12.8" hidden="false" customHeight="false" outlineLevel="0" collapsed="false">
      <c r="A110" s="0" t="s">
        <v>2862</v>
      </c>
      <c r="B110" s="0" t="str">
        <f aca="false">VLOOKUP(A110,'Format10 ALLOCATE_PARMS'!$I$2:$N$951,6,0)</f>
        <v>WPMS(12,1)</v>
      </c>
    </row>
    <row r="111" customFormat="false" ht="12.8" hidden="false" customHeight="false" outlineLevel="0" collapsed="false">
      <c r="A111" s="0" t="s">
        <v>2861</v>
      </c>
      <c r="B111" s="0" t="str">
        <f aca="false">VLOOKUP(A111,'Format10 ALLOCATE_PARMS'!$I$2:$N$951,6,0)</f>
        <v>WPML(31,1)</v>
      </c>
    </row>
    <row r="112" customFormat="false" ht="12.8" hidden="false" customHeight="false" outlineLevel="0" collapsed="false">
      <c r="A112" s="0" t="s">
        <v>2860</v>
      </c>
      <c r="B112" s="0" t="str">
        <f aca="false">VLOOKUP(A112,'Format10 ALLOCATE_PARMS'!$I$2:$N$951,6,0)</f>
        <v>WPMA(12,1)</v>
      </c>
    </row>
    <row r="113" customFormat="false" ht="12.8" hidden="false" customHeight="false" outlineLevel="0" collapsed="false">
      <c r="A113" s="0" t="s">
        <v>2859</v>
      </c>
      <c r="B113" s="0" t="str">
        <f aca="false">VLOOKUP(A113,'Format10 ALLOCATE_PARMS'!$I$2:$N$951,6,0)</f>
        <v>WON(12,1)</v>
      </c>
    </row>
    <row r="114" customFormat="false" ht="12.8" hidden="false" customHeight="false" outlineLevel="0" collapsed="false">
      <c r="A114" s="0" t="s">
        <v>2858</v>
      </c>
      <c r="B114" s="0" t="str">
        <f aca="false">VLOOKUP(A114,'Format10 ALLOCATE_PARMS'!$I$2:$N$951,6,0)</f>
        <v>WOC(12,1)</v>
      </c>
    </row>
    <row r="115" customFormat="false" ht="12.8" hidden="false" customHeight="false" outlineLevel="0" collapsed="false">
      <c r="A115" s="0" t="s">
        <v>2857</v>
      </c>
      <c r="B115" s="0" t="str">
        <f aca="false">VLOOKUP(A115,'Format10 ALLOCATE_PARMS'!$I$2:$N$951,6,0)</f>
        <v>WO2L(31,1)</v>
      </c>
    </row>
    <row r="116" customFormat="false" ht="12.8" hidden="false" customHeight="false" outlineLevel="0" collapsed="false">
      <c r="A116" s="0" t="s">
        <v>2856</v>
      </c>
      <c r="B116" s="0" t="str">
        <f aca="false">VLOOKUP(A116,'Format10 ALLOCATE_PARMS'!$I$2:$N$951,6,0)</f>
        <v>WO2G(31,1)</v>
      </c>
    </row>
    <row r="117" customFormat="false" ht="12.8" hidden="false" customHeight="false" outlineLevel="0" collapsed="false">
      <c r="A117" s="0" t="s">
        <v>2855</v>
      </c>
      <c r="B117" s="0" t="str">
        <f aca="false">VLOOKUP(A117,'Format10 ALLOCATE_PARMS'!$I$2:$N$951,6,0)</f>
        <v>WNOU(12,1)</v>
      </c>
    </row>
    <row r="118" customFormat="false" ht="12.8" hidden="false" customHeight="false" outlineLevel="0" collapsed="false">
      <c r="A118" s="0" t="s">
        <v>2854</v>
      </c>
      <c r="B118" s="0" t="str">
        <f aca="false">VLOOKUP(A118,'Format10 ALLOCATE_PARMS'!$I$2:$N$951,6,0)</f>
        <v>WNO3(31,1)</v>
      </c>
    </row>
    <row r="119" customFormat="false" ht="12.8" hidden="false" customHeight="false" outlineLevel="0" collapsed="false">
      <c r="A119" s="0" t="s">
        <v>2853</v>
      </c>
      <c r="B119" s="0" t="str">
        <f aca="false">VLOOKUP(A119,'Format10 ALLOCATE_PARMS'!$I$2:$N$951,6,0)</f>
        <v>WNO2(31,1)</v>
      </c>
    </row>
    <row r="120" customFormat="false" ht="12.8" hidden="false" customHeight="false" outlineLevel="0" collapsed="false">
      <c r="A120" s="0" t="s">
        <v>2852</v>
      </c>
      <c r="B120" s="0" t="str">
        <f aca="false">VLOOKUP(A120,'Format10 ALLOCATE_PARMS'!$I$2:$N$951,6,0)</f>
        <v>WNMU(12,1)</v>
      </c>
    </row>
    <row r="121" customFormat="false" ht="12.8" hidden="false" customHeight="false" outlineLevel="0" collapsed="false">
      <c r="A121" s="0" t="s">
        <v>2851</v>
      </c>
      <c r="B121" s="0" t="str">
        <f aca="false">VLOOKUP(A121,'Format10 ALLOCATE_PARMS'!$I$2:$N$951,6,0)</f>
        <v>WNH3(31,1)</v>
      </c>
    </row>
    <row r="122" customFormat="false" ht="12.8" hidden="false" customHeight="false" outlineLevel="0" collapsed="false">
      <c r="A122" s="0" t="s">
        <v>2850</v>
      </c>
      <c r="B122" s="0" t="str">
        <f aca="false">VLOOKUP(A122,'Format10 ALLOCATE_PARMS'!$I$2:$N$951,6,0)</f>
        <v>WN2OL(31,1)</v>
      </c>
    </row>
    <row r="123" customFormat="false" ht="12.8" hidden="false" customHeight="false" outlineLevel="0" collapsed="false">
      <c r="A123" s="0" t="s">
        <v>2849</v>
      </c>
      <c r="B123" s="0" t="str">
        <f aca="false">VLOOKUP(A123,'Format10 ALLOCATE_PARMS'!$I$2:$N$951,6,0)</f>
        <v>WN2OG(31,1)</v>
      </c>
    </row>
    <row r="124" customFormat="false" ht="12.8" hidden="false" customHeight="false" outlineLevel="0" collapsed="false">
      <c r="A124" s="0" t="s">
        <v>2848</v>
      </c>
      <c r="B124" s="0" t="str">
        <f aca="false">VLOOKUP(A124,'Format10 ALLOCATE_PARMS'!$I$2:$N$951,6,0)</f>
        <v>WN2O(31,1)</v>
      </c>
    </row>
    <row r="125" customFormat="false" ht="12.8" hidden="false" customHeight="false" outlineLevel="0" collapsed="false">
      <c r="A125" s="0" t="s">
        <v>2847</v>
      </c>
      <c r="B125" s="0" t="str">
        <f aca="false">VLOOKUP(A125,'Format10 ALLOCATE_PARMS'!$I$2:$N$951,6,0)</f>
        <v>WLV(200,1)</v>
      </c>
    </row>
    <row r="126" customFormat="false" ht="12.8" hidden="false" customHeight="false" outlineLevel="0" collapsed="false">
      <c r="A126" s="0" t="s">
        <v>2846</v>
      </c>
      <c r="B126" s="0" t="str">
        <f aca="false">VLOOKUP(A126,'Format10 ALLOCATE_PARMS'!$I$2:$N$951,6,0)</f>
        <v>WLSN(12,1)</v>
      </c>
    </row>
    <row r="127" customFormat="false" ht="12.8" hidden="false" customHeight="false" outlineLevel="0" collapsed="false">
      <c r="A127" s="0" t="s">
        <v>2845</v>
      </c>
      <c r="B127" s="0" t="str">
        <f aca="false">VLOOKUP(A127,'Format10 ALLOCATE_PARMS'!$I$2:$N$951,6,0)</f>
        <v>WLSLNC(12,1)</v>
      </c>
    </row>
    <row r="128" customFormat="false" ht="12.8" hidden="false" customHeight="false" outlineLevel="0" collapsed="false">
      <c r="A128" s="0" t="s">
        <v>2844</v>
      </c>
      <c r="B128" s="0" t="str">
        <f aca="false">VLOOKUP(A128,'Format10 ALLOCATE_PARMS'!$I$2:$N$951,6,0)</f>
        <v>WLSLC(12,1)</v>
      </c>
    </row>
    <row r="129" customFormat="false" ht="12.8" hidden="false" customHeight="false" outlineLevel="0" collapsed="false">
      <c r="A129" s="0" t="s">
        <v>2843</v>
      </c>
      <c r="B129" s="0" t="str">
        <f aca="false">VLOOKUP(A129,'Format10 ALLOCATE_PARMS'!$I$2:$N$951,6,0)</f>
        <v>WLSL(12,1)</v>
      </c>
    </row>
    <row r="130" customFormat="false" ht="12.8" hidden="false" customHeight="false" outlineLevel="0" collapsed="false">
      <c r="A130" s="0" t="s">
        <v>2842</v>
      </c>
      <c r="B130" s="0" t="str">
        <f aca="false">VLOOKUP(A130,'Format10 ALLOCATE_PARMS'!$I$2:$N$951,6,0)</f>
        <v>WLSC(12,1)</v>
      </c>
    </row>
    <row r="131" customFormat="false" ht="12.8" hidden="false" customHeight="false" outlineLevel="0" collapsed="false">
      <c r="A131" s="0" t="s">
        <v>2841</v>
      </c>
      <c r="B131" s="0" t="str">
        <f aca="false">VLOOKUP(A131,'Format10 ALLOCATE_PARMS'!$I$2:$N$951,6,0)</f>
        <v>WLS(12,1)</v>
      </c>
    </row>
    <row r="132" customFormat="false" ht="12.8" hidden="false" customHeight="false" outlineLevel="0" collapsed="false">
      <c r="A132" s="0" t="s">
        <v>2840</v>
      </c>
      <c r="B132" s="0" t="str">
        <f aca="false">VLOOKUP(A132,'Format10 ALLOCATE_PARMS'!$I$2:$N$951,6,0)</f>
        <v>WLMN(12,1)</v>
      </c>
    </row>
    <row r="133" customFormat="false" ht="12.8" hidden="false" customHeight="false" outlineLevel="0" collapsed="false">
      <c r="A133" s="0" t="s">
        <v>2839</v>
      </c>
      <c r="B133" s="0" t="str">
        <f aca="false">VLOOKUP(A133,'Format10 ALLOCATE_PARMS'!$I$2:$N$951,6,0)</f>
        <v>WLMC(12,1)</v>
      </c>
    </row>
    <row r="134" customFormat="false" ht="12.8" hidden="false" customHeight="false" outlineLevel="0" collapsed="false">
      <c r="A134" s="0" t="s">
        <v>2838</v>
      </c>
      <c r="B134" s="0" t="str">
        <f aca="false">VLOOKUP(A134,'Format10 ALLOCATE_PARMS'!$I$2:$N$951,6,0)</f>
        <v>WLM(12,1)</v>
      </c>
    </row>
    <row r="135" customFormat="false" ht="12.8" hidden="false" customHeight="false" outlineLevel="0" collapsed="false">
      <c r="A135" s="0" t="s">
        <v>2837</v>
      </c>
      <c r="B135" s="0" t="str">
        <f aca="false">VLOOKUP(A135,'Format10 ALLOCATE_PARMS'!$I$2:$N$951,6,0)</f>
        <v>WKMU(12,1)</v>
      </c>
    </row>
    <row r="136" customFormat="false" ht="12.8" hidden="false" customHeight="false" outlineLevel="0" collapsed="false">
      <c r="A136" s="0" t="s">
        <v>2836</v>
      </c>
      <c r="B136" s="0" t="str">
        <f aca="false">VLOOKUP(A136,'Format10 ALLOCATE_PARMS'!$I$2:$N$951,6,0)</f>
        <v>WK(1)</v>
      </c>
    </row>
    <row r="137" customFormat="false" ht="12.8" hidden="false" customHeight="false" outlineLevel="0" collapsed="false">
      <c r="A137" s="0" t="s">
        <v>2835</v>
      </c>
      <c r="B137" s="0" t="str">
        <f aca="false">VLOOKUP(A137,'Format10 ALLOCATE_PARMS'!$I$2:$N$951,6,0)</f>
        <v>WHSN(12,1)</v>
      </c>
    </row>
    <row r="138" customFormat="false" ht="12.8" hidden="false" customHeight="false" outlineLevel="0" collapsed="false">
      <c r="A138" s="0" t="s">
        <v>2834</v>
      </c>
      <c r="B138" s="0" t="str">
        <f aca="false">VLOOKUP(A138,'Format10 ALLOCATE_PARMS'!$I$2:$N$951,6,0)</f>
        <v>WHSC(12,1)</v>
      </c>
    </row>
    <row r="139" customFormat="false" ht="12.8" hidden="false" customHeight="false" outlineLevel="0" collapsed="false">
      <c r="A139" s="0" t="s">
        <v>2833</v>
      </c>
      <c r="B139" s="0" t="str">
        <f aca="false">VLOOKUP(A139,'Format10 ALLOCATE_PARMS'!$I$2:$N$951,6,0)</f>
        <v>WHPN(12,1)</v>
      </c>
    </row>
    <row r="140" customFormat="false" ht="12.8" hidden="false" customHeight="false" outlineLevel="0" collapsed="false">
      <c r="A140" s="0" t="s">
        <v>2832</v>
      </c>
      <c r="B140" s="0" t="str">
        <f aca="false">VLOOKUP(A140,'Format10 ALLOCATE_PARMS'!$I$2:$N$951,6,0)</f>
        <v>WHPC(12,1)</v>
      </c>
    </row>
    <row r="141" customFormat="false" ht="12.8" hidden="false" customHeight="false" outlineLevel="0" collapsed="false">
      <c r="A141" s="0" t="s">
        <v>2831</v>
      </c>
      <c r="B141" s="0" t="str">
        <f aca="false">VLOOKUP(A141,'Format10 ALLOCATE_PARMS'!$I$2:$N$951,6,0)</f>
        <v>WFA(45,300,1)</v>
      </c>
    </row>
    <row r="142" customFormat="false" ht="12.8" hidden="false" customHeight="false" outlineLevel="0" collapsed="false">
      <c r="A142" s="0" t="s">
        <v>2830</v>
      </c>
      <c r="B142" s="0" t="str">
        <f aca="false">VLOOKUP(A142,'Format10 ALLOCATE_PARMS'!$I$2:$N$951,6,0)</f>
        <v>WDRM(1)</v>
      </c>
    </row>
    <row r="143" customFormat="false" ht="12.8" hidden="false" customHeight="false" outlineLevel="0" collapsed="false">
      <c r="A143" s="0" t="s">
        <v>2829</v>
      </c>
      <c r="B143" s="0" t="str">
        <f aca="false">VLOOKUP(A143,'Format10 ALLOCATE_PARMS'!$I$2:$N$951,6,0)</f>
        <v>WCY(200)</v>
      </c>
    </row>
    <row r="144" customFormat="false" ht="12.8" hidden="false" customHeight="false" outlineLevel="0" collapsed="false">
      <c r="A144" s="0" t="s">
        <v>2828</v>
      </c>
      <c r="B144" s="0" t="str">
        <f aca="false">VLOOKUP(A144,'Format10 ALLOCATE_PARMS'!$I$2:$N$951,6,0)</f>
        <v>WCOU(12,1)</v>
      </c>
    </row>
    <row r="145" customFormat="false" ht="12.8" hidden="false" customHeight="false" outlineLevel="0" collapsed="false">
      <c r="A145" s="0" t="s">
        <v>2827</v>
      </c>
      <c r="B145" s="0" t="str">
        <f aca="false">VLOOKUP(A145,'Format10 ALLOCATE_PARMS'!$I$2:$N$951,6,0)</f>
        <v>WCO2L(31,1)</v>
      </c>
    </row>
    <row r="146" customFormat="false" ht="12.8" hidden="false" customHeight="false" outlineLevel="0" collapsed="false">
      <c r="A146" s="0" t="s">
        <v>2826</v>
      </c>
      <c r="B146" s="0" t="str">
        <f aca="false">VLOOKUP(A146,'Format10 ALLOCATE_PARMS'!$I$2:$N$951,6,0)</f>
        <v>WCO2G(31,1)</v>
      </c>
    </row>
    <row r="147" customFormat="false" ht="12.8" hidden="false" customHeight="false" outlineLevel="0" collapsed="false">
      <c r="A147" s="0" t="s">
        <v>2825</v>
      </c>
      <c r="B147" s="0" t="str">
        <f aca="false">VLOOKUP(A147,'Format10 ALLOCATE_PARMS'!$I$2:$N$951,6,0)</f>
        <v>WCMU(12,1)</v>
      </c>
    </row>
    <row r="148" customFormat="false" ht="12.8" hidden="false" customHeight="false" outlineLevel="0" collapsed="false">
      <c r="A148" s="0" t="s">
        <v>2824</v>
      </c>
      <c r="B148" s="0" t="str">
        <f aca="false">VLOOKUP(A148,'Format10 ALLOCATE_PARMS'!$I$2:$N$951,6,0)</f>
        <v>WCHT(200,1)</v>
      </c>
    </row>
    <row r="149" customFormat="false" ht="12.8" hidden="false" customHeight="false" outlineLevel="0" collapsed="false">
      <c r="A149" s="0" t="s">
        <v>2823</v>
      </c>
      <c r="B149" s="0" t="str">
        <f aca="false">VLOOKUP(A149,'Format10 ALLOCATE_PARMS'!$I$2:$N$951,6,0)</f>
        <v>WBMN(12,1)</v>
      </c>
    </row>
    <row r="150" customFormat="false" ht="12.8" hidden="false" customHeight="false" outlineLevel="0" collapsed="false">
      <c r="A150" s="0" t="s">
        <v>2822</v>
      </c>
      <c r="B150" s="0" t="str">
        <f aca="false">VLOOKUP(A150,'Format10 ALLOCATE_PARMS'!$I$2:$N$951,6,0)</f>
        <v>WBMC(31,1)</v>
      </c>
    </row>
    <row r="151" customFormat="false" ht="12.8" hidden="false" customHeight="false" outlineLevel="0" collapsed="false">
      <c r="A151" s="0" t="s">
        <v>2821</v>
      </c>
      <c r="B151" s="0" t="str">
        <f aca="false">VLOOKUP(A151,'Format10 ALLOCATE_PARMS'!$I$2:$N$951,6,0)</f>
        <v>WAVP(200)</v>
      </c>
    </row>
    <row r="152" customFormat="false" ht="12.8" hidden="false" customHeight="false" outlineLevel="0" collapsed="false">
      <c r="A152" s="0" t="s">
        <v>2820</v>
      </c>
      <c r="B152" s="0" t="str">
        <f aca="false">VLOOKUP(A152,'Format10 ALLOCATE_PARMS'!$I$2:$N$951,6,0)</f>
        <v>WAC2(2,200)</v>
      </c>
    </row>
    <row r="153" customFormat="false" ht="12.8" hidden="false" customHeight="false" outlineLevel="0" collapsed="false">
      <c r="A153" s="0" t="s">
        <v>2819</v>
      </c>
      <c r="B153" s="0" t="str">
        <f aca="false">VLOOKUP(A153,'Format10 ALLOCATE_PARMS'!$I$2:$N$951,6,0)</f>
        <v>WA(200)</v>
      </c>
    </row>
    <row r="154" customFormat="false" ht="12.8" hidden="false" customHeight="false" outlineLevel="0" collapsed="false">
      <c r="A154" s="0" t="s">
        <v>2818</v>
      </c>
      <c r="B154" s="0" t="str">
        <f aca="false">VLOOKUP(A154,'Format10 ALLOCATE_PARMS'!$I$2:$N$951,6,0)</f>
        <v>VY(90,4)</v>
      </c>
    </row>
    <row r="155" customFormat="false" ht="12.8" hidden="false" customHeight="false" outlineLevel="0" collapsed="false">
      <c r="A155" s="0" t="s">
        <v>2817</v>
      </c>
      <c r="B155" s="0" t="str">
        <f aca="false">VLOOKUP(A155,'Format10 ALLOCATE_PARMS'!$I$2:$N$951,6,0)</f>
        <v>VWP(31,1)</v>
      </c>
    </row>
    <row r="156" customFormat="false" ht="12.8" hidden="false" customHeight="false" outlineLevel="0" collapsed="false">
      <c r="A156" s="0" t="s">
        <v>2816</v>
      </c>
      <c r="B156" s="0" t="str">
        <f aca="false">VLOOKUP(A156,'Format10 ALLOCATE_PARMS'!$I$2:$N$951,6,0)</f>
        <v>VWC(31,1)</v>
      </c>
    </row>
    <row r="157" customFormat="false" ht="12.8" hidden="false" customHeight="false" outlineLevel="0" collapsed="false">
      <c r="A157" s="0" t="s">
        <v>2815</v>
      </c>
      <c r="B157" s="0" t="str">
        <f aca="false">VLOOKUP(A157,'Format10 ALLOCATE_PARMS'!$I$2:$N$951,6,0)</f>
        <v>VURN(10,1)</v>
      </c>
    </row>
    <row r="158" customFormat="false" ht="12.8" hidden="false" customHeight="false" outlineLevel="0" collapsed="false">
      <c r="A158" s="0" t="s">
        <v>2814</v>
      </c>
      <c r="B158" s="0" t="str">
        <f aca="false">VLOOKUP(A158,'Format10 ALLOCATE_PARMS'!$I$2:$N$951,6,0)</f>
        <v>VSLT(1)</v>
      </c>
    </row>
    <row r="159" customFormat="false" ht="12.8" hidden="false" customHeight="false" outlineLevel="0" collapsed="false">
      <c r="A159" s="0" t="s">
        <v>2813</v>
      </c>
      <c r="B159" s="0" t="str">
        <f aca="false">VLOOKUP(A159,'Format10 ALLOCATE_PARMS'!$I$2:$N$951,6,0)</f>
        <v>VSK(1)</v>
      </c>
    </row>
    <row r="160" customFormat="false" ht="12.8" hidden="false" customHeight="false" outlineLevel="0" collapsed="false">
      <c r="A160" s="0" t="s">
        <v>2812</v>
      </c>
      <c r="B160" s="0" t="str">
        <f aca="false">VLOOKUP(A160,'Format10 ALLOCATE_PARMS'!$I$2:$N$951,6,0)</f>
        <v>VRSE(1)</v>
      </c>
    </row>
    <row r="161" customFormat="false" ht="12.8" hidden="false" customHeight="false" outlineLevel="0" collapsed="false">
      <c r="A161" s="0" t="s">
        <v>2811</v>
      </c>
      <c r="B161" s="0" t="str">
        <f aca="false">VLOOKUP(A161,'Format10 ALLOCATE_PARMS'!$I$2:$N$951,6,0)</f>
        <v>VQ(90,4)</v>
      </c>
    </row>
    <row r="162" customFormat="false" ht="12.8" hidden="false" customHeight="false" outlineLevel="0" collapsed="false">
      <c r="A162" s="0" t="s">
        <v>2810</v>
      </c>
      <c r="B162" s="0" t="str">
        <f aca="false">VLOOKUP(A162,'Format10 ALLOCATE_PARMS'!$I$2:$N$951,6,0)</f>
        <v>VPU(1)</v>
      </c>
    </row>
    <row r="163" customFormat="false" ht="12.8" hidden="false" customHeight="false" outlineLevel="0" collapsed="false">
      <c r="A163" s="0" t="s">
        <v>2809</v>
      </c>
      <c r="B163" s="0" t="str">
        <f aca="false">VLOOKUP(A163,'Format10 ALLOCATE_PARMS'!$I$2:$N$951,6,0)</f>
        <v>VPTH(200)</v>
      </c>
    </row>
    <row r="164" customFormat="false" ht="12.8" hidden="false" customHeight="false" outlineLevel="0" collapsed="false">
      <c r="A164" s="0" t="s">
        <v>2808</v>
      </c>
      <c r="B164" s="0" t="str">
        <f aca="false">VLOOKUP(A164,'Format10 ALLOCATE_PARMS'!$I$2:$N$951,6,0)</f>
        <v>VPD2(200)</v>
      </c>
    </row>
    <row r="165" customFormat="false" ht="12.8" hidden="false" customHeight="false" outlineLevel="0" collapsed="false">
      <c r="A165" s="0" t="s">
        <v>2807</v>
      </c>
      <c r="B165" s="0" t="str">
        <f aca="false">VLOOKUP(A165,'Format10 ALLOCATE_PARMS'!$I$2:$N$951,6,0)</f>
        <v>VO2(31,1)</v>
      </c>
    </row>
    <row r="166" customFormat="false" ht="12.8" hidden="false" customHeight="false" outlineLevel="0" collapsed="false">
      <c r="A166" s="0" t="s">
        <v>2806</v>
      </c>
      <c r="B166" s="0" t="str">
        <f aca="false">VLOOKUP(A166,'Format10 ALLOCATE_PARMS'!$I$2:$N$951,6,0)</f>
        <v>VNO3(12,1)</v>
      </c>
    </row>
    <row r="167" customFormat="false" ht="12.8" hidden="false" customHeight="false" outlineLevel="0" collapsed="false">
      <c r="A167" s="0" t="s">
        <v>2805</v>
      </c>
      <c r="B167" s="0" t="str">
        <f aca="false">VLOOKUP(A167,'Format10 ALLOCATE_PARMS'!$I$2:$N$951,6,0)</f>
        <v>VN2O(31,1)</v>
      </c>
    </row>
    <row r="168" customFormat="false" ht="12.8" hidden="false" customHeight="false" outlineLevel="0" collapsed="false">
      <c r="A168" s="0" t="s">
        <v>2804</v>
      </c>
      <c r="B168" s="0" t="str">
        <f aca="false">VLOOKUP(A168,'Format10 ALLOCATE_PARMS'!$I$2:$N$951,6,0)</f>
        <v>VLGN(1)</v>
      </c>
    </row>
    <row r="169" customFormat="false" ht="12.8" hidden="false" customHeight="false" outlineLevel="0" collapsed="false">
      <c r="A169" s="0" t="s">
        <v>2803</v>
      </c>
      <c r="B169" s="0" t="str">
        <f aca="false">VLOOKUP(A169,'Format10 ALLOCATE_PARMS'!$I$2:$N$951,6,0)</f>
        <v>VLGM(1)</v>
      </c>
    </row>
    <row r="170" customFormat="false" ht="12.8" hidden="false" customHeight="false" outlineLevel="0" collapsed="false">
      <c r="A170" s="0" t="s">
        <v>2802</v>
      </c>
      <c r="B170" s="0" t="str">
        <f aca="false">VLOOKUP(A170,'Format10 ALLOCATE_PARMS'!$I$2:$N$951,6,0)</f>
        <v>VLGI(1)</v>
      </c>
    </row>
    <row r="171" customFormat="false" ht="12.8" hidden="false" customHeight="false" outlineLevel="0" collapsed="false">
      <c r="A171" s="0" t="s">
        <v>2801</v>
      </c>
      <c r="B171" s="0" t="str">
        <f aca="false">VLOOKUP(A171,'Format10 ALLOCATE_PARMS'!$I$2:$N$951,6,0)</f>
        <v>VLGB(1)</v>
      </c>
    </row>
    <row r="172" customFormat="false" ht="12.8" hidden="false" customHeight="false" outlineLevel="0" collapsed="false">
      <c r="A172" s="0" t="s">
        <v>2800</v>
      </c>
      <c r="B172" s="0" t="str">
        <f aca="false">VLOOKUP(A172,'Format10 ALLOCATE_PARMS'!$I$2:$N$951,6,0)</f>
        <v>VLG(1)</v>
      </c>
    </row>
    <row r="173" customFormat="false" ht="12.8" hidden="false" customHeight="false" outlineLevel="0" collapsed="false">
      <c r="A173" s="0" t="s">
        <v>2799</v>
      </c>
      <c r="B173" s="0" t="str">
        <f aca="false">VLOOKUP(A173,'Format10 ALLOCATE_PARMS'!$I$2:$N$951,6,0)</f>
        <v>VIRT(1)</v>
      </c>
    </row>
    <row r="174" customFormat="false" ht="12.8" hidden="false" customHeight="false" outlineLevel="0" collapsed="false">
      <c r="A174" s="0" t="s">
        <v>2798</v>
      </c>
      <c r="B174" s="0" t="str">
        <f aca="false">VLOOKUP(A174,'Format10 ALLOCATE_PARMS'!$I$2:$N$951,6,0)</f>
        <v>VIRR(45,300,1)</v>
      </c>
    </row>
    <row r="175" customFormat="false" ht="12.8" hidden="false" customHeight="false" outlineLevel="0" collapsed="false">
      <c r="A175" s="0" t="s">
        <v>2797</v>
      </c>
      <c r="B175" s="0" t="str">
        <f aca="false">VLOOKUP(A175,'Format10 ALLOCATE_PARMS'!$I$2:$N$951,6,0)</f>
        <v>VIR(200,1)</v>
      </c>
    </row>
    <row r="176" customFormat="false" ht="12.8" hidden="false" customHeight="false" outlineLevel="0" collapsed="false">
      <c r="A176" s="0" t="s">
        <v>2796</v>
      </c>
      <c r="B176" s="0" t="str">
        <f aca="false">VLOOKUP(A176,'Format10 ALLOCATE_PARMS'!$I$2:$N$951,6,0)</f>
        <v>VIMX(1)</v>
      </c>
    </row>
    <row r="177" customFormat="false" ht="12.8" hidden="false" customHeight="false" outlineLevel="0" collapsed="false">
      <c r="A177" s="0" t="s">
        <v>2795</v>
      </c>
      <c r="B177" s="0" t="str">
        <f aca="false">VLOOKUP(A177,'Format10 ALLOCATE_PARMS'!$I$2:$N$951,6,0)</f>
        <v>VFPB(1)</v>
      </c>
    </row>
    <row r="178" customFormat="false" ht="12.8" hidden="false" customHeight="false" outlineLevel="0" collapsed="false">
      <c r="A178" s="0" t="s">
        <v>2794</v>
      </c>
      <c r="B178" s="0" t="str">
        <f aca="false">VLOOKUP(A178,'Format10 ALLOCATE_PARMS'!$I$2:$N$951,6,0)</f>
        <v>VFPA(1)</v>
      </c>
    </row>
    <row r="179" customFormat="false" ht="12.8" hidden="false" customHeight="false" outlineLevel="0" collapsed="false">
      <c r="A179" s="0" t="s">
        <v>2793</v>
      </c>
      <c r="B179" s="0" t="str">
        <f aca="false">VLOOKUP(A179,'Format10 ALLOCATE_PARMS'!$I$2:$N$951,6,0)</f>
        <v>VFC(31,1)</v>
      </c>
    </row>
    <row r="180" customFormat="false" ht="12.8" hidden="false" customHeight="false" outlineLevel="0" collapsed="false">
      <c r="A180" s="0" t="s">
        <v>2792</v>
      </c>
      <c r="B180" s="0" t="str">
        <f aca="false">VLOOKUP(A180,'Format10 ALLOCATE_PARMS'!$I$2:$N$951,6,0)</f>
        <v>VCO2(31,1)</v>
      </c>
    </row>
    <row r="181" customFormat="false" ht="12.8" hidden="false" customHeight="false" outlineLevel="0" collapsed="false">
      <c r="A181" s="0" t="s">
        <v>2791</v>
      </c>
      <c r="B181" s="0" t="str">
        <f aca="false">VLOOKUP(A181,'Format10 ALLOCATE_PARMS'!$I$2:$N$951,6,0)</f>
        <v>VCHB(1)</v>
      </c>
    </row>
    <row r="182" customFormat="false" ht="12.8" hidden="false" customHeight="false" outlineLevel="0" collapsed="false">
      <c r="A182" s="0" t="s">
        <v>2790</v>
      </c>
      <c r="B182" s="0" t="str">
        <f aca="false">VLOOKUP(A182,'Format10 ALLOCATE_PARMS'!$I$2:$N$951,6,0)</f>
        <v>VCHA(1)</v>
      </c>
    </row>
    <row r="183" customFormat="false" ht="12.8" hidden="false" customHeight="false" outlineLevel="0" collapsed="false">
      <c r="A183" s="0" t="s">
        <v>2789</v>
      </c>
      <c r="B183" s="0" t="str">
        <f aca="false">VLOOKUP(A183,'Format10 ALLOCATE_PARMS'!$I$2:$N$951,6,0)</f>
        <v>VARW(155)</v>
      </c>
    </row>
    <row r="184" customFormat="false" ht="12.8" hidden="false" customHeight="false" outlineLevel="0" collapsed="false">
      <c r="A184" s="0" t="s">
        <v>2788</v>
      </c>
      <c r="B184" s="0" t="str">
        <f aca="false">VLOOKUP(A184,'Format10 ALLOCATE_PARMS'!$I$2:$N$951,6,0)</f>
        <v>VARP(12,60,4)</v>
      </c>
    </row>
    <row r="185" customFormat="false" ht="12.8" hidden="false" customHeight="false" outlineLevel="0" collapsed="false">
      <c r="A185" s="0" t="s">
        <v>2787</v>
      </c>
      <c r="B185" s="0" t="str">
        <f aca="false">VLOOKUP(A185,'Format10 ALLOCATE_PARMS'!$I$2:$N$951,6,0)</f>
        <v>VARH(35,4)</v>
      </c>
    </row>
    <row r="186" customFormat="false" ht="12.8" hidden="false" customHeight="false" outlineLevel="0" collapsed="false">
      <c r="A186" s="0" t="s">
        <v>2786</v>
      </c>
      <c r="B186" s="0" t="str">
        <f aca="false">VLOOKUP(A186,'Format10 ALLOCATE_PARMS'!$I$2:$N$951,6,0)</f>
        <v>VARC(17,200,1)</v>
      </c>
    </row>
    <row r="187" customFormat="false" ht="12.8" hidden="false" customHeight="false" outlineLevel="0" collapsed="false">
      <c r="A187" s="0" t="s">
        <v>2785</v>
      </c>
      <c r="B187" s="0" t="str">
        <f aca="false">VLOOKUP(A187,'Format10 ALLOCATE_PARMS'!$I$2:$N$951,6,0)</f>
        <v>VAR(155,1)</v>
      </c>
    </row>
    <row r="188" customFormat="false" ht="12.8" hidden="false" customHeight="false" outlineLevel="0" collapsed="false">
      <c r="A188" s="0" t="s">
        <v>2784</v>
      </c>
      <c r="B188" s="0" t="str">
        <f aca="false">VLOOKUP(A188,'Format10 ALLOCATE_PARMS'!$I$2:$N$951,6,0)</f>
        <v>VAP(1)</v>
      </c>
    </row>
    <row r="189" customFormat="false" ht="12.8" hidden="false" customHeight="false" outlineLevel="0" collapsed="false">
      <c r="A189" s="0" t="s">
        <v>2783</v>
      </c>
      <c r="B189" s="0" t="str">
        <f aca="false">VLOOKUP(A189,'Format10 ALLOCATE_PARMS'!$I$2:$N$951,6,0)</f>
        <v>VALF1(1)</v>
      </c>
    </row>
    <row r="190" customFormat="false" ht="12.8" hidden="false" customHeight="false" outlineLevel="0" collapsed="false">
      <c r="A190" s="0" t="s">
        <v>2782</v>
      </c>
      <c r="B190" s="0" t="str">
        <f aca="false">VLOOKUP(A190,'Format10 ALLOCATE_PARMS'!$I$2:$N$951,6,0)</f>
        <v>VAC(1)</v>
      </c>
    </row>
    <row r="191" customFormat="false" ht="12.8" hidden="false" customHeight="false" outlineLevel="0" collapsed="false">
      <c r="A191" s="0" t="s">
        <v>2781</v>
      </c>
      <c r="B191" s="0" t="str">
        <f aca="false">VLOOKUP(A191,'Format10 ALLOCATE_PARMS'!$I$2:$N$951,6,0)</f>
        <v>UW(12)</v>
      </c>
    </row>
    <row r="192" customFormat="false" ht="12.8" hidden="false" customHeight="false" outlineLevel="0" collapsed="false">
      <c r="A192" s="0" t="s">
        <v>2780</v>
      </c>
      <c r="B192" s="0" t="str">
        <f aca="false">VLOOKUP(A192,'Format10 ALLOCATE_PARMS'!$I$2:$N$951,6,0)</f>
        <v>USL(1)</v>
      </c>
    </row>
    <row r="193" customFormat="false" ht="12.8" hidden="false" customHeight="false" outlineLevel="0" collapsed="false">
      <c r="A193" s="0" t="s">
        <v>2779</v>
      </c>
      <c r="B193" s="0" t="str">
        <f aca="false">VLOOKUP(A193,'Format10 ALLOCATE_PARMS'!$I$2:$N$951,6,0)</f>
        <v>URBF(1)</v>
      </c>
    </row>
    <row r="194" customFormat="false" ht="12.8" hidden="false" customHeight="false" outlineLevel="0" collapsed="false">
      <c r="A194" s="0" t="s">
        <v>2778</v>
      </c>
      <c r="B194" s="0" t="str">
        <f aca="false">VLOOKUP(A194,'Format10 ALLOCATE_PARMS'!$I$2:$N$951,6,0)</f>
        <v>UPSX(1)</v>
      </c>
    </row>
    <row r="195" customFormat="false" ht="12.8" hidden="false" customHeight="false" outlineLevel="0" collapsed="false">
      <c r="A195" s="0" t="s">
        <v>2777</v>
      </c>
      <c r="B195" s="0" t="str">
        <f aca="false">VLOOKUP(A195,'Format10 ALLOCATE_PARMS'!$I$2:$N$951,6,0)</f>
        <v>UP1(200,1)</v>
      </c>
    </row>
    <row r="196" customFormat="false" ht="12.8" hidden="false" customHeight="false" outlineLevel="0" collapsed="false">
      <c r="A196" s="0" t="s">
        <v>2776</v>
      </c>
      <c r="B196" s="0" t="str">
        <f aca="false">VLOOKUP(A196,'Format10 ALLOCATE_PARMS'!$I$2:$N$951,6,0)</f>
        <v>UP(12)</v>
      </c>
    </row>
    <row r="197" customFormat="false" ht="12.8" hidden="false" customHeight="false" outlineLevel="0" collapsed="false">
      <c r="A197" s="0" t="s">
        <v>2775</v>
      </c>
      <c r="B197" s="0" t="str">
        <f aca="false">VLOOKUP(A197,'Format10 ALLOCATE_PARMS'!$I$2:$N$951,6,0)</f>
        <v>UOB(1)</v>
      </c>
    </row>
    <row r="198" customFormat="false" ht="12.8" hidden="false" customHeight="false" outlineLevel="0" collapsed="false">
      <c r="A198" s="0" t="s">
        <v>2774</v>
      </c>
      <c r="B198" s="0" t="str">
        <f aca="false">VLOOKUP(A198,'Format10 ALLOCATE_PARMS'!$I$2:$N$951,6,0)</f>
        <v>UNA(200,1)</v>
      </c>
    </row>
    <row r="199" customFormat="false" ht="12.8" hidden="false" customHeight="false" outlineLevel="0" collapsed="false">
      <c r="A199" s="0" t="s">
        <v>2773</v>
      </c>
      <c r="B199" s="0" t="str">
        <f aca="false">VLOOKUP(A199,'Format10 ALLOCATE_PARMS'!$I$2:$N$951,6,0)</f>
        <v>UN1(200,1)</v>
      </c>
    </row>
    <row r="200" customFormat="false" ht="12.8" hidden="false" customHeight="false" outlineLevel="0" collapsed="false">
      <c r="A200" s="0" t="s">
        <v>2772</v>
      </c>
      <c r="B200" s="0" t="str">
        <f aca="false">VLOOKUP(A200,'Format10 ALLOCATE_PARMS'!$I$2:$N$951,6,0)</f>
        <v>UN(12)</v>
      </c>
    </row>
    <row r="201" customFormat="false" ht="12.8" hidden="false" customHeight="false" outlineLevel="0" collapsed="false">
      <c r="A201" s="0" t="s">
        <v>2771</v>
      </c>
      <c r="B201" s="0" t="str">
        <f aca="false">VLOOKUP(A201,'Format10 ALLOCATE_PARMS'!$I$2:$N$951,6,0)</f>
        <v>UK1(200,1)</v>
      </c>
    </row>
    <row r="202" customFormat="false" ht="12.8" hidden="false" customHeight="false" outlineLevel="0" collapsed="false">
      <c r="A202" s="0" t="s">
        <v>2770</v>
      </c>
      <c r="B202" s="0" t="str">
        <f aca="false">VLOOKUP(A202,'Format10 ALLOCATE_PARMS'!$I$2:$N$951,6,0)</f>
        <v>UK(12)</v>
      </c>
    </row>
    <row r="203" customFormat="false" ht="12.8" hidden="false" customHeight="false" outlineLevel="0" collapsed="false">
      <c r="A203" s="0" t="s">
        <v>2769</v>
      </c>
      <c r="B203" s="0" t="str">
        <f aca="false">VLOOKUP(A203,'Format10 ALLOCATE_PARMS'!$I$2:$N$951,6,0)</f>
        <v>UB1(1)</v>
      </c>
    </row>
    <row r="204" customFormat="false" ht="12.8" hidden="false" customHeight="false" outlineLevel="0" collapsed="false">
      <c r="A204" s="0" t="s">
        <v>2768</v>
      </c>
      <c r="B204" s="0" t="str">
        <f aca="false">VLOOKUP(A204,'Format10 ALLOCATE_PARMS'!$I$2:$N$951,6,0)</f>
        <v>U10(1)</v>
      </c>
    </row>
    <row r="205" customFormat="false" ht="12.8" hidden="false" customHeight="false" outlineLevel="0" collapsed="false">
      <c r="A205" s="0" t="s">
        <v>2767</v>
      </c>
      <c r="B205" s="0" t="str">
        <f aca="false">VLOOKUP(A205,'Format10 ALLOCATE_PARMS'!$I$2:$N$951,6,0)</f>
        <v>TYW(12,1)</v>
      </c>
    </row>
    <row r="206" customFormat="false" ht="12.8" hidden="false" customHeight="false" outlineLevel="0" collapsed="false">
      <c r="A206" s="0" t="s">
        <v>2766</v>
      </c>
      <c r="B206" s="0" t="str">
        <f aca="false">VLOOKUP(A206,'Format10 ALLOCATE_PARMS'!$I$2:$N$951,6,0)</f>
        <v>TYTP(12,1)</v>
      </c>
    </row>
    <row r="207" customFormat="false" ht="12.8" hidden="false" customHeight="false" outlineLevel="0" collapsed="false">
      <c r="A207" s="0" t="s">
        <v>2765</v>
      </c>
      <c r="B207" s="0" t="str">
        <f aca="false">VLOOKUP(A207,'Format10 ALLOCATE_PARMS'!$I$2:$N$951,6,0)</f>
        <v>TYP(1)</v>
      </c>
    </row>
    <row r="208" customFormat="false" ht="12.8" hidden="false" customHeight="false" outlineLevel="0" collapsed="false">
      <c r="A208" s="0" t="s">
        <v>2764</v>
      </c>
      <c r="B208" s="0" t="str">
        <f aca="false">VLOOKUP(A208,'Format10 ALLOCATE_PARMS'!$I$2:$N$951,6,0)</f>
        <v>TYON(12,1)</v>
      </c>
    </row>
    <row r="209" customFormat="false" ht="12.8" hidden="false" customHeight="false" outlineLevel="0" collapsed="false">
      <c r="A209" s="0" t="s">
        <v>2763</v>
      </c>
      <c r="B209" s="0" t="str">
        <f aca="false">VLOOKUP(A209,'Format10 ALLOCATE_PARMS'!$I$2:$N$951,6,0)</f>
        <v>TYN(1)</v>
      </c>
    </row>
    <row r="210" customFormat="false" ht="12.8" hidden="false" customHeight="false" outlineLevel="0" collapsed="false">
      <c r="A210" s="0" t="s">
        <v>2762</v>
      </c>
      <c r="B210" s="0" t="str">
        <f aca="false">VLOOKUP(A210,'Format10 ALLOCATE_PARMS'!$I$2:$N$951,6,0)</f>
        <v>TYLP(200,1)</v>
      </c>
    </row>
    <row r="211" customFormat="false" ht="12.8" hidden="false" customHeight="false" outlineLevel="0" collapsed="false">
      <c r="A211" s="0" t="s">
        <v>2761</v>
      </c>
      <c r="B211" s="0" t="str">
        <f aca="false">VLOOKUP(A211,'Format10 ALLOCATE_PARMS'!$I$2:$N$951,6,0)</f>
        <v>TYLN(200,1)</v>
      </c>
    </row>
    <row r="212" customFormat="false" ht="12.8" hidden="false" customHeight="false" outlineLevel="0" collapsed="false">
      <c r="A212" s="0" t="s">
        <v>2760</v>
      </c>
      <c r="B212" s="0" t="str">
        <f aca="false">VLOOKUP(A212,'Format10 ALLOCATE_PARMS'!$I$2:$N$951,6,0)</f>
        <v>TYLK(200,1)</v>
      </c>
    </row>
    <row r="213" customFormat="false" ht="12.8" hidden="false" customHeight="false" outlineLevel="0" collapsed="false">
      <c r="A213" s="0" t="s">
        <v>2759</v>
      </c>
      <c r="B213" s="0" t="str">
        <f aca="false">VLOOKUP(A213,'Format10 ALLOCATE_PARMS'!$I$2:$N$951,6,0)</f>
        <v>TYL2(200,1)</v>
      </c>
    </row>
    <row r="214" customFormat="false" ht="12.8" hidden="false" customHeight="false" outlineLevel="0" collapsed="false">
      <c r="A214" s="0" t="s">
        <v>2758</v>
      </c>
      <c r="B214" s="0" t="str">
        <f aca="false">VLOOKUP(A214,'Format10 ALLOCATE_PARMS'!$I$2:$N$951,6,0)</f>
        <v>TYL1(200,1)</v>
      </c>
    </row>
    <row r="215" customFormat="false" ht="12.8" hidden="false" customHeight="false" outlineLevel="0" collapsed="false">
      <c r="A215" s="0" t="s">
        <v>2757</v>
      </c>
      <c r="B215" s="0" t="str">
        <f aca="false">VLOOKUP(A215,'Format10 ALLOCATE_PARMS'!$I$2:$N$951,6,0)</f>
        <v>TYK(1)</v>
      </c>
    </row>
    <row r="216" customFormat="false" ht="12.8" hidden="false" customHeight="false" outlineLevel="0" collapsed="false">
      <c r="A216" s="0" t="s">
        <v>2756</v>
      </c>
      <c r="B216" s="0" t="str">
        <f aca="false">VLOOKUP(A216,'Format10 ALLOCATE_PARMS'!$I$2:$N$951,6,0)</f>
        <v>TXMX(12,1)</v>
      </c>
    </row>
    <row r="217" customFormat="false" ht="12.8" hidden="false" customHeight="false" outlineLevel="0" collapsed="false">
      <c r="A217" s="0" t="s">
        <v>2755</v>
      </c>
      <c r="B217" s="0" t="str">
        <f aca="false">VLOOKUP(A217,'Format10 ALLOCATE_PARMS'!$I$2:$N$951,6,0)</f>
        <v>TXMN(12,1)</v>
      </c>
    </row>
    <row r="218" customFormat="false" ht="12.8" hidden="false" customHeight="false" outlineLevel="0" collapsed="false">
      <c r="A218" s="0" t="s">
        <v>2754</v>
      </c>
      <c r="B218" s="0" t="str">
        <f aca="false">VLOOKUP(A218,'Format10 ALLOCATE_PARMS'!$I$2:$N$951,6,0)</f>
        <v>TVIR(200,1)</v>
      </c>
    </row>
    <row r="219" customFormat="false" ht="12.8" hidden="false" customHeight="false" outlineLevel="0" collapsed="false">
      <c r="A219" s="0" t="s">
        <v>2753</v>
      </c>
      <c r="B219" s="0" t="str">
        <f aca="false">VLOOKUP(A219,'Format10 ALLOCATE_PARMS'!$I$2:$N$951,6,0)</f>
        <v>TVGF(1)</v>
      </c>
    </row>
    <row r="220" customFormat="false" ht="12.8" hidden="false" customHeight="false" outlineLevel="0" collapsed="false">
      <c r="A220" s="0" t="s">
        <v>2752</v>
      </c>
      <c r="B220" s="0" t="str">
        <f aca="false">VLOOKUP(A220,'Format10 ALLOCATE_PARMS'!$I$2:$N$951,6,0)</f>
        <v>TSY(12,1)</v>
      </c>
    </row>
    <row r="221" customFormat="false" ht="12.8" hidden="false" customHeight="false" outlineLevel="0" collapsed="false">
      <c r="A221" s="0" t="s">
        <v>2751</v>
      </c>
      <c r="B221" s="0" t="str">
        <f aca="false">VLOOKUP(A221,'Format10 ALLOCATE_PARMS'!$I$2:$N$951,6,0)</f>
        <v>TSR(12,1)</v>
      </c>
    </row>
    <row r="222" customFormat="false" ht="12.8" hidden="false" customHeight="false" outlineLevel="0" collapsed="false">
      <c r="A222" s="0" t="s">
        <v>2750</v>
      </c>
      <c r="B222" s="0" t="str">
        <f aca="false">VLOOKUP(A222,'Format10 ALLOCATE_PARMS'!$I$2:$N$951,6,0)</f>
        <v>TSPS(60,4)</v>
      </c>
    </row>
    <row r="223" customFormat="false" ht="12.8" hidden="false" customHeight="false" outlineLevel="0" collapsed="false">
      <c r="A223" s="0" t="s">
        <v>2749</v>
      </c>
      <c r="B223" s="0" t="str">
        <f aca="false">VLOOKUP(A223,'Format10 ALLOCATE_PARMS'!$I$2:$N$951,6,0)</f>
        <v>TSNO(1)</v>
      </c>
    </row>
    <row r="224" customFormat="false" ht="12.8" hidden="false" customHeight="false" outlineLevel="0" collapsed="false">
      <c r="A224" s="0" t="s">
        <v>2748</v>
      </c>
      <c r="B224" s="0" t="str">
        <f aca="false">VLOOKUP(A224,'Format10 ALLOCATE_PARMS'!$I$2:$N$951,6,0)</f>
        <v>TSN(12,1)</v>
      </c>
    </row>
    <row r="225" customFormat="false" ht="12.8" hidden="false" customHeight="false" outlineLevel="0" collapsed="false">
      <c r="A225" s="0" t="s">
        <v>2747</v>
      </c>
      <c r="B225" s="0" t="str">
        <f aca="false">VLOOKUP(A225,'Format10 ALLOCATE_PARMS'!$I$2:$N$951,6,0)</f>
        <v>TSMY(1)</v>
      </c>
    </row>
    <row r="226" customFormat="false" ht="12.8" hidden="false" customHeight="false" outlineLevel="0" collapsed="false">
      <c r="A226" s="0" t="s">
        <v>2746</v>
      </c>
      <c r="B226" s="0" t="str">
        <f aca="false">VLOOKUP(A226,'Format10 ALLOCATE_PARMS'!$I$2:$N$951,6,0)</f>
        <v>TSLA(1)</v>
      </c>
    </row>
    <row r="227" customFormat="false" ht="12.8" hidden="false" customHeight="false" outlineLevel="0" collapsed="false">
      <c r="A227" s="0" t="s">
        <v>2745</v>
      </c>
      <c r="B227" s="0" t="str">
        <f aca="false">VLOOKUP(A227,'Format10 ALLOCATE_PARMS'!$I$2:$N$951,6,0)</f>
        <v>TSFN(4)</v>
      </c>
    </row>
    <row r="228" customFormat="false" ht="12.8" hidden="false" customHeight="false" outlineLevel="0" collapsed="false">
      <c r="A228" s="0" t="s">
        <v>2744</v>
      </c>
      <c r="B228" s="0" t="str">
        <f aca="false">VLOOKUP(A228,'Format10 ALLOCATE_PARMS'!$I$2:$N$951,6,0)</f>
        <v>TSFK(4)</v>
      </c>
    </row>
    <row r="229" customFormat="false" ht="12.8" hidden="false" customHeight="false" outlineLevel="0" collapsed="false">
      <c r="A229" s="0" t="s">
        <v>2743</v>
      </c>
      <c r="B229" s="0" t="str">
        <f aca="false">VLOOKUP(A229,'Format10 ALLOCATE_PARMS'!$I$2:$N$951,6,0)</f>
        <v>TSFC(7,200,1)</v>
      </c>
    </row>
    <row r="230" customFormat="false" ht="12.8" hidden="false" customHeight="false" outlineLevel="0" collapsed="false">
      <c r="A230" s="0" t="s">
        <v>2742</v>
      </c>
      <c r="B230" s="0" t="str">
        <f aca="false">VLOOKUP(A230,'Format10 ALLOCATE_PARMS'!$I$2:$N$951,6,0)</f>
        <v>TRSD(1)</v>
      </c>
    </row>
    <row r="231" customFormat="false" ht="12.8" hidden="false" customHeight="false" outlineLevel="0" collapsed="false">
      <c r="A231" s="0" t="s">
        <v>2741</v>
      </c>
      <c r="B231" s="0" t="str">
        <f aca="false">VLOOKUP(A231,'Format10 ALLOCATE_PARMS'!$I$2:$N$951,6,0)</f>
        <v>TRHT(12,1)</v>
      </c>
    </row>
    <row r="232" customFormat="false" ht="12.8" hidden="false" customHeight="false" outlineLevel="0" collapsed="false">
      <c r="A232" s="0" t="s">
        <v>2740</v>
      </c>
      <c r="B232" s="0" t="str">
        <f aca="false">VLOOKUP(A232,'Format10 ALLOCATE_PARMS'!$I$2:$N$951,6,0)</f>
        <v>TRD(200,1)</v>
      </c>
    </row>
    <row r="233" customFormat="false" ht="12.8" hidden="false" customHeight="false" outlineLevel="0" collapsed="false">
      <c r="A233" s="0" t="s">
        <v>2739</v>
      </c>
      <c r="B233" s="0" t="str">
        <f aca="false">VLOOKUP(A233,'Format10 ALLOCATE_PARMS'!$I$2:$N$951,6,0)</f>
        <v>TRA(200,1)</v>
      </c>
    </row>
    <row r="234" customFormat="false" ht="12.8" hidden="false" customHeight="false" outlineLevel="0" collapsed="false">
      <c r="A234" s="0" t="s">
        <v>2738</v>
      </c>
      <c r="B234" s="0" t="str">
        <f aca="false">VLOOKUP(A234,'Format10 ALLOCATE_PARMS'!$I$2:$N$951,6,0)</f>
        <v>TR(12,1)</v>
      </c>
    </row>
    <row r="235" customFormat="false" ht="12.8" hidden="false" customHeight="false" outlineLevel="0" collapsed="false">
      <c r="A235" s="0" t="s">
        <v>2737</v>
      </c>
      <c r="B235" s="0" t="str">
        <f aca="false">VLOOKUP(A235,'Format10 ALLOCATE_PARMS'!$I$2:$N$951,6,0)</f>
        <v>TQPU(12,1)</v>
      </c>
    </row>
    <row r="236" customFormat="false" ht="12.8" hidden="false" customHeight="false" outlineLevel="0" collapsed="false">
      <c r="A236" s="0" t="s">
        <v>2736</v>
      </c>
      <c r="B236" s="0" t="str">
        <f aca="false">VLOOKUP(A236,'Format10 ALLOCATE_PARMS'!$I$2:$N$951,6,0)</f>
        <v>TQP(12,1)</v>
      </c>
    </row>
    <row r="237" customFormat="false" ht="12.8" hidden="false" customHeight="false" outlineLevel="0" collapsed="false">
      <c r="A237" s="0" t="s">
        <v>2735</v>
      </c>
      <c r="B237" s="0" t="str">
        <f aca="false">VLOOKUP(A237,'Format10 ALLOCATE_PARMS'!$I$2:$N$951,6,0)</f>
        <v>TQN(12,1)</v>
      </c>
    </row>
    <row r="238" customFormat="false" ht="12.8" hidden="false" customHeight="false" outlineLevel="0" collapsed="false">
      <c r="A238" s="0" t="s">
        <v>2734</v>
      </c>
      <c r="B238" s="0" t="str">
        <f aca="false">VLOOKUP(A238,'Format10 ALLOCATE_PARMS'!$I$2:$N$951,6,0)</f>
        <v>TQ(12,1)</v>
      </c>
    </row>
    <row r="239" customFormat="false" ht="12.8" hidden="false" customHeight="false" outlineLevel="0" collapsed="false">
      <c r="A239" s="0" t="s">
        <v>2733</v>
      </c>
      <c r="B239" s="0" t="str">
        <f aca="false">VLOOKUP(A239,'Format10 ALLOCATE_PARMS'!$I$2:$N$951,6,0)</f>
        <v>TPSF(1)</v>
      </c>
    </row>
    <row r="240" customFormat="false" ht="12.8" hidden="false" customHeight="false" outlineLevel="0" collapsed="false">
      <c r="A240" s="0" t="s">
        <v>2732</v>
      </c>
      <c r="B240" s="0" t="str">
        <f aca="false">VLOOKUP(A240,'Format10 ALLOCATE_PARMS'!$I$2:$N$951,6,0)</f>
        <v>TPOR(31,1)</v>
      </c>
    </row>
    <row r="241" customFormat="false" ht="12.8" hidden="false" customHeight="false" outlineLevel="0" collapsed="false">
      <c r="A241" s="0" t="s">
        <v>2731</v>
      </c>
      <c r="B241" s="0" t="str">
        <f aca="false">VLOOKUP(A241,'Format10 ALLOCATE_PARMS'!$I$2:$N$951,6,0)</f>
        <v>TOPC(200)</v>
      </c>
    </row>
    <row r="242" customFormat="false" ht="12.8" hidden="false" customHeight="false" outlineLevel="0" collapsed="false">
      <c r="A242" s="0" t="s">
        <v>2730</v>
      </c>
      <c r="B242" s="0" t="str">
        <f aca="false">VLOOKUP(A242,'Format10 ALLOCATE_PARMS'!$I$2:$N$951,6,0)</f>
        <v>TOC(1)</v>
      </c>
    </row>
    <row r="243" customFormat="false" ht="12.8" hidden="false" customHeight="false" outlineLevel="0" collapsed="false">
      <c r="A243" s="0" t="s">
        <v>2729</v>
      </c>
      <c r="B243" s="0" t="str">
        <f aca="false">VLOOKUP(A243,'Format10 ALLOCATE_PARMS'!$I$2:$N$951,6,0)</f>
        <v>TNYL(4)</v>
      </c>
    </row>
    <row r="244" customFormat="false" ht="12.8" hidden="false" customHeight="false" outlineLevel="0" collapsed="false">
      <c r="A244" s="0" t="s">
        <v>2728</v>
      </c>
      <c r="B244" s="0" t="str">
        <f aca="false">VLOOKUP(A244,'Format10 ALLOCATE_PARMS'!$I$2:$N$951,6,0)</f>
        <v>TNOR(1)</v>
      </c>
    </row>
    <row r="245" customFormat="false" ht="12.8" hidden="false" customHeight="false" outlineLevel="0" collapsed="false">
      <c r="A245" s="0" t="s">
        <v>2727</v>
      </c>
      <c r="B245" s="0" t="str">
        <f aca="false">VLOOKUP(A245,'Format10 ALLOCATE_PARMS'!$I$2:$N$951,6,0)</f>
        <v>TMX(1)</v>
      </c>
    </row>
    <row r="246" customFormat="false" ht="12.8" hidden="false" customHeight="false" outlineLevel="0" collapsed="false">
      <c r="A246" s="0" t="s">
        <v>2726</v>
      </c>
      <c r="B246" s="0" t="str">
        <f aca="false">VLOOKUP(A246,'Format10 ALLOCATE_PARMS'!$I$2:$N$951,6,0)</f>
        <v>TMN(1)</v>
      </c>
    </row>
    <row r="247" customFormat="false" ht="12.8" hidden="false" customHeight="false" outlineLevel="0" collapsed="false">
      <c r="A247" s="0" t="s">
        <v>2725</v>
      </c>
      <c r="B247" s="0" t="str">
        <f aca="false">VLOOKUP(A247,'Format10 ALLOCATE_PARMS'!$I$2:$N$951,6,0)</f>
        <v>TLMF(1)</v>
      </c>
    </row>
    <row r="248" customFormat="false" ht="12.8" hidden="false" customHeight="false" outlineLevel="0" collapsed="false">
      <c r="A248" s="0" t="s">
        <v>2675</v>
      </c>
      <c r="B248" s="0" t="str">
        <f aca="false">VLOOKUP(A248,'Format10 ALLOCATE_PARMS'!$I$2:$N$951,6,0)</f>
        <v>TLD(300)</v>
      </c>
    </row>
    <row r="249" customFormat="false" ht="12.8" hidden="false" customHeight="false" outlineLevel="0" collapsed="false">
      <c r="A249" s="0" t="s">
        <v>2724</v>
      </c>
      <c r="B249" s="0" t="str">
        <f aca="false">VLOOKUP(A249,'Format10 ALLOCATE_PARMS'!$I$2:$N$951,6,0)</f>
        <v>TKR(1)</v>
      </c>
    </row>
    <row r="250" customFormat="false" ht="12.8" hidden="false" customHeight="false" outlineLevel="0" collapsed="false">
      <c r="A250" s="0" t="s">
        <v>2721</v>
      </c>
      <c r="B250" s="0" t="str">
        <f aca="false">VLOOKUP(A250,'Format10 ALLOCATE_PARMS'!$I$2:$N$951,6,0)</f>
        <v>TIR(45,300,1)</v>
      </c>
    </row>
    <row r="251" customFormat="false" ht="12.8" hidden="false" customHeight="false" outlineLevel="0" collapsed="false">
      <c r="A251" s="0" t="s">
        <v>2720</v>
      </c>
      <c r="B251" s="0" t="str">
        <f aca="false">VLOOKUP(A251,'Format10 ALLOCATE_PARMS'!$I$2:$N$951,6,0)</f>
        <v>TILG(1)</v>
      </c>
    </row>
    <row r="252" customFormat="false" ht="12.8" hidden="false" customHeight="false" outlineLevel="0" collapsed="false">
      <c r="A252" s="0" t="s">
        <v>2719</v>
      </c>
      <c r="B252" s="0" t="str">
        <f aca="false">VLOOKUP(A252,'Format10 ALLOCATE_PARMS'!$I$2:$N$951,6,0)</f>
        <v>THU(200,1)</v>
      </c>
    </row>
    <row r="253" customFormat="false" ht="12.8" hidden="false" customHeight="false" outlineLevel="0" collapsed="false">
      <c r="A253" s="0" t="s">
        <v>2718</v>
      </c>
      <c r="B253" s="0" t="str">
        <f aca="false">VLOOKUP(A253,'Format10 ALLOCATE_PARMS'!$I$2:$N$951,6,0)</f>
        <v>THRL(12,1)</v>
      </c>
    </row>
    <row r="254" customFormat="false" ht="12.8" hidden="false" customHeight="false" outlineLevel="0" collapsed="false">
      <c r="A254" s="0" t="s">
        <v>2717</v>
      </c>
      <c r="B254" s="0" t="str">
        <f aca="false">VLOOKUP(A254,'Format10 ALLOCATE_PARMS'!$I$2:$N$951,6,0)</f>
        <v>THK(1)</v>
      </c>
    </row>
    <row r="255" customFormat="false" ht="12.8" hidden="false" customHeight="false" outlineLevel="0" collapsed="false">
      <c r="A255" s="0" t="s">
        <v>2716</v>
      </c>
      <c r="B255" s="0" t="str">
        <f aca="false">VLOOKUP(A255,'Format10 ALLOCATE_PARMS'!$I$2:$N$951,6,0)</f>
        <v>TFTP(200,1)</v>
      </c>
    </row>
    <row r="256" customFormat="false" ht="12.8" hidden="false" customHeight="false" outlineLevel="0" collapsed="false">
      <c r="A256" s="0" t="s">
        <v>2715</v>
      </c>
      <c r="B256" s="0" t="str">
        <f aca="false">VLOOKUP(A256,'Format10 ALLOCATE_PARMS'!$I$2:$N$951,6,0)</f>
        <v>TFTN(200,1)</v>
      </c>
    </row>
    <row r="257" customFormat="false" ht="12.8" hidden="false" customHeight="false" outlineLevel="0" collapsed="false">
      <c r="A257" s="0" t="s">
        <v>2714</v>
      </c>
      <c r="B257" s="0" t="str">
        <f aca="false">VLOOKUP(A257,'Format10 ALLOCATE_PARMS'!$I$2:$N$951,6,0)</f>
        <v>TFTK(200,1)</v>
      </c>
    </row>
    <row r="258" customFormat="false" ht="12.8" hidden="false" customHeight="false" outlineLevel="0" collapsed="false">
      <c r="A258" s="0" t="s">
        <v>2713</v>
      </c>
      <c r="B258" s="0" t="str">
        <f aca="false">VLOOKUP(A258,'Format10 ALLOCATE_PARMS'!$I$2:$N$951,6,0)</f>
        <v>TFLG(1)</v>
      </c>
    </row>
    <row r="259" customFormat="false" ht="12.8" hidden="false" customHeight="false" outlineLevel="0" collapsed="false">
      <c r="A259" s="0" t="s">
        <v>2712</v>
      </c>
      <c r="B259" s="0" t="str">
        <f aca="false">VLOOKUP(A259,'Format10 ALLOCATE_PARMS'!$I$2:$N$951,6,0)</f>
        <v>TETG(200,1)</v>
      </c>
    </row>
    <row r="260" customFormat="false" ht="12.8" hidden="false" customHeight="false" outlineLevel="0" collapsed="false">
      <c r="A260" s="0" t="s">
        <v>2711</v>
      </c>
      <c r="B260" s="0" t="str">
        <f aca="false">VLOOKUP(A260,'Format10 ALLOCATE_PARMS'!$I$2:$N$951,6,0)</f>
        <v>TET(12,1)</v>
      </c>
    </row>
    <row r="261" customFormat="false" ht="12.8" hidden="false" customHeight="false" outlineLevel="0" collapsed="false">
      <c r="A261" s="0" t="s">
        <v>2710</v>
      </c>
      <c r="B261" s="0" t="str">
        <f aca="false">VLOOKUP(A261,'Format10 ALLOCATE_PARMS'!$I$2:$N$951,6,0)</f>
        <v>TEI(12,1)</v>
      </c>
    </row>
    <row r="262" customFormat="false" ht="12.8" hidden="false" customHeight="false" outlineLevel="0" collapsed="false">
      <c r="A262" s="0" t="s">
        <v>2709</v>
      </c>
      <c r="B262" s="0" t="str">
        <f aca="false">VLOOKUP(A262,'Format10 ALLOCATE_PARMS'!$I$2:$N$951,6,0)</f>
        <v>TDM(200,1)</v>
      </c>
    </row>
    <row r="263" customFormat="false" ht="12.8" hidden="false" customHeight="false" outlineLevel="0" collapsed="false">
      <c r="A263" s="0" t="s">
        <v>2708</v>
      </c>
      <c r="B263" s="0" t="str">
        <f aca="false">VLOOKUP(A263,'Format10 ALLOCATE_PARMS'!$I$2:$N$951,6,0)</f>
        <v>TCVF(12,1)</v>
      </c>
    </row>
    <row r="264" customFormat="false" ht="12.8" hidden="false" customHeight="false" outlineLevel="0" collapsed="false">
      <c r="A264" s="0" t="s">
        <v>2707</v>
      </c>
      <c r="B264" s="0" t="str">
        <f aca="false">VLOOKUP(A264,'Format10 ALLOCATE_PARMS'!$I$2:$N$951,6,0)</f>
        <v>TCS(1)</v>
      </c>
    </row>
    <row r="265" customFormat="false" ht="12.8" hidden="false" customHeight="false" outlineLevel="0" collapsed="false">
      <c r="A265" s="0" t="s">
        <v>2706</v>
      </c>
      <c r="B265" s="0" t="str">
        <f aca="false">VLOOKUP(A265,'Format10 ALLOCATE_PARMS'!$I$2:$N$951,6,0)</f>
        <v>TCPY(200)</v>
      </c>
    </row>
    <row r="266" customFormat="false" ht="12.8" hidden="false" customHeight="false" outlineLevel="0" collapsed="false">
      <c r="A266" s="0" t="s">
        <v>2705</v>
      </c>
      <c r="B266" s="0" t="str">
        <f aca="false">VLOOKUP(A266,'Format10 ALLOCATE_PARMS'!$I$2:$N$951,6,0)</f>
        <v>TCPA(200)</v>
      </c>
    </row>
    <row r="267" customFormat="false" ht="12.8" hidden="false" customHeight="false" outlineLevel="0" collapsed="false">
      <c r="A267" s="0" t="s">
        <v>2704</v>
      </c>
      <c r="B267" s="0" t="str">
        <f aca="false">VLOOKUP(A267,'Format10 ALLOCATE_PARMS'!$I$2:$N$951,6,0)</f>
        <v>TCN(12,1)</v>
      </c>
    </row>
    <row r="268" customFormat="false" ht="12.8" hidden="false" customHeight="false" outlineLevel="0" collapsed="false">
      <c r="A268" s="0" t="s">
        <v>2703</v>
      </c>
      <c r="B268" s="0" t="str">
        <f aca="false">VLOOKUP(A268,'Format10 ALLOCATE_PARMS'!$I$2:$N$951,6,0)</f>
        <v>TCMX(4)</v>
      </c>
    </row>
    <row r="269" customFormat="false" ht="12.8" hidden="false" customHeight="false" outlineLevel="0" collapsed="false">
      <c r="A269" s="0" t="s">
        <v>2702</v>
      </c>
      <c r="B269" s="0" t="str">
        <f aca="false">VLOOKUP(A269,'Format10 ALLOCATE_PARMS'!$I$2:$N$951,6,0)</f>
        <v>TCMN(4)</v>
      </c>
    </row>
    <row r="270" customFormat="false" ht="12.8" hidden="false" customHeight="false" outlineLevel="0" collapsed="false">
      <c r="A270" s="0" t="s">
        <v>2701</v>
      </c>
      <c r="B270" s="0" t="str">
        <f aca="false">VLOOKUP(A270,'Format10 ALLOCATE_PARMS'!$I$2:$N$951,6,0)</f>
        <v>TCC(1)</v>
      </c>
    </row>
    <row r="271" customFormat="false" ht="12.8" hidden="false" customHeight="false" outlineLevel="0" collapsed="false">
      <c r="A271" s="0" t="s">
        <v>2700</v>
      </c>
      <c r="B271" s="0" t="str">
        <f aca="false">VLOOKUP(A271,'Format10 ALLOCATE_PARMS'!$I$2:$N$951,6,0)</f>
        <v>TCAW(200,1)</v>
      </c>
    </row>
    <row r="272" customFormat="false" ht="12.8" hidden="false" customHeight="false" outlineLevel="0" collapsed="false">
      <c r="A272" s="0" t="s">
        <v>2699</v>
      </c>
      <c r="B272" s="0" t="str">
        <f aca="false">VLOOKUP(A272,'Format10 ALLOCATE_PARMS'!$I$2:$N$951,6,0)</f>
        <v>TCAV(4)</v>
      </c>
    </row>
    <row r="273" customFormat="false" ht="12.8" hidden="false" customHeight="false" outlineLevel="0" collapsed="false">
      <c r="A273" s="0" t="s">
        <v>2698</v>
      </c>
      <c r="B273" s="0" t="str">
        <f aca="false">VLOOKUP(A273,'Format10 ALLOCATE_PARMS'!$I$2:$N$951,6,0)</f>
        <v>TC(4)</v>
      </c>
    </row>
    <row r="274" customFormat="false" ht="12.8" hidden="false" customHeight="false" outlineLevel="0" collapsed="false">
      <c r="A274" s="0" t="s">
        <v>2697</v>
      </c>
      <c r="B274" s="0" t="str">
        <f aca="false">VLOOKUP(A274,'Format10 ALLOCATE_PARMS'!$I$2:$N$951,6,0)</f>
        <v>TBSC(200)</v>
      </c>
    </row>
    <row r="275" customFormat="false" ht="12.8" hidden="false" customHeight="false" outlineLevel="0" collapsed="false">
      <c r="A275" s="0" t="s">
        <v>2696</v>
      </c>
      <c r="B275" s="0" t="str">
        <f aca="false">VLOOKUP(A275,'Format10 ALLOCATE_PARMS'!$I$2:$N$951,6,0)</f>
        <v>TAMX(12,1)</v>
      </c>
    </row>
    <row r="276" customFormat="false" ht="12.8" hidden="false" customHeight="false" outlineLevel="0" collapsed="false">
      <c r="A276" s="0" t="s">
        <v>2695</v>
      </c>
      <c r="B276" s="0" t="str">
        <f aca="false">VLOOKUP(A276,'Format10 ALLOCATE_PARMS'!$I$2:$N$951,6,0)</f>
        <v>TAGP(1)</v>
      </c>
    </row>
    <row r="277" customFormat="false" ht="12.8" hidden="false" customHeight="false" outlineLevel="0" collapsed="false">
      <c r="A277" s="0" t="s">
        <v>2694</v>
      </c>
      <c r="B277" s="0" t="str">
        <f aca="false">VLOOKUP(A277,'Format10 ALLOCATE_PARMS'!$I$2:$N$951,6,0)</f>
        <v>SYB(5,4)</v>
      </c>
    </row>
    <row r="278" customFormat="false" ht="12.8" hidden="false" customHeight="false" outlineLevel="0" collapsed="false">
      <c r="A278" s="0" t="s">
        <v>2693</v>
      </c>
      <c r="B278" s="0" t="str">
        <f aca="false">VLOOKUP(A278,'Format10 ALLOCATE_PARMS'!$I$2:$N$951,6,0)</f>
        <v>SWST(12,1)</v>
      </c>
    </row>
    <row r="279" customFormat="false" ht="12.8" hidden="false" customHeight="false" outlineLevel="0" collapsed="false">
      <c r="A279" s="0" t="s">
        <v>2692</v>
      </c>
      <c r="B279" s="0" t="str">
        <f aca="false">VLOOKUP(A279,'Format10 ALLOCATE_PARMS'!$I$2:$N$951,6,0)</f>
        <v>SWP(200,1)</v>
      </c>
    </row>
    <row r="280" customFormat="false" ht="12.8" hidden="false" customHeight="false" outlineLevel="0" collapsed="false">
      <c r="A280" s="0" t="s">
        <v>2691</v>
      </c>
      <c r="B280" s="0" t="str">
        <f aca="false">VLOOKUP(A280,'Format10 ALLOCATE_PARMS'!$I$2:$N$951,6,0)</f>
        <v>SWLT(1)</v>
      </c>
    </row>
    <row r="281" customFormat="false" ht="12.8" hidden="false" customHeight="false" outlineLevel="0" collapsed="false">
      <c r="A281" s="0" t="s">
        <v>2690</v>
      </c>
      <c r="B281" s="0" t="str">
        <f aca="false">VLOOKUP(A281,'Format10 ALLOCATE_PARMS'!$I$2:$N$951,6,0)</f>
        <v>SWH(200,1)</v>
      </c>
    </row>
    <row r="282" customFormat="false" ht="12.8" hidden="false" customHeight="false" outlineLevel="0" collapsed="false">
      <c r="A282" s="0" t="s">
        <v>2689</v>
      </c>
      <c r="B282" s="0" t="str">
        <f aca="false">VLOOKUP(A282,'Format10 ALLOCATE_PARMS'!$I$2:$N$951,6,0)</f>
        <v>SWBX(1)</v>
      </c>
    </row>
    <row r="283" customFormat="false" ht="12.8" hidden="false" customHeight="false" outlineLevel="0" collapsed="false">
      <c r="A283" s="0" t="s">
        <v>2688</v>
      </c>
      <c r="B283" s="0" t="str">
        <f aca="false">VLOOKUP(A283,'Format10 ALLOCATE_PARMS'!$I$2:$N$951,6,0)</f>
        <v>SWBD(1)</v>
      </c>
    </row>
    <row r="284" customFormat="false" ht="12.8" hidden="false" customHeight="false" outlineLevel="0" collapsed="false">
      <c r="A284" s="0" t="s">
        <v>2687</v>
      </c>
      <c r="B284" s="0" t="str">
        <f aca="false">VLOOKUP(A284,'Format10 ALLOCATE_PARMS'!$I$2:$N$951,6,0)</f>
        <v>SWB(1)</v>
      </c>
    </row>
    <row r="285" customFormat="false" ht="12.8" hidden="false" customHeight="false" outlineLevel="0" collapsed="false">
      <c r="A285" s="0" t="s">
        <v>2686</v>
      </c>
      <c r="B285" s="0" t="str">
        <f aca="false">VLOOKUP(A285,'Format10 ALLOCATE_PARMS'!$I$2:$N$951,6,0)</f>
        <v>SW(1)</v>
      </c>
    </row>
    <row r="286" customFormat="false" ht="12.8" hidden="false" customHeight="false" outlineLevel="0" collapsed="false">
      <c r="A286" s="0" t="s">
        <v>2685</v>
      </c>
      <c r="B286" s="0" t="str">
        <f aca="false">VLOOKUP(A286,'Format10 ALLOCATE_PARMS'!$I$2:$N$951,6,0)</f>
        <v>SUT(12,1)</v>
      </c>
    </row>
    <row r="287" customFormat="false" ht="12.8" hidden="false" customHeight="false" outlineLevel="0" collapsed="false">
      <c r="A287" s="0" t="s">
        <v>2684</v>
      </c>
      <c r="B287" s="0" t="str">
        <f aca="false">VLOOKUP(A287,'Format10 ALLOCATE_PARMS'!$I$2:$N$951,6,0)</f>
        <v>SULF(12,1)</v>
      </c>
    </row>
    <row r="288" customFormat="false" ht="12.8" hidden="false" customHeight="false" outlineLevel="0" collapsed="false">
      <c r="A288" s="0" t="s">
        <v>2683</v>
      </c>
      <c r="B288" s="0" t="str">
        <f aca="false">VLOOKUP(A288,'Format10 ALLOCATE_PARMS'!$I$2:$N$951,6,0)</f>
        <v>STY(4)</v>
      </c>
    </row>
    <row r="289" customFormat="false" ht="12.8" hidden="false" customHeight="false" outlineLevel="0" collapsed="false">
      <c r="A289" s="0" t="s">
        <v>2682</v>
      </c>
      <c r="B289" s="0" t="str">
        <f aca="false">VLOOKUP(A289,'Format10 ALLOCATE_PARMS'!$I$2:$N$951,6,0)</f>
        <v>STX(2,200)</v>
      </c>
    </row>
    <row r="290" customFormat="false" ht="12.8" hidden="false" customHeight="false" outlineLevel="0" collapsed="false">
      <c r="A290" s="0" t="s">
        <v>2681</v>
      </c>
      <c r="B290" s="0" t="str">
        <f aca="false">VLOOKUP(A290,'Format10 ALLOCATE_PARMS'!$I$2:$N$951,6,0)</f>
        <v>STV(20,12,1)</v>
      </c>
    </row>
    <row r="291" customFormat="false" ht="12.8" hidden="false" customHeight="false" outlineLevel="0" collapsed="false">
      <c r="A291" s="0" t="s">
        <v>2680</v>
      </c>
      <c r="B291" s="0" t="str">
        <f aca="false">VLOOKUP(A291,'Format10 ALLOCATE_PARMS'!$I$2:$N$951,6,0)</f>
        <v>STP(1)</v>
      </c>
    </row>
    <row r="292" customFormat="false" ht="12.8" hidden="false" customHeight="false" outlineLevel="0" collapsed="false">
      <c r="A292" s="0" t="s">
        <v>2679</v>
      </c>
      <c r="B292" s="0" t="str">
        <f aca="false">VLOOKUP(A292,'Format10 ALLOCATE_PARMS'!$I$2:$N$951,6,0)</f>
        <v>STMP(12,1)</v>
      </c>
    </row>
    <row r="293" customFormat="false" ht="12.8" hidden="false" customHeight="false" outlineLevel="0" collapsed="false">
      <c r="A293" s="0" t="s">
        <v>2678</v>
      </c>
      <c r="B293" s="0" t="str">
        <f aca="false">VLOOKUP(A293,'Format10 ALLOCATE_PARMS'!$I$2:$N$951,6,0)</f>
        <v>STLT(1)</v>
      </c>
    </row>
    <row r="294" customFormat="false" ht="12.8" hidden="false" customHeight="false" outlineLevel="0" collapsed="false">
      <c r="A294" s="0" t="s">
        <v>2677</v>
      </c>
      <c r="B294" s="0" t="str">
        <f aca="false">VLOOKUP(A294,'Format10 ALLOCATE_PARMS'!$I$2:$N$951,6,0)</f>
        <v>STL(200,1)</v>
      </c>
    </row>
    <row r="295" customFormat="false" ht="12.8" hidden="false" customHeight="false" outlineLevel="0" collapsed="false">
      <c r="A295" s="0" t="s">
        <v>2676</v>
      </c>
      <c r="B295" s="0" t="str">
        <f aca="false">VLOOKUP(A295,'Format10 ALLOCATE_PARMS'!$I$2:$N$951,6,0)</f>
        <v>STKR(1)</v>
      </c>
    </row>
    <row r="296" customFormat="false" ht="12.8" hidden="false" customHeight="false" outlineLevel="0" collapsed="false">
      <c r="A296" s="0" t="s">
        <v>2673</v>
      </c>
      <c r="B296" s="0" t="str">
        <f aca="false">VLOOKUP(A296,'Format10 ALLOCATE_PARMS'!$I$2:$N$951,6,0)</f>
        <v>STIR(300)</v>
      </c>
    </row>
    <row r="297" customFormat="false" ht="12.8" hidden="false" customHeight="false" outlineLevel="0" collapsed="false">
      <c r="A297" s="0" t="s">
        <v>2672</v>
      </c>
      <c r="B297" s="0" t="str">
        <f aca="false">VLOOKUP(A297,'Format10 ALLOCATE_PARMS'!$I$2:$N$951,6,0)</f>
        <v>STFR(12,1)</v>
      </c>
    </row>
    <row r="298" customFormat="false" ht="12.8" hidden="false" customHeight="false" outlineLevel="0" collapsed="false">
      <c r="A298" s="0" t="s">
        <v>2671</v>
      </c>
      <c r="B298" s="0" t="str">
        <f aca="false">VLOOKUP(A298,'Format10 ALLOCATE_PARMS'!$I$2:$N$951,6,0)</f>
        <v>STDP(200,1)</v>
      </c>
    </row>
    <row r="299" customFormat="false" ht="12.8" hidden="false" customHeight="false" outlineLevel="0" collapsed="false">
      <c r="A299" s="0" t="s">
        <v>2670</v>
      </c>
      <c r="B299" s="0" t="str">
        <f aca="false">VLOOKUP(A299,'Format10 ALLOCATE_PARMS'!$I$2:$N$951,6,0)</f>
        <v>STDOP(1)</v>
      </c>
    </row>
    <row r="300" customFormat="false" ht="12.8" hidden="false" customHeight="false" outlineLevel="0" collapsed="false">
      <c r="A300" s="0" t="s">
        <v>2669</v>
      </c>
      <c r="B300" s="0" t="str">
        <f aca="false">VLOOKUP(A300,'Format10 ALLOCATE_PARMS'!$I$2:$N$951,6,0)</f>
        <v>STDON(1)</v>
      </c>
    </row>
    <row r="301" customFormat="false" ht="12.8" hidden="false" customHeight="false" outlineLevel="0" collapsed="false">
      <c r="A301" s="0" t="s">
        <v>2668</v>
      </c>
      <c r="B301" s="0" t="str">
        <f aca="false">VLOOKUP(A301,'Format10 ALLOCATE_PARMS'!$I$2:$N$951,6,0)</f>
        <v>STDOK(1)</v>
      </c>
    </row>
    <row r="302" customFormat="false" ht="12.8" hidden="false" customHeight="false" outlineLevel="0" collapsed="false">
      <c r="A302" s="0" t="s">
        <v>2667</v>
      </c>
      <c r="B302" s="0" t="str">
        <f aca="false">VLOOKUP(A302,'Format10 ALLOCATE_PARMS'!$I$2:$N$951,6,0)</f>
        <v>STDO(1)</v>
      </c>
    </row>
    <row r="303" customFormat="false" ht="12.8" hidden="false" customHeight="false" outlineLevel="0" collapsed="false">
      <c r="A303" s="0" t="s">
        <v>2666</v>
      </c>
      <c r="B303" s="0" t="str">
        <f aca="false">VLOOKUP(A303,'Format10 ALLOCATE_PARMS'!$I$2:$N$951,6,0)</f>
        <v>STDN(200,1)</v>
      </c>
    </row>
    <row r="304" customFormat="false" ht="12.8" hidden="false" customHeight="false" outlineLevel="0" collapsed="false">
      <c r="A304" s="0" t="s">
        <v>2665</v>
      </c>
      <c r="B304" s="0" t="str">
        <f aca="false">VLOOKUP(A304,'Format10 ALLOCATE_PARMS'!$I$2:$N$951,6,0)</f>
        <v>STDL(200,1)</v>
      </c>
    </row>
    <row r="305" customFormat="false" ht="12.8" hidden="false" customHeight="false" outlineLevel="0" collapsed="false">
      <c r="A305" s="0" t="s">
        <v>2664</v>
      </c>
      <c r="B305" s="0" t="str">
        <f aca="false">VLOOKUP(A305,'Format10 ALLOCATE_PARMS'!$I$2:$N$951,6,0)</f>
        <v>STDK(200,1)</v>
      </c>
    </row>
    <row r="306" customFormat="false" ht="12.8" hidden="false" customHeight="false" outlineLevel="0" collapsed="false">
      <c r="A306" s="0" t="s">
        <v>2663</v>
      </c>
      <c r="B306" s="0" t="str">
        <f aca="false">VLOOKUP(A306,'Format10 ALLOCATE_PARMS'!$I$2:$N$951,6,0)</f>
        <v>STDA(4,200,1)</v>
      </c>
    </row>
    <row r="307" customFormat="false" ht="12.8" hidden="false" customHeight="false" outlineLevel="0" collapsed="false">
      <c r="A307" s="0" t="s">
        <v>2662</v>
      </c>
      <c r="B307" s="0" t="str">
        <f aca="false">VLOOKUP(A307,'Format10 ALLOCATE_PARMS'!$I$2:$N$951,6,0)</f>
        <v>STD(200,1)</v>
      </c>
    </row>
    <row r="308" customFormat="false" ht="12.8" hidden="false" customHeight="false" outlineLevel="0" collapsed="false">
      <c r="A308" s="0" t="s">
        <v>2661</v>
      </c>
      <c r="B308" s="0" t="str">
        <f aca="false">VLOOKUP(A308,'Format10 ALLOCATE_PARMS'!$I$2:$N$951,6,0)</f>
        <v>ST0(1)</v>
      </c>
    </row>
    <row r="309" customFormat="false" ht="12.8" hidden="false" customHeight="false" outlineLevel="0" collapsed="false">
      <c r="A309" s="0" t="s">
        <v>2660</v>
      </c>
      <c r="B309" s="0" t="str">
        <f aca="false">VLOOKUP(A309,'Format10 ALLOCATE_PARMS'!$I$2:$N$951,6,0)</f>
        <v>SSW(1)</v>
      </c>
    </row>
    <row r="310" customFormat="false" ht="12.8" hidden="false" customHeight="false" outlineLevel="0" collapsed="false">
      <c r="A310" s="0" t="s">
        <v>2659</v>
      </c>
      <c r="B310" s="0" t="str">
        <f aca="false">VLOOKUP(A310,'Format10 ALLOCATE_PARMS'!$I$2:$N$951,6,0)</f>
        <v>SST(4)</v>
      </c>
    </row>
    <row r="311" customFormat="false" ht="12.8" hidden="false" customHeight="false" outlineLevel="0" collapsed="false">
      <c r="A311" s="0" t="s">
        <v>2658</v>
      </c>
      <c r="B311" s="0" t="str">
        <f aca="false">VLOOKUP(A311,'Format10 ALLOCATE_PARMS'!$I$2:$N$951,6,0)</f>
        <v>SSPS(60)</v>
      </c>
    </row>
    <row r="312" customFormat="false" ht="12.8" hidden="false" customHeight="false" outlineLevel="0" collapsed="false">
      <c r="A312" s="0" t="s">
        <v>2657</v>
      </c>
      <c r="B312" s="0" t="str">
        <f aca="false">VLOOKUP(A312,'Format10 ALLOCATE_PARMS'!$I$2:$N$951,6,0)</f>
        <v>SSIN(1)</v>
      </c>
    </row>
    <row r="313" customFormat="false" ht="12.8" hidden="false" customHeight="false" outlineLevel="0" collapsed="false">
      <c r="A313" s="0" t="s">
        <v>2656</v>
      </c>
      <c r="B313" s="0" t="str">
        <f aca="false">VLOOKUP(A313,'Format10 ALLOCATE_PARMS'!$I$2:$N$951,6,0)</f>
        <v>SSFO2(31,1)</v>
      </c>
    </row>
    <row r="314" customFormat="false" ht="12.8" hidden="false" customHeight="false" outlineLevel="0" collapsed="false">
      <c r="A314" s="0" t="s">
        <v>2655</v>
      </c>
      <c r="B314" s="0" t="str">
        <f aca="false">VLOOKUP(A314,'Format10 ALLOCATE_PARMS'!$I$2:$N$951,6,0)</f>
        <v>SSFN2O(31,1)</v>
      </c>
    </row>
    <row r="315" customFormat="false" ht="12.8" hidden="false" customHeight="false" outlineLevel="0" collapsed="false">
      <c r="A315" s="0" t="s">
        <v>2654</v>
      </c>
      <c r="B315" s="0" t="str">
        <f aca="false">VLOOKUP(A315,'Format10 ALLOCATE_PARMS'!$I$2:$N$951,6,0)</f>
        <v>SSFI(1)</v>
      </c>
    </row>
    <row r="316" customFormat="false" ht="12.8" hidden="false" customHeight="false" outlineLevel="0" collapsed="false">
      <c r="A316" s="0" t="s">
        <v>2653</v>
      </c>
      <c r="B316" s="0" t="str">
        <f aca="false">VLOOKUP(A316,'Format10 ALLOCATE_PARMS'!$I$2:$N$951,6,0)</f>
        <v>SSFCO2(31,1)</v>
      </c>
    </row>
    <row r="317" customFormat="false" ht="12.8" hidden="false" customHeight="false" outlineLevel="0" collapsed="false">
      <c r="A317" s="0" t="s">
        <v>2652</v>
      </c>
      <c r="B317" s="0" t="str">
        <f aca="false">VLOOKUP(A317,'Format10 ALLOCATE_PARMS'!$I$2:$N$951,6,0)</f>
        <v>SSF(12,4)</v>
      </c>
    </row>
    <row r="318" customFormat="false" ht="12.8" hidden="false" customHeight="false" outlineLevel="0" collapsed="false">
      <c r="A318" s="0" t="s">
        <v>2651</v>
      </c>
      <c r="B318" s="0" t="str">
        <f aca="false">VLOOKUP(A318,'Format10 ALLOCATE_PARMS'!$I$2:$N$951,6,0)</f>
        <v>SRSD(1)</v>
      </c>
    </row>
    <row r="319" customFormat="false" ht="12.8" hidden="false" customHeight="false" outlineLevel="0" collapsed="false">
      <c r="A319" s="0" t="s">
        <v>2650</v>
      </c>
      <c r="B319" s="0" t="str">
        <f aca="false">VLOOKUP(A319,'Format10 ALLOCATE_PARMS'!$I$2:$N$951,6,0)</f>
        <v>SRMX(12,1)</v>
      </c>
    </row>
    <row r="320" customFormat="false" ht="12.8" hidden="false" customHeight="false" outlineLevel="0" collapsed="false">
      <c r="A320" s="0" t="s">
        <v>2649</v>
      </c>
      <c r="B320" s="0" t="str">
        <f aca="false">VLOOKUP(A320,'Format10 ALLOCATE_PARMS'!$I$2:$N$951,6,0)</f>
        <v>SRD(12,1)</v>
      </c>
    </row>
    <row r="321" customFormat="false" ht="12.8" hidden="false" customHeight="false" outlineLevel="0" collapsed="false">
      <c r="A321" s="0" t="s">
        <v>2648</v>
      </c>
      <c r="B321" s="0" t="str">
        <f aca="false">VLOOKUP(A321,'Format10 ALLOCATE_PARMS'!$I$2:$N$951,6,0)</f>
        <v>SRCH(27,4)</v>
      </c>
    </row>
    <row r="322" customFormat="false" ht="12.8" hidden="false" customHeight="false" outlineLevel="0" collapsed="false">
      <c r="A322" s="0" t="s">
        <v>2647</v>
      </c>
      <c r="B322" s="0" t="str">
        <f aca="false">VLOOKUP(A322,'Format10 ALLOCATE_PARMS'!$I$2:$N$951,6,0)</f>
        <v>SRAD(1)</v>
      </c>
    </row>
    <row r="323" customFormat="false" ht="12.8" hidden="false" customHeight="false" outlineLevel="0" collapsed="false">
      <c r="A323" s="0" t="s">
        <v>2646</v>
      </c>
      <c r="B323" s="0" t="str">
        <f aca="false">VLOOKUP(A323,'Format10 ALLOCATE_PARMS'!$I$2:$N$951,6,0)</f>
        <v>SRA(200,1)</v>
      </c>
    </row>
    <row r="324" customFormat="false" ht="12.8" hidden="false" customHeight="false" outlineLevel="0" collapsed="false">
      <c r="A324" s="0" t="s">
        <v>2645</v>
      </c>
      <c r="B324" s="0" t="str">
        <f aca="false">VLOOKUP(A324,'Format10 ALLOCATE_PARMS'!$I$2:$N$951,6,0)</f>
        <v>SQVL(4)</v>
      </c>
    </row>
    <row r="325" customFormat="false" ht="12.8" hidden="false" customHeight="false" outlineLevel="0" collapsed="false">
      <c r="A325" s="0" t="s">
        <v>2644</v>
      </c>
      <c r="B325" s="0" t="str">
        <f aca="false">VLOOKUP(A325,'Format10 ALLOCATE_PARMS'!$I$2:$N$951,6,0)</f>
        <v>SQB(5,4)</v>
      </c>
    </row>
    <row r="326" customFormat="false" ht="12.8" hidden="false" customHeight="false" outlineLevel="0" collapsed="false">
      <c r="A326" s="0" t="s">
        <v>2643</v>
      </c>
      <c r="B326" s="0" t="str">
        <f aca="false">VLOOKUP(A326,'Format10 ALLOCATE_PARMS'!$I$2:$N$951,6,0)</f>
        <v>SPLG(1)</v>
      </c>
    </row>
    <row r="327" customFormat="false" ht="12.8" hidden="false" customHeight="false" outlineLevel="0" collapsed="false">
      <c r="A327" s="0" t="s">
        <v>2641</v>
      </c>
      <c r="B327" s="0" t="str">
        <f aca="false">VLOOKUP(A327,'Format10 ALLOCATE_PARMS'!$I$2:$N$951,6,0)</f>
        <v>SOT(31,1)</v>
      </c>
    </row>
    <row r="328" customFormat="false" ht="12.8" hidden="false" customHeight="false" outlineLevel="0" collapsed="false">
      <c r="A328" s="0" t="s">
        <v>2640</v>
      </c>
      <c r="B328" s="0" t="str">
        <f aca="false">VLOOKUP(A328,'Format10 ALLOCATE_PARMS'!$I$2:$N$951,6,0)</f>
        <v>SOLQ(1)</v>
      </c>
    </row>
    <row r="329" customFormat="false" ht="12.8" hidden="false" customHeight="false" outlineLevel="0" collapsed="false">
      <c r="A329" s="0" t="s">
        <v>2639</v>
      </c>
      <c r="B329" s="0" t="str">
        <f aca="false">VLOOKUP(A329,'Format10 ALLOCATE_PARMS'!$I$2:$N$951,6,0)</f>
        <v>SOLK(31,1)</v>
      </c>
    </row>
    <row r="330" customFormat="false" ht="12.8" hidden="false" customHeight="false" outlineLevel="0" collapsed="false">
      <c r="A330" s="0" t="s">
        <v>2638</v>
      </c>
      <c r="B330" s="0" t="str">
        <f aca="false">VLOOKUP(A330,'Format10 ALLOCATE_PARMS'!$I$2:$N$951,6,0)</f>
        <v>SOL(23,12,1)</v>
      </c>
    </row>
    <row r="331" customFormat="false" ht="12.8" hidden="false" customHeight="false" outlineLevel="0" collapsed="false">
      <c r="A331" s="0" t="s">
        <v>2637</v>
      </c>
      <c r="B331" s="0" t="str">
        <f aca="false">VLOOKUP(A331,'Format10 ALLOCATE_PARMS'!$I$2:$N$951,6,0)</f>
        <v>SOIL(17,12,1)</v>
      </c>
    </row>
    <row r="332" customFormat="false" ht="12.8" hidden="false" customHeight="false" outlineLevel="0" collapsed="false">
      <c r="A332" s="0" t="s">
        <v>2636</v>
      </c>
      <c r="B332" s="0" t="str">
        <f aca="false">VLOOKUP(A332,'Format10 ALLOCATE_PARMS'!$I$2:$N$951,6,0)</f>
        <v>SNO(1)</v>
      </c>
    </row>
    <row r="333" customFormat="false" ht="12.8" hidden="false" customHeight="false" outlineLevel="0" collapsed="false">
      <c r="A333" s="0" t="s">
        <v>2635</v>
      </c>
      <c r="B333" s="0" t="str">
        <f aca="false">VLOOKUP(A333,'Format10 ALLOCATE_PARMS'!$I$2:$N$951,6,0)</f>
        <v>SMYRP(5,60)</v>
      </c>
    </row>
    <row r="334" customFormat="false" ht="12.8" hidden="false" customHeight="false" outlineLevel="0" collapsed="false">
      <c r="A334" s="0" t="s">
        <v>2634</v>
      </c>
      <c r="B334" s="0" t="str">
        <f aca="false">VLOOKUP(A334,'Format10 ALLOCATE_PARMS'!$I$2:$N$951,6,0)</f>
        <v>SMYP(13,60,4)</v>
      </c>
    </row>
    <row r="335" customFormat="false" ht="12.8" hidden="false" customHeight="false" outlineLevel="0" collapsed="false">
      <c r="A335" s="0" t="s">
        <v>2633</v>
      </c>
      <c r="B335" s="0" t="str">
        <f aca="false">VLOOKUP(A335,'Format10 ALLOCATE_PARMS'!$I$2:$N$951,6,0)</f>
        <v>SMYH(35,4)</v>
      </c>
    </row>
    <row r="336" customFormat="false" ht="12.8" hidden="false" customHeight="false" outlineLevel="0" collapsed="false">
      <c r="A336" s="0" t="s">
        <v>2632</v>
      </c>
      <c r="B336" s="0" t="str">
        <f aca="false">VLOOKUP(A336,'Format10 ALLOCATE_PARMS'!$I$2:$N$951,6,0)</f>
        <v>SMY2(1)</v>
      </c>
    </row>
    <row r="337" customFormat="false" ht="12.8" hidden="false" customHeight="false" outlineLevel="0" collapsed="false">
      <c r="A337" s="0" t="s">
        <v>2631</v>
      </c>
      <c r="B337" s="0" t="str">
        <f aca="false">VLOOKUP(A337,'Format10 ALLOCATE_PARMS'!$I$2:$N$951,6,0)</f>
        <v>SMY1(1)</v>
      </c>
    </row>
    <row r="338" customFormat="false" ht="12.8" hidden="false" customHeight="false" outlineLevel="0" collapsed="false">
      <c r="A338" s="0" t="s">
        <v>2630</v>
      </c>
      <c r="B338" s="0" t="str">
        <f aca="false">VLOOKUP(A338,'Format10 ALLOCATE_PARMS'!$I$2:$N$951,6,0)</f>
        <v>SMY(155,1)</v>
      </c>
    </row>
    <row r="339" customFormat="false" ht="12.8" hidden="false" customHeight="false" outlineLevel="0" collapsed="false">
      <c r="A339" s="0" t="s">
        <v>2629</v>
      </c>
      <c r="B339" s="0" t="str">
        <f aca="false">VLOOKUP(A339,'Format10 ALLOCATE_PARMS'!$I$2:$N$951,6,0)</f>
        <v>SMX(1)</v>
      </c>
    </row>
    <row r="340" customFormat="false" ht="12.8" hidden="false" customHeight="false" outlineLevel="0" collapsed="false">
      <c r="A340" s="0" t="s">
        <v>2628</v>
      </c>
      <c r="B340" s="0" t="str">
        <f aca="false">VLOOKUP(A340,'Format10 ALLOCATE_PARMS'!$I$2:$N$951,6,0)</f>
        <v>SMWS(1)</v>
      </c>
    </row>
    <row r="341" customFormat="false" ht="12.8" hidden="false" customHeight="false" outlineLevel="0" collapsed="false">
      <c r="A341" s="0" t="s">
        <v>2627</v>
      </c>
      <c r="B341" s="0" t="str">
        <f aca="false">VLOOKUP(A341,'Format10 ALLOCATE_PARMS'!$I$2:$N$951,6,0)</f>
        <v>SMTS(1)</v>
      </c>
    </row>
    <row r="342" customFormat="false" ht="12.8" hidden="false" customHeight="false" outlineLevel="0" collapsed="false">
      <c r="A342" s="0" t="s">
        <v>2626</v>
      </c>
      <c r="B342" s="0" t="str">
        <f aca="false">VLOOKUP(A342,'Format10 ALLOCATE_PARMS'!$I$2:$N$951,6,0)</f>
        <v>SMST(1)</v>
      </c>
    </row>
    <row r="343" customFormat="false" ht="12.8" hidden="false" customHeight="false" outlineLevel="0" collapsed="false">
      <c r="A343" s="0" t="s">
        <v>2625</v>
      </c>
      <c r="B343" s="0" t="str">
        <f aca="false">VLOOKUP(A343,'Format10 ALLOCATE_PARMS'!$I$2:$N$951,6,0)</f>
        <v>SMSS(1)</v>
      </c>
    </row>
    <row r="344" customFormat="false" ht="12.8" hidden="false" customHeight="false" outlineLevel="0" collapsed="false">
      <c r="A344" s="0" t="s">
        <v>2624</v>
      </c>
      <c r="B344" s="0" t="str">
        <f aca="false">VLOOKUP(A344,'Format10 ALLOCATE_PARMS'!$I$2:$N$951,6,0)</f>
        <v>SMS(11,13,1)</v>
      </c>
    </row>
    <row r="345" customFormat="false" ht="12.8" hidden="false" customHeight="false" outlineLevel="0" collapsed="false">
      <c r="A345" s="0" t="s">
        <v>2623</v>
      </c>
      <c r="B345" s="0" t="str">
        <f aca="false">VLOOKUP(A345,'Format10 ALLOCATE_PARMS'!$I$2:$N$951,6,0)</f>
        <v>SMRP(5,60,12)</v>
      </c>
    </row>
    <row r="346" customFormat="false" ht="12.8" hidden="false" customHeight="false" outlineLevel="0" collapsed="false">
      <c r="A346" s="0" t="s">
        <v>2622</v>
      </c>
      <c r="B346" s="0" t="str">
        <f aca="false">VLOOKUP(A346,'Format10 ALLOCATE_PARMS'!$I$2:$N$951,6,0)</f>
        <v>SMRF(1)</v>
      </c>
    </row>
    <row r="347" customFormat="false" ht="12.8" hidden="false" customHeight="false" outlineLevel="0" collapsed="false">
      <c r="A347" s="0" t="s">
        <v>2621</v>
      </c>
      <c r="B347" s="0" t="str">
        <f aca="false">VLOOKUP(A347,'Format10 ALLOCATE_PARMS'!$I$2:$N$951,6,0)</f>
        <v>SMPY(1)</v>
      </c>
    </row>
    <row r="348" customFormat="false" ht="12.8" hidden="false" customHeight="false" outlineLevel="0" collapsed="false">
      <c r="A348" s="0" t="s">
        <v>2620</v>
      </c>
      <c r="B348" s="0" t="str">
        <f aca="false">VLOOKUP(A348,'Format10 ALLOCATE_PARMS'!$I$2:$N$951,6,0)</f>
        <v>SMPS(1)</v>
      </c>
    </row>
    <row r="349" customFormat="false" ht="12.8" hidden="false" customHeight="false" outlineLevel="0" collapsed="false">
      <c r="A349" s="0" t="s">
        <v>2619</v>
      </c>
      <c r="B349" s="0" t="str">
        <f aca="false">VLOOKUP(A349,'Format10 ALLOCATE_PARMS'!$I$2:$N$951,6,0)</f>
        <v>SMPQ(1)</v>
      </c>
    </row>
    <row r="350" customFormat="false" ht="12.8" hidden="false" customHeight="false" outlineLevel="0" collapsed="false">
      <c r="A350" s="0" t="s">
        <v>2618</v>
      </c>
      <c r="B350" s="0" t="str">
        <f aca="false">VLOOKUP(A350,'Format10 ALLOCATE_PARMS'!$I$2:$N$951,6,0)</f>
        <v>SMPL(1)</v>
      </c>
    </row>
    <row r="351" customFormat="false" ht="12.8" hidden="false" customHeight="false" outlineLevel="0" collapsed="false">
      <c r="A351" s="0" t="s">
        <v>2617</v>
      </c>
      <c r="B351" s="0" t="str">
        <f aca="false">VLOOKUP(A351,'Format10 ALLOCATE_PARMS'!$I$2:$N$951,6,0)</f>
        <v>SMNU(1)</v>
      </c>
    </row>
    <row r="352" customFormat="false" ht="12.8" hidden="false" customHeight="false" outlineLevel="0" collapsed="false">
      <c r="A352" s="0" t="s">
        <v>2616</v>
      </c>
      <c r="B352" s="0" t="str">
        <f aca="false">VLOOKUP(A352,'Format10 ALLOCATE_PARMS'!$I$2:$N$951,6,0)</f>
        <v>SMNS(1)</v>
      </c>
    </row>
    <row r="353" customFormat="false" ht="12.8" hidden="false" customHeight="false" outlineLevel="0" collapsed="false">
      <c r="A353" s="0" t="s">
        <v>2615</v>
      </c>
      <c r="B353" s="0" t="str">
        <f aca="false">VLOOKUP(A353,'Format10 ALLOCATE_PARMS'!$I$2:$N$951,6,0)</f>
        <v>SMMU(1)</v>
      </c>
    </row>
    <row r="354" customFormat="false" ht="12.8" hidden="false" customHeight="false" outlineLevel="0" collapsed="false">
      <c r="A354" s="0" t="s">
        <v>2614</v>
      </c>
      <c r="B354" s="0" t="str">
        <f aca="false">VLOOKUP(A354,'Format10 ALLOCATE_PARMS'!$I$2:$N$951,6,0)</f>
        <v>SMMRP(5,60,12)</v>
      </c>
    </row>
    <row r="355" customFormat="false" ht="12.8" hidden="false" customHeight="false" outlineLevel="0" collapsed="false">
      <c r="A355" s="0" t="s">
        <v>2613</v>
      </c>
      <c r="B355" s="0" t="str">
        <f aca="false">VLOOKUP(A355,'Format10 ALLOCATE_PARMS'!$I$2:$N$951,6,0)</f>
        <v>SMMP(20,60,13,4)</v>
      </c>
    </row>
    <row r="356" customFormat="false" ht="12.8" hidden="false" customHeight="false" outlineLevel="0" collapsed="false">
      <c r="A356" s="0" t="s">
        <v>2612</v>
      </c>
      <c r="B356" s="0" t="str">
        <f aca="false">VLOOKUP(A356,'Format10 ALLOCATE_PARMS'!$I$2:$N$951,6,0)</f>
        <v>SMMH(35,12,4)</v>
      </c>
    </row>
    <row r="357" customFormat="false" ht="12.8" hidden="false" customHeight="false" outlineLevel="0" collapsed="false">
      <c r="A357" s="0" t="s">
        <v>2611</v>
      </c>
      <c r="B357" s="0" t="str">
        <f aca="false">VLOOKUP(A357,'Format10 ALLOCATE_PARMS'!$I$2:$N$951,6,0)</f>
        <v>SMMC(17,200,12,1)</v>
      </c>
    </row>
    <row r="358" customFormat="false" ht="12.8" hidden="false" customHeight="false" outlineLevel="0" collapsed="false">
      <c r="A358" s="0" t="s">
        <v>2610</v>
      </c>
      <c r="B358" s="0" t="str">
        <f aca="false">VLOOKUP(A358,'Format10 ALLOCATE_PARMS'!$I$2:$N$951,6,0)</f>
        <v>SMM(155,12,1)</v>
      </c>
    </row>
    <row r="359" customFormat="false" ht="12.8" hidden="false" customHeight="false" outlineLevel="0" collapsed="false">
      <c r="A359" s="0" t="s">
        <v>2609</v>
      </c>
      <c r="B359" s="0" t="str">
        <f aca="false">VLOOKUP(A359,'Format10 ALLOCATE_PARMS'!$I$2:$N$951,6,0)</f>
        <v>SMLA(1)</v>
      </c>
    </row>
    <row r="360" customFormat="false" ht="12.8" hidden="false" customHeight="false" outlineLevel="0" collapsed="false">
      <c r="A360" s="0" t="s">
        <v>2608</v>
      </c>
      <c r="B360" s="0" t="str">
        <f aca="false">VLOOKUP(A360,'Format10 ALLOCATE_PARMS'!$I$2:$N$951,6,0)</f>
        <v>SMKS(1)</v>
      </c>
    </row>
    <row r="361" customFormat="false" ht="12.8" hidden="false" customHeight="false" outlineLevel="0" collapsed="false">
      <c r="A361" s="0" t="s">
        <v>2607</v>
      </c>
      <c r="B361" s="0" t="str">
        <f aca="false">VLOOKUP(A361,'Format10 ALLOCATE_PARMS'!$I$2:$N$951,6,0)</f>
        <v>SMIO(4)</v>
      </c>
    </row>
    <row r="362" customFormat="false" ht="12.8" hidden="false" customHeight="false" outlineLevel="0" collapsed="false">
      <c r="A362" s="0" t="s">
        <v>2606</v>
      </c>
      <c r="B362" s="0" t="str">
        <f aca="false">VLOOKUP(A362,'Format10 ALLOCATE_PARMS'!$I$2:$N$951,6,0)</f>
        <v>SMH(35,4)</v>
      </c>
    </row>
    <row r="363" customFormat="false" ht="12.8" hidden="false" customHeight="false" outlineLevel="0" collapsed="false">
      <c r="A363" s="0" t="s">
        <v>2605</v>
      </c>
      <c r="B363" s="0" t="str">
        <f aca="false">VLOOKUP(A363,'Format10 ALLOCATE_PARMS'!$I$2:$N$951,6,0)</f>
        <v>SMFU(1)</v>
      </c>
    </row>
    <row r="364" customFormat="false" ht="12.8" hidden="false" customHeight="false" outlineLevel="0" collapsed="false">
      <c r="A364" s="0" t="s">
        <v>2604</v>
      </c>
      <c r="B364" s="0" t="str">
        <f aca="false">VLOOKUP(A364,'Format10 ALLOCATE_PARMS'!$I$2:$N$951,6,0)</f>
        <v>SMFN(1)</v>
      </c>
    </row>
    <row r="365" customFormat="false" ht="12.8" hidden="false" customHeight="false" outlineLevel="0" collapsed="false">
      <c r="A365" s="0" t="s">
        <v>2603</v>
      </c>
      <c r="B365" s="0" t="str">
        <f aca="false">VLOOKUP(A365,'Format10 ALLOCATE_PARMS'!$I$2:$N$951,6,0)</f>
        <v>SMES(31,1)</v>
      </c>
    </row>
    <row r="366" customFormat="false" ht="12.8" hidden="false" customHeight="false" outlineLevel="0" collapsed="false">
      <c r="A366" s="0" t="s">
        <v>2602</v>
      </c>
      <c r="B366" s="0" t="str">
        <f aca="false">VLOOKUP(A366,'Format10 ALLOCATE_PARMS'!$I$2:$N$951,6,0)</f>
        <v>SMEO(1)</v>
      </c>
    </row>
    <row r="367" customFormat="false" ht="12.8" hidden="false" customHeight="false" outlineLevel="0" collapsed="false">
      <c r="A367" s="0" t="s">
        <v>2601</v>
      </c>
      <c r="B367" s="0" t="str">
        <f aca="false">VLOOKUP(A367,'Format10 ALLOCATE_PARMS'!$I$2:$N$951,6,0)</f>
        <v>SMEA(31,1)</v>
      </c>
    </row>
    <row r="368" customFormat="false" ht="12.8" hidden="false" customHeight="false" outlineLevel="0" collapsed="false">
      <c r="A368" s="0" t="s">
        <v>2600</v>
      </c>
      <c r="B368" s="0" t="str">
        <f aca="false">VLOOKUP(A368,'Format10 ALLOCATE_PARMS'!$I$2:$N$951,6,0)</f>
        <v>SMB(12,1)</v>
      </c>
    </row>
    <row r="369" customFormat="false" ht="12.8" hidden="false" customHeight="false" outlineLevel="0" collapsed="false">
      <c r="A369" s="0" t="s">
        <v>2599</v>
      </c>
      <c r="B369" s="0" t="str">
        <f aca="false">VLOOKUP(A369,'Format10 ALLOCATE_PARMS'!$I$2:$N$951,6,0)</f>
        <v>SMAS(1)</v>
      </c>
    </row>
    <row r="370" customFormat="false" ht="12.8" hidden="false" customHeight="false" outlineLevel="0" collapsed="false">
      <c r="A370" s="0" t="s">
        <v>2598</v>
      </c>
      <c r="B370" s="0" t="str">
        <f aca="false">VLOOKUP(A370,'Format10 ALLOCATE_PARMS'!$I$2:$N$951,6,0)</f>
        <v>SMAP(13,60,4)</v>
      </c>
    </row>
    <row r="371" customFormat="false" ht="12.8" hidden="false" customHeight="false" outlineLevel="0" collapsed="false">
      <c r="A371" s="0" t="s">
        <v>2597</v>
      </c>
      <c r="B371" s="0" t="str">
        <f aca="false">VLOOKUP(A371,'Format10 ALLOCATE_PARMS'!$I$2:$N$951,6,0)</f>
        <v>SM(155,1)</v>
      </c>
    </row>
    <row r="372" customFormat="false" ht="12.8" hidden="false" customHeight="false" outlineLevel="0" collapsed="false">
      <c r="A372" s="0" t="s">
        <v>2596</v>
      </c>
      <c r="B372" s="0" t="str">
        <f aca="false">VLOOKUP(A372,'Format10 ALLOCATE_PARMS'!$I$2:$N$951,6,0)</f>
        <v>SLTX(1)</v>
      </c>
    </row>
    <row r="373" customFormat="false" ht="12.8" hidden="false" customHeight="false" outlineLevel="0" collapsed="false">
      <c r="A373" s="0" t="s">
        <v>2595</v>
      </c>
      <c r="B373" s="0" t="str">
        <f aca="false">VLOOKUP(A373,'Format10 ALLOCATE_PARMS'!$I$2:$N$951,6,0)</f>
        <v>SLT0(1)</v>
      </c>
    </row>
    <row r="374" customFormat="false" ht="12.8" hidden="false" customHeight="false" outlineLevel="0" collapsed="false">
      <c r="A374" s="0" t="s">
        <v>2594</v>
      </c>
      <c r="B374" s="0" t="str">
        <f aca="false">VLOOKUP(A374,'Format10 ALLOCATE_PARMS'!$I$2:$N$951,6,0)</f>
        <v>SLF(1)</v>
      </c>
    </row>
    <row r="375" customFormat="false" ht="12.8" hidden="false" customHeight="false" outlineLevel="0" collapsed="false">
      <c r="A375" s="0" t="s">
        <v>2593</v>
      </c>
      <c r="B375" s="0" t="str">
        <f aca="false">VLOOKUP(A375,'Format10 ALLOCATE_PARMS'!$I$2:$N$951,6,0)</f>
        <v>SLAI(200,1)</v>
      </c>
    </row>
    <row r="376" customFormat="false" ht="12.8" hidden="false" customHeight="false" outlineLevel="0" collapsed="false">
      <c r="A376" s="0" t="s">
        <v>2592</v>
      </c>
      <c r="B376" s="0" t="str">
        <f aca="false">VLOOKUP(A376,'Format10 ALLOCATE_PARMS'!$I$2:$N$951,6,0)</f>
        <v>SLA0(200,1)</v>
      </c>
    </row>
    <row r="377" customFormat="false" ht="12.8" hidden="false" customHeight="false" outlineLevel="0" collapsed="false">
      <c r="A377" s="0" t="s">
        <v>2591</v>
      </c>
      <c r="B377" s="0" t="str">
        <f aca="false">VLOOKUP(A377,'Format10 ALLOCATE_PARMS'!$I$2:$N$951,6,0)</f>
        <v>SIL(12,1)</v>
      </c>
    </row>
    <row r="378" customFormat="false" ht="12.8" hidden="false" customHeight="false" outlineLevel="0" collapsed="false">
      <c r="A378" s="0" t="s">
        <v>2590</v>
      </c>
      <c r="B378" s="0" t="str">
        <f aca="false">VLOOKUP(A378,'Format10 ALLOCATE_PARMS'!$I$2:$N$951,6,0)</f>
        <v>SHYD(4)</v>
      </c>
    </row>
    <row r="379" customFormat="false" ht="12.8" hidden="false" customHeight="false" outlineLevel="0" collapsed="false">
      <c r="A379" s="0" t="s">
        <v>2589</v>
      </c>
      <c r="B379" s="0" t="str">
        <f aca="false">VLOOKUP(A379,'Format10 ALLOCATE_PARMS'!$I$2:$N$951,6,0)</f>
        <v>SFMO(7,200,1)</v>
      </c>
    </row>
    <row r="380" customFormat="false" ht="12.8" hidden="false" customHeight="false" outlineLevel="0" collapsed="false">
      <c r="A380" s="0" t="s">
        <v>2588</v>
      </c>
      <c r="B380" s="0" t="str">
        <f aca="false">VLOOKUP(A380,'Format10 ALLOCATE_PARMS'!$I$2:$N$951,6,0)</f>
        <v>SFCP(7,200,1)</v>
      </c>
    </row>
    <row r="381" customFormat="false" ht="12.8" hidden="false" customHeight="false" outlineLevel="0" collapsed="false">
      <c r="A381" s="0" t="s">
        <v>2587</v>
      </c>
      <c r="B381" s="0" t="str">
        <f aca="false">VLOOKUP(A381,'Format10 ALLOCATE_PARMS'!$I$2:$N$951,6,0)</f>
        <v>SEV(12,1)</v>
      </c>
    </row>
    <row r="382" customFormat="false" ht="12.8" hidden="false" customHeight="false" outlineLevel="0" collapsed="false">
      <c r="A382" s="0" t="s">
        <v>2586</v>
      </c>
      <c r="B382" s="0" t="str">
        <f aca="false">VLOOKUP(A382,'Format10 ALLOCATE_PARMS'!$I$2:$N$951,6,0)</f>
        <v>SET(12,1)</v>
      </c>
    </row>
    <row r="383" customFormat="false" ht="12.8" hidden="false" customHeight="false" outlineLevel="0" collapsed="false">
      <c r="A383" s="0" t="s">
        <v>2585</v>
      </c>
      <c r="B383" s="0" t="str">
        <f aca="false">VLOOKUP(A383,'Format10 ALLOCATE_PARMS'!$I$2:$N$951,6,0)</f>
        <v>SDW(200)</v>
      </c>
    </row>
    <row r="384" customFormat="false" ht="12.8" hidden="false" customHeight="false" outlineLevel="0" collapsed="false">
      <c r="A384" s="0" t="s">
        <v>2584</v>
      </c>
      <c r="B384" s="0" t="str">
        <f aca="false">VLOOKUP(A384,'Format10 ALLOCATE_PARMS'!$I$2:$N$951,6,0)</f>
        <v>SDVR(1)</v>
      </c>
    </row>
    <row r="385" customFormat="false" ht="12.8" hidden="false" customHeight="false" outlineLevel="0" collapsed="false">
      <c r="A385" s="0" t="s">
        <v>2583</v>
      </c>
      <c r="B385" s="0" t="str">
        <f aca="false">VLOOKUP(A385,'Format10 ALLOCATE_PARMS'!$I$2:$N$951,6,0)</f>
        <v>SCNX(1)</v>
      </c>
    </row>
    <row r="386" customFormat="false" ht="12.8" hidden="false" customHeight="false" outlineLevel="0" collapsed="false">
      <c r="A386" s="0" t="s">
        <v>2582</v>
      </c>
      <c r="B386" s="0" t="str">
        <f aca="false">VLOOKUP(A386,'Format10 ALLOCATE_PARMS'!$I$2:$N$951,6,0)</f>
        <v>SCI(1)</v>
      </c>
    </row>
    <row r="387" customFormat="false" ht="12.8" hidden="false" customHeight="false" outlineLevel="0" collapsed="false">
      <c r="A387" s="0" t="s">
        <v>2581</v>
      </c>
      <c r="B387" s="0" t="str">
        <f aca="false">VLOOKUP(A387,'Format10 ALLOCATE_PARMS'!$I$2:$N$951,6,0)</f>
        <v>SCFS(30,1)</v>
      </c>
    </row>
    <row r="388" customFormat="false" ht="12.8" hidden="false" customHeight="false" outlineLevel="0" collapsed="false">
      <c r="A388" s="0" t="s">
        <v>2580</v>
      </c>
      <c r="B388" s="0" t="str">
        <f aca="false">VLOOKUP(A388,'Format10 ALLOCATE_PARMS'!$I$2:$N$951,6,0)</f>
        <v>SATK(1)</v>
      </c>
    </row>
    <row r="389" customFormat="false" ht="12.8" hidden="false" customHeight="false" outlineLevel="0" collapsed="false">
      <c r="A389" s="0" t="s">
        <v>2579</v>
      </c>
      <c r="B389" s="0" t="str">
        <f aca="false">VLOOKUP(A389,'Format10 ALLOCATE_PARMS'!$I$2:$N$951,6,0)</f>
        <v>SATC(12,1)</v>
      </c>
    </row>
    <row r="390" customFormat="false" ht="12.8" hidden="false" customHeight="false" outlineLevel="0" collapsed="false">
      <c r="A390" s="0" t="s">
        <v>2578</v>
      </c>
      <c r="B390" s="0" t="str">
        <f aca="false">VLOOKUP(A390,'Format10 ALLOCATE_PARMS'!$I$2:$N$951,6,0)</f>
        <v>SAN(12,1)</v>
      </c>
    </row>
    <row r="391" customFormat="false" ht="12.8" hidden="false" customHeight="false" outlineLevel="0" collapsed="false">
      <c r="A391" s="0" t="s">
        <v>2577</v>
      </c>
      <c r="B391" s="0" t="str">
        <f aca="false">VLOOKUP(A391,'Format10 ALLOCATE_PARMS'!$I$2:$N$951,6,0)</f>
        <v>SAMA(1)</v>
      </c>
    </row>
    <row r="392" customFormat="false" ht="12.8" hidden="false" customHeight="false" outlineLevel="0" collapsed="false">
      <c r="A392" s="0" t="s">
        <v>2576</v>
      </c>
      <c r="B392" s="0" t="str">
        <f aca="false">VLOOKUP(A392,'Format10 ALLOCATE_PARMS'!$I$2:$N$951,6,0)</f>
        <v>SALB(1)</v>
      </c>
    </row>
    <row r="393" customFormat="false" ht="12.8" hidden="false" customHeight="false" outlineLevel="0" collapsed="false">
      <c r="A393" s="0" t="s">
        <v>2575</v>
      </c>
      <c r="B393" s="0" t="str">
        <f aca="false">VLOOKUP(A393,'Format10 ALLOCATE_PARMS'!$I$2:$N$951,6,0)</f>
        <v>SALA(1)</v>
      </c>
    </row>
    <row r="394" customFormat="false" ht="12.8" hidden="false" customHeight="false" outlineLevel="0" collapsed="false">
      <c r="A394" s="0" t="s">
        <v>2574</v>
      </c>
      <c r="B394" s="0" t="str">
        <f aca="false">VLOOKUP(A394,'Format10 ALLOCATE_PARMS'!$I$2:$N$951,6,0)</f>
        <v>S3(1)</v>
      </c>
    </row>
    <row r="395" customFormat="false" ht="12.8" hidden="false" customHeight="false" outlineLevel="0" collapsed="false">
      <c r="A395" s="0" t="s">
        <v>2573</v>
      </c>
      <c r="B395" s="0" t="str">
        <f aca="false">VLOOKUP(A395,'Format10 ALLOCATE_PARMS'!$I$2:$N$951,6,0)</f>
        <v>S15(31,1)</v>
      </c>
    </row>
    <row r="396" customFormat="false" ht="12.8" hidden="false" customHeight="false" outlineLevel="0" collapsed="false">
      <c r="A396" s="0" t="s">
        <v>2572</v>
      </c>
      <c r="B396" s="0" t="str">
        <f aca="false">VLOOKUP(A396,'Format10 ALLOCATE_PARMS'!$I$2:$N$951,6,0)</f>
        <v>RZSW(1)</v>
      </c>
    </row>
    <row r="397" customFormat="false" ht="12.8" hidden="false" customHeight="false" outlineLevel="0" collapsed="false">
      <c r="A397" s="0" t="s">
        <v>2571</v>
      </c>
      <c r="B397" s="0" t="str">
        <f aca="false">VLOOKUP(A397,'Format10 ALLOCATE_PARMS'!$I$2:$N$951,6,0)</f>
        <v>RZ(1)</v>
      </c>
    </row>
    <row r="398" customFormat="false" ht="12.8" hidden="false" customHeight="false" outlineLevel="0" collapsed="false">
      <c r="A398" s="0" t="s">
        <v>2570</v>
      </c>
      <c r="B398" s="0" t="str">
        <f aca="false">VLOOKUP(A398,'Format10 ALLOCATE_PARMS'!$I$2:$N$951,6,0)</f>
        <v>RWTZ(31,1)</v>
      </c>
    </row>
    <row r="399" customFormat="false" ht="12.8" hidden="false" customHeight="false" outlineLevel="0" collapsed="false">
      <c r="A399" s="0" t="s">
        <v>2569</v>
      </c>
      <c r="B399" s="0" t="str">
        <f aca="false">VLOOKUP(A399,'Format10 ALLOCATE_PARMS'!$I$2:$N$951,6,0)</f>
        <v>RWT(12,200,1)</v>
      </c>
    </row>
    <row r="400" customFormat="false" ht="12.8" hidden="false" customHeight="false" outlineLevel="0" collapsed="false">
      <c r="A400" s="0" t="s">
        <v>2568</v>
      </c>
      <c r="B400" s="0" t="str">
        <f aca="false">VLOOKUP(A400,'Format10 ALLOCATE_PARMS'!$I$2:$N$951,6,0)</f>
        <v>RWSA(4)</v>
      </c>
    </row>
    <row r="401" customFormat="false" ht="12.8" hidden="false" customHeight="false" outlineLevel="0" collapsed="false">
      <c r="A401" s="0" t="s">
        <v>2567</v>
      </c>
      <c r="B401" s="0" t="str">
        <f aca="false">VLOOKUP(A401,'Format10 ALLOCATE_PARMS'!$I$2:$N$951,6,0)</f>
        <v>RWPC(2,200)</v>
      </c>
    </row>
    <row r="402" customFormat="false" ht="12.8" hidden="false" customHeight="false" outlineLevel="0" collapsed="false">
      <c r="A402" s="0" t="s">
        <v>2566</v>
      </c>
      <c r="B402" s="0" t="str">
        <f aca="false">VLOOKUP(A402,'Format10 ALLOCATE_PARMS'!$I$2:$N$951,6,0)</f>
        <v>RW(200,1)</v>
      </c>
    </row>
    <row r="403" customFormat="false" ht="12.8" hidden="false" customHeight="false" outlineLevel="0" collapsed="false">
      <c r="A403" s="0" t="s">
        <v>2565</v>
      </c>
      <c r="B403" s="0" t="str">
        <f aca="false">VLOOKUP(A403,'Format10 ALLOCATE_PARMS'!$I$2:$N$951,6,0)</f>
        <v>RVP0(1)</v>
      </c>
    </row>
    <row r="404" customFormat="false" ht="12.8" hidden="false" customHeight="false" outlineLevel="0" collapsed="false">
      <c r="A404" s="0" t="s">
        <v>2564</v>
      </c>
      <c r="B404" s="0" t="str">
        <f aca="false">VLOOKUP(A404,'Format10 ALLOCATE_PARMS'!$I$2:$N$951,6,0)</f>
        <v>RVE0(1)</v>
      </c>
    </row>
    <row r="405" customFormat="false" ht="12.8" hidden="false" customHeight="false" outlineLevel="0" collapsed="false">
      <c r="A405" s="0" t="s">
        <v>2563</v>
      </c>
      <c r="B405" s="0" t="str">
        <f aca="false">VLOOKUP(A405,'Format10 ALLOCATE_PARMS'!$I$2:$N$951,6,0)</f>
        <v>RSYS(1)</v>
      </c>
    </row>
    <row r="406" customFormat="false" ht="12.8" hidden="false" customHeight="false" outlineLevel="0" collapsed="false">
      <c r="A406" s="0" t="s">
        <v>2562</v>
      </c>
      <c r="B406" s="0" t="str">
        <f aca="false">VLOOKUP(A406,'Format10 ALLOCATE_PARMS'!$I$2:$N$951,6,0)</f>
        <v>RSYN(1)</v>
      </c>
    </row>
    <row r="407" customFormat="false" ht="12.8" hidden="false" customHeight="false" outlineLevel="0" collapsed="false">
      <c r="A407" s="0" t="s">
        <v>2561</v>
      </c>
      <c r="B407" s="0" t="str">
        <f aca="false">VLOOKUP(A407,'Format10 ALLOCATE_PARMS'!$I$2:$N$951,6,0)</f>
        <v>RSYF(1)</v>
      </c>
    </row>
    <row r="408" customFormat="false" ht="12.8" hidden="false" customHeight="false" outlineLevel="0" collapsed="false">
      <c r="A408" s="0" t="s">
        <v>2560</v>
      </c>
      <c r="B408" s="0" t="str">
        <f aca="false">VLOOKUP(A408,'Format10 ALLOCATE_PARMS'!$I$2:$N$951,6,0)</f>
        <v>RSYB(1)</v>
      </c>
    </row>
    <row r="409" customFormat="false" ht="12.8" hidden="false" customHeight="false" outlineLevel="0" collapsed="false">
      <c r="A409" s="0" t="s">
        <v>2559</v>
      </c>
      <c r="B409" s="0" t="str">
        <f aca="false">VLOOKUP(A409,'Format10 ALLOCATE_PARMS'!$I$2:$N$951,6,0)</f>
        <v>RSVP(1)</v>
      </c>
    </row>
    <row r="410" customFormat="false" ht="12.8" hidden="false" customHeight="false" outlineLevel="0" collapsed="false">
      <c r="A410" s="0" t="s">
        <v>2558</v>
      </c>
      <c r="B410" s="0" t="str">
        <f aca="false">VLOOKUP(A410,'Format10 ALLOCATE_PARMS'!$I$2:$N$951,6,0)</f>
        <v>RSVF(1)</v>
      </c>
    </row>
    <row r="411" customFormat="false" ht="12.8" hidden="false" customHeight="false" outlineLevel="0" collapsed="false">
      <c r="A411" s="0" t="s">
        <v>2557</v>
      </c>
      <c r="B411" s="0" t="str">
        <f aca="false">VLOOKUP(A411,'Format10 ALLOCATE_PARMS'!$I$2:$N$951,6,0)</f>
        <v>RSVE(1)</v>
      </c>
    </row>
    <row r="412" customFormat="false" ht="12.8" hidden="false" customHeight="false" outlineLevel="0" collapsed="false">
      <c r="A412" s="0" t="s">
        <v>2556</v>
      </c>
      <c r="B412" s="0" t="str">
        <f aca="false">VLOOKUP(A412,'Format10 ALLOCATE_PARMS'!$I$2:$N$951,6,0)</f>
        <v>RSVB(1)</v>
      </c>
    </row>
    <row r="413" customFormat="false" ht="12.8" hidden="false" customHeight="false" outlineLevel="0" collapsed="false">
      <c r="A413" s="0" t="s">
        <v>2555</v>
      </c>
      <c r="B413" s="0" t="str">
        <f aca="false">VLOOKUP(A413,'Format10 ALLOCATE_PARMS'!$I$2:$N$951,6,0)</f>
        <v>RSV(1)</v>
      </c>
    </row>
    <row r="414" customFormat="false" ht="12.8" hidden="false" customHeight="false" outlineLevel="0" collapsed="false">
      <c r="A414" s="0" t="s">
        <v>2554</v>
      </c>
      <c r="B414" s="0" t="str">
        <f aca="false">VLOOKUP(A414,'Format10 ALLOCATE_PARMS'!$I$2:$N$951,6,0)</f>
        <v>RSTK(45,300,1)</v>
      </c>
    </row>
    <row r="415" customFormat="false" ht="12.8" hidden="false" customHeight="false" outlineLevel="0" collapsed="false">
      <c r="A415" s="0" t="s">
        <v>2553</v>
      </c>
      <c r="B415" s="0" t="str">
        <f aca="false">VLOOKUP(A415,'Format10 ALLOCATE_PARMS'!$I$2:$N$951,6,0)</f>
        <v>RST0(1)</v>
      </c>
    </row>
    <row r="416" customFormat="false" ht="12.8" hidden="false" customHeight="false" outlineLevel="0" collapsed="false">
      <c r="A416" s="0" t="s">
        <v>2552</v>
      </c>
      <c r="B416" s="0" t="str">
        <f aca="false">VLOOKUP(A416,'Format10 ALLOCATE_PARMS'!$I$2:$N$951,6,0)</f>
        <v>RSSP(1)</v>
      </c>
    </row>
    <row r="417" customFormat="false" ht="12.8" hidden="false" customHeight="false" outlineLevel="0" collapsed="false">
      <c r="A417" s="0" t="s">
        <v>2551</v>
      </c>
      <c r="B417" s="0" t="str">
        <f aca="false">VLOOKUP(A417,'Format10 ALLOCATE_PARMS'!$I$2:$N$951,6,0)</f>
        <v>RSSF(4)</v>
      </c>
    </row>
    <row r="418" customFormat="false" ht="12.8" hidden="false" customHeight="false" outlineLevel="0" collapsed="false">
      <c r="A418" s="0" t="s">
        <v>2550</v>
      </c>
      <c r="B418" s="0" t="str">
        <f aca="false">VLOOKUP(A418,'Format10 ALLOCATE_PARMS'!$I$2:$N$951,6,0)</f>
        <v>RSSA(1)</v>
      </c>
    </row>
    <row r="419" customFormat="false" ht="12.8" hidden="false" customHeight="false" outlineLevel="0" collapsed="false">
      <c r="A419" s="0" t="s">
        <v>2549</v>
      </c>
      <c r="B419" s="0" t="str">
        <f aca="false">VLOOKUP(A419,'Format10 ALLOCATE_PARMS'!$I$2:$N$951,6,0)</f>
        <v>RSRR(1)</v>
      </c>
    </row>
    <row r="420" customFormat="false" ht="12.8" hidden="false" customHeight="false" outlineLevel="0" collapsed="false">
      <c r="A420" s="0" t="s">
        <v>2548</v>
      </c>
      <c r="B420" s="0" t="str">
        <f aca="false">VLOOKUP(A420,'Format10 ALLOCATE_PARMS'!$I$2:$N$951,6,0)</f>
        <v>RSPS(60,4)</v>
      </c>
    </row>
    <row r="421" customFormat="false" ht="12.8" hidden="false" customHeight="false" outlineLevel="0" collapsed="false">
      <c r="A421" s="0" t="s">
        <v>2547</v>
      </c>
      <c r="B421" s="0" t="str">
        <f aca="false">VLOOKUP(A421,'Format10 ALLOCATE_PARMS'!$I$2:$N$951,6,0)</f>
        <v>RSPK(1)</v>
      </c>
    </row>
    <row r="422" customFormat="false" ht="12.8" hidden="false" customHeight="false" outlineLevel="0" collapsed="false">
      <c r="A422" s="0" t="s">
        <v>2976</v>
      </c>
      <c r="B422" s="0" t="str">
        <f aca="false">VLOOKUP(A422,'Format10 ALLOCATE_PARMS'!$I$2:$N$951,6,0)</f>
        <v>RSPC(31,1)</v>
      </c>
    </row>
    <row r="423" customFormat="false" ht="12.8" hidden="false" customHeight="false" outlineLevel="0" collapsed="false">
      <c r="A423" s="0" t="s">
        <v>2546</v>
      </c>
      <c r="B423" s="0" t="str">
        <f aca="false">VLOOKUP(A423,'Format10 ALLOCATE_PARMS'!$I$2:$N$951,6,0)</f>
        <v>RSOP(1)</v>
      </c>
    </row>
    <row r="424" customFormat="false" ht="12.8" hidden="false" customHeight="false" outlineLevel="0" collapsed="false">
      <c r="A424" s="0" t="s">
        <v>2545</v>
      </c>
      <c r="B424" s="0" t="str">
        <f aca="false">VLOOKUP(A424,'Format10 ALLOCATE_PARMS'!$I$2:$N$951,6,0)</f>
        <v>RSON(1)</v>
      </c>
    </row>
    <row r="425" customFormat="false" ht="12.8" hidden="false" customHeight="false" outlineLevel="0" collapsed="false">
      <c r="A425" s="0" t="s">
        <v>2544</v>
      </c>
      <c r="B425" s="0" t="str">
        <f aca="false">VLOOKUP(A425,'Format10 ALLOCATE_PARMS'!$I$2:$N$951,6,0)</f>
        <v>RSOC(1)</v>
      </c>
    </row>
    <row r="426" customFormat="false" ht="12.8" hidden="false" customHeight="false" outlineLevel="0" collapsed="false">
      <c r="A426" s="0" t="s">
        <v>2543</v>
      </c>
      <c r="B426" s="0" t="str">
        <f aca="false">VLOOKUP(A426,'Format10 ALLOCATE_PARMS'!$I$2:$N$951,6,0)</f>
        <v>RSO3(1)</v>
      </c>
    </row>
    <row r="427" customFormat="false" ht="12.8" hidden="false" customHeight="false" outlineLevel="0" collapsed="false">
      <c r="A427" s="0" t="s">
        <v>2542</v>
      </c>
      <c r="B427" s="0" t="str">
        <f aca="false">VLOOKUP(A427,'Format10 ALLOCATE_PARMS'!$I$2:$N$951,6,0)</f>
        <v>RSLK(1)</v>
      </c>
    </row>
    <row r="428" customFormat="false" ht="12.8" hidden="false" customHeight="false" outlineLevel="0" collapsed="false">
      <c r="A428" s="0" t="s">
        <v>2541</v>
      </c>
      <c r="B428" s="0" t="str">
        <f aca="false">VLOOKUP(A428,'Format10 ALLOCATE_PARMS'!$I$2:$N$951,6,0)</f>
        <v>RSK(1)</v>
      </c>
    </row>
    <row r="429" customFormat="false" ht="12.8" hidden="false" customHeight="false" outlineLevel="0" collapsed="false">
      <c r="A429" s="0" t="s">
        <v>2540</v>
      </c>
      <c r="B429" s="0" t="str">
        <f aca="false">VLOOKUP(A429,'Format10 ALLOCATE_PARMS'!$I$2:$N$951,6,0)</f>
        <v>RSHC(1)</v>
      </c>
    </row>
    <row r="430" customFormat="false" ht="12.8" hidden="false" customHeight="false" outlineLevel="0" collapsed="false">
      <c r="A430" s="0" t="s">
        <v>2539</v>
      </c>
      <c r="B430" s="0" t="str">
        <f aca="false">VLOOKUP(A430,'Format10 ALLOCATE_PARMS'!$I$2:$N$951,6,0)</f>
        <v>RSFN(4)</v>
      </c>
    </row>
    <row r="431" customFormat="false" ht="12.8" hidden="false" customHeight="false" outlineLevel="0" collapsed="false">
      <c r="A431" s="0" t="s">
        <v>2538</v>
      </c>
      <c r="B431" s="0" t="str">
        <f aca="false">VLOOKUP(A431,'Format10 ALLOCATE_PARMS'!$I$2:$N$951,6,0)</f>
        <v>RSF(1)</v>
      </c>
    </row>
    <row r="432" customFormat="false" ht="12.8" hidden="false" customHeight="false" outlineLevel="0" collapsed="false">
      <c r="A432" s="0" t="s">
        <v>2537</v>
      </c>
      <c r="B432" s="0" t="str">
        <f aca="false">VLOOKUP(A432,'Format10 ALLOCATE_PARMS'!$I$2:$N$951,6,0)</f>
        <v>RSEP(1)</v>
      </c>
    </row>
    <row r="433" customFormat="false" ht="12.8" hidden="false" customHeight="false" outlineLevel="0" collapsed="false">
      <c r="A433" s="0" t="s">
        <v>2536</v>
      </c>
      <c r="B433" s="0" t="str">
        <f aca="false">VLOOKUP(A433,'Format10 ALLOCATE_PARMS'!$I$2:$N$951,6,0)</f>
        <v>RSEE(1)</v>
      </c>
    </row>
    <row r="434" customFormat="false" ht="12.8" hidden="false" customHeight="false" outlineLevel="0" collapsed="false">
      <c r="A434" s="0" t="s">
        <v>2535</v>
      </c>
      <c r="B434" s="0" t="str">
        <f aca="false">VLOOKUP(A434,'Format10 ALLOCATE_PARMS'!$I$2:$N$951,6,0)</f>
        <v>RSDP(1)</v>
      </c>
    </row>
    <row r="435" customFormat="false" ht="12.8" hidden="false" customHeight="false" outlineLevel="0" collapsed="false">
      <c r="A435" s="0" t="s">
        <v>2534</v>
      </c>
      <c r="B435" s="0" t="str">
        <f aca="false">VLOOKUP(A435,'Format10 ALLOCATE_PARMS'!$I$2:$N$951,6,0)</f>
        <v>RSDM(12,1)</v>
      </c>
    </row>
    <row r="436" customFormat="false" ht="12.8" hidden="false" customHeight="false" outlineLevel="0" collapsed="false">
      <c r="A436" s="0" t="s">
        <v>2533</v>
      </c>
      <c r="B436" s="0" t="str">
        <f aca="false">VLOOKUP(A436,'Format10 ALLOCATE_PARMS'!$I$2:$N$951,6,0)</f>
        <v>RSD(12,1)</v>
      </c>
    </row>
    <row r="437" customFormat="false" ht="12.8" hidden="false" customHeight="false" outlineLevel="0" collapsed="false">
      <c r="A437" s="0" t="s">
        <v>2532</v>
      </c>
      <c r="B437" s="0" t="str">
        <f aca="false">VLOOKUP(A437,'Format10 ALLOCATE_PARMS'!$I$2:$N$951,6,0)</f>
        <v>RSBD(1)</v>
      </c>
    </row>
    <row r="438" customFormat="false" ht="12.8" hidden="false" customHeight="false" outlineLevel="0" collapsed="false">
      <c r="A438" s="0" t="s">
        <v>2531</v>
      </c>
      <c r="B438" s="0" t="str">
        <f aca="false">VLOOKUP(A438,'Format10 ALLOCATE_PARMS'!$I$2:$N$951,6,0)</f>
        <v>RSAP(1)</v>
      </c>
    </row>
    <row r="439" customFormat="false" ht="12.8" hidden="false" customHeight="false" outlineLevel="0" collapsed="false">
      <c r="A439" s="0" t="s">
        <v>2530</v>
      </c>
      <c r="B439" s="0" t="str">
        <f aca="false">VLOOKUP(A439,'Format10 ALLOCATE_PARMS'!$I$2:$N$951,6,0)</f>
        <v>RSAE(1)</v>
      </c>
    </row>
    <row r="440" customFormat="false" ht="12.8" hidden="false" customHeight="false" outlineLevel="0" collapsed="false">
      <c r="A440" s="0" t="s">
        <v>2529</v>
      </c>
      <c r="B440" s="0" t="str">
        <f aca="false">VLOOKUP(A440,'Format10 ALLOCATE_PARMS'!$I$2:$N$951,6,0)</f>
        <v>RRUF(1)</v>
      </c>
    </row>
    <row r="441" customFormat="false" ht="12.8" hidden="false" customHeight="false" outlineLevel="0" collapsed="false">
      <c r="A441" s="0" t="s">
        <v>2528</v>
      </c>
      <c r="B441" s="0" t="str">
        <f aca="false">VLOOKUP(A441,'Format10 ALLOCATE_PARMS'!$I$2:$N$951,6,0)</f>
        <v>RR(300)</v>
      </c>
    </row>
    <row r="442" customFormat="false" ht="12.8" hidden="false" customHeight="false" outlineLevel="0" collapsed="false">
      <c r="A442" s="0" t="s">
        <v>2527</v>
      </c>
      <c r="B442" s="0" t="str">
        <f aca="false">VLOOKUP(A442,'Format10 ALLOCATE_PARMS'!$I$2:$N$951,6,0)</f>
        <v>RQRB(4)</v>
      </c>
    </row>
    <row r="443" customFormat="false" ht="12.8" hidden="false" customHeight="false" outlineLevel="0" collapsed="false">
      <c r="A443" s="0" t="s">
        <v>2526</v>
      </c>
      <c r="B443" s="0" t="str">
        <f aca="false">VLOOKUP(A443,'Format10 ALLOCATE_PARMS'!$I$2:$N$951,6,0)</f>
        <v>ROSP(1)</v>
      </c>
    </row>
    <row r="444" customFormat="false" ht="12.8" hidden="false" customHeight="false" outlineLevel="0" collapsed="false">
      <c r="A444" s="0" t="s">
        <v>2525</v>
      </c>
      <c r="B444" s="0" t="str">
        <f aca="false">VLOOKUP(A444,'Format10 ALLOCATE_PARMS'!$I$2:$N$951,6,0)</f>
        <v>ROK(12,1)</v>
      </c>
    </row>
    <row r="445" customFormat="false" ht="12.8" hidden="false" customHeight="false" outlineLevel="0" collapsed="false">
      <c r="A445" s="0" t="s">
        <v>2524</v>
      </c>
      <c r="B445" s="0" t="str">
        <f aca="false">VLOOKUP(A445,'Format10 ALLOCATE_PARMS'!$I$2:$N$951,6,0)</f>
        <v>RNMN(12,1)</v>
      </c>
    </row>
    <row r="446" customFormat="false" ht="12.8" hidden="false" customHeight="false" outlineLevel="0" collapsed="false">
      <c r="A446" s="0" t="s">
        <v>2523</v>
      </c>
      <c r="B446" s="0" t="str">
        <f aca="false">VLOOKUP(A446,'Format10 ALLOCATE_PARMS'!$I$2:$N$951,6,0)</f>
        <v>RMXS(1)</v>
      </c>
    </row>
    <row r="447" customFormat="false" ht="12.8" hidden="false" customHeight="false" outlineLevel="0" collapsed="false">
      <c r="A447" s="0" t="s">
        <v>2522</v>
      </c>
      <c r="B447" s="0" t="str">
        <f aca="false">VLOOKUP(A447,'Format10 ALLOCATE_PARMS'!$I$2:$N$951,6,0)</f>
        <v>RLF(1)</v>
      </c>
    </row>
    <row r="448" customFormat="false" ht="12.8" hidden="false" customHeight="false" outlineLevel="0" collapsed="false">
      <c r="A448" s="0" t="s">
        <v>2521</v>
      </c>
      <c r="B448" s="0" t="str">
        <f aca="false">VLOOKUP(A448,'Format10 ALLOCATE_PARMS'!$I$2:$N$951,6,0)</f>
        <v>RLAD(200)</v>
      </c>
    </row>
    <row r="449" customFormat="false" ht="12.8" hidden="false" customHeight="false" outlineLevel="0" collapsed="false">
      <c r="A449" s="0" t="s">
        <v>2520</v>
      </c>
      <c r="B449" s="0" t="str">
        <f aca="false">VLOOKUP(A449,'Format10 ALLOCATE_PARMS'!$I$2:$N$951,6,0)</f>
        <v>RINT(1)</v>
      </c>
    </row>
    <row r="450" customFormat="false" ht="12.8" hidden="false" customHeight="false" outlineLevel="0" collapsed="false">
      <c r="A450" s="0" t="s">
        <v>2519</v>
      </c>
      <c r="B450" s="0" t="str">
        <f aca="false">VLOOKUP(A450,'Format10 ALLOCATE_PARMS'!$I$2:$N$951,6,0)</f>
        <v>RIN(300)</v>
      </c>
    </row>
    <row r="451" customFormat="false" ht="12.8" hidden="false" customHeight="false" outlineLevel="0" collapsed="false">
      <c r="A451" s="0" t="s">
        <v>2518</v>
      </c>
      <c r="B451" s="0" t="str">
        <f aca="false">VLOOKUP(A451,'Format10 ALLOCATE_PARMS'!$I$2:$N$951,6,0)</f>
        <v>RHTT(1)</v>
      </c>
    </row>
    <row r="452" customFormat="false" ht="12.8" hidden="false" customHeight="false" outlineLevel="0" collapsed="false">
      <c r="A452" s="0" t="s">
        <v>2517</v>
      </c>
      <c r="B452" s="0" t="str">
        <f aca="false">VLOOKUP(A452,'Format10 ALLOCATE_PARMS'!$I$2:$N$951,6,0)</f>
        <v>RHT(300)</v>
      </c>
    </row>
    <row r="453" customFormat="false" ht="12.8" hidden="false" customHeight="false" outlineLevel="0" collapsed="false">
      <c r="A453" s="0" t="s">
        <v>2516</v>
      </c>
      <c r="B453" s="0" t="str">
        <f aca="false">VLOOKUP(A453,'Format10 ALLOCATE_PARMS'!$I$2:$N$951,6,0)</f>
        <v>RHD(1)</v>
      </c>
    </row>
    <row r="454" customFormat="false" ht="12.8" hidden="false" customHeight="false" outlineLevel="0" collapsed="false">
      <c r="A454" s="0" t="s">
        <v>2515</v>
      </c>
      <c r="B454" s="0" t="str">
        <f aca="false">VLOOKUP(A454,'Format10 ALLOCATE_PARMS'!$I$2:$N$951,6,0)</f>
        <v>RFV0(1)</v>
      </c>
    </row>
    <row r="455" customFormat="false" ht="12.8" hidden="false" customHeight="false" outlineLevel="0" collapsed="false">
      <c r="A455" s="0" t="s">
        <v>2514</v>
      </c>
      <c r="B455" s="0" t="str">
        <f aca="false">VLOOKUP(A455,'Format10 ALLOCATE_PARMS'!$I$2:$N$951,6,0)</f>
        <v>RFV(1)</v>
      </c>
    </row>
    <row r="456" customFormat="false" ht="12.8" hidden="false" customHeight="false" outlineLevel="0" collapsed="false">
      <c r="A456" s="0" t="s">
        <v>2513</v>
      </c>
      <c r="B456" s="0" t="str">
        <f aca="false">VLOOKUP(A456,'Format10 ALLOCATE_PARMS'!$I$2:$N$951,6,0)</f>
        <v>RFTT(1)</v>
      </c>
    </row>
    <row r="457" customFormat="false" ht="12.8" hidden="false" customHeight="false" outlineLevel="0" collapsed="false">
      <c r="A457" s="0" t="s">
        <v>2512</v>
      </c>
      <c r="B457" s="0" t="str">
        <f aca="false">VLOOKUP(A457,'Format10 ALLOCATE_PARMS'!$I$2:$N$951,6,0)</f>
        <v>RFPX(1)</v>
      </c>
    </row>
    <row r="458" customFormat="false" ht="12.8" hidden="false" customHeight="false" outlineLevel="0" collapsed="false">
      <c r="A458" s="0" t="s">
        <v>2511</v>
      </c>
      <c r="B458" s="0" t="str">
        <f aca="false">VLOOKUP(A458,'Format10 ALLOCATE_PARMS'!$I$2:$N$951,6,0)</f>
        <v>RFPW(1)</v>
      </c>
    </row>
    <row r="459" customFormat="false" ht="12.8" hidden="false" customHeight="false" outlineLevel="0" collapsed="false">
      <c r="A459" s="0" t="s">
        <v>2510</v>
      </c>
      <c r="B459" s="0" t="str">
        <f aca="false">VLOOKUP(A459,'Format10 ALLOCATE_PARMS'!$I$2:$N$951,6,0)</f>
        <v>RFPS(1)</v>
      </c>
    </row>
    <row r="460" customFormat="false" ht="12.8" hidden="false" customHeight="false" outlineLevel="0" collapsed="false">
      <c r="A460" s="0" t="s">
        <v>2509</v>
      </c>
      <c r="B460" s="0" t="str">
        <f aca="false">VLOOKUP(A460,'Format10 ALLOCATE_PARMS'!$I$2:$N$951,6,0)</f>
        <v>RFPL(1)</v>
      </c>
    </row>
    <row r="461" customFormat="false" ht="12.8" hidden="false" customHeight="false" outlineLevel="0" collapsed="false">
      <c r="A461" s="0" t="s">
        <v>2508</v>
      </c>
      <c r="B461" s="0" t="str">
        <f aca="false">VLOOKUP(A461,'Format10 ALLOCATE_PARMS'!$I$2:$N$951,6,0)</f>
        <v>RFPK(1)</v>
      </c>
    </row>
    <row r="462" customFormat="false" ht="12.8" hidden="false" customHeight="false" outlineLevel="0" collapsed="false">
      <c r="A462" s="0" t="s">
        <v>2507</v>
      </c>
      <c r="B462" s="0" t="str">
        <f aca="false">VLOOKUP(A462,'Format10 ALLOCATE_PARMS'!$I$2:$N$951,6,0)</f>
        <v>RFDT(720)</v>
      </c>
    </row>
    <row r="463" customFormat="false" ht="12.8" hidden="false" customHeight="false" outlineLevel="0" collapsed="false">
      <c r="A463" s="0" t="s">
        <v>2506</v>
      </c>
      <c r="B463" s="0" t="str">
        <f aca="false">VLOOKUP(A463,'Format10 ALLOCATE_PARMS'!$I$2:$N$951,6,0)</f>
        <v>RF5(30,1)</v>
      </c>
    </row>
    <row r="464" customFormat="false" ht="12.8" hidden="false" customHeight="false" outlineLevel="0" collapsed="false">
      <c r="A464" s="0" t="s">
        <v>2505</v>
      </c>
      <c r="B464" s="0" t="str">
        <f aca="false">VLOOKUP(A464,'Format10 ALLOCATE_PARMS'!$I$2:$N$951,6,0)</f>
        <v>REPI(1)</v>
      </c>
    </row>
    <row r="465" customFormat="false" ht="12.8" hidden="false" customHeight="false" outlineLevel="0" collapsed="false">
      <c r="A465" s="0" t="s">
        <v>2504</v>
      </c>
      <c r="B465" s="0" t="str">
        <f aca="false">VLOOKUP(A465,'Format10 ALLOCATE_PARMS'!$I$2:$N$951,6,0)</f>
        <v>REG(200,1)</v>
      </c>
    </row>
    <row r="466" customFormat="false" ht="12.8" hidden="false" customHeight="false" outlineLevel="0" collapsed="false">
      <c r="A466" s="0" t="s">
        <v>2503</v>
      </c>
      <c r="B466" s="0" t="str">
        <f aca="false">VLOOKUP(A466,'Format10 ALLOCATE_PARMS'!$I$2:$N$951,6,0)</f>
        <v>RDMX(200)</v>
      </c>
    </row>
    <row r="467" customFormat="false" ht="12.8" hidden="false" customHeight="false" outlineLevel="0" collapsed="false">
      <c r="A467" s="0" t="s">
        <v>2502</v>
      </c>
      <c r="B467" s="0" t="str">
        <f aca="false">VLOOKUP(A467,'Format10 ALLOCATE_PARMS'!$I$2:$N$951,6,0)</f>
        <v>RDF(200,1)</v>
      </c>
    </row>
    <row r="468" customFormat="false" ht="12.8" hidden="false" customHeight="false" outlineLevel="0" collapsed="false">
      <c r="A468" s="0" t="s">
        <v>2501</v>
      </c>
      <c r="B468" s="0" t="str">
        <f aca="false">VLOOKUP(A468,'Format10 ALLOCATE_PARMS'!$I$2:$N$951,6,0)</f>
        <v>RD(200,1)</v>
      </c>
    </row>
    <row r="469" customFormat="false" ht="12.8" hidden="false" customHeight="false" outlineLevel="0" collapsed="false">
      <c r="A469" s="0" t="s">
        <v>2500</v>
      </c>
      <c r="B469" s="0" t="str">
        <f aca="false">VLOOKUP(A469,'Format10 ALLOCATE_PARMS'!$I$2:$N$951,6,0)</f>
        <v>RCTW(1)</v>
      </c>
    </row>
    <row r="470" customFormat="false" ht="12.8" hidden="false" customHeight="false" outlineLevel="0" collapsed="false">
      <c r="A470" s="0" t="s">
        <v>2499</v>
      </c>
      <c r="B470" s="0" t="str">
        <f aca="false">VLOOKUP(A470,'Format10 ALLOCATE_PARMS'!$I$2:$N$951,6,0)</f>
        <v>RCTC(4)</v>
      </c>
    </row>
    <row r="471" customFormat="false" ht="12.8" hidden="false" customHeight="false" outlineLevel="0" collapsed="false">
      <c r="A471" s="0" t="s">
        <v>2498</v>
      </c>
      <c r="B471" s="0" t="str">
        <f aca="false">VLOOKUP(A471,'Format10 ALLOCATE_PARMS'!$I$2:$N$951,6,0)</f>
        <v>RCSS(1)</v>
      </c>
    </row>
    <row r="472" customFormat="false" ht="12.8" hidden="false" customHeight="false" outlineLevel="0" collapsed="false">
      <c r="A472" s="0" t="s">
        <v>2497</v>
      </c>
      <c r="B472" s="0" t="str">
        <f aca="false">VLOOKUP(A472,'Format10 ALLOCATE_PARMS'!$I$2:$N$951,6,0)</f>
        <v>RCHX(1)</v>
      </c>
    </row>
    <row r="473" customFormat="false" ht="12.8" hidden="false" customHeight="false" outlineLevel="0" collapsed="false">
      <c r="A473" s="0" t="s">
        <v>2496</v>
      </c>
      <c r="B473" s="0" t="str">
        <f aca="false">VLOOKUP(A473,'Format10 ALLOCATE_PARMS'!$I$2:$N$951,6,0)</f>
        <v>RCHS(1)</v>
      </c>
    </row>
    <row r="474" customFormat="false" ht="12.8" hidden="false" customHeight="false" outlineLevel="0" collapsed="false">
      <c r="A474" s="0" t="s">
        <v>2495</v>
      </c>
      <c r="B474" s="0" t="str">
        <f aca="false">VLOOKUP(A474,'Format10 ALLOCATE_PARMS'!$I$2:$N$951,6,0)</f>
        <v>RCHN(1)</v>
      </c>
    </row>
    <row r="475" customFormat="false" ht="12.8" hidden="false" customHeight="false" outlineLevel="0" collapsed="false">
      <c r="A475" s="0" t="s">
        <v>2494</v>
      </c>
      <c r="B475" s="0" t="str">
        <f aca="false">VLOOKUP(A475,'Format10 ALLOCATE_PARMS'!$I$2:$N$951,6,0)</f>
        <v>RCHL(1)</v>
      </c>
    </row>
    <row r="476" customFormat="false" ht="12.8" hidden="false" customHeight="false" outlineLevel="0" collapsed="false">
      <c r="A476" s="0" t="s">
        <v>2493</v>
      </c>
      <c r="B476" s="0" t="str">
        <f aca="false">VLOOKUP(A476,'Format10 ALLOCATE_PARMS'!$I$2:$N$951,6,0)</f>
        <v>RCHK(1)</v>
      </c>
    </row>
    <row r="477" customFormat="false" ht="12.8" hidden="false" customHeight="false" outlineLevel="0" collapsed="false">
      <c r="A477" s="0" t="s">
        <v>2492</v>
      </c>
      <c r="B477" s="0" t="str">
        <f aca="false">VLOOKUP(A477,'Format10 ALLOCATE_PARMS'!$I$2:$N$951,6,0)</f>
        <v>RCHD(1)</v>
      </c>
    </row>
    <row r="478" customFormat="false" ht="12.8" hidden="false" customHeight="false" outlineLevel="0" collapsed="false">
      <c r="A478" s="0" t="s">
        <v>2491</v>
      </c>
      <c r="B478" s="0" t="str">
        <f aca="false">VLOOKUP(A478,'Format10 ALLOCATE_PARMS'!$I$2:$N$951,6,0)</f>
        <v>RCHC(1)</v>
      </c>
    </row>
    <row r="479" customFormat="false" ht="12.8" hidden="false" customHeight="false" outlineLevel="0" collapsed="false">
      <c r="A479" s="0" t="s">
        <v>2490</v>
      </c>
      <c r="B479" s="0" t="str">
        <f aca="false">VLOOKUP(A479,'Format10 ALLOCATE_PARMS'!$I$2:$N$951,6,0)</f>
        <v>RCF(1)</v>
      </c>
    </row>
    <row r="480" customFormat="false" ht="12.8" hidden="false" customHeight="false" outlineLevel="0" collapsed="false">
      <c r="A480" s="0" t="s">
        <v>2489</v>
      </c>
      <c r="B480" s="0" t="str">
        <f aca="false">VLOOKUP(A480,'Format10 ALLOCATE_PARMS'!$I$2:$N$951,6,0)</f>
        <v>RCBW(1)</v>
      </c>
    </row>
    <row r="481" customFormat="false" ht="12.8" hidden="false" customHeight="false" outlineLevel="0" collapsed="false">
      <c r="A481" s="0" t="s">
        <v>2488</v>
      </c>
      <c r="B481" s="0" t="str">
        <f aca="false">VLOOKUP(A481,'Format10 ALLOCATE_PARMS'!$I$2:$N$951,6,0)</f>
        <v>RBMD(200)</v>
      </c>
    </row>
    <row r="482" customFormat="false" ht="12.8" hidden="false" customHeight="false" outlineLevel="0" collapsed="false">
      <c r="A482" s="0" t="s">
        <v>2487</v>
      </c>
      <c r="B482" s="0" t="str">
        <f aca="false">VLOOKUP(A482,'Format10 ALLOCATE_PARMS'!$I$2:$N$951,6,0)</f>
        <v>QVOL(4)</v>
      </c>
    </row>
    <row r="483" customFormat="false" ht="12.8" hidden="false" customHeight="false" outlineLevel="0" collapsed="false">
      <c r="A483" s="0" t="s">
        <v>2486</v>
      </c>
      <c r="B483" s="0" t="str">
        <f aca="false">VLOOKUP(A483,'Format10 ALLOCATE_PARMS'!$I$2:$N$951,6,0)</f>
        <v>QURB(4)</v>
      </c>
    </row>
    <row r="484" customFormat="false" ht="12.8" hidden="false" customHeight="false" outlineLevel="0" collapsed="false">
      <c r="A484" s="0" t="s">
        <v>2485</v>
      </c>
      <c r="B484" s="0" t="str">
        <f aca="false">VLOOKUP(A484,'Format10 ALLOCATE_PARMS'!$I$2:$N$951,6,0)</f>
        <v>QSF(12,4)</v>
      </c>
    </row>
    <row r="485" customFormat="false" ht="12.8" hidden="false" customHeight="false" outlineLevel="0" collapsed="false">
      <c r="A485" s="0" t="s">
        <v>2484</v>
      </c>
      <c r="B485" s="0" t="str">
        <f aca="false">VLOOKUP(A485,'Format10 ALLOCATE_PARMS'!$I$2:$N$951,6,0)</f>
        <v>QRQB(1)</v>
      </c>
    </row>
    <row r="486" customFormat="false" ht="12.8" hidden="false" customHeight="false" outlineLevel="0" collapsed="false">
      <c r="A486" s="0" t="s">
        <v>2483</v>
      </c>
      <c r="B486" s="0" t="str">
        <f aca="false">VLOOKUP(A486,'Format10 ALLOCATE_PARMS'!$I$2:$N$951,6,0)</f>
        <v>QRP(4)</v>
      </c>
    </row>
    <row r="487" customFormat="false" ht="12.8" hidden="false" customHeight="false" outlineLevel="0" collapsed="false">
      <c r="A487" s="0" t="s">
        <v>2482</v>
      </c>
      <c r="B487" s="0" t="str">
        <f aca="false">VLOOKUP(A487,'Format10 ALLOCATE_PARMS'!$I$2:$N$951,6,0)</f>
        <v>QRFP(4)</v>
      </c>
    </row>
    <row r="488" customFormat="false" ht="12.8" hidden="false" customHeight="false" outlineLevel="0" collapsed="false">
      <c r="A488" s="0" t="s">
        <v>2481</v>
      </c>
      <c r="B488" s="0" t="str">
        <f aca="false">VLOOKUP(A488,'Format10 ALLOCATE_PARMS'!$I$2:$N$951,6,0)</f>
        <v>QRFN(4)</v>
      </c>
    </row>
    <row r="489" customFormat="false" ht="12.8" hidden="false" customHeight="false" outlineLevel="0" collapsed="false">
      <c r="A489" s="0" t="s">
        <v>2480</v>
      </c>
      <c r="B489" s="0" t="str">
        <f aca="false">VLOOKUP(A489,'Format10 ALLOCATE_PARMS'!$I$2:$N$951,6,0)</f>
        <v>QRF(4)</v>
      </c>
    </row>
    <row r="490" customFormat="false" ht="12.8" hidden="false" customHeight="false" outlineLevel="0" collapsed="false">
      <c r="A490" s="0" t="s">
        <v>2479</v>
      </c>
      <c r="B490" s="0" t="str">
        <f aca="false">VLOOKUP(A490,'Format10 ALLOCATE_PARMS'!$I$2:$N$951,6,0)</f>
        <v>QRBQ(1)</v>
      </c>
    </row>
    <row r="491" customFormat="false" ht="12.8" hidden="false" customHeight="false" outlineLevel="0" collapsed="false">
      <c r="A491" s="0" t="s">
        <v>2478</v>
      </c>
      <c r="B491" s="0" t="str">
        <f aca="false">VLOOKUP(A491,'Format10 ALLOCATE_PARMS'!$I$2:$N$951,6,0)</f>
        <v>QPU(4)</v>
      </c>
    </row>
    <row r="492" customFormat="false" ht="12.8" hidden="false" customHeight="false" outlineLevel="0" collapsed="false">
      <c r="A492" s="0" t="s">
        <v>2477</v>
      </c>
      <c r="B492" s="0" t="str">
        <f aca="false">VLOOKUP(A492,'Format10 ALLOCATE_PARMS'!$I$2:$N$951,6,0)</f>
        <v>QPST(60,4)</v>
      </c>
    </row>
    <row r="493" customFormat="false" ht="12.8" hidden="false" customHeight="false" outlineLevel="0" collapsed="false">
      <c r="A493" s="0" t="s">
        <v>2476</v>
      </c>
      <c r="B493" s="0" t="str">
        <f aca="false">VLOOKUP(A493,'Format10 ALLOCATE_PARMS'!$I$2:$N$951,6,0)</f>
        <v>QPR(4)</v>
      </c>
    </row>
    <row r="494" customFormat="false" ht="12.8" hidden="false" customHeight="false" outlineLevel="0" collapsed="false">
      <c r="A494" s="0" t="s">
        <v>2475</v>
      </c>
      <c r="B494" s="0" t="str">
        <f aca="false">VLOOKUP(A494,'Format10 ALLOCATE_PARMS'!$I$2:$N$951,6,0)</f>
        <v>QP(4)</v>
      </c>
    </row>
    <row r="495" customFormat="false" ht="12.8" hidden="false" customHeight="false" outlineLevel="0" collapsed="false">
      <c r="A495" s="0" t="s">
        <v>2474</v>
      </c>
      <c r="B495" s="0" t="str">
        <f aca="false">VLOOKUP(A495,'Format10 ALLOCATE_PARMS'!$I$2:$N$951,6,0)</f>
        <v>QN(4)</v>
      </c>
    </row>
    <row r="496" customFormat="false" ht="12.8" hidden="false" customHeight="false" outlineLevel="0" collapsed="false">
      <c r="A496" s="0" t="s">
        <v>2473</v>
      </c>
      <c r="B496" s="0" t="str">
        <f aca="false">VLOOKUP(A496,'Format10 ALLOCATE_PARMS'!$I$2:$N$951,6,0)</f>
        <v>QIR(45,300,1)</v>
      </c>
    </row>
    <row r="497" customFormat="false" ht="12.8" hidden="false" customHeight="false" outlineLevel="0" collapsed="false">
      <c r="A497" s="0" t="s">
        <v>2472</v>
      </c>
      <c r="B497" s="0" t="str">
        <f aca="false">VLOOKUP(A497,'Format10 ALLOCATE_PARMS'!$I$2:$N$951,6,0)</f>
        <v>QIN(12,1)</v>
      </c>
    </row>
    <row r="498" customFormat="false" ht="12.8" hidden="false" customHeight="false" outlineLevel="0" collapsed="false">
      <c r="A498" s="0" t="s">
        <v>2471</v>
      </c>
      <c r="B498" s="0" t="str">
        <f aca="false">VLOOKUP(A498,'Format10 ALLOCATE_PARMS'!$I$2:$N$951,6,0)</f>
        <v>QHY(24,4,3)</v>
      </c>
    </row>
    <row r="499" customFormat="false" ht="12.8" hidden="false" customHeight="false" outlineLevel="0" collapsed="false">
      <c r="A499" s="0" t="s">
        <v>2470</v>
      </c>
      <c r="B499" s="0" t="str">
        <f aca="false">VLOOKUP(A499,'Format10 ALLOCATE_PARMS'!$I$2:$N$951,6,0)</f>
        <v>QGA(720)</v>
      </c>
    </row>
    <row r="500" customFormat="false" ht="12.8" hidden="false" customHeight="false" outlineLevel="0" collapsed="false">
      <c r="A500" s="0" t="s">
        <v>2469</v>
      </c>
      <c r="B500" s="0" t="str">
        <f aca="false">VLOOKUP(A500,'Format10 ALLOCATE_PARMS'!$I$2:$N$951,6,0)</f>
        <v>QDRP(4)</v>
      </c>
    </row>
    <row r="501" customFormat="false" ht="12.8" hidden="false" customHeight="false" outlineLevel="0" collapsed="false">
      <c r="A501" s="0" t="s">
        <v>2468</v>
      </c>
      <c r="B501" s="0" t="str">
        <f aca="false">VLOOKUP(A501,'Format10 ALLOCATE_PARMS'!$I$2:$N$951,6,0)</f>
        <v>QDRN(4)</v>
      </c>
    </row>
    <row r="502" customFormat="false" ht="12.8" hidden="false" customHeight="false" outlineLevel="0" collapsed="false">
      <c r="A502" s="0" t="s">
        <v>2467</v>
      </c>
      <c r="B502" s="0" t="str">
        <f aca="false">VLOOKUP(A502,'Format10 ALLOCATE_PARMS'!$I$2:$N$951,6,0)</f>
        <v>QDR(4)</v>
      </c>
    </row>
    <row r="503" customFormat="false" ht="12.8" hidden="false" customHeight="false" outlineLevel="0" collapsed="false">
      <c r="A503" s="0" t="s">
        <v>2466</v>
      </c>
      <c r="B503" s="0" t="str">
        <f aca="false">VLOOKUP(A503,'Format10 ALLOCATE_PARMS'!$I$2:$N$951,6,0)</f>
        <v>QCAP(1)</v>
      </c>
    </row>
    <row r="504" customFormat="false" ht="12.8" hidden="false" customHeight="false" outlineLevel="0" collapsed="false">
      <c r="A504" s="0" t="s">
        <v>2465</v>
      </c>
      <c r="B504" s="0" t="str">
        <f aca="false">VLOOKUP(A504,'Format10 ALLOCATE_PARMS'!$I$2:$N$951,6,0)</f>
        <v>QC(4)</v>
      </c>
    </row>
    <row r="505" customFormat="false" ht="12.8" hidden="false" customHeight="false" outlineLevel="0" collapsed="false">
      <c r="A505" s="0" t="s">
        <v>2464</v>
      </c>
      <c r="B505" s="0" t="str">
        <f aca="false">VLOOKUP(A505,'Format10 ALLOCATE_PARMS'!$I$2:$N$951,6,0)</f>
        <v>PYPS(5)</v>
      </c>
    </row>
    <row r="506" customFormat="false" ht="12.8" hidden="false" customHeight="false" outlineLevel="0" collapsed="false">
      <c r="A506" s="0" t="s">
        <v>2463</v>
      </c>
      <c r="B506" s="0" t="str">
        <f aca="false">VLOOKUP(A506,'Format10 ALLOCATE_PARMS'!$I$2:$N$951,6,0)</f>
        <v>PWOF(60)</v>
      </c>
    </row>
    <row r="507" customFormat="false" ht="12.8" hidden="false" customHeight="false" outlineLevel="0" collapsed="false">
      <c r="A507" s="0" t="s">
        <v>2462</v>
      </c>
      <c r="B507" s="0" t="str">
        <f aca="false">VLOOKUP(A507,'Format10 ALLOCATE_PARMS'!$I$2:$N$951,6,0)</f>
        <v>PVY(60,90,4)</v>
      </c>
    </row>
    <row r="508" customFormat="false" ht="12.8" hidden="false" customHeight="false" outlineLevel="0" collapsed="false">
      <c r="A508" s="0" t="s">
        <v>2461</v>
      </c>
      <c r="B508" s="0" t="str">
        <f aca="false">VLOOKUP(A508,'Format10 ALLOCATE_PARMS'!$I$2:$N$951,6,0)</f>
        <v>PVQ(60,90,4)</v>
      </c>
    </row>
    <row r="509" customFormat="false" ht="12.8" hidden="false" customHeight="false" outlineLevel="0" collapsed="false">
      <c r="A509" s="0" t="s">
        <v>2460</v>
      </c>
      <c r="B509" s="0" t="str">
        <f aca="false">VLOOKUP(A509,'Format10 ALLOCATE_PARMS'!$I$2:$N$951,6,0)</f>
        <v>PSZM(4)</v>
      </c>
    </row>
    <row r="510" customFormat="false" ht="12.8" hidden="false" customHeight="false" outlineLevel="0" collapsed="false">
      <c r="A510" s="0" t="s">
        <v>2459</v>
      </c>
      <c r="B510" s="0" t="str">
        <f aca="false">VLOOKUP(A510,'Format10 ALLOCATE_PARMS'!$I$2:$N$951,6,0)</f>
        <v>PSTZ(60,12,1)</v>
      </c>
    </row>
    <row r="511" customFormat="false" ht="12.8" hidden="false" customHeight="false" outlineLevel="0" collapsed="false">
      <c r="A511" s="0" t="s">
        <v>2458</v>
      </c>
      <c r="B511" s="0" t="str">
        <f aca="false">VLOOKUP(A511,'Format10 ALLOCATE_PARMS'!$I$2:$N$951,6,0)</f>
        <v>PSTS(1)</v>
      </c>
    </row>
    <row r="512" customFormat="false" ht="12.8" hidden="false" customHeight="false" outlineLevel="0" collapsed="false">
      <c r="A512" s="0" t="s">
        <v>2457</v>
      </c>
      <c r="B512" s="0" t="str">
        <f aca="false">VLOOKUP(A512,'Format10 ALLOCATE_PARMS'!$I$2:$N$951,6,0)</f>
        <v>PSTR(45,60,1)</v>
      </c>
    </row>
    <row r="513" customFormat="false" ht="12.8" hidden="false" customHeight="false" outlineLevel="0" collapsed="false">
      <c r="A513" s="0" t="s">
        <v>2455</v>
      </c>
      <c r="B513" s="0" t="str">
        <f aca="false">VLOOKUP(A513,'Format10 ALLOCATE_PARMS'!$I$2:$N$951,6,0)</f>
        <v>PSTM(1)</v>
      </c>
    </row>
    <row r="514" customFormat="false" ht="12.8" hidden="false" customHeight="false" outlineLevel="0" collapsed="false">
      <c r="A514" s="0" t="s">
        <v>2454</v>
      </c>
      <c r="B514" s="0" t="str">
        <f aca="false">VLOOKUP(A514,'Format10 ALLOCATE_PARMS'!$I$2:$N$951,6,0)</f>
        <v>PSTF(1)</v>
      </c>
    </row>
    <row r="515" customFormat="false" ht="12.8" hidden="false" customHeight="false" outlineLevel="0" collapsed="false">
      <c r="A515" s="0" t="s">
        <v>2453</v>
      </c>
      <c r="B515" s="0" t="str">
        <f aca="false">VLOOKUP(A515,'Format10 ALLOCATE_PARMS'!$I$2:$N$951,6,0)</f>
        <v>PSTE(45,60,1)</v>
      </c>
    </row>
    <row r="516" customFormat="false" ht="12.8" hidden="false" customHeight="false" outlineLevel="0" collapsed="false">
      <c r="A516" s="0" t="s">
        <v>2452</v>
      </c>
      <c r="B516" s="0" t="str">
        <f aca="false">VLOOKUP(A516,'Format10 ALLOCATE_PARMS'!$I$2:$N$951,6,0)</f>
        <v>PST(200)</v>
      </c>
    </row>
    <row r="517" customFormat="false" ht="12.8" hidden="false" customHeight="false" outlineLevel="0" collapsed="false">
      <c r="A517" s="0" t="s">
        <v>2451</v>
      </c>
      <c r="B517" s="0" t="str">
        <f aca="false">VLOOKUP(A517,'Format10 ALLOCATE_PARMS'!$I$2:$N$951,6,0)</f>
        <v>PSSP(5)</v>
      </c>
    </row>
    <row r="518" customFormat="false" ht="12.8" hidden="false" customHeight="false" outlineLevel="0" collapsed="false">
      <c r="A518" s="0" t="s">
        <v>2450</v>
      </c>
      <c r="B518" s="0" t="str">
        <f aca="false">VLOOKUP(A518,'Format10 ALLOCATE_PARMS'!$I$2:$N$951,6,0)</f>
        <v>PSSF(60,12,1)</v>
      </c>
    </row>
    <row r="519" customFormat="false" ht="12.8" hidden="false" customHeight="false" outlineLevel="0" collapsed="false">
      <c r="A519" s="0" t="s">
        <v>2449</v>
      </c>
      <c r="B519" s="0" t="str">
        <f aca="false">VLOOKUP(A519,'Format10 ALLOCATE_PARMS'!$I$2:$N$951,6,0)</f>
        <v>PSP(12,1)</v>
      </c>
    </row>
    <row r="520" customFormat="false" ht="12.8" hidden="false" customHeight="false" outlineLevel="0" collapsed="false">
      <c r="A520" s="0" t="s">
        <v>2448</v>
      </c>
      <c r="B520" s="0" t="str">
        <f aca="false">VLOOKUP(A520,'Format10 ALLOCATE_PARMS'!$I$2:$N$951,6,0)</f>
        <v>PSOY(5)</v>
      </c>
    </row>
    <row r="521" customFormat="false" ht="12.8" hidden="false" customHeight="false" outlineLevel="0" collapsed="false">
      <c r="A521" s="0" t="s">
        <v>2447</v>
      </c>
      <c r="B521" s="0" t="str">
        <f aca="false">VLOOKUP(A521,'Format10 ALLOCATE_PARMS'!$I$2:$N$951,6,0)</f>
        <v>PSOQ(5)</v>
      </c>
    </row>
    <row r="522" customFormat="false" ht="12.8" hidden="false" customHeight="false" outlineLevel="0" collapsed="false">
      <c r="A522" s="0" t="s">
        <v>2446</v>
      </c>
      <c r="B522" s="0" t="str">
        <f aca="false">VLOOKUP(A522,'Format10 ALLOCATE_PARMS'!$I$2:$N$951,6,0)</f>
        <v>PSOP(5)</v>
      </c>
    </row>
    <row r="523" customFormat="false" ht="12.8" hidden="false" customHeight="false" outlineLevel="0" collapsed="false">
      <c r="A523" s="0" t="s">
        <v>2445</v>
      </c>
      <c r="B523" s="0" t="str">
        <f aca="false">VLOOKUP(A523,'Format10 ALLOCATE_PARMS'!$I$2:$N$951,6,0)</f>
        <v>PSON(5)</v>
      </c>
    </row>
    <row r="524" customFormat="false" ht="12.8" hidden="false" customHeight="false" outlineLevel="0" collapsed="false">
      <c r="A524" s="0" t="s">
        <v>2444</v>
      </c>
      <c r="B524" s="0" t="str">
        <f aca="false">VLOOKUP(A524,'Format10 ALLOCATE_PARMS'!$I$2:$N$951,6,0)</f>
        <v>PSOL(60)</v>
      </c>
    </row>
    <row r="525" customFormat="false" ht="12.8" hidden="false" customHeight="false" outlineLevel="0" collapsed="false">
      <c r="A525" s="0" t="s">
        <v>2443</v>
      </c>
      <c r="B525" s="0" t="str">
        <f aca="false">VLOOKUP(A525,'Format10 ALLOCATE_PARMS'!$I$2:$N$951,6,0)</f>
        <v>PSO3(5)</v>
      </c>
    </row>
    <row r="526" customFormat="false" ht="12.8" hidden="false" customHeight="false" outlineLevel="0" collapsed="false">
      <c r="A526" s="0" t="s">
        <v>2442</v>
      </c>
      <c r="B526" s="0" t="str">
        <f aca="false">VLOOKUP(A526,'Format10 ALLOCATE_PARMS'!$I$2:$N$951,6,0)</f>
        <v>PRYG(200)</v>
      </c>
    </row>
    <row r="527" customFormat="false" ht="12.8" hidden="false" customHeight="false" outlineLevel="0" collapsed="false">
      <c r="A527" s="0" t="s">
        <v>2441</v>
      </c>
      <c r="B527" s="0" t="str">
        <f aca="false">VLOOKUP(A527,'Format10 ALLOCATE_PARMS'!$I$2:$N$951,6,0)</f>
        <v>PRYF(200)</v>
      </c>
    </row>
    <row r="528" customFormat="false" ht="12.8" hidden="false" customHeight="false" outlineLevel="0" collapsed="false">
      <c r="A528" s="0" t="s">
        <v>2440</v>
      </c>
      <c r="B528" s="0" t="str">
        <f aca="false">VLOOKUP(A528,'Format10 ALLOCATE_PARMS'!$I$2:$N$951,6,0)</f>
        <v>PRSD(1)</v>
      </c>
    </row>
    <row r="529" customFormat="false" ht="12.8" hidden="false" customHeight="false" outlineLevel="0" collapsed="false">
      <c r="A529" s="0" t="s">
        <v>2439</v>
      </c>
      <c r="B529" s="0" t="str">
        <f aca="false">VLOOKUP(A529,'Format10 ALLOCATE_PARMS'!$I$2:$N$951,6,0)</f>
        <v>PRB(4)</v>
      </c>
    </row>
    <row r="530" customFormat="false" ht="12.8" hidden="false" customHeight="false" outlineLevel="0" collapsed="false">
      <c r="A530" s="0" t="s">
        <v>2438</v>
      </c>
      <c r="B530" s="0" t="str">
        <f aca="false">VLOOKUP(A530,'Format10 ALLOCATE_PARMS'!$I$2:$N$951,6,0)</f>
        <v>PRAV(4)</v>
      </c>
    </row>
    <row r="531" customFormat="false" ht="12.8" hidden="false" customHeight="false" outlineLevel="0" collapsed="false">
      <c r="A531" s="0" t="s">
        <v>2437</v>
      </c>
      <c r="B531" s="0" t="str">
        <f aca="false">VLOOKUP(A531,'Format10 ALLOCATE_PARMS'!$I$2:$N$951,6,0)</f>
        <v>PQPS(5)</v>
      </c>
    </row>
    <row r="532" customFormat="false" ht="12.8" hidden="false" customHeight="false" outlineLevel="0" collapsed="false">
      <c r="A532" s="0" t="s">
        <v>2436</v>
      </c>
      <c r="B532" s="0" t="str">
        <f aca="false">VLOOKUP(A532,'Format10 ALLOCATE_PARMS'!$I$2:$N$951,6,0)</f>
        <v>PPX(13,1)</v>
      </c>
    </row>
    <row r="533" customFormat="false" ht="12.8" hidden="false" customHeight="false" outlineLevel="0" collapsed="false">
      <c r="A533" s="0" t="s">
        <v>2435</v>
      </c>
      <c r="B533" s="0" t="str">
        <f aca="false">VLOOKUP(A533,'Format10 ALLOCATE_PARMS'!$I$2:$N$951,6,0)</f>
        <v>PPLP(2,200)</v>
      </c>
    </row>
    <row r="534" customFormat="false" ht="12.8" hidden="false" customHeight="false" outlineLevel="0" collapsed="false">
      <c r="A534" s="0" t="s">
        <v>2434</v>
      </c>
      <c r="B534" s="0" t="str">
        <f aca="false">VLOOKUP(A534,'Format10 ALLOCATE_PARMS'!$I$2:$N$951,6,0)</f>
        <v>PPLA(200,45,1)</v>
      </c>
    </row>
    <row r="535" customFormat="false" ht="12.8" hidden="false" customHeight="false" outlineLevel="0" collapsed="false">
      <c r="A535" s="0" t="s">
        <v>2433</v>
      </c>
      <c r="B535" s="0" t="str">
        <f aca="false">VLOOKUP(A535,'Format10 ALLOCATE_PARMS'!$I$2:$N$951,6,0)</f>
        <v>PPL0(200,1)</v>
      </c>
    </row>
    <row r="536" customFormat="false" ht="12.8" hidden="false" customHeight="false" outlineLevel="0" collapsed="false">
      <c r="A536" s="0" t="s">
        <v>2432</v>
      </c>
      <c r="B536" s="0" t="str">
        <f aca="false">VLOOKUP(A536,'Format10 ALLOCATE_PARMS'!$I$2:$N$951,6,0)</f>
        <v>PPCF(2,200)</v>
      </c>
    </row>
    <row r="537" customFormat="false" ht="12.8" hidden="false" customHeight="false" outlineLevel="0" collapsed="false">
      <c r="A537" s="0" t="s">
        <v>2431</v>
      </c>
      <c r="B537" s="0" t="str">
        <f aca="false">VLOOKUP(A537,'Format10 ALLOCATE_PARMS'!$I$2:$N$951,6,0)</f>
        <v>POPX(200)</v>
      </c>
    </row>
    <row r="538" customFormat="false" ht="12.8" hidden="false" customHeight="false" outlineLevel="0" collapsed="false">
      <c r="A538" s="0" t="s">
        <v>2430</v>
      </c>
      <c r="B538" s="0" t="str">
        <f aca="false">VLOOKUP(A538,'Format10 ALLOCATE_PARMS'!$I$2:$N$951,6,0)</f>
        <v>POP(200,45,1)</v>
      </c>
    </row>
    <row r="539" customFormat="false" ht="12.8" hidden="false" customHeight="false" outlineLevel="0" collapsed="false">
      <c r="A539" s="0" t="s">
        <v>2429</v>
      </c>
      <c r="B539" s="0" t="str">
        <f aca="false">VLOOKUP(A539,'Format10 ALLOCATE_PARMS'!$I$2:$N$951,6,0)</f>
        <v>PO(12,1)</v>
      </c>
    </row>
    <row r="540" customFormat="false" ht="12.8" hidden="false" customHeight="false" outlineLevel="0" collapsed="false">
      <c r="A540" s="0" t="s">
        <v>2428</v>
      </c>
      <c r="B540" s="0" t="str">
        <f aca="false">VLOOKUP(A540,'Format10 ALLOCATE_PARMS'!$I$2:$N$951,6,0)</f>
        <v>PMX(1)</v>
      </c>
    </row>
    <row r="541" customFormat="false" ht="12.8" hidden="false" customHeight="false" outlineLevel="0" collapsed="false">
      <c r="A541" s="0" t="s">
        <v>2427</v>
      </c>
      <c r="B541" s="0" t="str">
        <f aca="false">VLOOKUP(A541,'Format10 ALLOCATE_PARMS'!$I$2:$N$951,6,0)</f>
        <v>PM10(1)</v>
      </c>
    </row>
    <row r="542" customFormat="false" ht="12.8" hidden="false" customHeight="false" outlineLevel="0" collapsed="false">
      <c r="A542" s="0" t="s">
        <v>2426</v>
      </c>
      <c r="B542" s="0" t="str">
        <f aca="false">VLOOKUP(A542,'Format10 ALLOCATE_PARMS'!$I$2:$N$951,6,0)</f>
        <v>PLCH(60)</v>
      </c>
    </row>
    <row r="543" customFormat="false" ht="12.8" hidden="false" customHeight="false" outlineLevel="0" collapsed="false">
      <c r="A543" s="0" t="s">
        <v>2425</v>
      </c>
      <c r="B543" s="0" t="str">
        <f aca="false">VLOOKUP(A543,'Format10 ALLOCATE_PARMS'!$I$2:$N$951,6,0)</f>
        <v>PLAX(200)</v>
      </c>
    </row>
    <row r="544" customFormat="false" ht="12.8" hidden="false" customHeight="false" outlineLevel="0" collapsed="false">
      <c r="A544" s="0" t="s">
        <v>2424</v>
      </c>
      <c r="B544" s="0" t="str">
        <f aca="false">VLOOKUP(A544,'Format10 ALLOCATE_PARMS'!$I$2:$N$951,6,0)</f>
        <v>PKRZ(12)</v>
      </c>
    </row>
    <row r="545" customFormat="false" ht="12.8" hidden="false" customHeight="false" outlineLevel="0" collapsed="false">
      <c r="A545" s="0" t="s">
        <v>2423</v>
      </c>
      <c r="B545" s="0" t="str">
        <f aca="false">VLOOKUP(A545,'Format10 ALLOCATE_PARMS'!$I$2:$N$951,6,0)</f>
        <v>PKOC(60)</v>
      </c>
    </row>
    <row r="546" customFormat="false" ht="12.8" hidden="false" customHeight="false" outlineLevel="0" collapsed="false">
      <c r="A546" s="0" t="s">
        <v>2422</v>
      </c>
      <c r="B546" s="0" t="str">
        <f aca="false">VLOOKUP(A546,'Format10 ALLOCATE_PARMS'!$I$2:$N$951,6,0)</f>
        <v>PHUX(200)</v>
      </c>
    </row>
    <row r="547" customFormat="false" ht="12.8" hidden="false" customHeight="false" outlineLevel="0" collapsed="false">
      <c r="A547" s="0" t="s">
        <v>2421</v>
      </c>
      <c r="B547" s="0" t="str">
        <f aca="false">VLOOKUP(A547,'Format10 ALLOCATE_PARMS'!$I$2:$N$951,6,0)</f>
        <v>PHU(200,45,1)</v>
      </c>
    </row>
    <row r="548" customFormat="false" ht="12.8" hidden="false" customHeight="false" outlineLevel="0" collapsed="false">
      <c r="A548" s="0" t="s">
        <v>2420</v>
      </c>
      <c r="B548" s="0" t="str">
        <f aca="false">VLOOKUP(A548,'Format10 ALLOCATE_PARMS'!$I$2:$N$951,6,0)</f>
        <v>PHLS(60)</v>
      </c>
    </row>
    <row r="549" customFormat="false" ht="12.8" hidden="false" customHeight="false" outlineLevel="0" collapsed="false">
      <c r="A549" s="0" t="s">
        <v>2419</v>
      </c>
      <c r="B549" s="0" t="str">
        <f aca="false">VLOOKUP(A549,'Format10 ALLOCATE_PARMS'!$I$2:$N$951,6,0)</f>
        <v>PHLF(60)</v>
      </c>
    </row>
    <row r="550" customFormat="false" ht="12.8" hidden="false" customHeight="false" outlineLevel="0" collapsed="false">
      <c r="A550" s="0" t="s">
        <v>2418</v>
      </c>
      <c r="B550" s="0" t="str">
        <f aca="false">VLOOKUP(A550,'Format10 ALLOCATE_PARMS'!$I$2:$N$951,6,0)</f>
        <v>PH(12,1)</v>
      </c>
    </row>
    <row r="551" customFormat="false" ht="12.8" hidden="false" customHeight="false" outlineLevel="0" collapsed="false">
      <c r="A551" s="0" t="s">
        <v>2417</v>
      </c>
      <c r="B551" s="0" t="str">
        <f aca="false">VLOOKUP(A551,'Format10 ALLOCATE_PARMS'!$I$2:$N$951,6,0)</f>
        <v>PFOL(60,1)</v>
      </c>
    </row>
    <row r="552" customFormat="false" ht="12.8" hidden="false" customHeight="false" outlineLevel="0" collapsed="false">
      <c r="A552" s="0" t="s">
        <v>2416</v>
      </c>
      <c r="B552" s="0" t="str">
        <f aca="false">VLOOKUP(A552,'Format10 ALLOCATE_PARMS'!$I$2:$N$951,6,0)</f>
        <v>PEC(1)</v>
      </c>
    </row>
    <row r="553" customFormat="false" ht="12.8" hidden="false" customHeight="false" outlineLevel="0" collapsed="false">
      <c r="A553" s="0" t="s">
        <v>2415</v>
      </c>
      <c r="B553" s="0" t="str">
        <f aca="false">VLOOKUP(A553,'Format10 ALLOCATE_PARMS'!$I$2:$N$951,6,0)</f>
        <v>PDSW(1)</v>
      </c>
    </row>
    <row r="554" customFormat="false" ht="12.8" hidden="false" customHeight="false" outlineLevel="0" collapsed="false">
      <c r="A554" s="0" t="s">
        <v>2414</v>
      </c>
      <c r="B554" s="0" t="str">
        <f aca="false">VLOOKUP(A554,'Format10 ALLOCATE_PARMS'!$I$2:$N$951,6,0)</f>
        <v>PDSKC(1)</v>
      </c>
    </row>
    <row r="555" customFormat="false" ht="12.8" hidden="false" customHeight="false" outlineLevel="0" collapsed="false">
      <c r="A555" s="0" t="s">
        <v>2413</v>
      </c>
      <c r="B555" s="0" t="str">
        <f aca="false">VLOOKUP(A555,'Format10 ALLOCATE_PARMS'!$I$2:$N$951,6,0)</f>
        <v>PDPLX(1)</v>
      </c>
    </row>
    <row r="556" customFormat="false" ht="12.8" hidden="false" customHeight="false" outlineLevel="0" collapsed="false">
      <c r="A556" s="0" t="s">
        <v>2412</v>
      </c>
      <c r="B556" s="0" t="str">
        <f aca="false">VLOOKUP(A556,'Format10 ALLOCATE_PARMS'!$I$2:$N$951,6,0)</f>
        <v>PDPLC(1)</v>
      </c>
    </row>
    <row r="557" customFormat="false" ht="12.8" hidden="false" customHeight="false" outlineLevel="0" collapsed="false">
      <c r="A557" s="0" t="s">
        <v>2411</v>
      </c>
      <c r="B557" s="0" t="str">
        <f aca="false">VLOOKUP(A557,'Format10 ALLOCATE_PARMS'!$I$2:$N$951,6,0)</f>
        <v>PDPL0(1)</v>
      </c>
    </row>
    <row r="558" customFormat="false" ht="12.8" hidden="false" customHeight="false" outlineLevel="0" collapsed="false">
      <c r="A558" s="0" t="s">
        <v>2410</v>
      </c>
      <c r="B558" s="0" t="str">
        <f aca="false">VLOOKUP(A558,'Format10 ALLOCATE_PARMS'!$I$2:$N$951,6,0)</f>
        <v>PDPL(1)</v>
      </c>
    </row>
    <row r="559" customFormat="false" ht="12.8" hidden="false" customHeight="false" outlineLevel="0" collapsed="false">
      <c r="A559" s="0" t="s">
        <v>2409</v>
      </c>
      <c r="B559" s="0" t="str">
        <f aca="false">VLOOKUP(A559,'Format10 ALLOCATE_PARMS'!$I$2:$N$951,6,0)</f>
        <v>PDAW(1)</v>
      </c>
    </row>
    <row r="560" customFormat="false" ht="12.8" hidden="false" customHeight="false" outlineLevel="0" collapsed="false">
      <c r="A560" s="0" t="s">
        <v>2408</v>
      </c>
      <c r="B560" s="0" t="str">
        <f aca="false">VLOOKUP(A560,'Format10 ALLOCATE_PARMS'!$I$2:$N$951,6,0)</f>
        <v>PCTH(5,4)</v>
      </c>
    </row>
    <row r="561" customFormat="false" ht="12.8" hidden="false" customHeight="false" outlineLevel="0" collapsed="false">
      <c r="A561" s="0" t="s">
        <v>2407</v>
      </c>
      <c r="B561" s="0" t="str">
        <f aca="false">VLOOKUP(A561,'Format10 ALLOCATE_PARMS'!$I$2:$N$951,6,0)</f>
        <v>PCT(5,4)</v>
      </c>
    </row>
    <row r="562" customFormat="false" ht="12.8" hidden="false" customHeight="false" outlineLevel="0" collapsed="false">
      <c r="A562" s="0" t="s">
        <v>2406</v>
      </c>
      <c r="B562" s="0" t="str">
        <f aca="false">VLOOKUP(A562,'Format10 ALLOCATE_PARMS'!$I$2:$N$951,6,0)</f>
        <v>PCST(60)</v>
      </c>
    </row>
    <row r="563" customFormat="false" ht="12.8" hidden="false" customHeight="false" outlineLevel="0" collapsed="false">
      <c r="A563" s="0" t="s">
        <v>2405</v>
      </c>
      <c r="B563" s="0" t="str">
        <f aca="false">VLOOKUP(A563,'Format10 ALLOCATE_PARMS'!$I$2:$N$951,6,0)</f>
        <v>PCOF(1)</v>
      </c>
    </row>
    <row r="564" customFormat="false" ht="12.8" hidden="false" customHeight="false" outlineLevel="0" collapsed="false">
      <c r="A564" s="0" t="s">
        <v>2404</v>
      </c>
      <c r="B564" s="0" t="str">
        <f aca="false">VLOOKUP(A564,'Format10 ALLOCATE_PARMS'!$I$2:$N$951,6,0)</f>
        <v>PAW(1)</v>
      </c>
    </row>
    <row r="565" customFormat="false" ht="12.8" hidden="false" customHeight="false" outlineLevel="0" collapsed="false">
      <c r="A565" s="0" t="s">
        <v>2403</v>
      </c>
      <c r="B565" s="0" t="str">
        <f aca="false">VLOOKUP(A565,'Format10 ALLOCATE_PARMS'!$I$2:$N$951,6,0)</f>
        <v>OWSA(1)</v>
      </c>
    </row>
    <row r="566" customFormat="false" ht="12.8" hidden="false" customHeight="false" outlineLevel="0" collapsed="false">
      <c r="A566" s="0" t="s">
        <v>2402</v>
      </c>
      <c r="B566" s="0" t="str">
        <f aca="false">VLOOKUP(A566,'Format10 ALLOCATE_PARMS'!$I$2:$N$951,6,0)</f>
        <v>OSAA(1)</v>
      </c>
    </row>
    <row r="567" customFormat="false" ht="12.8" hidden="false" customHeight="false" outlineLevel="0" collapsed="false">
      <c r="A567" s="0" t="s">
        <v>2401</v>
      </c>
      <c r="B567" s="0" t="str">
        <f aca="false">VLOOKUP(A567,'Format10 ALLOCATE_PARMS'!$I$2:$N$951,6,0)</f>
        <v>ORSD(1)</v>
      </c>
    </row>
    <row r="568" customFormat="false" ht="12.8" hidden="false" customHeight="false" outlineLevel="0" collapsed="false">
      <c r="A568" s="0" t="s">
        <v>2400</v>
      </c>
      <c r="B568" s="0" t="str">
        <f aca="false">VLOOKUP(A568,'Format10 ALLOCATE_PARMS'!$I$2:$N$951,6,0)</f>
        <v>ORHI(300)</v>
      </c>
    </row>
    <row r="569" customFormat="false" ht="12.8" hidden="false" customHeight="false" outlineLevel="0" collapsed="false">
      <c r="A569" s="0" t="s">
        <v>2399</v>
      </c>
      <c r="B569" s="0" t="str">
        <f aca="false">VLOOKUP(A569,'Format10 ALLOCATE_PARMS'!$I$2:$N$951,6,0)</f>
        <v>OMAP(1)</v>
      </c>
    </row>
    <row r="570" customFormat="false" ht="12.8" hidden="false" customHeight="false" outlineLevel="0" collapsed="false">
      <c r="A570" s="0" t="s">
        <v>2398</v>
      </c>
      <c r="B570" s="0" t="str">
        <f aca="false">VLOOKUP(A570,'Format10 ALLOCATE_PARMS'!$I$2:$N$951,6,0)</f>
        <v>OCPD(1)</v>
      </c>
    </row>
    <row r="571" customFormat="false" ht="12.8" hidden="false" customHeight="false" outlineLevel="0" collapsed="false">
      <c r="A571" s="0" t="s">
        <v>2243</v>
      </c>
      <c r="B571" s="0" t="str">
        <f aca="false">VLOOKUP(A571,'Format10 ALLOCATE_PARMS'!$I$2:$N$951,6,0)</f>
        <v>HYDV(4)</v>
      </c>
    </row>
    <row r="572" customFormat="false" ht="12.8" hidden="false" customHeight="false" outlineLevel="0" collapsed="false">
      <c r="A572" s="0" t="s">
        <v>2242</v>
      </c>
      <c r="B572" s="0" t="str">
        <f aca="false">VLOOKUP(A572,'Format10 ALLOCATE_PARMS'!$I$2:$N$951,6,0)</f>
        <v>HUSC(45,300,1)</v>
      </c>
    </row>
    <row r="573" customFormat="false" ht="12.8" hidden="false" customHeight="false" outlineLevel="0" collapsed="false">
      <c r="A573" s="0" t="s">
        <v>2241</v>
      </c>
      <c r="B573" s="0" t="str">
        <f aca="false">VLOOKUP(A573,'Format10 ALLOCATE_PARMS'!$I$2:$N$951,6,0)</f>
        <v>HUI(200,1)</v>
      </c>
    </row>
    <row r="574" customFormat="false" ht="12.8" hidden="false" customHeight="false" outlineLevel="0" collapsed="false">
      <c r="A574" s="0" t="s">
        <v>2240</v>
      </c>
      <c r="B574" s="0" t="str">
        <f aca="false">VLOOKUP(A574,'Format10 ALLOCATE_PARMS'!$I$2:$N$951,6,0)</f>
        <v>HUF(200,1)</v>
      </c>
    </row>
    <row r="575" customFormat="false" ht="12.8" hidden="false" customHeight="false" outlineLevel="0" collapsed="false">
      <c r="A575" s="0" t="s">
        <v>2239</v>
      </c>
      <c r="B575" s="0" t="str">
        <f aca="false">VLOOKUP(A575,'Format10 ALLOCATE_PARMS'!$I$2:$N$951,6,0)</f>
        <v>HU(200,1)</v>
      </c>
    </row>
    <row r="576" customFormat="false" ht="12.8" hidden="false" customHeight="false" outlineLevel="0" collapsed="false">
      <c r="A576" s="0" t="s">
        <v>2238</v>
      </c>
      <c r="B576" s="0" t="str">
        <f aca="false">VLOOKUP(A576,'Format10 ALLOCATE_PARMS'!$I$2:$N$951,6,0)</f>
        <v>HSM(1)</v>
      </c>
    </row>
    <row r="577" customFormat="false" ht="12.8" hidden="false" customHeight="false" outlineLevel="0" collapsed="false">
      <c r="A577" s="0" t="s">
        <v>2237</v>
      </c>
      <c r="B577" s="0" t="str">
        <f aca="false">VLOOKUP(A577,'Format10 ALLOCATE_PARMS'!$I$2:$N$951,6,0)</f>
        <v>HR0(1)</v>
      </c>
    </row>
    <row r="578" customFormat="false" ht="12.8" hidden="false" customHeight="false" outlineLevel="0" collapsed="false">
      <c r="A578" s="0" t="s">
        <v>2236</v>
      </c>
      <c r="B578" s="0" t="str">
        <f aca="false">VLOOKUP(A578,'Format10 ALLOCATE_PARMS'!$I$2:$N$951,6,0)</f>
        <v>HMX(200)</v>
      </c>
    </row>
    <row r="579" customFormat="false" ht="12.8" hidden="false" customHeight="false" outlineLevel="0" collapsed="false">
      <c r="A579" s="0" t="s">
        <v>2235</v>
      </c>
      <c r="B579" s="0" t="str">
        <f aca="false">VLOOKUP(A579,'Format10 ALLOCATE_PARMS'!$I$2:$N$951,6,0)</f>
        <v>HMO(300)</v>
      </c>
    </row>
    <row r="580" customFormat="false" ht="12.8" hidden="false" customHeight="false" outlineLevel="0" collapsed="false">
      <c r="A580" s="0" t="s">
        <v>2234</v>
      </c>
      <c r="B580" s="0" t="str">
        <f aca="false">VLOOKUP(A580,'Format10 ALLOCATE_PARMS'!$I$2:$N$951,6,0)</f>
        <v>HLMN(1)</v>
      </c>
    </row>
    <row r="581" customFormat="false" ht="12.8" hidden="false" customHeight="false" outlineLevel="0" collapsed="false">
      <c r="A581" s="0" t="s">
        <v>2233</v>
      </c>
      <c r="B581" s="0" t="str">
        <f aca="false">VLOOKUP(A581,'Format10 ALLOCATE_PARMS'!$I$2:$N$951,6,0)</f>
        <v>HKPO(31,1)</v>
      </c>
    </row>
    <row r="582" customFormat="false" ht="12.8" hidden="false" customHeight="false" outlineLevel="0" collapsed="false">
      <c r="A582" s="0" t="s">
        <v>2232</v>
      </c>
      <c r="B582" s="0" t="str">
        <f aca="false">VLOOKUP(A582,'Format10 ALLOCATE_PARMS'!$I$2:$N$951,6,0)</f>
        <v>HKPN(31,1)</v>
      </c>
    </row>
    <row r="583" customFormat="false" ht="12.8" hidden="false" customHeight="false" outlineLevel="0" collapsed="false">
      <c r="A583" s="0" t="s">
        <v>2231</v>
      </c>
      <c r="B583" s="0" t="str">
        <f aca="false">VLOOKUP(A583,'Format10 ALLOCATE_PARMS'!$I$2:$N$951,6,0)</f>
        <v>HKPC(31,1)</v>
      </c>
    </row>
    <row r="584" customFormat="false" ht="12.8" hidden="false" customHeight="false" outlineLevel="0" collapsed="false">
      <c r="A584" s="0" t="s">
        <v>2230</v>
      </c>
      <c r="B584" s="0" t="str">
        <f aca="false">VLOOKUP(A584,'Format10 ALLOCATE_PARMS'!$I$2:$N$951,6,0)</f>
        <v>HI(200)</v>
      </c>
    </row>
    <row r="585" customFormat="false" ht="12.8" hidden="false" customHeight="false" outlineLevel="0" collapsed="false">
      <c r="A585" s="0" t="s">
        <v>2227</v>
      </c>
      <c r="B585" s="0" t="str">
        <f aca="false">VLOOKUP(A585,'Format10 ALLOCATE_PARMS'!$I$2:$N$951,6,0)</f>
        <v>HE(300)</v>
      </c>
    </row>
    <row r="586" customFormat="false" ht="12.8" hidden="false" customHeight="false" outlineLevel="0" collapsed="false">
      <c r="A586" s="0" t="s">
        <v>2226</v>
      </c>
      <c r="B586" s="0" t="str">
        <f aca="false">VLOOKUP(A586,'Format10 ALLOCATE_PARMS'!$I$2:$N$951,6,0)</f>
        <v>HCLN(1)</v>
      </c>
    </row>
    <row r="587" customFormat="false" ht="12.8" hidden="false" customHeight="false" outlineLevel="0" collapsed="false">
      <c r="A587" s="0" t="s">
        <v>2225</v>
      </c>
      <c r="B587" s="0" t="str">
        <f aca="false">VLOOKUP(A587,'Format10 ALLOCATE_PARMS'!$I$2:$N$951,6,0)</f>
        <v>HCLD(1)</v>
      </c>
    </row>
    <row r="588" customFormat="false" ht="12.8" hidden="false" customHeight="false" outlineLevel="0" collapsed="false">
      <c r="A588" s="0" t="s">
        <v>2224</v>
      </c>
      <c r="B588" s="0" t="str">
        <f aca="false">VLOOKUP(A588,'Format10 ALLOCATE_PARMS'!$I$2:$N$951,6,0)</f>
        <v>HCL(12,1)</v>
      </c>
    </row>
    <row r="589" customFormat="false" ht="12.8" hidden="false" customHeight="false" outlineLevel="0" collapsed="false">
      <c r="A589" s="0" t="s">
        <v>2223</v>
      </c>
      <c r="B589" s="0" t="str">
        <f aca="false">VLOOKUP(A589,'Format10 ALLOCATE_PARMS'!$I$2:$N$951,6,0)</f>
        <v>GZRT(10,1)</v>
      </c>
    </row>
    <row r="590" customFormat="false" ht="12.8" hidden="false" customHeight="false" outlineLevel="0" collapsed="false">
      <c r="A590" s="0" t="s">
        <v>2222</v>
      </c>
      <c r="B590" s="0" t="str">
        <f aca="false">VLOOKUP(A590,'Format10 ALLOCATE_PARMS'!$I$2:$N$951,6,0)</f>
        <v>GZLM(10,1)</v>
      </c>
    </row>
    <row r="591" customFormat="false" ht="12.8" hidden="false" customHeight="false" outlineLevel="0" collapsed="false">
      <c r="A591" s="0" t="s">
        <v>2221</v>
      </c>
      <c r="B591" s="0" t="str">
        <f aca="false">VLOOKUP(A591,'Format10 ALLOCATE_PARMS'!$I$2:$N$951,6,0)</f>
        <v>GWST(1)</v>
      </c>
    </row>
    <row r="592" customFormat="false" ht="12.8" hidden="false" customHeight="false" outlineLevel="0" collapsed="false">
      <c r="A592" s="0" t="s">
        <v>2220</v>
      </c>
      <c r="B592" s="0" t="str">
        <f aca="false">VLOOKUP(A592,'Format10 ALLOCATE_PARMS'!$I$2:$N$951,6,0)</f>
        <v>GWSN(1)</v>
      </c>
    </row>
    <row r="593" customFormat="false" ht="12.8" hidden="false" customHeight="false" outlineLevel="0" collapsed="false">
      <c r="A593" s="0" t="s">
        <v>2219</v>
      </c>
      <c r="B593" s="0" t="str">
        <f aca="false">VLOOKUP(A593,'Format10 ALLOCATE_PARMS'!$I$2:$N$951,6,0)</f>
        <v>GWPS(60,1)</v>
      </c>
    </row>
    <row r="594" customFormat="false" ht="12.8" hidden="false" customHeight="false" outlineLevel="0" collapsed="false">
      <c r="A594" s="0" t="s">
        <v>2218</v>
      </c>
      <c r="B594" s="0" t="str">
        <f aca="false">VLOOKUP(A594,'Format10 ALLOCATE_PARMS'!$I$2:$N$951,6,0)</f>
        <v>GWMX(1)</v>
      </c>
    </row>
    <row r="595" customFormat="false" ht="12.8" hidden="false" customHeight="false" outlineLevel="0" collapsed="false">
      <c r="A595" s="0" t="s">
        <v>2217</v>
      </c>
      <c r="B595" s="0" t="str">
        <f aca="false">VLOOKUP(A595,'Format10 ALLOCATE_PARMS'!$I$2:$N$951,6,0)</f>
        <v>GSI(200)</v>
      </c>
    </row>
    <row r="596" customFormat="false" ht="12.8" hidden="false" customHeight="false" outlineLevel="0" collapsed="false">
      <c r="A596" s="0" t="s">
        <v>2216</v>
      </c>
      <c r="B596" s="0" t="str">
        <f aca="false">VLOOKUP(A596,'Format10 ALLOCATE_PARMS'!$I$2:$N$951,6,0)</f>
        <v>GRLV(200)</v>
      </c>
    </row>
    <row r="597" customFormat="false" ht="12.8" hidden="false" customHeight="false" outlineLevel="0" collapsed="false">
      <c r="A597" s="0" t="s">
        <v>2215</v>
      </c>
      <c r="B597" s="0" t="str">
        <f aca="false">VLOOKUP(A597,'Format10 ALLOCATE_PARMS'!$I$2:$N$951,6,0)</f>
        <v>GRDL(1)</v>
      </c>
    </row>
    <row r="598" customFormat="false" ht="12.8" hidden="false" customHeight="false" outlineLevel="0" collapsed="false">
      <c r="A598" s="0" t="s">
        <v>2214</v>
      </c>
      <c r="B598" s="0" t="str">
        <f aca="false">VLOOKUP(A598,'Format10 ALLOCATE_PARMS'!$I$2:$N$951,6,0)</f>
        <v>GRDD(200)</v>
      </c>
    </row>
    <row r="599" customFormat="false" ht="12.8" hidden="false" customHeight="false" outlineLevel="0" collapsed="false">
      <c r="A599" s="0" t="s">
        <v>2213</v>
      </c>
      <c r="B599" s="0" t="str">
        <f aca="false">VLOOKUP(A599,'Format10 ALLOCATE_PARMS'!$I$2:$N$951,6,0)</f>
        <v>GMHU(200)</v>
      </c>
    </row>
    <row r="600" customFormat="false" ht="12.8" hidden="false" customHeight="false" outlineLevel="0" collapsed="false">
      <c r="A600" s="0" t="s">
        <v>2212</v>
      </c>
      <c r="B600" s="0" t="str">
        <f aca="false">VLOOKUP(A600,'Format10 ALLOCATE_PARMS'!$I$2:$N$951,6,0)</f>
        <v>GMA(1)</v>
      </c>
    </row>
    <row r="601" customFormat="false" ht="12.8" hidden="false" customHeight="false" outlineLevel="0" collapsed="false">
      <c r="A601" s="0" t="s">
        <v>2211</v>
      </c>
      <c r="B601" s="0" t="str">
        <f aca="false">VLOOKUP(A601,'Format10 ALLOCATE_PARMS'!$I$2:$N$951,6,0)</f>
        <v>GCOW(10,1)</v>
      </c>
    </row>
    <row r="602" customFormat="false" ht="12.8" hidden="false" customHeight="false" outlineLevel="0" collapsed="false">
      <c r="A602" s="0" t="s">
        <v>2210</v>
      </c>
      <c r="B602" s="0" t="str">
        <f aca="false">VLOOKUP(A602,'Format10 ALLOCATE_PARMS'!$I$2:$N$951,6,0)</f>
        <v>FULU(300)</v>
      </c>
    </row>
    <row r="603" customFormat="false" ht="12.8" hidden="false" customHeight="false" outlineLevel="0" collapsed="false">
      <c r="A603" s="0" t="s">
        <v>2209</v>
      </c>
      <c r="B603" s="0" t="str">
        <f aca="false">VLOOKUP(A603,'Format10 ALLOCATE_PARMS'!$I$2:$N$951,6,0)</f>
        <v>FTO(200)</v>
      </c>
    </row>
    <row r="604" customFormat="false" ht="12.8" hidden="false" customHeight="false" outlineLevel="0" collapsed="false">
      <c r="A604" s="0" t="s">
        <v>2207</v>
      </c>
      <c r="B604" s="0" t="str">
        <f aca="false">VLOOKUP(A604,'Format10 ALLOCATE_PARMS'!$I$2:$N$951,6,0)</f>
        <v>FSLT(60)</v>
      </c>
    </row>
    <row r="605" customFormat="false" ht="12.8" hidden="false" customHeight="false" outlineLevel="0" collapsed="false">
      <c r="A605" s="0" t="s">
        <v>2206</v>
      </c>
      <c r="B605" s="0" t="str">
        <f aca="false">VLOOKUP(A605,'Format10 ALLOCATE_PARMS'!$I$2:$N$951,6,0)</f>
        <v>FSFP(1)</v>
      </c>
    </row>
    <row r="606" customFormat="false" ht="12.8" hidden="false" customHeight="false" outlineLevel="0" collapsed="false">
      <c r="A606" s="0" t="s">
        <v>2205</v>
      </c>
      <c r="B606" s="0" t="str">
        <f aca="false">VLOOKUP(A606,'Format10 ALLOCATE_PARMS'!$I$2:$N$951,6,0)</f>
        <v>FSFN(1)</v>
      </c>
    </row>
    <row r="607" customFormat="false" ht="12.8" hidden="false" customHeight="false" outlineLevel="0" collapsed="false">
      <c r="A607" s="0" t="s">
        <v>2204</v>
      </c>
      <c r="B607" s="0" t="str">
        <f aca="false">VLOOKUP(A607,'Format10 ALLOCATE_PARMS'!$I$2:$N$951,6,0)</f>
        <v>FRTP(200,1)</v>
      </c>
    </row>
    <row r="608" customFormat="false" ht="12.8" hidden="false" customHeight="false" outlineLevel="0" collapsed="false">
      <c r="A608" s="0" t="s">
        <v>2203</v>
      </c>
      <c r="B608" s="0" t="str">
        <f aca="false">VLOOKUP(A608,'Format10 ALLOCATE_PARMS'!$I$2:$N$951,6,0)</f>
        <v>FRTN(200,1)</v>
      </c>
    </row>
    <row r="609" customFormat="false" ht="12.8" hidden="false" customHeight="false" outlineLevel="0" collapsed="false">
      <c r="A609" s="0" t="s">
        <v>2202</v>
      </c>
      <c r="B609" s="0" t="str">
        <f aca="false">VLOOKUP(A609,'Format10 ALLOCATE_PARMS'!$I$2:$N$951,6,0)</f>
        <v>FRTK(200,1)</v>
      </c>
    </row>
    <row r="610" customFormat="false" ht="12.8" hidden="false" customHeight="false" outlineLevel="0" collapsed="false">
      <c r="A610" s="0" t="s">
        <v>2201</v>
      </c>
      <c r="B610" s="0" t="str">
        <f aca="false">VLOOKUP(A610,'Format10 ALLOCATE_PARMS'!$I$2:$N$951,6,0)</f>
        <v>FRST(2,200)</v>
      </c>
    </row>
    <row r="611" customFormat="false" ht="12.8" hidden="false" customHeight="false" outlineLevel="0" collapsed="false">
      <c r="A611" s="0" t="s">
        <v>2200</v>
      </c>
      <c r="B611" s="0" t="str">
        <f aca="false">VLOOKUP(A611,'Format10 ALLOCATE_PARMS'!$I$2:$N$951,6,0)</f>
        <v>FRCP(300)</v>
      </c>
    </row>
    <row r="612" customFormat="false" ht="12.8" hidden="false" customHeight="false" outlineLevel="0" collapsed="false">
      <c r="A612" s="0" t="s">
        <v>2198</v>
      </c>
      <c r="B612" s="0" t="str">
        <f aca="false">VLOOKUP(A612,'Format10 ALLOCATE_PARMS'!$I$2:$N$951,6,0)</f>
        <v>FPSC(1)</v>
      </c>
    </row>
    <row r="613" customFormat="false" ht="12.8" hidden="false" customHeight="false" outlineLevel="0" collapsed="false">
      <c r="A613" s="0" t="s">
        <v>2197</v>
      </c>
      <c r="B613" s="0" t="str">
        <f aca="false">VLOOKUP(A613,'Format10 ALLOCATE_PARMS'!$I$2:$N$951,6,0)</f>
        <v>FPOP(300)</v>
      </c>
    </row>
    <row r="614" customFormat="false" ht="12.8" hidden="false" customHeight="false" outlineLevel="0" collapsed="false">
      <c r="A614" s="0" t="s">
        <v>2196</v>
      </c>
      <c r="B614" s="0" t="str">
        <f aca="false">VLOOKUP(A614,'Format10 ALLOCATE_PARMS'!$I$2:$N$951,6,0)</f>
        <v>FPO(60)</v>
      </c>
    </row>
    <row r="615" customFormat="false" ht="12.8" hidden="false" customHeight="false" outlineLevel="0" collapsed="false">
      <c r="A615" s="0" t="s">
        <v>2195</v>
      </c>
      <c r="B615" s="0" t="str">
        <f aca="false">VLOOKUP(A615,'Format10 ALLOCATE_PARMS'!$I$2:$N$951,6,0)</f>
        <v>FPF(1)</v>
      </c>
    </row>
    <row r="616" customFormat="false" ht="12.8" hidden="false" customHeight="false" outlineLevel="0" collapsed="false">
      <c r="A616" s="0" t="s">
        <v>2194</v>
      </c>
      <c r="B616" s="0" t="str">
        <f aca="false">VLOOKUP(A616,'Format10 ALLOCATE_PARMS'!$I$2:$N$951,6,0)</f>
        <v>FP(60)</v>
      </c>
    </row>
    <row r="617" customFormat="false" ht="12.8" hidden="false" customHeight="false" outlineLevel="0" collapsed="false">
      <c r="A617" s="0" t="s">
        <v>2193</v>
      </c>
      <c r="B617" s="0" t="str">
        <f aca="false">VLOOKUP(A617,'Format10 ALLOCATE_PARMS'!$I$2:$N$951,6,0)</f>
        <v>FOP(12,1)</v>
      </c>
    </row>
    <row r="618" customFormat="false" ht="12.8" hidden="false" customHeight="false" outlineLevel="0" collapsed="false">
      <c r="A618" s="0" t="s">
        <v>2192</v>
      </c>
      <c r="B618" s="0" t="str">
        <f aca="false">VLOOKUP(A618,'Format10 ALLOCATE_PARMS'!$I$2:$N$951,6,0)</f>
        <v>FOC(60)</v>
      </c>
    </row>
    <row r="619" customFormat="false" ht="12.8" hidden="false" customHeight="false" outlineLevel="0" collapsed="false">
      <c r="A619" s="0" t="s">
        <v>2191</v>
      </c>
      <c r="B619" s="0" t="str">
        <f aca="false">VLOOKUP(A619,'Format10 ALLOCATE_PARMS'!$I$2:$N$951,6,0)</f>
        <v>FNP(5,1)</v>
      </c>
    </row>
    <row r="620" customFormat="false" ht="12.8" hidden="false" customHeight="false" outlineLevel="0" collapsed="false">
      <c r="A620" s="0" t="s">
        <v>2190</v>
      </c>
      <c r="B620" s="0" t="str">
        <f aca="false">VLOOKUP(A620,'Format10 ALLOCATE_PARMS'!$I$2:$N$951,6,0)</f>
        <v>FNO(60)</v>
      </c>
    </row>
    <row r="621" customFormat="false" ht="12.8" hidden="false" customHeight="false" outlineLevel="0" collapsed="false">
      <c r="A621" s="0" t="s">
        <v>2189</v>
      </c>
      <c r="B621" s="0" t="str">
        <f aca="false">VLOOKUP(A621,'Format10 ALLOCATE_PARMS'!$I$2:$N$951,6,0)</f>
        <v>FNMX(45,1)</v>
      </c>
    </row>
    <row r="622" customFormat="false" ht="12.8" hidden="false" customHeight="false" outlineLevel="0" collapsed="false">
      <c r="A622" s="0" t="s">
        <v>2188</v>
      </c>
      <c r="B622" s="0" t="str">
        <f aca="false">VLOOKUP(A622,'Format10 ALLOCATE_PARMS'!$I$2:$N$951,6,0)</f>
        <v>FNMN(60)</v>
      </c>
    </row>
    <row r="623" customFormat="false" ht="12.8" hidden="false" customHeight="false" outlineLevel="0" collapsed="false">
      <c r="A623" s="0" t="s">
        <v>2187</v>
      </c>
      <c r="B623" s="0" t="str">
        <f aca="false">VLOOKUP(A623,'Format10 ALLOCATE_PARMS'!$I$2:$N$951,6,0)</f>
        <v>FNMA(60)</v>
      </c>
    </row>
    <row r="624" customFormat="false" ht="12.8" hidden="false" customHeight="false" outlineLevel="0" collapsed="false">
      <c r="A624" s="0" t="s">
        <v>2186</v>
      </c>
      <c r="B624" s="0" t="str">
        <f aca="false">VLOOKUP(A624,'Format10 ALLOCATE_PARMS'!$I$2:$N$951,6,0)</f>
        <v>FN(60)</v>
      </c>
    </row>
    <row r="625" customFormat="false" ht="12.8" hidden="false" customHeight="false" outlineLevel="0" collapsed="false">
      <c r="A625" s="0" t="s">
        <v>2185</v>
      </c>
      <c r="B625" s="0" t="str">
        <f aca="false">VLOOKUP(A625,'Format10 ALLOCATE_PARMS'!$I$2:$N$951,6,0)</f>
        <v>FLT(200)</v>
      </c>
    </row>
    <row r="626" customFormat="false" ht="12.8" hidden="false" customHeight="false" outlineLevel="0" collapsed="false">
      <c r="A626" s="0" t="s">
        <v>2184</v>
      </c>
      <c r="B626" s="0" t="str">
        <f aca="false">VLOOKUP(A626,'Format10 ALLOCATE_PARMS'!$I$2:$N$951,6,0)</f>
        <v>FK(60)</v>
      </c>
    </row>
    <row r="627" customFormat="false" ht="12.8" hidden="false" customHeight="false" outlineLevel="0" collapsed="false">
      <c r="A627" s="0" t="s">
        <v>2183</v>
      </c>
      <c r="B627" s="0" t="str">
        <f aca="false">VLOOKUP(A627,'Format10 ALLOCATE_PARMS'!$I$2:$N$951,6,0)</f>
        <v>FIXK(12,1)</v>
      </c>
    </row>
    <row r="628" customFormat="false" ht="12.8" hidden="false" customHeight="false" outlineLevel="0" collapsed="false">
      <c r="A628" s="0" t="s">
        <v>2182</v>
      </c>
      <c r="B628" s="0" t="str">
        <f aca="false">VLOOKUP(A628,'Format10 ALLOCATE_PARMS'!$I$2:$N$951,6,0)</f>
        <v>FIRX(45,300,1)</v>
      </c>
    </row>
    <row r="629" customFormat="false" ht="12.8" hidden="false" customHeight="false" outlineLevel="0" collapsed="false">
      <c r="A629" s="0" t="s">
        <v>2181</v>
      </c>
      <c r="B629" s="0" t="str">
        <f aca="false">VLOOKUP(A629,'Format10 ALLOCATE_PARMS'!$I$2:$N$951,6,0)</f>
        <v>FIRG(1)</v>
      </c>
    </row>
    <row r="630" customFormat="false" ht="12.8" hidden="false" customHeight="false" outlineLevel="0" collapsed="false">
      <c r="A630" s="0" t="s">
        <v>2180</v>
      </c>
      <c r="B630" s="0" t="str">
        <f aca="false">VLOOKUP(A630,'Format10 ALLOCATE_PARMS'!$I$2:$N$951,6,0)</f>
        <v>FHP(1)</v>
      </c>
    </row>
    <row r="631" customFormat="false" ht="12.8" hidden="false" customHeight="false" outlineLevel="0" collapsed="false">
      <c r="A631" s="0" t="s">
        <v>2179</v>
      </c>
      <c r="B631" s="0" t="str">
        <f aca="false">VLOOKUP(A631,'Format10 ALLOCATE_PARMS'!$I$2:$N$951,6,0)</f>
        <v>FGSL(1)</v>
      </c>
    </row>
    <row r="632" customFormat="false" ht="12.8" hidden="false" customHeight="false" outlineLevel="0" collapsed="false">
      <c r="A632" s="0" t="s">
        <v>2178</v>
      </c>
      <c r="B632" s="0" t="str">
        <f aca="false">VLOOKUP(A632,'Format10 ALLOCATE_PARMS'!$I$2:$N$951,6,0)</f>
        <v>FGC(1)</v>
      </c>
    </row>
    <row r="633" customFormat="false" ht="12.8" hidden="false" customHeight="false" outlineLevel="0" collapsed="false">
      <c r="A633" s="0" t="s">
        <v>2177</v>
      </c>
      <c r="B633" s="0" t="str">
        <f aca="false">VLOOKUP(A633,'Format10 ALLOCATE_PARMS'!$I$2:$N$951,6,0)</f>
        <v>FFPQ(1)</v>
      </c>
    </row>
    <row r="634" customFormat="false" ht="12.8" hidden="false" customHeight="false" outlineLevel="0" collapsed="false">
      <c r="A634" s="0" t="s">
        <v>2176</v>
      </c>
      <c r="B634" s="0" t="str">
        <f aca="false">VLOOKUP(A634,'Format10 ALLOCATE_PARMS'!$I$2:$N$951,6,0)</f>
        <v>FFED(10,1)</v>
      </c>
    </row>
    <row r="635" customFormat="false" ht="12.8" hidden="false" customHeight="false" outlineLevel="0" collapsed="false">
      <c r="A635" s="0" t="s">
        <v>2175</v>
      </c>
      <c r="B635" s="0" t="str">
        <f aca="false">VLOOKUP(A635,'Format10 ALLOCATE_PARMS'!$I$2:$N$951,6,0)</f>
        <v>FFC(1)</v>
      </c>
    </row>
    <row r="636" customFormat="false" ht="12.8" hidden="false" customHeight="false" outlineLevel="0" collapsed="false">
      <c r="A636" s="0" t="s">
        <v>2174</v>
      </c>
      <c r="B636" s="0" t="str">
        <f aca="false">VLOOKUP(A636,'Format10 ALLOCATE_PARMS'!$I$2:$N$951,6,0)</f>
        <v>FE26(12,1)</v>
      </c>
    </row>
    <row r="637" customFormat="false" ht="12.8" hidden="false" customHeight="false" outlineLevel="0" collapsed="false">
      <c r="A637" s="0" t="s">
        <v>2173</v>
      </c>
      <c r="B637" s="0" t="str">
        <f aca="false">VLOOKUP(A637,'Format10 ALLOCATE_PARMS'!$I$2:$N$951,6,0)</f>
        <v>FDSF(1)</v>
      </c>
    </row>
    <row r="638" customFormat="false" ht="12.8" hidden="false" customHeight="false" outlineLevel="0" collapsed="false">
      <c r="A638" s="0" t="s">
        <v>2172</v>
      </c>
      <c r="B638" s="0" t="str">
        <f aca="false">VLOOKUP(A638,'Format10 ALLOCATE_PARMS'!$I$2:$N$951,6,0)</f>
        <v>FCST(60)</v>
      </c>
    </row>
    <row r="639" customFormat="false" ht="12.8" hidden="false" customHeight="false" outlineLevel="0" collapsed="false">
      <c r="A639" s="0" t="s">
        <v>2171</v>
      </c>
      <c r="B639" s="0" t="str">
        <f aca="false">VLOOKUP(A639,'Format10 ALLOCATE_PARMS'!$I$2:$N$951,6,0)</f>
        <v>FCMP(1)</v>
      </c>
    </row>
    <row r="640" customFormat="false" ht="12.8" hidden="false" customHeight="false" outlineLevel="0" collapsed="false">
      <c r="A640" s="0" t="s">
        <v>2170</v>
      </c>
      <c r="B640" s="0" t="str">
        <f aca="false">VLOOKUP(A640,'Format10 ALLOCATE_PARMS'!$I$2:$N$951,6,0)</f>
        <v>FCMN(1)</v>
      </c>
    </row>
    <row r="641" customFormat="false" ht="12.8" hidden="false" customHeight="false" outlineLevel="0" collapsed="false">
      <c r="A641" s="0" t="s">
        <v>2169</v>
      </c>
      <c r="B641" s="0" t="str">
        <f aca="false">VLOOKUP(A641,'Format10 ALLOCATE_PARMS'!$I$2:$N$951,6,0)</f>
        <v>FC(31,1)</v>
      </c>
    </row>
    <row r="642" customFormat="false" ht="12.8" hidden="false" customHeight="false" outlineLevel="0" collapsed="false">
      <c r="A642" s="0" t="s">
        <v>2168</v>
      </c>
      <c r="B642" s="0" t="str">
        <f aca="false">VLOOKUP(A642,'Format10 ALLOCATE_PARMS'!$I$2:$N$951,6,0)</f>
        <v>FBM(1)</v>
      </c>
    </row>
    <row r="643" customFormat="false" ht="12.8" hidden="false" customHeight="false" outlineLevel="0" collapsed="false">
      <c r="A643" s="0" t="s">
        <v>2167</v>
      </c>
      <c r="B643" s="0" t="str">
        <f aca="false">VLOOKUP(A643,'Format10 ALLOCATE_PARMS'!$I$2:$N$951,6,0)</f>
        <v>EXTC(200)</v>
      </c>
    </row>
    <row r="644" customFormat="false" ht="12.8" hidden="false" customHeight="false" outlineLevel="0" collapsed="false">
      <c r="A644" s="0" t="s">
        <v>2166</v>
      </c>
      <c r="B644" s="0" t="str">
        <f aca="false">VLOOKUP(A644,'Format10 ALLOCATE_PARMS'!$I$2:$N$951,6,0)</f>
        <v>EXCK(12,1)</v>
      </c>
    </row>
    <row r="645" customFormat="false" ht="12.8" hidden="false" customHeight="false" outlineLevel="0" collapsed="false">
      <c r="A645" s="0" t="s">
        <v>2165</v>
      </c>
      <c r="B645" s="0" t="str">
        <f aca="false">VLOOKUP(A645,'Format10 ALLOCATE_PARMS'!$I$2:$N$951,6,0)</f>
        <v>EVRT(1)</v>
      </c>
    </row>
    <row r="646" customFormat="false" ht="12.8" hidden="false" customHeight="false" outlineLevel="0" collapsed="false">
      <c r="A646" s="0" t="s">
        <v>2164</v>
      </c>
      <c r="B646" s="0" t="str">
        <f aca="false">VLOOKUP(A646,'Format10 ALLOCATE_PARMS'!$I$2:$N$951,6,0)</f>
        <v>EVRS(1)</v>
      </c>
    </row>
    <row r="647" customFormat="false" ht="12.8" hidden="false" customHeight="false" outlineLevel="0" collapsed="false">
      <c r="A647" s="0" t="s">
        <v>2163</v>
      </c>
      <c r="B647" s="0" t="str">
        <f aca="false">VLOOKUP(A647,'Format10 ALLOCATE_PARMS'!$I$2:$N$951,6,0)</f>
        <v>ETG(200,1)</v>
      </c>
    </row>
    <row r="648" customFormat="false" ht="12.8" hidden="false" customHeight="false" outlineLevel="0" collapsed="false">
      <c r="A648" s="0" t="s">
        <v>2162</v>
      </c>
      <c r="B648" s="0" t="str">
        <f aca="false">VLOOKUP(A648,'Format10 ALLOCATE_PARMS'!$I$2:$N$951,6,0)</f>
        <v>ERAV(4)</v>
      </c>
    </row>
    <row r="649" customFormat="false" ht="12.8" hidden="false" customHeight="false" outlineLevel="0" collapsed="false">
      <c r="A649" s="0" t="s">
        <v>2161</v>
      </c>
      <c r="B649" s="0" t="str">
        <f aca="false">VLOOKUP(A649,'Format10 ALLOCATE_PARMS'!$I$2:$N$951,6,0)</f>
        <v>EQKS(12,1)</v>
      </c>
    </row>
    <row r="650" customFormat="false" ht="12.8" hidden="false" customHeight="false" outlineLevel="0" collapsed="false">
      <c r="A650" s="0" t="s">
        <v>2160</v>
      </c>
      <c r="B650" s="0" t="str">
        <f aca="false">VLOOKUP(A650,'Format10 ALLOCATE_PARMS'!$I$2:$N$951,6,0)</f>
        <v>EQKE(12,1)</v>
      </c>
    </row>
    <row r="651" customFormat="false" ht="12.8" hidden="false" customHeight="false" outlineLevel="0" collapsed="false">
      <c r="A651" s="0" t="s">
        <v>2159</v>
      </c>
      <c r="B651" s="0" t="str">
        <f aca="false">VLOOKUP(A651,'Format10 ALLOCATE_PARMS'!$I$2:$N$951,6,0)</f>
        <v>EP(200)</v>
      </c>
    </row>
    <row r="652" customFormat="false" ht="12.8" hidden="false" customHeight="false" outlineLevel="0" collapsed="false">
      <c r="A652" s="0" t="s">
        <v>2158</v>
      </c>
      <c r="B652" s="0" t="str">
        <f aca="false">VLOOKUP(A652,'Format10 ALLOCATE_PARMS'!$I$2:$N$951,6,0)</f>
        <v>EO5(30,1)</v>
      </c>
    </row>
    <row r="653" customFormat="false" ht="12.8" hidden="false" customHeight="false" outlineLevel="0" collapsed="false">
      <c r="A653" s="0" t="s">
        <v>2157</v>
      </c>
      <c r="B653" s="0" t="str">
        <f aca="false">VLOOKUP(A653,'Format10 ALLOCATE_PARMS'!$I$2:$N$951,6,0)</f>
        <v>EMX(300)</v>
      </c>
    </row>
    <row r="654" customFormat="false" ht="12.8" hidden="false" customHeight="false" outlineLevel="0" collapsed="false">
      <c r="A654" s="0" t="s">
        <v>2156</v>
      </c>
      <c r="B654" s="0" t="str">
        <f aca="false">VLOOKUP(A654,'Format10 ALLOCATE_PARMS'!$I$2:$N$951,6,0)</f>
        <v>EM10(1)</v>
      </c>
    </row>
    <row r="655" customFormat="false" ht="12.8" hidden="false" customHeight="false" outlineLevel="0" collapsed="false">
      <c r="A655" s="0" t="s">
        <v>2155</v>
      </c>
      <c r="B655" s="0" t="str">
        <f aca="false">VLOOKUP(A655,'Format10 ALLOCATE_PARMS'!$I$2:$N$951,6,0)</f>
        <v>EK(1)</v>
      </c>
    </row>
    <row r="656" customFormat="false" ht="12.8" hidden="false" customHeight="false" outlineLevel="0" collapsed="false">
      <c r="A656" s="0" t="s">
        <v>2154</v>
      </c>
      <c r="B656" s="0" t="str">
        <f aca="false">VLOOKUP(A656,'Format10 ALLOCATE_PARMS'!$I$2:$N$951,6,0)</f>
        <v>EFM(300)</v>
      </c>
    </row>
    <row r="657" customFormat="false" ht="12.8" hidden="false" customHeight="false" outlineLevel="0" collapsed="false">
      <c r="A657" s="0" t="s">
        <v>2153</v>
      </c>
      <c r="B657" s="0" t="str">
        <f aca="false">VLOOKUP(A657,'Format10 ALLOCATE_PARMS'!$I$2:$N$951,6,0)</f>
        <v>EFI(1)</v>
      </c>
    </row>
    <row r="658" customFormat="false" ht="12.8" hidden="false" customHeight="false" outlineLevel="0" collapsed="false">
      <c r="A658" s="0" t="s">
        <v>2152</v>
      </c>
      <c r="B658" s="0" t="str">
        <f aca="false">VLOOKUP(A658,'Format10 ALLOCATE_PARMS'!$I$2:$N$951,6,0)</f>
        <v>ECND(12,1)</v>
      </c>
    </row>
    <row r="659" customFormat="false" ht="12.8" hidden="false" customHeight="false" outlineLevel="0" collapsed="false">
      <c r="A659" s="0" t="s">
        <v>2151</v>
      </c>
      <c r="B659" s="0" t="str">
        <f aca="false">VLOOKUP(A659,'Format10 ALLOCATE_PARMS'!$I$2:$N$951,6,0)</f>
        <v>EAR(31,1)</v>
      </c>
    </row>
    <row r="660" customFormat="false" ht="12.8" hidden="false" customHeight="false" outlineLevel="0" collapsed="false">
      <c r="A660" s="0" t="s">
        <v>2150</v>
      </c>
      <c r="B660" s="0" t="str">
        <f aca="false">VLOOKUP(A660,'Format10 ALLOCATE_PARMS'!$I$2:$N$951,6,0)</f>
        <v>DWOC(1)</v>
      </c>
    </row>
    <row r="661" customFormat="false" ht="12.8" hidden="false" customHeight="false" outlineLevel="0" collapsed="false">
      <c r="A661" s="0" t="s">
        <v>2149</v>
      </c>
      <c r="B661" s="0" t="str">
        <f aca="false">VLOOKUP(A661,'Format10 ALLOCATE_PARMS'!$I$2:$N$951,6,0)</f>
        <v>DUMP(10,1)</v>
      </c>
    </row>
    <row r="662" customFormat="false" ht="12.8" hidden="false" customHeight="false" outlineLevel="0" collapsed="false">
      <c r="A662" s="0" t="s">
        <v>2148</v>
      </c>
      <c r="B662" s="0" t="str">
        <f aca="false">VLOOKUP(A662,'Format10 ALLOCATE_PARMS'!$I$2:$N$951,6,0)</f>
        <v>DST0(1)</v>
      </c>
    </row>
    <row r="663" customFormat="false" ht="12.8" hidden="false" customHeight="false" outlineLevel="0" collapsed="false">
      <c r="A663" s="0" t="s">
        <v>2147</v>
      </c>
      <c r="B663" s="0" t="str">
        <f aca="false">VLOOKUP(A663,'Format10 ALLOCATE_PARMS'!$I$2:$N$951,6,0)</f>
        <v>DRWX(31,1)</v>
      </c>
    </row>
    <row r="664" customFormat="false" ht="12.8" hidden="false" customHeight="false" outlineLevel="0" collapsed="false">
      <c r="A664" s="0" t="s">
        <v>2146</v>
      </c>
      <c r="B664" s="0" t="str">
        <f aca="false">VLOOKUP(A664,'Format10 ALLOCATE_PARMS'!$I$2:$N$951,6,0)</f>
        <v>DRT(1)</v>
      </c>
    </row>
    <row r="665" customFormat="false" ht="12.8" hidden="false" customHeight="false" outlineLevel="0" collapsed="false">
      <c r="A665" s="0" t="s">
        <v>2145</v>
      </c>
      <c r="B665" s="0" t="str">
        <f aca="false">VLOOKUP(A665,'Format10 ALLOCATE_PARMS'!$I$2:$N$951,6,0)</f>
        <v>DRAV(4)</v>
      </c>
    </row>
    <row r="666" customFormat="false" ht="12.8" hidden="false" customHeight="false" outlineLevel="0" collapsed="false">
      <c r="A666" s="0" t="s">
        <v>2144</v>
      </c>
      <c r="B666" s="0" t="str">
        <f aca="false">VLOOKUP(A666,'Format10 ALLOCATE_PARMS'!$I$2:$N$951,6,0)</f>
        <v>DPRO(31,1)</v>
      </c>
    </row>
    <row r="667" customFormat="false" ht="12.8" hidden="false" customHeight="false" outlineLevel="0" collapsed="false">
      <c r="A667" s="0" t="s">
        <v>2143</v>
      </c>
      <c r="B667" s="0" t="str">
        <f aca="false">VLOOKUP(A667,'Format10 ALLOCATE_PARMS'!$I$2:$N$951,6,0)</f>
        <v>DPRN(31,1)</v>
      </c>
    </row>
    <row r="668" customFormat="false" ht="12.8" hidden="false" customHeight="false" outlineLevel="0" collapsed="false">
      <c r="A668" s="0" t="s">
        <v>2142</v>
      </c>
      <c r="B668" s="0" t="str">
        <f aca="false">VLOOKUP(A668,'Format10 ALLOCATE_PARMS'!$I$2:$N$951,6,0)</f>
        <v>DPRC(31,1)</v>
      </c>
    </row>
    <row r="669" customFormat="false" ht="12.8" hidden="false" customHeight="false" outlineLevel="0" collapsed="false">
      <c r="A669" s="0" t="s">
        <v>2141</v>
      </c>
      <c r="B669" s="0" t="str">
        <f aca="false">VLOOKUP(A669,'Format10 ALLOCATE_PARMS'!$I$2:$N$951,6,0)</f>
        <v>DPMT(4)</v>
      </c>
    </row>
    <row r="670" customFormat="false" ht="12.8" hidden="false" customHeight="false" outlineLevel="0" collapsed="false">
      <c r="A670" s="0" t="s">
        <v>2140</v>
      </c>
      <c r="B670" s="0" t="str">
        <f aca="false">VLOOKUP(A670,'Format10 ALLOCATE_PARMS'!$I$2:$N$951,6,0)</f>
        <v>DO2CONS(31,1)</v>
      </c>
    </row>
    <row r="671" customFormat="false" ht="12.8" hidden="false" customHeight="false" outlineLevel="0" collapsed="false">
      <c r="A671" s="0" t="s">
        <v>2139</v>
      </c>
      <c r="B671" s="0" t="str">
        <f aca="false">VLOOKUP(A671,'Format10 ALLOCATE_PARMS'!$I$2:$N$951,6,0)</f>
        <v>DN2OG(31,1)</v>
      </c>
    </row>
    <row r="672" customFormat="false" ht="12.8" hidden="false" customHeight="false" outlineLevel="0" collapsed="false">
      <c r="A672" s="0" t="s">
        <v>2138</v>
      </c>
      <c r="B672" s="0" t="str">
        <f aca="false">VLOOKUP(A672,'Format10 ALLOCATE_PARMS'!$I$2:$N$951,6,0)</f>
        <v>DN2G(31,1)</v>
      </c>
    </row>
    <row r="673" customFormat="false" ht="12.8" hidden="false" customHeight="false" outlineLevel="0" collapsed="false">
      <c r="A673" s="0" t="s">
        <v>2137</v>
      </c>
      <c r="B673" s="0" t="str">
        <f aca="false">VLOOKUP(A673,'Format10 ALLOCATE_PARMS'!$I$2:$N$951,6,0)</f>
        <v>DMLX(200)</v>
      </c>
    </row>
    <row r="674" customFormat="false" ht="12.8" hidden="false" customHeight="false" outlineLevel="0" collapsed="false">
      <c r="A674" s="0" t="s">
        <v>2136</v>
      </c>
      <c r="B674" s="0" t="str">
        <f aca="false">VLOOKUP(A674,'Format10 ALLOCATE_PARMS'!$I$2:$N$951,6,0)</f>
        <v>DMLA(200)</v>
      </c>
    </row>
    <row r="675" customFormat="false" ht="12.8" hidden="false" customHeight="false" outlineLevel="0" collapsed="false">
      <c r="A675" s="0" t="s">
        <v>2135</v>
      </c>
      <c r="B675" s="0" t="str">
        <f aca="false">VLOOKUP(A675,'Format10 ALLOCATE_PARMS'!$I$2:$N$951,6,0)</f>
        <v>DMF(200,1)</v>
      </c>
    </row>
    <row r="676" customFormat="false" ht="12.8" hidden="false" customHeight="false" outlineLevel="0" collapsed="false">
      <c r="A676" s="0" t="s">
        <v>2134</v>
      </c>
      <c r="B676" s="0" t="str">
        <f aca="false">VLOOKUP(A676,'Format10 ALLOCATE_PARMS'!$I$2:$N$951,6,0)</f>
        <v>DM1(200,1)</v>
      </c>
    </row>
    <row r="677" customFormat="false" ht="12.8" hidden="false" customHeight="false" outlineLevel="0" collapsed="false">
      <c r="A677" s="0" t="s">
        <v>2133</v>
      </c>
      <c r="B677" s="0" t="str">
        <f aca="false">VLOOKUP(A677,'Format10 ALLOCATE_PARMS'!$I$2:$N$951,6,0)</f>
        <v>DM(200,1)</v>
      </c>
    </row>
    <row r="678" customFormat="false" ht="12.8" hidden="false" customHeight="false" outlineLevel="0" collapsed="false">
      <c r="A678" s="0" t="s">
        <v>2132</v>
      </c>
      <c r="B678" s="0" t="str">
        <f aca="false">VLOOKUP(A678,'Format10 ALLOCATE_PARMS'!$I$2:$N$951,6,0)</f>
        <v>DLAP(2,200)</v>
      </c>
    </row>
    <row r="679" customFormat="false" ht="12.8" hidden="false" customHeight="false" outlineLevel="0" collapsed="false">
      <c r="A679" s="0" t="s">
        <v>2131</v>
      </c>
      <c r="B679" s="0" t="str">
        <f aca="false">VLOOKUP(A679,'Format10 ALLOCATE_PARMS'!$I$2:$N$951,6,0)</f>
        <v>DLAI(200)</v>
      </c>
    </row>
    <row r="680" customFormat="false" ht="12.8" hidden="false" customHeight="false" outlineLevel="0" collapsed="false">
      <c r="A680" s="0" t="s">
        <v>2130</v>
      </c>
      <c r="B680" s="0" t="str">
        <f aca="false">VLOOKUP(A680,'Format10 ALLOCATE_PARMS'!$I$2:$N$951,6,0)</f>
        <v>DKIN(1)</v>
      </c>
    </row>
    <row r="681" customFormat="false" ht="12.8" hidden="false" customHeight="false" outlineLevel="0" collapsed="false">
      <c r="A681" s="0" t="s">
        <v>2129</v>
      </c>
      <c r="B681" s="0" t="str">
        <f aca="false">VLOOKUP(A681,'Format10 ALLOCATE_PARMS'!$I$2:$N$951,6,0)</f>
        <v>DKI(300)</v>
      </c>
    </row>
    <row r="682" customFormat="false" ht="12.8" hidden="false" customHeight="false" outlineLevel="0" collapsed="false">
      <c r="A682" s="0" t="s">
        <v>2128</v>
      </c>
      <c r="B682" s="0" t="str">
        <f aca="false">VLOOKUP(A682,'Format10 ALLOCATE_PARMS'!$I$2:$N$951,6,0)</f>
        <v>DKHL(1)</v>
      </c>
    </row>
    <row r="683" customFormat="false" ht="12.8" hidden="false" customHeight="false" outlineLevel="0" collapsed="false">
      <c r="A683" s="0" t="s">
        <v>2127</v>
      </c>
      <c r="B683" s="0" t="str">
        <f aca="false">VLOOKUP(A683,'Format10 ALLOCATE_PARMS'!$I$2:$N$951,6,0)</f>
        <v>DKH(300)</v>
      </c>
    </row>
    <row r="684" customFormat="false" ht="12.8" hidden="false" customHeight="false" outlineLevel="0" collapsed="false">
      <c r="A684" s="0" t="s">
        <v>2126</v>
      </c>
      <c r="B684" s="0" t="str">
        <f aca="false">VLOOKUP(A684,'Format10 ALLOCATE_PARMS'!$I$2:$N$951,6,0)</f>
        <v>DHT(1)</v>
      </c>
    </row>
    <row r="685" customFormat="false" ht="12.8" hidden="false" customHeight="false" outlineLevel="0" collapsed="false">
      <c r="A685" s="0" t="s">
        <v>2125</v>
      </c>
      <c r="B685" s="0" t="str">
        <f aca="false">VLOOKUP(A685,'Format10 ALLOCATE_PARMS'!$I$2:$N$951,6,0)</f>
        <v>DHN(12,1)</v>
      </c>
    </row>
    <row r="686" customFormat="false" ht="12.8" hidden="false" customHeight="false" outlineLevel="0" collapsed="false">
      <c r="A686" s="0" t="s">
        <v>2124</v>
      </c>
      <c r="B686" s="0" t="str">
        <f aca="false">VLOOKUP(A686,'Format10 ALLOCATE_PARMS'!$I$2:$N$951,6,0)</f>
        <v>DEPC(1)</v>
      </c>
    </row>
    <row r="687" customFormat="false" ht="12.8" hidden="false" customHeight="false" outlineLevel="0" collapsed="false">
      <c r="A687" s="0" t="s">
        <v>2123</v>
      </c>
      <c r="B687" s="0" t="str">
        <f aca="false">VLOOKUP(A687,'Format10 ALLOCATE_PARMS'!$I$2:$N$951,6,0)</f>
        <v>DDM(200)</v>
      </c>
    </row>
    <row r="688" customFormat="false" ht="12.8" hidden="false" customHeight="false" outlineLevel="0" collapsed="false">
      <c r="A688" s="0" t="s">
        <v>2122</v>
      </c>
      <c r="B688" s="0" t="str">
        <f aca="false">VLOOKUP(A688,'Format10 ALLOCATE_PARMS'!$I$2:$N$951,6,0)</f>
        <v>DDLG(1)</v>
      </c>
    </row>
    <row r="689" customFormat="false" ht="12.8" hidden="false" customHeight="false" outlineLevel="0" collapsed="false">
      <c r="A689" s="0" t="s">
        <v>2121</v>
      </c>
      <c r="B689" s="0" t="str">
        <f aca="false">VLOOKUP(A689,'Format10 ALLOCATE_PARMS'!$I$2:$N$951,6,0)</f>
        <v>DCO2GEN(31,1)</v>
      </c>
    </row>
    <row r="690" customFormat="false" ht="12.8" hidden="false" customHeight="false" outlineLevel="0" collapsed="false">
      <c r="A690" s="0" t="s">
        <v>2120</v>
      </c>
      <c r="B690" s="0" t="str">
        <f aca="false">VLOOKUP(A690,'Format10 ALLOCATE_PARMS'!$I$2:$N$951,6,0)</f>
        <v>DALG(1)</v>
      </c>
    </row>
    <row r="691" customFormat="false" ht="12.8" hidden="false" customHeight="false" outlineLevel="0" collapsed="false">
      <c r="A691" s="0" t="s">
        <v>2119</v>
      </c>
      <c r="B691" s="0" t="str">
        <f aca="false">VLOOKUP(A691,'Format10 ALLOCATE_PARMS'!$I$2:$N$951,6,0)</f>
        <v>CYSD(1)</v>
      </c>
    </row>
    <row r="692" customFormat="false" ht="12.8" hidden="false" customHeight="false" outlineLevel="0" collapsed="false">
      <c r="A692" s="0" t="s">
        <v>2118</v>
      </c>
      <c r="B692" s="0" t="str">
        <f aca="false">VLOOKUP(A692,'Format10 ALLOCATE_PARMS'!$I$2:$N$951,6,0)</f>
        <v>CYMX(1)</v>
      </c>
    </row>
    <row r="693" customFormat="false" ht="12.8" hidden="false" customHeight="false" outlineLevel="0" collapsed="false">
      <c r="A693" s="0" t="s">
        <v>2117</v>
      </c>
      <c r="B693" s="0" t="str">
        <f aca="false">VLOOKUP(A693,'Format10 ALLOCATE_PARMS'!$I$2:$N$951,6,0)</f>
        <v>CYAV(1)</v>
      </c>
    </row>
    <row r="694" customFormat="false" ht="12.8" hidden="false" customHeight="false" outlineLevel="0" collapsed="false">
      <c r="A694" s="0" t="s">
        <v>2116</v>
      </c>
      <c r="B694" s="0" t="str">
        <f aca="false">VLOOKUP(A694,'Format10 ALLOCATE_PARMS'!$I$2:$N$951,6,0)</f>
        <v>CX(12,1)</v>
      </c>
    </row>
    <row r="695" customFormat="false" ht="12.8" hidden="false" customHeight="false" outlineLevel="0" collapsed="false">
      <c r="A695" s="0" t="s">
        <v>2115</v>
      </c>
      <c r="B695" s="0" t="str">
        <f aca="false">VLOOKUP(A695,'Format10 ALLOCATE_PARMS'!$I$2:$N$951,6,0)</f>
        <v>CVRS(1)</v>
      </c>
    </row>
    <row r="696" customFormat="false" ht="12.8" hidden="false" customHeight="false" outlineLevel="0" collapsed="false">
      <c r="A696" s="0" t="s">
        <v>2114</v>
      </c>
      <c r="B696" s="0" t="str">
        <f aca="false">VLOOKUP(A696,'Format10 ALLOCATE_PARMS'!$I$2:$N$951,6,0)</f>
        <v>CVP(1)</v>
      </c>
    </row>
    <row r="697" customFormat="false" ht="12.8" hidden="false" customHeight="false" outlineLevel="0" collapsed="false">
      <c r="A697" s="0" t="s">
        <v>2113</v>
      </c>
      <c r="B697" s="0" t="str">
        <f aca="false">VLOOKUP(A697,'Format10 ALLOCATE_PARMS'!$I$2:$N$951,6,0)</f>
        <v>CVF(1)</v>
      </c>
    </row>
    <row r="698" customFormat="false" ht="12.8" hidden="false" customHeight="false" outlineLevel="0" collapsed="false">
      <c r="A698" s="0" t="s">
        <v>2112</v>
      </c>
      <c r="B698" s="0" t="str">
        <f aca="false">VLOOKUP(A698,'Format10 ALLOCATE_PARMS'!$I$2:$N$951,6,0)</f>
        <v>CV(1)</v>
      </c>
    </row>
    <row r="699" customFormat="false" ht="12.8" hidden="false" customHeight="false" outlineLevel="0" collapsed="false">
      <c r="A699" s="0" t="s">
        <v>2111</v>
      </c>
      <c r="B699" s="0" t="str">
        <f aca="false">VLOOKUP(A699,'Format10 ALLOCATE_PARMS'!$I$2:$N$951,6,0)</f>
        <v>CTSA(100,1)</v>
      </c>
    </row>
    <row r="700" customFormat="false" ht="12.8" hidden="false" customHeight="false" outlineLevel="0" collapsed="false">
      <c r="A700" s="0" t="s">
        <v>2110</v>
      </c>
      <c r="B700" s="0" t="str">
        <f aca="false">VLOOKUP(A700,'Format10 ALLOCATE_PARMS'!$I$2:$N$951,6,0)</f>
        <v>CSTS(200)</v>
      </c>
    </row>
    <row r="701" customFormat="false" ht="12.8" hidden="false" customHeight="false" outlineLevel="0" collapsed="false">
      <c r="A701" s="0" t="s">
        <v>2109</v>
      </c>
      <c r="B701" s="0" t="str">
        <f aca="false">VLOOKUP(A701,'Format10 ALLOCATE_PARMS'!$I$2:$N$951,6,0)</f>
        <v>CSTF(200,1)</v>
      </c>
    </row>
    <row r="702" customFormat="false" ht="12.8" hidden="false" customHeight="false" outlineLevel="0" collapsed="false">
      <c r="A702" s="0" t="s">
        <v>2108</v>
      </c>
      <c r="B702" s="0" t="str">
        <f aca="false">VLOOKUP(A702,'Format10 ALLOCATE_PARMS'!$I$2:$N$951,6,0)</f>
        <v>CST1(1)</v>
      </c>
    </row>
    <row r="703" customFormat="false" ht="12.8" hidden="false" customHeight="false" outlineLevel="0" collapsed="false">
      <c r="A703" s="0" t="s">
        <v>2107</v>
      </c>
      <c r="B703" s="0" t="str">
        <f aca="false">VLOOKUP(A703,'Format10 ALLOCATE_PARMS'!$I$2:$N$951,6,0)</f>
        <v>CPY(200)</v>
      </c>
    </row>
    <row r="704" customFormat="false" ht="12.8" hidden="false" customHeight="false" outlineLevel="0" collapsed="false">
      <c r="A704" s="0" t="s">
        <v>2106</v>
      </c>
      <c r="B704" s="0" t="str">
        <f aca="false">VLOOKUP(A704,'Format10 ALLOCATE_PARMS'!$I$2:$N$951,6,0)</f>
        <v>CPVH(4)</v>
      </c>
    </row>
    <row r="705" customFormat="false" ht="12.8" hidden="false" customHeight="false" outlineLevel="0" collapsed="false">
      <c r="A705" s="0" t="s">
        <v>2105</v>
      </c>
      <c r="B705" s="0" t="str">
        <f aca="false">VLOOKUP(A705,'Format10 ALLOCATE_PARMS'!$I$2:$N$951,6,0)</f>
        <v>CPRV(12,1)</v>
      </c>
    </row>
    <row r="706" customFormat="false" ht="12.8" hidden="false" customHeight="false" outlineLevel="0" collapsed="false">
      <c r="A706" s="0" t="s">
        <v>2104</v>
      </c>
      <c r="B706" s="0" t="str">
        <f aca="false">VLOOKUP(A706,'Format10 ALLOCATE_PARMS'!$I$2:$N$951,6,0)</f>
        <v>CPRH(12,1)</v>
      </c>
    </row>
    <row r="707" customFormat="false" ht="12.8" hidden="false" customHeight="false" outlineLevel="0" collapsed="false">
      <c r="A707" s="0" t="s">
        <v>2102</v>
      </c>
      <c r="B707" s="0" t="str">
        <f aca="false">VLOOKUP(A707,'Format10 ALLOCATE_PARMS'!$I$2:$N$951,6,0)</f>
        <v>CPMX(1)</v>
      </c>
    </row>
    <row r="708" customFormat="false" ht="12.8" hidden="false" customHeight="false" outlineLevel="0" collapsed="false">
      <c r="A708" s="0" t="s">
        <v>2101</v>
      </c>
      <c r="B708" s="0" t="str">
        <f aca="false">VLOOKUP(A708,'Format10 ALLOCATE_PARMS'!$I$2:$N$951,6,0)</f>
        <v>CPHT(200,1)</v>
      </c>
    </row>
    <row r="709" customFormat="false" ht="12.8" hidden="false" customHeight="false" outlineLevel="0" collapsed="false">
      <c r="A709" s="0" t="s">
        <v>2100</v>
      </c>
      <c r="B709" s="0" t="str">
        <f aca="false">VLOOKUP(A709,'Format10 ALLOCATE_PARMS'!$I$2:$N$951,6,0)</f>
        <v>CPFH(12,4)</v>
      </c>
    </row>
    <row r="710" customFormat="false" ht="12.8" hidden="false" customHeight="false" outlineLevel="0" collapsed="false">
      <c r="A710" s="0" t="s">
        <v>2099</v>
      </c>
      <c r="B710" s="0" t="str">
        <f aca="false">VLOOKUP(A710,'Format10 ALLOCATE_PARMS'!$I$2:$N$951,6,0)</f>
        <v>COWW(1)</v>
      </c>
    </row>
    <row r="711" customFormat="false" ht="12.8" hidden="false" customHeight="false" outlineLevel="0" collapsed="false">
      <c r="A711" s="0" t="s">
        <v>2098</v>
      </c>
      <c r="B711" s="0" t="str">
        <f aca="false">VLOOKUP(A711,'Format10 ALLOCATE_PARMS'!$I$2:$N$951,6,0)</f>
        <v>COTL(300)</v>
      </c>
    </row>
    <row r="712" customFormat="false" ht="12.8" hidden="false" customHeight="false" outlineLevel="0" collapsed="false">
      <c r="A712" s="0" t="s">
        <v>2097</v>
      </c>
      <c r="B712" s="0" t="str">
        <f aca="false">VLOOKUP(A712,'Format10 ALLOCATE_PARMS'!$I$2:$N$951,6,0)</f>
        <v>COST(1)</v>
      </c>
    </row>
    <row r="713" customFormat="false" ht="12.8" hidden="false" customHeight="false" outlineLevel="0" collapsed="false">
      <c r="A713" s="0" t="s">
        <v>2096</v>
      </c>
      <c r="B713" s="0" t="str">
        <f aca="false">VLOOKUP(A713,'Format10 ALLOCATE_PARMS'!$I$2:$N$951,6,0)</f>
        <v>COOP(300)</v>
      </c>
    </row>
    <row r="714" customFormat="false" ht="12.8" hidden="false" customHeight="false" outlineLevel="0" collapsed="false">
      <c r="A714" s="0" t="s">
        <v>2094</v>
      </c>
      <c r="B714" s="0" t="str">
        <f aca="false">VLOOKUP(A714,'Format10 ALLOCATE_PARMS'!$I$2:$N$951,6,0)</f>
        <v>CNY(200)</v>
      </c>
    </row>
    <row r="715" customFormat="false" ht="12.8" hidden="false" customHeight="false" outlineLevel="0" collapsed="false">
      <c r="A715" s="0" t="s">
        <v>2093</v>
      </c>
      <c r="B715" s="0" t="str">
        <f aca="false">VLOOKUP(A715,'Format10 ALLOCATE_PARMS'!$I$2:$N$951,6,0)</f>
        <v>CNSX(1)</v>
      </c>
    </row>
    <row r="716" customFormat="false" ht="12.8" hidden="false" customHeight="false" outlineLevel="0" collapsed="false">
      <c r="A716" s="0" t="s">
        <v>2092</v>
      </c>
      <c r="B716" s="0" t="str">
        <f aca="false">VLOOKUP(A716,'Format10 ALLOCATE_PARMS'!$I$2:$N$951,6,0)</f>
        <v>CNSC(2,1)</v>
      </c>
    </row>
    <row r="717" customFormat="false" ht="12.8" hidden="false" customHeight="false" outlineLevel="0" collapsed="false">
      <c r="A717" s="0" t="s">
        <v>2091</v>
      </c>
      <c r="B717" s="0" t="str">
        <f aca="false">VLOOKUP(A717,'Format10 ALLOCATE_PARMS'!$I$2:$N$951,6,0)</f>
        <v>CNRT(12,1)</v>
      </c>
    </row>
    <row r="718" customFormat="false" ht="12.8" hidden="false" customHeight="false" outlineLevel="0" collapsed="false">
      <c r="A718" s="0" t="s">
        <v>2090</v>
      </c>
      <c r="B718" s="0" t="str">
        <f aca="false">VLOOKUP(A718,'Format10 ALLOCATE_PARMS'!$I$2:$N$951,6,0)</f>
        <v>CNLV(200)</v>
      </c>
    </row>
    <row r="719" customFormat="false" ht="12.8" hidden="false" customHeight="false" outlineLevel="0" collapsed="false">
      <c r="A719" s="0" t="s">
        <v>2089</v>
      </c>
      <c r="B719" s="0" t="str">
        <f aca="false">VLOOKUP(A719,'Format10 ALLOCATE_PARMS'!$I$2:$N$951,6,0)</f>
        <v>CNDS(12,1)</v>
      </c>
    </row>
    <row r="720" customFormat="false" ht="12.8" hidden="false" customHeight="false" outlineLevel="0" collapsed="false">
      <c r="A720" s="0" t="s">
        <v>2088</v>
      </c>
      <c r="B720" s="0" t="str">
        <f aca="false">VLOOKUP(A720,'Format10 ALLOCATE_PARMS'!$I$2:$N$951,6,0)</f>
        <v>CND(45,300,1)</v>
      </c>
    </row>
    <row r="721" customFormat="false" ht="12.8" hidden="false" customHeight="false" outlineLevel="0" collapsed="false">
      <c r="A721" s="0" t="s">
        <v>2087</v>
      </c>
      <c r="B721" s="0" t="str">
        <f aca="false">VLOOKUP(A721,'Format10 ALLOCATE_PARMS'!$I$2:$N$951,6,0)</f>
        <v>CN2(1)</v>
      </c>
    </row>
    <row r="722" customFormat="false" ht="12.8" hidden="false" customHeight="false" outlineLevel="0" collapsed="false">
      <c r="A722" s="0" t="s">
        <v>2086</v>
      </c>
      <c r="B722" s="0" t="str">
        <f aca="false">VLOOKUP(A722,'Format10 ALLOCATE_PARMS'!$I$2:$N$951,6,0)</f>
        <v>CN0(1)</v>
      </c>
    </row>
    <row r="723" customFormat="false" ht="12.8" hidden="false" customHeight="false" outlineLevel="0" collapsed="false">
      <c r="A723" s="0" t="s">
        <v>2085</v>
      </c>
      <c r="B723" s="0" t="str">
        <f aca="false">VLOOKUP(A723,'Format10 ALLOCATE_PARMS'!$I$2:$N$951,6,0)</f>
        <v>CLO2(31,1)</v>
      </c>
    </row>
    <row r="724" customFormat="false" ht="12.8" hidden="false" customHeight="false" outlineLevel="0" collapsed="false">
      <c r="A724" s="0" t="s">
        <v>2084</v>
      </c>
      <c r="B724" s="0" t="str">
        <f aca="false">VLOOKUP(A724,'Format10 ALLOCATE_PARMS'!$I$2:$N$951,6,0)</f>
        <v>CLN2O(31,1)</v>
      </c>
    </row>
    <row r="725" customFormat="false" ht="12.8" hidden="false" customHeight="false" outlineLevel="0" collapsed="false">
      <c r="A725" s="0" t="s">
        <v>2083</v>
      </c>
      <c r="B725" s="0" t="str">
        <f aca="false">VLOOKUP(A725,'Format10 ALLOCATE_PARMS'!$I$2:$N$951,6,0)</f>
        <v>CLG(1)</v>
      </c>
    </row>
    <row r="726" customFormat="false" ht="12.8" hidden="false" customHeight="false" outlineLevel="0" collapsed="false">
      <c r="A726" s="0" t="s">
        <v>2082</v>
      </c>
      <c r="B726" s="0" t="str">
        <f aca="false">VLOOKUP(A726,'Format10 ALLOCATE_PARMS'!$I$2:$N$951,6,0)</f>
        <v>CLCO2(31,1)</v>
      </c>
    </row>
    <row r="727" customFormat="false" ht="12.8" hidden="false" customHeight="false" outlineLevel="0" collapsed="false">
      <c r="A727" s="0" t="s">
        <v>2081</v>
      </c>
      <c r="B727" s="0" t="str">
        <f aca="false">VLOOKUP(A727,'Format10 ALLOCATE_PARMS'!$I$2:$N$951,6,0)</f>
        <v>CLA(12,1)</v>
      </c>
    </row>
    <row r="728" customFormat="false" ht="12.8" hidden="false" customHeight="false" outlineLevel="0" collapsed="false">
      <c r="A728" s="0" t="s">
        <v>2080</v>
      </c>
      <c r="B728" s="0" t="str">
        <f aca="false">VLOOKUP(A728,'Format10 ALLOCATE_PARMS'!$I$2:$N$951,6,0)</f>
        <v>CKY(200)</v>
      </c>
    </row>
    <row r="729" customFormat="false" ht="12.8" hidden="false" customHeight="false" outlineLevel="0" collapsed="false">
      <c r="A729" s="0" t="s">
        <v>2079</v>
      </c>
      <c r="B729" s="0" t="str">
        <f aca="false">VLOOKUP(A729,'Format10 ALLOCATE_PARMS'!$I$2:$N$951,6,0)</f>
        <v>CHXP(1)</v>
      </c>
    </row>
    <row r="730" customFormat="false" ht="12.8" hidden="false" customHeight="false" outlineLevel="0" collapsed="false">
      <c r="A730" s="0" t="s">
        <v>2078</v>
      </c>
      <c r="B730" s="0" t="str">
        <f aca="false">VLOOKUP(A730,'Format10 ALLOCATE_PARMS'!$I$2:$N$951,6,0)</f>
        <v>CHXA(1)</v>
      </c>
    </row>
    <row r="731" customFormat="false" ht="12.8" hidden="false" customHeight="false" outlineLevel="0" collapsed="false">
      <c r="A731" s="0" t="s">
        <v>2077</v>
      </c>
      <c r="B731" s="0" t="str">
        <f aca="false">VLOOKUP(A731,'Format10 ALLOCATE_PARMS'!$I$2:$N$951,6,0)</f>
        <v>CHS(1)</v>
      </c>
    </row>
    <row r="732" customFormat="false" ht="12.8" hidden="false" customHeight="false" outlineLevel="0" collapsed="false">
      <c r="A732" s="0" t="s">
        <v>2076</v>
      </c>
      <c r="B732" s="0" t="str">
        <f aca="false">VLOOKUP(A732,'Format10 ALLOCATE_PARMS'!$I$2:$N$951,6,0)</f>
        <v>CHN(1)</v>
      </c>
    </row>
    <row r="733" customFormat="false" ht="12.8" hidden="false" customHeight="false" outlineLevel="0" collapsed="false">
      <c r="A733" s="0" t="s">
        <v>2075</v>
      </c>
      <c r="B733" s="0" t="str">
        <f aca="false">VLOOKUP(A733,'Format10 ALLOCATE_PARMS'!$I$2:$N$951,6,0)</f>
        <v>CHL(1)</v>
      </c>
    </row>
    <row r="734" customFormat="false" ht="12.8" hidden="false" customHeight="false" outlineLevel="0" collapsed="false">
      <c r="A734" s="0" t="s">
        <v>2074</v>
      </c>
      <c r="B734" s="0" t="str">
        <f aca="false">VLOOKUP(A734,'Format10 ALLOCATE_PARMS'!$I$2:$N$951,6,0)</f>
        <v>CGO2(31,1)</v>
      </c>
    </row>
    <row r="735" customFormat="false" ht="12.8" hidden="false" customHeight="false" outlineLevel="0" collapsed="false">
      <c r="A735" s="0" t="s">
        <v>2073</v>
      </c>
      <c r="B735" s="0" t="str">
        <f aca="false">VLOOKUP(A735,'Format10 ALLOCATE_PARMS'!$I$2:$N$951,6,0)</f>
        <v>CGN2O(31,1)</v>
      </c>
    </row>
    <row r="736" customFormat="false" ht="12.8" hidden="false" customHeight="false" outlineLevel="0" collapsed="false">
      <c r="A736" s="0" t="s">
        <v>2072</v>
      </c>
      <c r="B736" s="0" t="str">
        <f aca="false">VLOOKUP(A736,'Format10 ALLOCATE_PARMS'!$I$2:$N$951,6,0)</f>
        <v>CGCO2(31,1)</v>
      </c>
    </row>
    <row r="737" customFormat="false" ht="12.8" hidden="false" customHeight="false" outlineLevel="0" collapsed="false">
      <c r="A737" s="0" t="s">
        <v>2071</v>
      </c>
      <c r="B737" s="0" t="str">
        <f aca="false">VLOOKUP(A737,'Format10 ALLOCATE_PARMS'!$I$2:$N$951,6,0)</f>
        <v>CFNP(1)</v>
      </c>
    </row>
    <row r="738" customFormat="false" ht="12.8" hidden="false" customHeight="false" outlineLevel="0" collapsed="false">
      <c r="A738" s="0" t="s">
        <v>2070</v>
      </c>
      <c r="B738" s="0" t="str">
        <f aca="false">VLOOKUP(A738,'Format10 ALLOCATE_PARMS'!$I$2:$N$951,6,0)</f>
        <v>CEC(12,1)</v>
      </c>
    </row>
    <row r="739" customFormat="false" ht="12.8" hidden="false" customHeight="false" outlineLevel="0" collapsed="false">
      <c r="A739" s="0" t="s">
        <v>2069</v>
      </c>
      <c r="B739" s="0" t="str">
        <f aca="false">VLOOKUP(A739,'Format10 ALLOCATE_PARMS'!$I$2:$N$951,6,0)</f>
        <v>CDG(12,1)</v>
      </c>
    </row>
    <row r="740" customFormat="false" ht="12.8" hidden="false" customHeight="false" outlineLevel="0" collapsed="false">
      <c r="A740" s="0" t="s">
        <v>2068</v>
      </c>
      <c r="B740" s="0" t="str">
        <f aca="false">VLOOKUP(A740,'Format10 ALLOCATE_PARMS'!$I$2:$N$951,6,0)</f>
        <v>CBN(12,1)</v>
      </c>
    </row>
    <row r="741" customFormat="false" ht="12.8" hidden="false" customHeight="false" outlineLevel="0" collapsed="false">
      <c r="A741" s="0" t="s">
        <v>2067</v>
      </c>
      <c r="B741" s="0" t="str">
        <f aca="false">VLOOKUP(A741,'Format10 ALLOCATE_PARMS'!$I$2:$N$951,6,0)</f>
        <v>CAW(200,1)</v>
      </c>
    </row>
    <row r="742" customFormat="false" ht="12.8" hidden="false" customHeight="false" outlineLevel="0" collapsed="false">
      <c r="A742" s="0" t="s">
        <v>2066</v>
      </c>
      <c r="B742" s="0" t="str">
        <f aca="false">VLOOKUP(A742,'Format10 ALLOCATE_PARMS'!$I$2:$N$951,6,0)</f>
        <v>CAF(200)</v>
      </c>
    </row>
    <row r="743" customFormat="false" ht="12.8" hidden="false" customHeight="false" outlineLevel="0" collapsed="false">
      <c r="A743" s="0" t="s">
        <v>2065</v>
      </c>
      <c r="B743" s="0" t="str">
        <f aca="false">VLOOKUP(A743,'Format10 ALLOCATE_PARMS'!$I$2:$N$951,6,0)</f>
        <v>CAC(12,1)</v>
      </c>
    </row>
    <row r="744" customFormat="false" ht="12.8" hidden="false" customHeight="false" outlineLevel="0" collapsed="false">
      <c r="A744" s="0" t="s">
        <v>2064</v>
      </c>
      <c r="B744" s="0" t="str">
        <f aca="false">VLOOKUP(A744,'Format10 ALLOCATE_PARMS'!$I$2:$N$951,6,0)</f>
        <v>BWN(3,200)</v>
      </c>
    </row>
    <row r="745" customFormat="false" ht="12.8" hidden="false" customHeight="false" outlineLevel="0" collapsed="false">
      <c r="A745" s="0" t="s">
        <v>2063</v>
      </c>
      <c r="B745" s="0" t="str">
        <f aca="false">VLOOKUP(A745,'Format10 ALLOCATE_PARMS'!$I$2:$N$951,6,0)</f>
        <v>BVIR(1)</v>
      </c>
    </row>
    <row r="746" customFormat="false" ht="12.8" hidden="false" customHeight="false" outlineLevel="0" collapsed="false">
      <c r="A746" s="0" t="s">
        <v>2062</v>
      </c>
      <c r="B746" s="0" t="str">
        <f aca="false">VLOOKUP(A746,'Format10 ALLOCATE_PARMS'!$I$2:$N$951,6,0)</f>
        <v>BV2(1)</v>
      </c>
    </row>
    <row r="747" customFormat="false" ht="12.8" hidden="false" customHeight="false" outlineLevel="0" collapsed="false">
      <c r="A747" s="0" t="s">
        <v>2061</v>
      </c>
      <c r="B747" s="0" t="str">
        <f aca="false">VLOOKUP(A747,'Format10 ALLOCATE_PARMS'!$I$2:$N$951,6,0)</f>
        <v>BV1(1)</v>
      </c>
    </row>
    <row r="748" customFormat="false" ht="12.8" hidden="false" customHeight="false" outlineLevel="0" collapsed="false">
      <c r="A748" s="0" t="s">
        <v>2060</v>
      </c>
      <c r="B748" s="0" t="str">
        <f aca="false">VLOOKUP(A748,'Format10 ALLOCATE_PARMS'!$I$2:$N$951,6,0)</f>
        <v>BTPZ(1)</v>
      </c>
    </row>
    <row r="749" customFormat="false" ht="12.8" hidden="false" customHeight="false" outlineLevel="0" collapsed="false">
      <c r="A749" s="0" t="s">
        <v>2059</v>
      </c>
      <c r="B749" s="0" t="str">
        <f aca="false">VLOOKUP(A749,'Format10 ALLOCATE_PARMS'!$I$2:$N$951,6,0)</f>
        <v>BTPX(1)</v>
      </c>
    </row>
    <row r="750" customFormat="false" ht="12.8" hidden="false" customHeight="false" outlineLevel="0" collapsed="false">
      <c r="A750" s="0" t="s">
        <v>2058</v>
      </c>
      <c r="B750" s="0" t="str">
        <f aca="false">VLOOKUP(A750,'Format10 ALLOCATE_PARMS'!$I$2:$N$951,6,0)</f>
        <v>BTP(1)</v>
      </c>
    </row>
    <row r="751" customFormat="false" ht="12.8" hidden="false" customHeight="false" outlineLevel="0" collapsed="false">
      <c r="A751" s="0" t="s">
        <v>2057</v>
      </c>
      <c r="B751" s="0" t="str">
        <f aca="false">VLOOKUP(A751,'Format10 ALLOCATE_PARMS'!$I$2:$N$951,6,0)</f>
        <v>BTNZ(1)</v>
      </c>
    </row>
    <row r="752" customFormat="false" ht="12.8" hidden="false" customHeight="false" outlineLevel="0" collapsed="false">
      <c r="A752" s="0" t="s">
        <v>2056</v>
      </c>
      <c r="B752" s="0" t="str">
        <f aca="false">VLOOKUP(A752,'Format10 ALLOCATE_PARMS'!$I$2:$N$951,6,0)</f>
        <v>BTNX(1)</v>
      </c>
    </row>
    <row r="753" customFormat="false" ht="12.8" hidden="false" customHeight="false" outlineLevel="0" collapsed="false">
      <c r="A753" s="0" t="s">
        <v>2055</v>
      </c>
      <c r="B753" s="0" t="str">
        <f aca="false">VLOOKUP(A753,'Format10 ALLOCATE_PARMS'!$I$2:$N$951,6,0)</f>
        <v>BTN(1)</v>
      </c>
    </row>
    <row r="754" customFormat="false" ht="12.8" hidden="false" customHeight="false" outlineLevel="0" collapsed="false">
      <c r="A754" s="0" t="s">
        <v>2054</v>
      </c>
      <c r="B754" s="0" t="str">
        <f aca="false">VLOOKUP(A754,'Format10 ALLOCATE_PARMS'!$I$2:$N$951,6,0)</f>
        <v>BTK(1)</v>
      </c>
    </row>
    <row r="755" customFormat="false" ht="12.8" hidden="false" customHeight="false" outlineLevel="0" collapsed="false">
      <c r="A755" s="0" t="s">
        <v>2053</v>
      </c>
      <c r="B755" s="0" t="str">
        <f aca="false">VLOOKUP(A755,'Format10 ALLOCATE_PARMS'!$I$2:$N$951,6,0)</f>
        <v>BTCZ(1)</v>
      </c>
    </row>
    <row r="756" customFormat="false" ht="12.8" hidden="false" customHeight="false" outlineLevel="0" collapsed="false">
      <c r="A756" s="0" t="s">
        <v>2052</v>
      </c>
      <c r="B756" s="0" t="str">
        <f aca="false">VLOOKUP(A756,'Format10 ALLOCATE_PARMS'!$I$2:$N$951,6,0)</f>
        <v>BTCX(1)</v>
      </c>
    </row>
    <row r="757" customFormat="false" ht="12.8" hidden="false" customHeight="false" outlineLevel="0" collapsed="false">
      <c r="A757" s="0" t="s">
        <v>2051</v>
      </c>
      <c r="B757" s="0" t="str">
        <f aca="false">VLOOKUP(A757,'Format10 ALLOCATE_PARMS'!$I$2:$N$951,6,0)</f>
        <v>BTC(1)</v>
      </c>
    </row>
    <row r="758" customFormat="false" ht="12.8" hidden="false" customHeight="false" outlineLevel="0" collapsed="false">
      <c r="A758" s="0" t="s">
        <v>2050</v>
      </c>
      <c r="B758" s="0" t="str">
        <f aca="false">VLOOKUP(A758,'Format10 ALLOCATE_PARMS'!$I$2:$N$951,6,0)</f>
        <v>BSNO(1)</v>
      </c>
    </row>
    <row r="759" customFormat="false" ht="12.8" hidden="false" customHeight="false" outlineLevel="0" collapsed="false">
      <c r="A759" s="0" t="s">
        <v>2049</v>
      </c>
      <c r="B759" s="0" t="str">
        <f aca="false">VLOOKUP(A759,'Format10 ALLOCATE_PARMS'!$I$2:$N$951,6,0)</f>
        <v>BSALA(1)</v>
      </c>
    </row>
    <row r="760" customFormat="false" ht="12.8" hidden="false" customHeight="false" outlineLevel="0" collapsed="false">
      <c r="A760" s="0" t="s">
        <v>2048</v>
      </c>
      <c r="B760" s="0" t="str">
        <f aca="false">VLOOKUP(A760,'Format10 ALLOCATE_PARMS'!$I$2:$N$951,6,0)</f>
        <v>BRSV(1)</v>
      </c>
    </row>
    <row r="761" customFormat="false" ht="12.8" hidden="false" customHeight="false" outlineLevel="0" collapsed="false">
      <c r="A761" s="0" t="s">
        <v>2047</v>
      </c>
      <c r="B761" s="0" t="str">
        <f aca="false">VLOOKUP(A761,'Format10 ALLOCATE_PARMS'!$I$2:$N$951,6,0)</f>
        <v>BR2(1)</v>
      </c>
    </row>
    <row r="762" customFormat="false" ht="12.8" hidden="false" customHeight="false" outlineLevel="0" collapsed="false">
      <c r="A762" s="0" t="s">
        <v>2046</v>
      </c>
      <c r="B762" s="0" t="str">
        <f aca="false">VLOOKUP(A762,'Format10 ALLOCATE_PARMS'!$I$2:$N$951,6,0)</f>
        <v>BR1(1)</v>
      </c>
    </row>
    <row r="763" customFormat="false" ht="12.8" hidden="false" customHeight="false" outlineLevel="0" collapsed="false">
      <c r="A763" s="0" t="s">
        <v>2045</v>
      </c>
      <c r="B763" s="0" t="str">
        <f aca="false">VLOOKUP(A763,'Format10 ALLOCATE_PARMS'!$I$2:$N$951,6,0)</f>
        <v>BPT(12,1)</v>
      </c>
    </row>
    <row r="764" customFormat="false" ht="12.8" hidden="false" customHeight="false" outlineLevel="0" collapsed="false">
      <c r="A764" s="0" t="s">
        <v>2044</v>
      </c>
      <c r="B764" s="0" t="str">
        <f aca="false">VLOOKUP(A764,'Format10 ALLOCATE_PARMS'!$I$2:$N$951,6,0)</f>
        <v>BP(4,200)</v>
      </c>
    </row>
    <row r="765" customFormat="false" ht="12.8" hidden="false" customHeight="false" outlineLevel="0" collapsed="false">
      <c r="A765" s="0" t="s">
        <v>2043</v>
      </c>
      <c r="B765" s="0" t="str">
        <f aca="false">VLOOKUP(A765,'Format10 ALLOCATE_PARMS'!$I$2:$N$951,6,0)</f>
        <v>BN(4,200)</v>
      </c>
    </row>
    <row r="766" customFormat="false" ht="12.8" hidden="false" customHeight="false" outlineLevel="0" collapsed="false">
      <c r="A766" s="0" t="s">
        <v>2042</v>
      </c>
      <c r="B766" s="0" t="str">
        <f aca="false">VLOOKUP(A766,'Format10 ALLOCATE_PARMS'!$I$2:$N$951,6,0)</f>
        <v>BLG(3,200)</v>
      </c>
    </row>
    <row r="767" customFormat="false" ht="12.8" hidden="false" customHeight="false" outlineLevel="0" collapsed="false">
      <c r="A767" s="0" t="s">
        <v>2041</v>
      </c>
      <c r="B767" s="0" t="str">
        <f aca="false">VLOOKUP(A767,'Format10 ALLOCATE_PARMS'!$I$2:$N$951,6,0)</f>
        <v>BK(4,200)</v>
      </c>
    </row>
    <row r="768" customFormat="false" ht="12.8" hidden="false" customHeight="false" outlineLevel="0" collapsed="false">
      <c r="A768" s="0" t="s">
        <v>2040</v>
      </c>
      <c r="B768" s="0" t="str">
        <f aca="false">VLOOKUP(A768,'Format10 ALLOCATE_PARMS'!$I$2:$N$951,6,0)</f>
        <v>BIR(1)</v>
      </c>
    </row>
    <row r="769" customFormat="false" ht="12.8" hidden="false" customHeight="false" outlineLevel="0" collapsed="false">
      <c r="A769" s="0" t="s">
        <v>2039</v>
      </c>
      <c r="B769" s="0" t="str">
        <f aca="false">VLOOKUP(A769,'Format10 ALLOCATE_PARMS'!$I$2:$N$951,6,0)</f>
        <v>BIG(1)</v>
      </c>
    </row>
    <row r="770" customFormat="false" ht="12.8" hidden="false" customHeight="false" outlineLevel="0" collapsed="false">
      <c r="A770" s="0" t="s">
        <v>2038</v>
      </c>
      <c r="B770" s="0" t="str">
        <f aca="false">VLOOKUP(A770,'Format10 ALLOCATE_PARMS'!$I$2:$N$951,6,0)</f>
        <v>BGWS(1)</v>
      </c>
    </row>
    <row r="771" customFormat="false" ht="12.8" hidden="false" customHeight="false" outlineLevel="0" collapsed="false">
      <c r="A771" s="0" t="s">
        <v>2037</v>
      </c>
      <c r="B771" s="0" t="str">
        <f aca="false">VLOOKUP(A771,'Format10 ALLOCATE_PARMS'!$I$2:$N$951,6,0)</f>
        <v>BFT(1)</v>
      </c>
    </row>
    <row r="772" customFormat="false" ht="12.8" hidden="false" customHeight="false" outlineLevel="0" collapsed="false">
      <c r="A772" s="0" t="s">
        <v>2036</v>
      </c>
      <c r="B772" s="0" t="str">
        <f aca="false">VLOOKUP(A772,'Format10 ALLOCATE_PARMS'!$I$2:$N$951,6,0)</f>
        <v>BFSN(1)</v>
      </c>
    </row>
    <row r="773" customFormat="false" ht="12.8" hidden="false" customHeight="false" outlineLevel="0" collapsed="false">
      <c r="A773" s="0" t="s">
        <v>2035</v>
      </c>
      <c r="B773" s="0" t="str">
        <f aca="false">VLOOKUP(A773,'Format10 ALLOCATE_PARMS'!$I$2:$N$951,6,0)</f>
        <v>BFFL(1)</v>
      </c>
    </row>
    <row r="774" customFormat="false" ht="12.8" hidden="false" customHeight="false" outlineLevel="0" collapsed="false">
      <c r="A774" s="0" t="s">
        <v>2034</v>
      </c>
      <c r="B774" s="0" t="str">
        <f aca="false">VLOOKUP(A774,'Format10 ALLOCATE_PARMS'!$I$2:$N$951,6,0)</f>
        <v>BDP(12,1)</v>
      </c>
    </row>
    <row r="775" customFormat="false" ht="12.8" hidden="false" customHeight="false" outlineLevel="0" collapsed="false">
      <c r="A775" s="0" t="s">
        <v>2033</v>
      </c>
      <c r="B775" s="0" t="str">
        <f aca="false">VLOOKUP(A775,'Format10 ALLOCATE_PARMS'!$I$2:$N$951,6,0)</f>
        <v>BDM(12,1)</v>
      </c>
    </row>
    <row r="776" customFormat="false" ht="12.8" hidden="false" customHeight="false" outlineLevel="0" collapsed="false">
      <c r="A776" s="0" t="s">
        <v>2032</v>
      </c>
      <c r="B776" s="0" t="str">
        <f aca="false">VLOOKUP(A776,'Format10 ALLOCATE_PARMS'!$I$2:$N$951,6,0)</f>
        <v>BDD(12,1)</v>
      </c>
    </row>
    <row r="777" customFormat="false" ht="12.8" hidden="false" customHeight="false" outlineLevel="0" collapsed="false">
      <c r="A777" s="0" t="s">
        <v>2031</v>
      </c>
      <c r="B777" s="0" t="str">
        <f aca="false">VLOOKUP(A777,'Format10 ALLOCATE_PARMS'!$I$2:$N$951,6,0)</f>
        <v>BD(12,1)</v>
      </c>
    </row>
    <row r="778" customFormat="false" ht="12.8" hidden="false" customHeight="false" outlineLevel="0" collapsed="false">
      <c r="A778" s="0" t="s">
        <v>2030</v>
      </c>
      <c r="B778" s="0" t="str">
        <f aca="false">VLOOKUP(A778,'Format10 ALLOCATE_PARMS'!$I$2:$N$951,6,0)</f>
        <v>BCV(1)</v>
      </c>
    </row>
    <row r="779" customFormat="false" ht="12.8" hidden="false" customHeight="false" outlineLevel="0" collapsed="false">
      <c r="A779" s="0" t="s">
        <v>2029</v>
      </c>
      <c r="B779" s="0" t="str">
        <f aca="false">VLOOKUP(A779,'Format10 ALLOCATE_PARMS'!$I$2:$N$951,6,0)</f>
        <v>BCOF(1)</v>
      </c>
    </row>
    <row r="780" customFormat="false" ht="12.8" hidden="false" customHeight="false" outlineLevel="0" collapsed="false">
      <c r="A780" s="0" t="s">
        <v>2028</v>
      </c>
      <c r="B780" s="0" t="str">
        <f aca="false">VLOOKUP(A780,'Format10 ALLOCATE_PARMS'!$I$2:$N$951,6,0)</f>
        <v>BA2(1)</v>
      </c>
    </row>
    <row r="781" customFormat="false" ht="12.8" hidden="false" customHeight="false" outlineLevel="0" collapsed="false">
      <c r="A781" s="0" t="s">
        <v>2027</v>
      </c>
      <c r="B781" s="0" t="str">
        <f aca="false">VLOOKUP(A781,'Format10 ALLOCATE_PARMS'!$I$2:$N$951,6,0)</f>
        <v>BA1(1)</v>
      </c>
    </row>
    <row r="782" customFormat="false" ht="12.8" hidden="false" customHeight="false" outlineLevel="0" collapsed="false">
      <c r="A782" s="0" t="s">
        <v>2026</v>
      </c>
      <c r="B782" s="0" t="str">
        <f aca="false">VLOOKUP(A782,'Format10 ALLOCATE_PARMS'!$I$2:$N$951,6,0)</f>
        <v>AWC(200,1)</v>
      </c>
    </row>
    <row r="783" customFormat="false" ht="12.8" hidden="false" customHeight="false" outlineLevel="0" collapsed="false">
      <c r="A783" s="0" t="s">
        <v>2025</v>
      </c>
      <c r="B783" s="0" t="str">
        <f aca="false">VLOOKUP(A783,'Format10 ALLOCATE_PARMS'!$I$2:$N$951,6,0)</f>
        <v>ASW(12,1)</v>
      </c>
    </row>
    <row r="784" customFormat="false" ht="12.8" hidden="false" customHeight="false" outlineLevel="0" collapsed="false">
      <c r="A784" s="0" t="s">
        <v>2024</v>
      </c>
      <c r="B784" s="0" t="str">
        <f aca="false">VLOOKUP(A784,'Format10 ALLOCATE_PARMS'!$I$2:$N$951,6,0)</f>
        <v>ARSD(1)</v>
      </c>
    </row>
    <row r="785" customFormat="false" ht="12.8" hidden="false" customHeight="false" outlineLevel="0" collapsed="false">
      <c r="A785" s="0" t="s">
        <v>2023</v>
      </c>
      <c r="B785" s="0" t="str">
        <f aca="false">VLOOKUP(A785,'Format10 ALLOCATE_PARMS'!$I$2:$N$951,6,0)</f>
        <v>ARMX(1)</v>
      </c>
    </row>
    <row r="786" customFormat="false" ht="12.8" hidden="false" customHeight="false" outlineLevel="0" collapsed="false">
      <c r="A786" s="0" t="s">
        <v>2022</v>
      </c>
      <c r="B786" s="0" t="str">
        <f aca="false">VLOOKUP(A786,'Format10 ALLOCATE_PARMS'!$I$2:$N$951,6,0)</f>
        <v>ARMN(1)</v>
      </c>
    </row>
    <row r="787" customFormat="false" ht="12.8" hidden="false" customHeight="false" outlineLevel="0" collapsed="false">
      <c r="A787" s="0" t="s">
        <v>2021</v>
      </c>
      <c r="B787" s="0" t="str">
        <f aca="false">VLOOKUP(A787,'Format10 ALLOCATE_PARMS'!$I$2:$N$951,6,0)</f>
        <v>AO2C(31,1)</v>
      </c>
    </row>
    <row r="788" customFormat="false" ht="12.8" hidden="false" customHeight="false" outlineLevel="0" collapsed="false">
      <c r="A788" s="0" t="s">
        <v>2020</v>
      </c>
      <c r="B788" s="0" t="str">
        <f aca="false">VLOOKUP(A788,'Format10 ALLOCATE_PARMS'!$I$2:$N$951,6,0)</f>
        <v>ANA(45,1)</v>
      </c>
    </row>
    <row r="789" customFormat="false" ht="12.8" hidden="false" customHeight="false" outlineLevel="0" collapsed="false">
      <c r="A789" s="0" t="s">
        <v>2019</v>
      </c>
      <c r="B789" s="0" t="str">
        <f aca="false">VLOOKUP(A789,'Format10 ALLOCATE_PARMS'!$I$2:$N$951,6,0)</f>
        <v>AN2OC(31,1)</v>
      </c>
    </row>
    <row r="790" customFormat="false" ht="12.8" hidden="false" customHeight="false" outlineLevel="0" collapsed="false">
      <c r="A790" s="0" t="s">
        <v>2018</v>
      </c>
      <c r="B790" s="0" t="str">
        <f aca="false">VLOOKUP(A790,'Format10 ALLOCATE_PARMS'!$I$2:$N$951,6,0)</f>
        <v>ALT(200)</v>
      </c>
    </row>
    <row r="791" customFormat="false" ht="12.8" hidden="false" customHeight="false" outlineLevel="0" collapsed="false">
      <c r="A791" s="0" t="s">
        <v>2017</v>
      </c>
      <c r="B791" s="0" t="str">
        <f aca="false">VLOOKUP(A791,'Format10 ALLOCATE_PARMS'!$I$2:$N$951,6,0)</f>
        <v>ALS(12,1)</v>
      </c>
    </row>
    <row r="792" customFormat="false" ht="12.8" hidden="false" customHeight="false" outlineLevel="0" collapsed="false">
      <c r="A792" s="0" t="s">
        <v>2016</v>
      </c>
      <c r="B792" s="0" t="str">
        <f aca="false">VLOOKUP(A792,'Format10 ALLOCATE_PARMS'!$I$2:$N$951,6,0)</f>
        <v>ALQ(1)</v>
      </c>
    </row>
    <row r="793" customFormat="false" ht="12.8" hidden="false" customHeight="false" outlineLevel="0" collapsed="false">
      <c r="A793" s="0" t="s">
        <v>2015</v>
      </c>
      <c r="B793" s="0" t="str">
        <f aca="false">VLOOKUP(A793,'Format10 ALLOCATE_PARMS'!$I$2:$N$951,6,0)</f>
        <v>ALGI(1)</v>
      </c>
    </row>
    <row r="794" customFormat="false" ht="12.8" hidden="false" customHeight="false" outlineLevel="0" collapsed="false">
      <c r="A794" s="0" t="s">
        <v>2014</v>
      </c>
      <c r="B794" s="0" t="str">
        <f aca="false">VLOOKUP(A794,'Format10 ALLOCATE_PARMS'!$I$2:$N$951,6,0)</f>
        <v>AJHI(200,1)</v>
      </c>
    </row>
    <row r="795" customFormat="false" ht="12.8" hidden="false" customHeight="false" outlineLevel="0" collapsed="false">
      <c r="A795" s="0" t="s">
        <v>2013</v>
      </c>
      <c r="B795" s="0" t="str">
        <f aca="false">VLOOKUP(A795,'Format10 ALLOCATE_PARMS'!$I$2:$N$951,6,0)</f>
        <v>AGPM(1)</v>
      </c>
    </row>
    <row r="796" customFormat="false" ht="12.8" hidden="false" customHeight="false" outlineLevel="0" collapsed="false">
      <c r="A796" s="0" t="s">
        <v>2012</v>
      </c>
      <c r="B796" s="0" t="str">
        <f aca="false">VLOOKUP(A796,'Format10 ALLOCATE_PARMS'!$I$2:$N$951,6,0)</f>
        <v>AFP(31,1)</v>
      </c>
    </row>
    <row r="797" customFormat="false" ht="12.8" hidden="false" customHeight="false" outlineLevel="0" collapsed="false">
      <c r="A797" s="0" t="s">
        <v>2011</v>
      </c>
      <c r="B797" s="0" t="str">
        <f aca="false">VLOOKUP(A797,'Format10 ALLOCATE_PARMS'!$I$2:$N$951,6,0)</f>
        <v>AFLG(1)</v>
      </c>
    </row>
    <row r="798" customFormat="false" ht="12.8" hidden="false" customHeight="false" outlineLevel="0" collapsed="false">
      <c r="A798" s="0" t="s">
        <v>2010</v>
      </c>
      <c r="B798" s="0" t="str">
        <f aca="false">VLOOKUP(A798,'Format10 ALLOCATE_PARMS'!$I$2:$N$951,6,0)</f>
        <v>AEP(200)</v>
      </c>
    </row>
    <row r="799" customFormat="false" ht="12.8" hidden="false" customHeight="false" outlineLevel="0" collapsed="false">
      <c r="A799" s="0" t="s">
        <v>2973</v>
      </c>
      <c r="B799" s="0" t="str">
        <f aca="false">VLOOKUP(A799,'Format10 ALLOCATE_PARMS'!$I$2:$N$951,6,0)</f>
        <v>ACO2C(31,1)</v>
      </c>
    </row>
    <row r="800" customFormat="false" ht="12.8" hidden="false" customHeight="false" outlineLevel="0" collapsed="false">
      <c r="A800" s="0" t="s">
        <v>2009</v>
      </c>
      <c r="B800" s="0" t="str">
        <f aca="false">VLOOKUP(A800,'Format10 ALLOCATE_PARMS'!$I$2:$N$951,6,0)</f>
        <v>ACET(200,1)</v>
      </c>
    </row>
    <row r="801" customFormat="false" ht="12.8" hidden="false" customHeight="false" outlineLevel="0" collapsed="false">
      <c r="A801" s="0" t="s">
        <v>2008</v>
      </c>
      <c r="B801" s="0" t="str">
        <f aca="false">VLOOKUP(A801,'Format10 ALLOCATE_PARMS'!$I$2:$N$951,6,0)</f>
        <v>ABD(1)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00FF7F"/>
    <pageSetUpPr fitToPage="false"/>
  </sheetPr>
  <dimension ref="A1:B15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19.1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54" t="s">
        <v>2971</v>
      </c>
    </row>
    <row r="2" customFormat="false" ht="12.8" hidden="false" customHeight="false" outlineLevel="0" collapsed="false">
      <c r="A2" s="0" t="s">
        <v>2244</v>
      </c>
      <c r="B2" s="0" t="str">
        <f aca="false">VLOOKUP(A2,'Format10 ALLOCATE_PARMS'!$I$2:$N$951,6,0)</f>
        <v>IAC(1)</v>
      </c>
    </row>
    <row r="3" customFormat="false" ht="12.8" hidden="false" customHeight="false" outlineLevel="0" collapsed="false">
      <c r="A3" s="0" t="s">
        <v>2245</v>
      </c>
      <c r="B3" s="0" t="str">
        <f aca="false">VLOOKUP(A3,'Format10 ALLOCATE_PARMS'!$I$2:$N$951,6,0)</f>
        <v>IAMF(1)</v>
      </c>
    </row>
    <row r="4" customFormat="false" ht="12.8" hidden="false" customHeight="false" outlineLevel="0" collapsed="false">
      <c r="A4" s="0" t="s">
        <v>2246</v>
      </c>
      <c r="B4" s="0" t="str">
        <f aca="false">VLOOKUP(A4,'Format10 ALLOCATE_PARMS'!$I$2:$N$951,6,0)</f>
        <v>IAPL(1)</v>
      </c>
    </row>
    <row r="5" customFormat="false" ht="12.8" hidden="false" customHeight="false" outlineLevel="0" collapsed="false">
      <c r="A5" s="0" t="s">
        <v>2247</v>
      </c>
      <c r="B5" s="0" t="str">
        <f aca="false">VLOOKUP(A5,'Format10 ALLOCATE_PARMS'!$I$2:$N$951,6,0)</f>
        <v>IAUF(1)</v>
      </c>
    </row>
    <row r="6" customFormat="false" ht="12.8" hidden="false" customHeight="false" outlineLevel="0" collapsed="false">
      <c r="A6" s="0" t="s">
        <v>2248</v>
      </c>
      <c r="B6" s="0" t="str">
        <f aca="false">VLOOKUP(A6,'Format10 ALLOCATE_PARMS'!$I$2:$N$951,6,0)</f>
        <v>IAUI(1)</v>
      </c>
    </row>
    <row r="7" customFormat="false" ht="12.8" hidden="false" customHeight="false" outlineLevel="0" collapsed="false">
      <c r="A7" s="0" t="s">
        <v>2249</v>
      </c>
      <c r="B7" s="0" t="str">
        <f aca="false">VLOOKUP(A7,'Format10 ALLOCATE_PARMS'!$I$2:$N$951,6,0)</f>
        <v>IAUL(1)</v>
      </c>
    </row>
    <row r="8" customFormat="false" ht="12.8" hidden="false" customHeight="false" outlineLevel="0" collapsed="false">
      <c r="A8" s="0" t="s">
        <v>2250</v>
      </c>
      <c r="B8" s="0" t="str">
        <f aca="false">VLOOKUP(A8,'Format10 ALLOCATE_PARMS'!$I$2:$N$951,6,0)</f>
        <v>IBSA(1)</v>
      </c>
    </row>
    <row r="9" customFormat="false" ht="12.8" hidden="false" customHeight="false" outlineLevel="0" collapsed="false">
      <c r="A9" s="0" t="s">
        <v>2251</v>
      </c>
      <c r="B9" s="0" t="str">
        <f aca="false">VLOOKUP(A9,'Format10 ALLOCATE_PARMS'!$I$2:$N$951,6,0)</f>
        <v>ICDT(4)</v>
      </c>
    </row>
    <row r="10" customFormat="false" ht="12.8" hidden="false" customHeight="false" outlineLevel="0" collapsed="false">
      <c r="A10" s="0" t="s">
        <v>2252</v>
      </c>
      <c r="B10" s="0" t="str">
        <f aca="false">VLOOKUP(A10,'Format10 ALLOCATE_PARMS'!$I$2:$N$951,6,0)</f>
        <v>ICUS(300)</v>
      </c>
    </row>
    <row r="11" customFormat="false" ht="12.8" hidden="false" customHeight="false" outlineLevel="0" collapsed="false">
      <c r="A11" s="0" t="s">
        <v>2253</v>
      </c>
      <c r="B11" s="0" t="str">
        <f aca="false">VLOOKUP(A11,'Format10 ALLOCATE_PARMS'!$I$2:$N$951,6,0)</f>
        <v>IDC(200)</v>
      </c>
    </row>
    <row r="12" customFormat="false" ht="12.8" hidden="false" customHeight="false" outlineLevel="0" collapsed="false">
      <c r="A12" s="0" t="s">
        <v>2254</v>
      </c>
      <c r="B12" s="0" t="str">
        <f aca="false">VLOOKUP(A12,'Format10 ALLOCATE_PARMS'!$I$2:$N$951,6,0)</f>
        <v>IDF0(6,1)</v>
      </c>
    </row>
    <row r="13" customFormat="false" ht="12.8" hidden="false" customHeight="false" outlineLevel="0" collapsed="false">
      <c r="A13" s="0" t="s">
        <v>2255</v>
      </c>
      <c r="B13" s="0" t="str">
        <f aca="false">VLOOKUP(A13,'Format10 ALLOCATE_PARMS'!$I$2:$N$951,6,0)</f>
        <v>IDFA(10,1)</v>
      </c>
    </row>
    <row r="14" customFormat="false" ht="12.8" hidden="false" customHeight="false" outlineLevel="0" collapsed="false">
      <c r="A14" s="0" t="s">
        <v>2256</v>
      </c>
      <c r="B14" s="0" t="str">
        <f aca="false">VLOOKUP(A14,'Format10 ALLOCATE_PARMS'!$I$2:$N$951,6,0)</f>
        <v>IDFD(10,1)</v>
      </c>
    </row>
    <row r="15" customFormat="false" ht="12.8" hidden="false" customHeight="false" outlineLevel="0" collapsed="false">
      <c r="A15" s="0" t="s">
        <v>2257</v>
      </c>
      <c r="B15" s="0" t="str">
        <f aca="false">VLOOKUP(A15,'Format10 ALLOCATE_PARMS'!$I$2:$N$951,6,0)</f>
        <v>IDFH(1)</v>
      </c>
    </row>
    <row r="16" customFormat="false" ht="12.8" hidden="false" customHeight="false" outlineLevel="0" collapsed="false">
      <c r="A16" s="0" t="s">
        <v>2258</v>
      </c>
      <c r="B16" s="0" t="str">
        <f aca="false">VLOOKUP(A16,'Format10 ALLOCATE_PARMS'!$I$2:$N$951,6,0)</f>
        <v>IDFT(6,1)</v>
      </c>
    </row>
    <row r="17" customFormat="false" ht="12.8" hidden="false" customHeight="false" outlineLevel="0" collapsed="false">
      <c r="A17" s="0" t="s">
        <v>2259</v>
      </c>
      <c r="B17" s="0" t="str">
        <f aca="false">VLOOKUP(A17,'Format10 ALLOCATE_PARMS'!$I$2:$N$951,6,0)</f>
        <v>IDMU(10,1)</v>
      </c>
    </row>
    <row r="18" customFormat="false" ht="12.8" hidden="false" customHeight="false" outlineLevel="0" collapsed="false">
      <c r="A18" s="0" t="s">
        <v>2260</v>
      </c>
      <c r="B18" s="0" t="str">
        <f aca="false">VLOOKUP(A18,'Format10 ALLOCATE_PARMS'!$I$2:$N$951,6,0)</f>
        <v>IDN1T(4)</v>
      </c>
    </row>
    <row r="19" customFormat="false" ht="12.8" hidden="false" customHeight="false" outlineLevel="0" collapsed="false">
      <c r="A19" s="0" t="s">
        <v>2261</v>
      </c>
      <c r="B19" s="0" t="str">
        <f aca="false">VLOOKUP(A19,'Format10 ALLOCATE_PARMS'!$I$2:$N$951,6,0)</f>
        <v>IDN2T(4)</v>
      </c>
    </row>
    <row r="20" customFormat="false" ht="12.8" hidden="false" customHeight="false" outlineLevel="0" collapsed="false">
      <c r="A20" s="0" t="s">
        <v>2262</v>
      </c>
      <c r="B20" s="0" t="str">
        <f aca="false">VLOOKUP(A20,'Format10 ALLOCATE_PARMS'!$I$2:$N$951,6,0)</f>
        <v>IDNB(4)</v>
      </c>
    </row>
    <row r="21" customFormat="false" ht="12.8" hidden="false" customHeight="false" outlineLevel="0" collapsed="false">
      <c r="A21" s="0" t="s">
        <v>2263</v>
      </c>
      <c r="B21" s="0" t="str">
        <f aca="false">VLOOKUP(A21,'Format10 ALLOCATE_PARMS'!$I$2:$N$951,6,0)</f>
        <v>IDNF(1)</v>
      </c>
    </row>
    <row r="22" customFormat="false" ht="12.8" hidden="false" customHeight="false" outlineLevel="0" collapsed="false">
      <c r="A22" s="0" t="s">
        <v>2264</v>
      </c>
      <c r="B22" s="0" t="str">
        <f aca="false">VLOOKUP(A22,'Format10 ALLOCATE_PARMS'!$I$2:$N$951,6,0)</f>
        <v>IDOA(1)</v>
      </c>
    </row>
    <row r="23" customFormat="false" ht="12.8" hidden="false" customHeight="false" outlineLevel="0" collapsed="false">
      <c r="A23" s="0" t="s">
        <v>2265</v>
      </c>
      <c r="B23" s="0" t="str">
        <f aca="false">VLOOKUP(A23,'Format10 ALLOCATE_PARMS'!$I$2:$N$951,6,0)</f>
        <v>IDON(1)</v>
      </c>
    </row>
    <row r="24" customFormat="false" ht="12.8" hidden="false" customHeight="false" outlineLevel="0" collapsed="false">
      <c r="A24" s="0" t="s">
        <v>2266</v>
      </c>
      <c r="B24" s="0" t="str">
        <f aca="false">VLOOKUP(A24,'Format10 ALLOCATE_PARMS'!$I$2:$N$951,6,0)</f>
        <v>IDOT(4)</v>
      </c>
    </row>
    <row r="25" customFormat="false" ht="12.8" hidden="false" customHeight="false" outlineLevel="0" collapsed="false">
      <c r="A25" s="0" t="s">
        <v>2267</v>
      </c>
      <c r="B25" s="0" t="str">
        <f aca="false">VLOOKUP(A25,'Format10 ALLOCATE_PARMS'!$I$2:$N$951,6,0)</f>
        <v>IDOW(1,1)</v>
      </c>
    </row>
    <row r="26" customFormat="false" ht="12.8" hidden="false" customHeight="false" outlineLevel="0" collapsed="false">
      <c r="A26" s="0" t="s">
        <v>2268</v>
      </c>
      <c r="B26" s="0" t="str">
        <f aca="false">VLOOKUP(A26,'Format10 ALLOCATE_PARMS'!$I$2:$N$951,6,0)</f>
        <v>IDR(1)</v>
      </c>
    </row>
    <row r="27" customFormat="false" ht="12.8" hidden="false" customHeight="false" outlineLevel="0" collapsed="false">
      <c r="A27" s="0" t="s">
        <v>2269</v>
      </c>
      <c r="B27" s="0" t="str">
        <f aca="false">VLOOKUP(A27,'Format10 ALLOCATE_PARMS'!$I$2:$N$951,6,0)</f>
        <v>IDRL(1)</v>
      </c>
    </row>
    <row r="28" customFormat="false" ht="12.8" hidden="false" customHeight="false" outlineLevel="0" collapsed="false">
      <c r="A28" s="0" t="s">
        <v>2270</v>
      </c>
      <c r="B28" s="0" t="str">
        <f aca="false">VLOOKUP(A28,'Format10 ALLOCATE_PARMS'!$I$2:$N$951,6,0)</f>
        <v>IDRO(4)</v>
      </c>
    </row>
    <row r="29" customFormat="false" ht="12.8" hidden="false" customHeight="false" outlineLevel="0" collapsed="false">
      <c r="A29" s="0" t="s">
        <v>2271</v>
      </c>
      <c r="B29" s="0" t="str">
        <f aca="false">VLOOKUP(A29,'Format10 ALLOCATE_PARMS'!$I$2:$N$951,6,0)</f>
        <v>IDS(1)</v>
      </c>
    </row>
    <row r="30" customFormat="false" ht="12.8" hidden="false" customHeight="false" outlineLevel="0" collapsed="false">
      <c r="A30" s="0" t="s">
        <v>2272</v>
      </c>
      <c r="B30" s="0" t="str">
        <f aca="false">VLOOKUP(A30,'Format10 ALLOCATE_PARMS'!$I$2:$N$951,6,0)</f>
        <v>IDSL(1,1)</v>
      </c>
    </row>
    <row r="31" customFormat="false" ht="12.8" hidden="false" customHeight="false" outlineLevel="0" collapsed="false">
      <c r="A31" s="0" t="s">
        <v>2273</v>
      </c>
      <c r="B31" s="0" t="str">
        <f aca="false">VLOOKUP(A31,'Format10 ALLOCATE_PARMS'!$I$2:$N$951,6,0)</f>
        <v>IDSS(1,1)</v>
      </c>
    </row>
    <row r="32" customFormat="false" ht="12.8" hidden="false" customHeight="false" outlineLevel="0" collapsed="false">
      <c r="A32" s="0" t="s">
        <v>2274</v>
      </c>
      <c r="B32" s="0" t="str">
        <f aca="false">VLOOKUP(A32,'Format10 ALLOCATE_PARMS'!$I$2:$N$951,6,0)</f>
        <v>IEXT(1)</v>
      </c>
    </row>
    <row r="33" customFormat="false" ht="12.8" hidden="false" customHeight="false" outlineLevel="0" collapsed="false">
      <c r="A33" s="0" t="s">
        <v>2275</v>
      </c>
      <c r="B33" s="0" t="str">
        <f aca="false">VLOOKUP(A33,'Format10 ALLOCATE_PARMS'!$I$2:$N$951,6,0)</f>
        <v>IFA(1)</v>
      </c>
    </row>
    <row r="34" customFormat="false" ht="12.8" hidden="false" customHeight="false" outlineLevel="0" collapsed="false">
      <c r="A34" s="0" t="s">
        <v>2276</v>
      </c>
      <c r="B34" s="0" t="str">
        <f aca="false">VLOOKUP(A34,'Format10 ALLOCATE_PARMS'!$I$2:$N$951,6,0)</f>
        <v>IFD(1)</v>
      </c>
    </row>
    <row r="35" customFormat="false" ht="12.8" hidden="false" customHeight="false" outlineLevel="0" collapsed="false">
      <c r="A35" s="0" t="s">
        <v>2277</v>
      </c>
      <c r="B35" s="0" t="str">
        <f aca="false">VLOOKUP(A35,'Format10 ALLOCATE_PARMS'!$I$2:$N$951,6,0)</f>
        <v>IFED(10,1)</v>
      </c>
    </row>
    <row r="36" customFormat="false" ht="12.8" hidden="false" customHeight="false" outlineLevel="0" collapsed="false">
      <c r="A36" s="0" t="s">
        <v>2278</v>
      </c>
      <c r="B36" s="0" t="str">
        <f aca="false">VLOOKUP(A36,'Format10 ALLOCATE_PARMS'!$I$2:$N$951,6,0)</f>
        <v>IFLO(12,1)</v>
      </c>
    </row>
    <row r="37" customFormat="false" ht="12.8" hidden="false" customHeight="false" outlineLevel="0" collapsed="false">
      <c r="A37" s="0" t="s">
        <v>2279</v>
      </c>
      <c r="B37" s="0" t="str">
        <f aca="false">VLOOKUP(A37,'Format10 ALLOCATE_PARMS'!$I$2:$N$951,6,0)</f>
        <v>IFLS(1)</v>
      </c>
    </row>
    <row r="38" customFormat="false" ht="12.8" hidden="false" customHeight="false" outlineLevel="0" collapsed="false">
      <c r="A38" s="0" t="s">
        <v>2280</v>
      </c>
      <c r="B38" s="0" t="str">
        <f aca="false">VLOOKUP(A38,'Format10 ALLOCATE_PARMS'!$I$2:$N$951,6,0)</f>
        <v>IGO(1)</v>
      </c>
    </row>
    <row r="39" customFormat="false" ht="12.8" hidden="false" customHeight="false" outlineLevel="0" collapsed="false">
      <c r="A39" s="0" t="s">
        <v>2281</v>
      </c>
      <c r="B39" s="0" t="str">
        <f aca="false">VLOOKUP(A39,'Format10 ALLOCATE_PARMS'!$I$2:$N$951,6,0)</f>
        <v>IGZ(1)</v>
      </c>
    </row>
    <row r="40" customFormat="false" ht="12.8" hidden="false" customHeight="false" outlineLevel="0" collapsed="false">
      <c r="A40" s="0" t="s">
        <v>2282</v>
      </c>
      <c r="B40" s="0" t="str">
        <f aca="false">VLOOKUP(A40,'Format10 ALLOCATE_PARMS'!$I$2:$N$951,6,0)</f>
        <v>IGZO(10,1)</v>
      </c>
    </row>
    <row r="41" customFormat="false" ht="12.8" hidden="false" customHeight="false" outlineLevel="0" collapsed="false">
      <c r="A41" s="0" t="s">
        <v>2283</v>
      </c>
      <c r="B41" s="0" t="str">
        <f aca="false">VLOOKUP(A41,'Format10 ALLOCATE_PARMS'!$I$2:$N$951,6,0)</f>
        <v>IGZX(10,1)</v>
      </c>
    </row>
    <row r="42" customFormat="false" ht="12.8" hidden="false" customHeight="false" outlineLevel="0" collapsed="false">
      <c r="A42" s="0" t="s">
        <v>2284</v>
      </c>
      <c r="B42" s="0" t="str">
        <f aca="false">VLOOKUP(A42,'Format10 ALLOCATE_PARMS'!$I$2:$N$951,6,0)</f>
        <v>IHBS(10,1)</v>
      </c>
    </row>
    <row r="43" customFormat="false" ht="12.8" hidden="false" customHeight="false" outlineLevel="0" collapsed="false">
      <c r="A43" s="0" t="s">
        <v>2285</v>
      </c>
      <c r="B43" s="0" t="str">
        <f aca="false">VLOOKUP(A43,'Format10 ALLOCATE_PARMS'!$I$2:$N$951,6,0)</f>
        <v>IHC(300)</v>
      </c>
    </row>
    <row r="44" customFormat="false" ht="12.8" hidden="false" customHeight="false" outlineLevel="0" collapsed="false">
      <c r="A44" s="0" t="s">
        <v>2286</v>
      </c>
      <c r="B44" s="0" t="str">
        <f aca="false">VLOOKUP(A44,'Format10 ALLOCATE_PARMS'!$I$2:$N$951,6,0)</f>
        <v>IHDM(1)</v>
      </c>
    </row>
    <row r="45" customFormat="false" ht="12.8" hidden="false" customHeight="false" outlineLevel="0" collapsed="false">
      <c r="A45" s="0" t="s">
        <v>2287</v>
      </c>
      <c r="B45" s="0" t="str">
        <f aca="false">VLOOKUP(A45,'Format10 ALLOCATE_PARMS'!$I$2:$N$951,6,0)</f>
        <v>IHDT(4,10,1)</v>
      </c>
    </row>
    <row r="46" customFormat="false" ht="12.8" hidden="false" customHeight="false" outlineLevel="0" collapsed="false">
      <c r="A46" s="0" t="s">
        <v>2288</v>
      </c>
      <c r="B46" s="0" t="str">
        <f aca="false">VLOOKUP(A46,'Format10 ALLOCATE_PARMS'!$I$2:$N$951,6,0)</f>
        <v>IHRL(12,1)</v>
      </c>
    </row>
    <row r="47" customFormat="false" ht="12.8" hidden="false" customHeight="false" outlineLevel="0" collapsed="false">
      <c r="A47" s="0" t="s">
        <v>2289</v>
      </c>
      <c r="B47" s="0" t="str">
        <f aca="false">VLOOKUP(A47,'Format10 ALLOCATE_PARMS'!$I$2:$N$951,6,0)</f>
        <v>IHT(300,1)</v>
      </c>
    </row>
    <row r="48" customFormat="false" ht="12.8" hidden="false" customHeight="false" outlineLevel="0" collapsed="false">
      <c r="A48" s="0" t="s">
        <v>2290</v>
      </c>
      <c r="B48" s="0" t="str">
        <f aca="false">VLOOKUP(A48,'Format10 ALLOCATE_PARMS'!$I$2:$N$951,6,0)</f>
        <v>IHU(200,1)</v>
      </c>
    </row>
    <row r="49" customFormat="false" ht="12.8" hidden="false" customHeight="false" outlineLevel="0" collapsed="false">
      <c r="A49" s="0" t="s">
        <v>2291</v>
      </c>
      <c r="B49" s="0" t="str">
        <f aca="false">VLOOKUP(A49,'Format10 ALLOCATE_PARMS'!$I$2:$N$951,6,0)</f>
        <v>IHX(3)</v>
      </c>
    </row>
    <row r="50" customFormat="false" ht="12.8" hidden="false" customHeight="false" outlineLevel="0" collapsed="false">
      <c r="A50" s="0" t="s">
        <v>2292</v>
      </c>
      <c r="B50" s="0" t="str">
        <f aca="false">VLOOKUP(A50,'Format10 ALLOCATE_PARMS'!$I$2:$N$951,6,0)</f>
        <v>IIR(45)</v>
      </c>
    </row>
    <row r="51" customFormat="false" ht="12.8" hidden="false" customHeight="false" outlineLevel="0" collapsed="false">
      <c r="A51" s="0" t="s">
        <v>2293</v>
      </c>
      <c r="B51" s="0" t="str">
        <f aca="false">VLOOKUP(A51,'Format10 ALLOCATE_PARMS'!$I$2:$N$951,6,0)</f>
        <v>ILQF(1)</v>
      </c>
    </row>
    <row r="52" customFormat="false" ht="12.8" hidden="false" customHeight="false" outlineLevel="0" collapsed="false">
      <c r="A52" s="0" t="s">
        <v>2294</v>
      </c>
      <c r="B52" s="0" t="str">
        <f aca="false">VLOOKUP(A52,'Format10 ALLOCATE_PARMS'!$I$2:$N$951,6,0)</f>
        <v>IMW(1)</v>
      </c>
    </row>
    <row r="53" customFormat="false" ht="12.8" hidden="false" customHeight="false" outlineLevel="0" collapsed="false">
      <c r="A53" s="0" t="s">
        <v>2295</v>
      </c>
      <c r="B53" s="0" t="str">
        <f aca="false">VLOOKUP(A53,'Format10 ALLOCATE_PARMS'!$I$2:$N$951,6,0)</f>
        <v>IPMP(1)</v>
      </c>
    </row>
    <row r="54" customFormat="false" ht="12.8" hidden="false" customHeight="false" outlineLevel="0" collapsed="false">
      <c r="A54" s="0" t="s">
        <v>2296</v>
      </c>
      <c r="B54" s="0" t="str">
        <f aca="false">VLOOKUP(A54,'Format10 ALLOCATE_PARMS'!$I$2:$N$951,6,0)</f>
        <v>IPSF(5)</v>
      </c>
    </row>
    <row r="55" customFormat="false" ht="12.8" hidden="false" customHeight="false" outlineLevel="0" collapsed="false">
      <c r="A55" s="0" t="s">
        <v>2297</v>
      </c>
      <c r="B55" s="0" t="str">
        <f aca="false">VLOOKUP(A55,'Format10 ALLOCATE_PARMS'!$I$2:$N$951,6,0)</f>
        <v>IPSO(1)</v>
      </c>
    </row>
    <row r="56" customFormat="false" ht="12.8" hidden="false" customHeight="false" outlineLevel="0" collapsed="false">
      <c r="A56" s="0" t="s">
        <v>2298</v>
      </c>
      <c r="B56" s="0" t="str">
        <f aca="false">VLOOKUP(A56,'Format10 ALLOCATE_PARMS'!$I$2:$N$951,6,0)</f>
        <v>IPST(1)</v>
      </c>
    </row>
    <row r="57" customFormat="false" ht="12.8" hidden="false" customHeight="false" outlineLevel="0" collapsed="false">
      <c r="A57" s="0" t="s">
        <v>2299</v>
      </c>
      <c r="B57" s="0" t="str">
        <f aca="false">VLOOKUP(A57,'Format10 ALLOCATE_PARMS'!$I$2:$N$951,6,0)</f>
        <v>IPTS(1)</v>
      </c>
    </row>
    <row r="58" customFormat="false" ht="12.8" hidden="false" customHeight="false" outlineLevel="0" collapsed="false">
      <c r="A58" s="0" t="s">
        <v>2300</v>
      </c>
      <c r="B58" s="0" t="str">
        <f aca="false">VLOOKUP(A58,'Format10 ALLOCATE_PARMS'!$I$2:$N$951,6,0)</f>
        <v>IRF(1)</v>
      </c>
    </row>
    <row r="59" customFormat="false" ht="12.8" hidden="false" customHeight="false" outlineLevel="0" collapsed="false">
      <c r="A59" s="0" t="s">
        <v>2301</v>
      </c>
      <c r="B59" s="0" t="str">
        <f aca="false">VLOOKUP(A59,'Format10 ALLOCATE_PARMS'!$I$2:$N$951,6,0)</f>
        <v>IRI(1)</v>
      </c>
    </row>
    <row r="60" customFormat="false" ht="12.8" hidden="false" customHeight="false" outlineLevel="0" collapsed="false">
      <c r="A60" s="0" t="s">
        <v>2302</v>
      </c>
      <c r="B60" s="0" t="str">
        <f aca="false">VLOOKUP(A60,'Format10 ALLOCATE_PARMS'!$I$2:$N$951,6,0)</f>
        <v>IRO(1)</v>
      </c>
    </row>
    <row r="61" customFormat="false" ht="12.8" hidden="false" customHeight="false" outlineLevel="0" collapsed="false">
      <c r="A61" s="0" t="s">
        <v>2303</v>
      </c>
      <c r="B61" s="0" t="str">
        <f aca="false">VLOOKUP(A61,'Format10 ALLOCATE_PARMS'!$I$2:$N$951,6,0)</f>
        <v>IRP(1)</v>
      </c>
    </row>
    <row r="62" customFormat="false" ht="12.8" hidden="false" customHeight="false" outlineLevel="0" collapsed="false">
      <c r="A62" s="0" t="s">
        <v>2304</v>
      </c>
      <c r="B62" s="0" t="str">
        <f aca="false">VLOOKUP(A62,'Format10 ALLOCATE_PARMS'!$I$2:$N$951,6,0)</f>
        <v>IRR(1)</v>
      </c>
    </row>
    <row r="63" customFormat="false" ht="12.8" hidden="false" customHeight="false" outlineLevel="0" collapsed="false">
      <c r="A63" s="0" t="s">
        <v>2305</v>
      </c>
      <c r="B63" s="0" t="str">
        <f aca="false">VLOOKUP(A63,'Format10 ALLOCATE_PARMS'!$I$2:$N$951,6,0)</f>
        <v>IRRS(1)</v>
      </c>
    </row>
    <row r="64" customFormat="false" ht="12.8" hidden="false" customHeight="false" outlineLevel="0" collapsed="false">
      <c r="A64" s="0" t="s">
        <v>2306</v>
      </c>
      <c r="B64" s="0" t="str">
        <f aca="false">VLOOKUP(A64,'Format10 ALLOCATE_PARMS'!$I$2:$N$951,6,0)</f>
        <v>ISAL(1)</v>
      </c>
    </row>
    <row r="65" customFormat="false" ht="12.8" hidden="false" customHeight="false" outlineLevel="0" collapsed="false">
      <c r="A65" s="0" t="s">
        <v>2307</v>
      </c>
      <c r="B65" s="0" t="str">
        <f aca="false">VLOOKUP(A65,'Format10 ALLOCATE_PARMS'!$I$2:$N$951,6,0)</f>
        <v>ISAO(1)</v>
      </c>
    </row>
    <row r="66" customFormat="false" ht="12.8" hidden="false" customHeight="false" outlineLevel="0" collapsed="false">
      <c r="A66" s="0" t="s">
        <v>2308</v>
      </c>
      <c r="B66" s="0" t="str">
        <f aca="false">VLOOKUP(A66,'Format10 ALLOCATE_PARMS'!$I$2:$N$951,6,0)</f>
        <v>ISAS(1)</v>
      </c>
    </row>
    <row r="67" customFormat="false" ht="12.8" hidden="false" customHeight="false" outlineLevel="0" collapsed="false">
      <c r="A67" s="0" t="s">
        <v>2309</v>
      </c>
      <c r="B67" s="0" t="str">
        <f aca="false">VLOOKUP(A67,'Format10 ALLOCATE_PARMS'!$I$2:$N$951,6,0)</f>
        <v>ISCP(1)</v>
      </c>
    </row>
    <row r="68" customFormat="false" ht="12.8" hidden="false" customHeight="false" outlineLevel="0" collapsed="false">
      <c r="A68" s="0" t="s">
        <v>2310</v>
      </c>
      <c r="B68" s="0" t="str">
        <f aca="false">VLOOKUP(A68,'Format10 ALLOCATE_PARMS'!$I$2:$N$951,6,0)</f>
        <v>ISG(1)</v>
      </c>
    </row>
    <row r="69" customFormat="false" ht="12.8" hidden="false" customHeight="false" outlineLevel="0" collapsed="false">
      <c r="A69" s="0" t="s">
        <v>2311</v>
      </c>
      <c r="B69" s="0" t="str">
        <f aca="false">VLOOKUP(A69,'Format10 ALLOCATE_PARMS'!$I$2:$N$951,6,0)</f>
        <v>ISPF(1)</v>
      </c>
    </row>
    <row r="70" customFormat="false" ht="12.8" hidden="false" customHeight="false" outlineLevel="0" collapsed="false">
      <c r="A70" s="0" t="s">
        <v>2312</v>
      </c>
      <c r="B70" s="0" t="str">
        <f aca="false">VLOOKUP(A70,'Format10 ALLOCATE_PARMS'!$I$2:$N$951,6,0)</f>
        <v>ITL(45,300,1)</v>
      </c>
    </row>
    <row r="71" customFormat="false" ht="12.8" hidden="false" customHeight="false" outlineLevel="0" collapsed="false">
      <c r="A71" s="0" t="s">
        <v>2313</v>
      </c>
      <c r="B71" s="0" t="str">
        <f aca="false">VLOOKUP(A71,'Format10 ALLOCATE_PARMS'!$I$2:$N$951,6,0)</f>
        <v>IWTH(1)</v>
      </c>
    </row>
    <row r="72" customFormat="false" ht="12.8" hidden="false" customHeight="false" outlineLevel="0" collapsed="false">
      <c r="A72" s="0" t="s">
        <v>2314</v>
      </c>
      <c r="B72" s="0" t="str">
        <f aca="false">VLOOKUP(A72,'Format10 ALLOCATE_PARMS'!$I$2:$N$951,6,0)</f>
        <v>IYH(200,1)</v>
      </c>
    </row>
    <row r="73" customFormat="false" ht="12.8" hidden="false" customHeight="false" outlineLevel="0" collapsed="false">
      <c r="A73" s="0" t="s">
        <v>2315</v>
      </c>
      <c r="B73" s="0" t="str">
        <f aca="false">VLOOKUP(A73,'Format10 ALLOCATE_PARMS'!$I$2:$N$951,6,0)</f>
        <v>IYHO(10,1)</v>
      </c>
    </row>
    <row r="74" customFormat="false" ht="12.8" hidden="false" customHeight="false" outlineLevel="0" collapsed="false">
      <c r="A74" s="0" t="s">
        <v>2316</v>
      </c>
      <c r="B74" s="0" t="str">
        <f aca="false">VLOOKUP(A74,'Format10 ALLOCATE_PARMS'!$I$2:$N$951,6,0)</f>
        <v>JBG(1)</v>
      </c>
    </row>
    <row r="75" customFormat="false" ht="12.8" hidden="false" customHeight="false" outlineLevel="0" collapsed="false">
      <c r="A75" s="0" t="s">
        <v>2317</v>
      </c>
      <c r="B75" s="0" t="str">
        <f aca="false">VLOOKUP(A75,'Format10 ALLOCATE_PARMS'!$I$2:$N$951,6,0)</f>
        <v>JCN(1)</v>
      </c>
    </row>
    <row r="76" customFormat="false" ht="12.8" hidden="false" customHeight="false" outlineLevel="0" collapsed="false">
      <c r="A76" s="0" t="s">
        <v>2318</v>
      </c>
      <c r="B76" s="0" t="str">
        <f aca="false">VLOOKUP(A76,'Format10 ALLOCATE_PARMS'!$I$2:$N$951,6,0)</f>
        <v>JCN0(1)</v>
      </c>
    </row>
    <row r="77" customFormat="false" ht="12.8" hidden="false" customHeight="false" outlineLevel="0" collapsed="false">
      <c r="A77" s="0" t="s">
        <v>2319</v>
      </c>
      <c r="B77" s="0" t="str">
        <f aca="false">VLOOKUP(A77,'Format10 ALLOCATE_PARMS'!$I$2:$N$951,6,0)</f>
        <v>JCN1(1)</v>
      </c>
    </row>
    <row r="78" customFormat="false" ht="12.8" hidden="false" customHeight="false" outlineLevel="0" collapsed="false">
      <c r="A78" s="0" t="s">
        <v>2320</v>
      </c>
      <c r="B78" s="0" t="str">
        <f aca="false">VLOOKUP(A78,'Format10 ALLOCATE_PARMS'!$I$2:$N$951,6,0)</f>
        <v>JD(1)</v>
      </c>
    </row>
    <row r="79" customFormat="false" ht="12.8" hidden="false" customHeight="false" outlineLevel="0" collapsed="false">
      <c r="A79" s="0" t="s">
        <v>2321</v>
      </c>
      <c r="B79" s="0" t="str">
        <f aca="false">VLOOKUP(A79,'Format10 ALLOCATE_PARMS'!$I$2:$N$951,6,0)</f>
        <v>JE(200,1)</v>
      </c>
    </row>
    <row r="80" customFormat="false" ht="12.8" hidden="false" customHeight="false" outlineLevel="0" collapsed="false">
      <c r="A80" s="0" t="s">
        <v>2322</v>
      </c>
      <c r="B80" s="0" t="str">
        <f aca="false">VLOOKUP(A80,'Format10 ALLOCATE_PARMS'!$I$2:$N$951,6,0)</f>
        <v>JH(45,300,1)</v>
      </c>
    </row>
    <row r="81" customFormat="false" ht="12.8" hidden="false" customHeight="false" outlineLevel="0" collapsed="false">
      <c r="A81" s="0" t="s">
        <v>2323</v>
      </c>
      <c r="B81" s="0" t="str">
        <f aca="false">VLOOKUP(A81,'Format10 ALLOCATE_PARMS'!$I$2:$N$951,6,0)</f>
        <v>JP(200,1)</v>
      </c>
    </row>
    <row r="82" customFormat="false" ht="12.8" hidden="false" customHeight="false" outlineLevel="0" collapsed="false">
      <c r="A82" s="0" t="s">
        <v>2324</v>
      </c>
      <c r="B82" s="0" t="str">
        <f aca="false">VLOOKUP(A82,'Format10 ALLOCATE_PARMS'!$I$2:$N$951,6,0)</f>
        <v>JPC(60)</v>
      </c>
    </row>
    <row r="83" customFormat="false" ht="12.8" hidden="false" customHeight="false" outlineLevel="0" collapsed="false">
      <c r="A83" s="0" t="s">
        <v>2325</v>
      </c>
      <c r="B83" s="0" t="str">
        <f aca="false">VLOOKUP(A83,'Format10 ALLOCATE_PARMS'!$I$2:$N$951,6,0)</f>
        <v>JPL(200,1)</v>
      </c>
    </row>
    <row r="84" customFormat="false" ht="12.8" hidden="false" customHeight="false" outlineLevel="0" collapsed="false">
      <c r="A84" s="0" t="s">
        <v>2326</v>
      </c>
      <c r="B84" s="0" t="str">
        <f aca="false">VLOOKUP(A84,'Format10 ALLOCATE_PARMS'!$I$2:$N$951,6,0)</f>
        <v>KC(1)</v>
      </c>
    </row>
    <row r="85" customFormat="false" ht="12.8" hidden="false" customHeight="false" outlineLevel="0" collapsed="false">
      <c r="A85" s="0" t="s">
        <v>2327</v>
      </c>
      <c r="B85" s="0" t="str">
        <f aca="false">VLOOKUP(A85,'Format10 ALLOCATE_PARMS'!$I$2:$N$951,6,0)</f>
        <v>KDC(200)</v>
      </c>
    </row>
    <row r="86" customFormat="false" ht="12.8" hidden="false" customHeight="false" outlineLevel="0" collapsed="false">
      <c r="A86" s="0" t="s">
        <v>2328</v>
      </c>
      <c r="B86" s="0" t="str">
        <f aca="false">VLOOKUP(A86,'Format10 ALLOCATE_PARMS'!$I$2:$N$951,6,0)</f>
        <v>KDF(60)</v>
      </c>
    </row>
    <row r="87" customFormat="false" ht="12.8" hidden="false" customHeight="false" outlineLevel="0" collapsed="false">
      <c r="A87" s="0" t="s">
        <v>2329</v>
      </c>
      <c r="B87" s="0" t="str">
        <f aca="false">VLOOKUP(A87,'Format10 ALLOCATE_PARMS'!$I$2:$N$951,6,0)</f>
        <v>KDT(12,200,1)</v>
      </c>
    </row>
    <row r="88" customFormat="false" ht="12.8" hidden="false" customHeight="false" outlineLevel="0" collapsed="false">
      <c r="A88" s="0" t="s">
        <v>2330</v>
      </c>
      <c r="B88" s="0" t="str">
        <f aca="false">VLOOKUP(A88,'Format10 ALLOCATE_PARMS'!$I$2:$N$951,6,0)</f>
        <v>KFL(50)</v>
      </c>
    </row>
    <row r="89" customFormat="false" ht="12.8" hidden="false" customHeight="false" outlineLevel="0" collapsed="false">
      <c r="A89" s="0" t="s">
        <v>2331</v>
      </c>
      <c r="B89" s="0" t="str">
        <f aca="false">VLOOKUP(A89,'Format10 ALLOCATE_PARMS'!$I$2:$N$951,6,0)</f>
        <v>KGO(200,1)</v>
      </c>
    </row>
    <row r="90" customFormat="false" ht="12.8" hidden="false" customHeight="false" outlineLevel="0" collapsed="false">
      <c r="A90" s="0" t="s">
        <v>2332</v>
      </c>
      <c r="B90" s="0" t="str">
        <f aca="false">VLOOKUP(A90,'Format10 ALLOCATE_PARMS'!$I$2:$N$951,6,0)</f>
        <v>KIR(45)</v>
      </c>
    </row>
    <row r="91" customFormat="false" ht="12.8" hidden="false" customHeight="false" outlineLevel="0" collapsed="false">
      <c r="A91" s="0" t="s">
        <v>2333</v>
      </c>
      <c r="B91" s="0" t="str">
        <f aca="false">VLOOKUP(A91,'Format10 ALLOCATE_PARMS'!$I$2:$N$951,6,0)</f>
        <v>KOMP(300,1)</v>
      </c>
    </row>
    <row r="92" customFormat="false" ht="12.8" hidden="false" customHeight="false" outlineLevel="0" collapsed="false">
      <c r="A92" s="0" t="s">
        <v>2334</v>
      </c>
      <c r="B92" s="0" t="str">
        <f aca="false">VLOOKUP(A92,'Format10 ALLOCATE_PARMS'!$I$2:$N$951,6,0)</f>
        <v>KP1(1)</v>
      </c>
    </row>
    <row r="93" customFormat="false" ht="12.8" hidden="false" customHeight="false" outlineLevel="0" collapsed="false">
      <c r="A93" s="0" t="s">
        <v>2335</v>
      </c>
      <c r="B93" s="0" t="str">
        <f aca="false">VLOOKUP(A93,'Format10 ALLOCATE_PARMS'!$I$2:$N$951,6,0)</f>
        <v>KPC(60)</v>
      </c>
    </row>
    <row r="94" customFormat="false" ht="12.8" hidden="false" customHeight="false" outlineLevel="0" collapsed="false">
      <c r="A94" s="0" t="s">
        <v>2336</v>
      </c>
      <c r="B94" s="0" t="str">
        <f aca="false">VLOOKUP(A94,'Format10 ALLOCATE_PARMS'!$I$2:$N$951,6,0)</f>
        <v>KPSN(5)</v>
      </c>
    </row>
    <row r="95" customFormat="false" ht="12.8" hidden="false" customHeight="false" outlineLevel="0" collapsed="false">
      <c r="A95" s="0" t="s">
        <v>2337</v>
      </c>
      <c r="B95" s="0" t="str">
        <f aca="false">VLOOKUP(A95,'Format10 ALLOCATE_PARMS'!$I$2:$N$951,6,0)</f>
        <v>KT(1)</v>
      </c>
    </row>
    <row r="96" customFormat="false" ht="12.8" hidden="false" customHeight="false" outlineLevel="0" collapsed="false">
      <c r="A96" s="0" t="s">
        <v>2338</v>
      </c>
      <c r="B96" s="0" t="str">
        <f aca="false">VLOOKUP(A96,'Format10 ALLOCATE_PARMS'!$I$2:$N$951,6,0)</f>
        <v>KTF(1)</v>
      </c>
    </row>
    <row r="97" customFormat="false" ht="12.8" hidden="false" customHeight="false" outlineLevel="0" collapsed="false">
      <c r="A97" s="0" t="s">
        <v>2339</v>
      </c>
      <c r="B97" s="0" t="str">
        <f aca="false">VLOOKUP(A97,'Format10 ALLOCATE_PARMS'!$I$2:$N$951,6,0)</f>
        <v>KTMX(1)</v>
      </c>
    </row>
    <row r="98" customFormat="false" ht="12.8" hidden="false" customHeight="false" outlineLevel="0" collapsed="false">
      <c r="A98" s="0" t="s">
        <v>2340</v>
      </c>
      <c r="B98" s="0" t="str">
        <f aca="false">VLOOKUP(A98,'Format10 ALLOCATE_PARMS'!$I$2:$N$951,6,0)</f>
        <v>KTT(1)</v>
      </c>
    </row>
    <row r="99" customFormat="false" ht="12.8" hidden="false" customHeight="false" outlineLevel="0" collapsed="false">
      <c r="A99" s="0" t="s">
        <v>2341</v>
      </c>
      <c r="B99" s="0" t="str">
        <f aca="false">VLOOKUP(A99,'Format10 ALLOCATE_PARMS'!$I$2:$N$951,6,0)</f>
        <v>KW(51)</v>
      </c>
    </row>
    <row r="100" customFormat="false" ht="12.8" hidden="false" customHeight="false" outlineLevel="0" collapsed="false">
      <c r="A100" s="0" t="s">
        <v>2342</v>
      </c>
      <c r="B100" s="0" t="str">
        <f aca="false">VLOOKUP(A100,'Format10 ALLOCATE_PARMS'!$I$2:$N$951,6,0)</f>
        <v>LFT(45,300,1)</v>
      </c>
    </row>
    <row r="101" customFormat="false" ht="12.8" hidden="false" customHeight="false" outlineLevel="0" collapsed="false">
      <c r="A101" s="0" t="s">
        <v>2343</v>
      </c>
      <c r="B101" s="0" t="str">
        <f aca="false">VLOOKUP(A101,'Format10 ALLOCATE_PARMS'!$I$2:$N$951,6,0)</f>
        <v>LGIR(10,1)</v>
      </c>
    </row>
    <row r="102" customFormat="false" ht="12.8" hidden="false" customHeight="false" outlineLevel="0" collapsed="false">
      <c r="A102" s="0" t="s">
        <v>2344</v>
      </c>
      <c r="B102" s="0" t="str">
        <f aca="false">VLOOKUP(A102,'Format10 ALLOCATE_PARMS'!$I$2:$N$951,6,0)</f>
        <v>LID(13,1)</v>
      </c>
    </row>
    <row r="103" customFormat="false" ht="12.8" hidden="false" customHeight="false" outlineLevel="0" collapsed="false">
      <c r="A103" s="0" t="s">
        <v>2345</v>
      </c>
      <c r="B103" s="0" t="str">
        <f aca="false">VLOOKUP(A103,'Format10 ALLOCATE_PARMS'!$I$2:$N$951,6,0)</f>
        <v>LM(1)</v>
      </c>
    </row>
    <row r="104" customFormat="false" ht="12.8" hidden="false" customHeight="false" outlineLevel="0" collapsed="false">
      <c r="A104" s="0" t="s">
        <v>2346</v>
      </c>
      <c r="B104" s="0" t="str">
        <f aca="false">VLOOKUP(A104,'Format10 ALLOCATE_PARMS'!$I$2:$N$951,6,0)</f>
        <v>LORG(12,1)</v>
      </c>
    </row>
    <row r="105" customFormat="false" ht="12.8" hidden="false" customHeight="false" outlineLevel="0" collapsed="false">
      <c r="A105" s="0" t="s">
        <v>2347</v>
      </c>
      <c r="B105" s="0" t="str">
        <f aca="false">VLOOKUP(A105,'Format10 ALLOCATE_PARMS'!$I$2:$N$951,6,0)</f>
        <v>LPC(45,60,1)</v>
      </c>
    </row>
    <row r="106" customFormat="false" ht="12.8" hidden="false" customHeight="false" outlineLevel="0" collapsed="false">
      <c r="A106" s="0" t="s">
        <v>2348</v>
      </c>
      <c r="B106" s="0" t="str">
        <f aca="false">VLOOKUP(A106,'Format10 ALLOCATE_PARMS'!$I$2:$N$951,6,0)</f>
        <v>LRD(1)</v>
      </c>
    </row>
    <row r="107" customFormat="false" ht="12.8" hidden="false" customHeight="false" outlineLevel="0" collapsed="false">
      <c r="A107" s="0" t="s">
        <v>2349</v>
      </c>
      <c r="B107" s="0" t="str">
        <f aca="false">VLOOKUP(A107,'Format10 ALLOCATE_PARMS'!$I$2:$N$951,6,0)</f>
        <v>LT(45,300,1)</v>
      </c>
    </row>
    <row r="108" customFormat="false" ht="12.8" hidden="false" customHeight="false" outlineLevel="0" collapsed="false">
      <c r="A108" s="0" t="s">
        <v>2350</v>
      </c>
      <c r="B108" s="0" t="str">
        <f aca="false">VLOOKUP(A108,'Format10 ALLOCATE_PARMS'!$I$2:$N$951,6,0)</f>
        <v>LUN(1)</v>
      </c>
    </row>
    <row r="109" customFormat="false" ht="12.8" hidden="false" customHeight="false" outlineLevel="0" collapsed="false">
      <c r="A109" s="0" t="s">
        <v>2351</v>
      </c>
      <c r="B109" s="0" t="str">
        <f aca="false">VLOOKUP(A109,'Format10 ALLOCATE_PARMS'!$I$2:$N$951,6,0)</f>
        <v>LUNS(1)</v>
      </c>
    </row>
    <row r="110" customFormat="false" ht="12.8" hidden="false" customHeight="false" outlineLevel="0" collapsed="false">
      <c r="A110" s="0" t="s">
        <v>2352</v>
      </c>
      <c r="B110" s="0" t="str">
        <f aca="false">VLOOKUP(A110,'Format10 ALLOCATE_PARMS'!$I$2:$N$951,6,0)</f>
        <v>LY(45,200,1)</v>
      </c>
    </row>
    <row r="111" customFormat="false" ht="12.8" hidden="false" customHeight="false" outlineLevel="0" collapsed="false">
      <c r="A111" s="0" t="s">
        <v>2353</v>
      </c>
      <c r="B111" s="0" t="str">
        <f aca="false">VLOOKUP(A111,'Format10 ALLOCATE_PARMS'!$I$2:$N$951,6,0)</f>
        <v>LYR(45,300,1)</v>
      </c>
    </row>
    <row r="112" customFormat="false" ht="12.8" hidden="false" customHeight="false" outlineLevel="0" collapsed="false">
      <c r="A112" s="0" t="s">
        <v>2354</v>
      </c>
      <c r="B112" s="0" t="str">
        <f aca="false">VLOOKUP(A112,'Format10 ALLOCATE_PARMS'!$I$2:$N$951,6,0)</f>
        <v>MXSR(1)</v>
      </c>
    </row>
    <row r="113" customFormat="false" ht="12.8" hidden="false" customHeight="false" outlineLevel="0" collapsed="false">
      <c r="A113" s="0" t="s">
        <v>2355</v>
      </c>
      <c r="B113" s="0" t="str">
        <f aca="false">VLOOKUP(A113,'Format10 ALLOCATE_PARMS'!$I$2:$N$951,6,0)</f>
        <v>NBCF(1)</v>
      </c>
    </row>
    <row r="114" customFormat="false" ht="12.8" hidden="false" customHeight="false" outlineLevel="0" collapsed="false">
      <c r="A114" s="0" t="s">
        <v>2356</v>
      </c>
      <c r="B114" s="0" t="str">
        <f aca="false">VLOOKUP(A114,'Format10 ALLOCATE_PARMS'!$I$2:$N$951,6,0)</f>
        <v>NBCT(1)</v>
      </c>
    </row>
    <row r="115" customFormat="false" ht="12.8" hidden="false" customHeight="false" outlineLevel="0" collapsed="false">
      <c r="A115" s="0" t="s">
        <v>2357</v>
      </c>
      <c r="B115" s="0" t="str">
        <f aca="false">VLOOKUP(A115,'Format10 ALLOCATE_PARMS'!$I$2:$N$951,6,0)</f>
        <v>NBE(300)</v>
      </c>
    </row>
    <row r="116" customFormat="false" ht="12.8" hidden="false" customHeight="false" outlineLevel="0" collapsed="false">
      <c r="A116" s="0" t="s">
        <v>2358</v>
      </c>
      <c r="B116" s="0" t="str">
        <f aca="false">VLOOKUP(A116,'Format10 ALLOCATE_PARMS'!$I$2:$N$951,6,0)</f>
        <v>NBFF(1)</v>
      </c>
    </row>
    <row r="117" customFormat="false" ht="12.8" hidden="false" customHeight="false" outlineLevel="0" collapsed="false">
      <c r="A117" s="0" t="s">
        <v>2359</v>
      </c>
      <c r="B117" s="0" t="str">
        <f aca="false">VLOOKUP(A117,'Format10 ALLOCATE_PARMS'!$I$2:$N$951,6,0)</f>
        <v>NBFT(1)</v>
      </c>
    </row>
    <row r="118" customFormat="false" ht="12.8" hidden="false" customHeight="false" outlineLevel="0" collapsed="false">
      <c r="A118" s="0" t="s">
        <v>2360</v>
      </c>
      <c r="B118" s="0" t="str">
        <f aca="false">VLOOKUP(A118,'Format10 ALLOCATE_PARMS'!$I$2:$N$951,6,0)</f>
        <v>NBHS(10,1)</v>
      </c>
    </row>
    <row r="119" customFormat="false" ht="12.8" hidden="false" customHeight="false" outlineLevel="0" collapsed="false">
      <c r="A119" s="0" t="s">
        <v>2361</v>
      </c>
      <c r="B119" s="0" t="str">
        <f aca="false">VLOOKUP(A119,'Format10 ALLOCATE_PARMS'!$I$2:$N$951,6,0)</f>
        <v>NBSA(1)</v>
      </c>
    </row>
    <row r="120" customFormat="false" ht="12.8" hidden="false" customHeight="false" outlineLevel="0" collapsed="false">
      <c r="A120" s="0" t="s">
        <v>2362</v>
      </c>
      <c r="B120" s="0" t="str">
        <f aca="false">VLOOKUP(A120,'Format10 ALLOCATE_PARMS'!$I$2:$N$951,6,0)</f>
        <v>NBSL(1)</v>
      </c>
    </row>
    <row r="121" customFormat="false" ht="12.8" hidden="false" customHeight="false" outlineLevel="0" collapsed="false">
      <c r="A121" s="0" t="s">
        <v>2363</v>
      </c>
      <c r="B121" s="0" t="str">
        <f aca="false">VLOOKUP(A121,'Format10 ALLOCATE_PARMS'!$I$2:$N$951,6,0)</f>
        <v>NBSX(4,10,1)</v>
      </c>
    </row>
    <row r="122" customFormat="false" ht="12.8" hidden="false" customHeight="false" outlineLevel="0" collapsed="false">
      <c r="A122" s="0" t="s">
        <v>2364</v>
      </c>
      <c r="B122" s="0" t="str">
        <f aca="false">VLOOKUP(A122,'Format10 ALLOCATE_PARMS'!$I$2:$N$951,6,0)</f>
        <v>NBT(300)</v>
      </c>
    </row>
    <row r="123" customFormat="false" ht="12.8" hidden="false" customHeight="false" outlineLevel="0" collapsed="false">
      <c r="A123" s="0" t="s">
        <v>2365</v>
      </c>
      <c r="B123" s="0" t="str">
        <f aca="false">VLOOKUP(A123,'Format10 ALLOCATE_PARMS'!$I$2:$N$951,6,0)</f>
        <v>NBW(1)</v>
      </c>
    </row>
    <row r="124" customFormat="false" ht="12.8" hidden="false" customHeight="false" outlineLevel="0" collapsed="false">
      <c r="A124" s="0" t="s">
        <v>2366</v>
      </c>
      <c r="B124" s="0" t="str">
        <f aca="false">VLOOKUP(A124,'Format10 ALLOCATE_PARMS'!$I$2:$N$951,6,0)</f>
        <v>NCOW(10,1)</v>
      </c>
    </row>
    <row r="125" customFormat="false" ht="12.8" hidden="false" customHeight="false" outlineLevel="0" collapsed="false">
      <c r="A125" s="0" t="s">
        <v>2367</v>
      </c>
      <c r="B125" s="0" t="str">
        <f aca="false">VLOOKUP(A125,'Format10 ALLOCATE_PARMS'!$I$2:$N$951,6,0)</f>
        <v>NCP(45,1)</v>
      </c>
    </row>
    <row r="126" customFormat="false" ht="12.8" hidden="false" customHeight="false" outlineLevel="0" collapsed="false">
      <c r="A126" s="0" t="s">
        <v>2368</v>
      </c>
      <c r="B126" s="0" t="str">
        <f aca="false">VLOOKUP(A126,'Format10 ALLOCATE_PARMS'!$I$2:$N$951,6,0)</f>
        <v>NCR(200,1)</v>
      </c>
    </row>
    <row r="127" customFormat="false" ht="12.8" hidden="false" customHeight="false" outlineLevel="0" collapsed="false">
      <c r="A127" s="0" t="s">
        <v>2369</v>
      </c>
      <c r="B127" s="0" t="str">
        <f aca="false">VLOOKUP(A127,'Format10 ALLOCATE_PARMS'!$I$2:$N$951,6,0)</f>
        <v>NDFA(1)</v>
      </c>
    </row>
    <row r="128" customFormat="false" ht="12.8" hidden="false" customHeight="false" outlineLevel="0" collapsed="false">
      <c r="A128" s="0" t="s">
        <v>2370</v>
      </c>
      <c r="B128" s="0" t="str">
        <f aca="false">VLOOKUP(A128,'Format10 ALLOCATE_PARMS'!$I$2:$N$951,6,0)</f>
        <v>NFED(1)</v>
      </c>
    </row>
    <row r="129" customFormat="false" ht="12.8" hidden="false" customHeight="false" outlineLevel="0" collapsed="false">
      <c r="A129" s="0" t="s">
        <v>2371</v>
      </c>
      <c r="B129" s="0" t="str">
        <f aca="false">VLOOKUP(A129,'Format10 ALLOCATE_PARMS'!$I$2:$N$951,6,0)</f>
        <v>NFRT(45,1)</v>
      </c>
    </row>
    <row r="130" customFormat="false" ht="12.8" hidden="false" customHeight="false" outlineLevel="0" collapsed="false">
      <c r="A130" s="0" t="s">
        <v>2372</v>
      </c>
      <c r="B130" s="0" t="str">
        <f aca="false">VLOOKUP(A130,'Format10 ALLOCATE_PARMS'!$I$2:$N$951,6,0)</f>
        <v>NGIX(1,10,1)</v>
      </c>
    </row>
    <row r="131" customFormat="false" ht="12.8" hidden="false" customHeight="false" outlineLevel="0" collapsed="false">
      <c r="A131" s="0" t="s">
        <v>2373</v>
      </c>
      <c r="B131" s="0" t="str">
        <f aca="false">VLOOKUP(A131,'Format10 ALLOCATE_PARMS'!$I$2:$N$951,6,0)</f>
        <v>NGZ(10,1)</v>
      </c>
    </row>
    <row r="132" customFormat="false" ht="12.8" hidden="false" customHeight="false" outlineLevel="0" collapsed="false">
      <c r="A132" s="0" t="s">
        <v>2374</v>
      </c>
      <c r="B132" s="0" t="str">
        <f aca="false">VLOOKUP(A132,'Format10 ALLOCATE_PARMS'!$I$2:$N$951,6,0)</f>
        <v>NGZA(10,1)</v>
      </c>
    </row>
    <row r="133" customFormat="false" ht="12.8" hidden="false" customHeight="false" outlineLevel="0" collapsed="false">
      <c r="A133" s="0" t="s">
        <v>2375</v>
      </c>
      <c r="B133" s="0" t="str">
        <f aca="false">VLOOKUP(A133,'Format10 ALLOCATE_PARMS'!$I$2:$N$951,6,0)</f>
        <v>NHBS(10,1)</v>
      </c>
    </row>
    <row r="134" customFormat="false" ht="12.8" hidden="false" customHeight="false" outlineLevel="0" collapsed="false">
      <c r="A134" s="0" t="s">
        <v>2376</v>
      </c>
      <c r="B134" s="0" t="str">
        <f aca="false">VLOOKUP(A134,'Format10 ALLOCATE_PARMS'!$I$2:$N$951,6,0)</f>
        <v>NHRD(1)</v>
      </c>
    </row>
    <row r="135" customFormat="false" ht="12.8" hidden="false" customHeight="false" outlineLevel="0" collapsed="false">
      <c r="A135" s="0" t="s">
        <v>2377</v>
      </c>
      <c r="B135" s="0" t="str">
        <f aca="false">VLOOKUP(A135,'Format10 ALLOCATE_PARMS'!$I$2:$N$951,6,0)</f>
        <v>NHU(200,1)</v>
      </c>
    </row>
    <row r="136" customFormat="false" ht="12.8" hidden="false" customHeight="false" outlineLevel="0" collapsed="false">
      <c r="A136" s="0" t="s">
        <v>2378</v>
      </c>
      <c r="B136" s="0" t="str">
        <f aca="false">VLOOKUP(A136,'Format10 ALLOCATE_PARMS'!$I$2:$N$951,6,0)</f>
        <v>NHY(4)</v>
      </c>
    </row>
    <row r="137" customFormat="false" ht="12.8" hidden="false" customHeight="false" outlineLevel="0" collapsed="false">
      <c r="A137" s="0" t="s">
        <v>2379</v>
      </c>
      <c r="B137" s="0" t="str">
        <f aca="false">VLOOKUP(A137,'Format10 ALLOCATE_PARMS'!$I$2:$N$951,6,0)</f>
        <v>NII(1)</v>
      </c>
    </row>
    <row r="138" customFormat="false" ht="12.8" hidden="false" customHeight="false" outlineLevel="0" collapsed="false">
      <c r="A138" s="0" t="s">
        <v>2380</v>
      </c>
      <c r="B138" s="0" t="str">
        <f aca="false">VLOOKUP(A138,'Format10 ALLOCATE_PARMS'!$I$2:$N$951,6,0)</f>
        <v>NIR(45)</v>
      </c>
    </row>
    <row r="139" customFormat="false" ht="12.8" hidden="false" customHeight="false" outlineLevel="0" collapsed="false">
      <c r="A139" s="0" t="s">
        <v>2381</v>
      </c>
      <c r="B139" s="0" t="str">
        <f aca="false">VLOOKUP(A139,'Format10 ALLOCATE_PARMS'!$I$2:$N$951,6,0)</f>
        <v>NISA(4)</v>
      </c>
    </row>
    <row r="140" customFormat="false" ht="12.8" hidden="false" customHeight="false" outlineLevel="0" collapsed="false">
      <c r="A140" s="0" t="s">
        <v>2382</v>
      </c>
      <c r="B140" s="0" t="str">
        <f aca="false">VLOOKUP(A140,'Format10 ALLOCATE_PARMS'!$I$2:$N$951,6,0)</f>
        <v>NMW(1)</v>
      </c>
    </row>
    <row r="141" customFormat="false" ht="12.8" hidden="false" customHeight="false" outlineLevel="0" collapsed="false">
      <c r="A141" s="0" t="s">
        <v>2383</v>
      </c>
      <c r="B141" s="0" t="str">
        <f aca="false">VLOOKUP(A141,'Format10 ALLOCATE_PARMS'!$I$2:$N$951,6,0)</f>
        <v>NPC(60)</v>
      </c>
    </row>
    <row r="142" customFormat="false" ht="12.8" hidden="false" customHeight="false" outlineLevel="0" collapsed="false">
      <c r="A142" s="0" t="s">
        <v>2384</v>
      </c>
      <c r="B142" s="0" t="str">
        <f aca="false">VLOOKUP(A142,'Format10 ALLOCATE_PARMS'!$I$2:$N$951,6,0)</f>
        <v>NPSF(1)</v>
      </c>
    </row>
    <row r="143" customFormat="false" ht="12.8" hidden="false" customHeight="false" outlineLevel="0" collapsed="false">
      <c r="A143" s="0" t="s">
        <v>2385</v>
      </c>
      <c r="B143" s="0" t="str">
        <f aca="false">VLOOKUP(A143,'Format10 ALLOCATE_PARMS'!$I$2:$N$951,6,0)</f>
        <v>NPST(45,1)</v>
      </c>
    </row>
    <row r="144" customFormat="false" ht="12.8" hidden="false" customHeight="false" outlineLevel="0" collapsed="false">
      <c r="A144" s="0" t="s">
        <v>2386</v>
      </c>
      <c r="B144" s="0" t="str">
        <f aca="false">VLOOKUP(A144,'Format10 ALLOCATE_PARMS'!$I$2:$N$951,6,0)</f>
        <v>NQRB(4)</v>
      </c>
    </row>
    <row r="145" customFormat="false" ht="12.8" hidden="false" customHeight="false" outlineLevel="0" collapsed="false">
      <c r="A145" s="0" t="s">
        <v>2387</v>
      </c>
      <c r="B145" s="0" t="str">
        <f aca="false">VLOOKUP(A145,'Format10 ALLOCATE_PARMS'!$I$2:$N$951,6,0)</f>
        <v>NRO(1)</v>
      </c>
    </row>
    <row r="146" customFormat="false" ht="12.8" hidden="false" customHeight="false" outlineLevel="0" collapsed="false">
      <c r="A146" s="0" t="s">
        <v>2388</v>
      </c>
      <c r="B146" s="0" t="str">
        <f aca="false">VLOOKUP(A146,'Format10 ALLOCATE_PARMS'!$I$2:$N$951,6,0)</f>
        <v>NSAL(1)</v>
      </c>
    </row>
    <row r="147" customFormat="false" ht="12.8" hidden="false" customHeight="false" outlineLevel="0" collapsed="false">
      <c r="A147" s="0" t="s">
        <v>2389</v>
      </c>
      <c r="B147" s="0" t="str">
        <f aca="false">VLOOKUP(A147,'Format10 ALLOCATE_PARMS'!$I$2:$N$951,6,0)</f>
        <v>NSAO(1)</v>
      </c>
    </row>
    <row r="148" customFormat="false" ht="12.8" hidden="false" customHeight="false" outlineLevel="0" collapsed="false">
      <c r="A148" s="0" t="s">
        <v>2390</v>
      </c>
      <c r="B148" s="0" t="str">
        <f aca="false">VLOOKUP(A148,'Format10 ALLOCATE_PARMS'!$I$2:$N$951,6,0)</f>
        <v>NSAS(1)</v>
      </c>
    </row>
    <row r="149" customFormat="false" ht="12.8" hidden="false" customHeight="false" outlineLevel="0" collapsed="false">
      <c r="A149" s="0" t="s">
        <v>2391</v>
      </c>
      <c r="B149" s="0" t="str">
        <f aca="false">VLOOKUP(A149,'Format10 ALLOCATE_PARMS'!$I$2:$N$951,6,0)</f>
        <v>NTL(45,1)</v>
      </c>
    </row>
    <row r="150" customFormat="false" ht="12.8" hidden="false" customHeight="false" outlineLevel="0" collapsed="false">
      <c r="A150" s="0" t="s">
        <v>2392</v>
      </c>
      <c r="B150" s="0" t="str">
        <f aca="false">VLOOKUP(A150,'Format10 ALLOCATE_PARMS'!$I$2:$N$951,6,0)</f>
        <v>NTP(200)</v>
      </c>
    </row>
    <row r="151" customFormat="false" ht="12.8" hidden="false" customHeight="false" outlineLevel="0" collapsed="false">
      <c r="A151" s="0" t="s">
        <v>2393</v>
      </c>
      <c r="B151" s="0" t="str">
        <f aca="false">VLOOKUP(A151,'Format10 ALLOCATE_PARMS'!$I$2:$N$951,6,0)</f>
        <v>NTX(4)</v>
      </c>
    </row>
    <row r="152" customFormat="false" ht="12.8" hidden="false" customHeight="false" outlineLevel="0" collapsed="false">
      <c r="A152" s="0" t="s">
        <v>2394</v>
      </c>
      <c r="B152" s="0" t="str">
        <f aca="false">VLOOKUP(A152,'Format10 ALLOCATE_PARMS'!$I$2:$N$951,6,0)</f>
        <v>NVCN(1)</v>
      </c>
    </row>
    <row r="153" customFormat="false" ht="12.8" hidden="false" customHeight="false" outlineLevel="0" collapsed="false">
      <c r="A153" s="0" t="s">
        <v>2395</v>
      </c>
      <c r="B153" s="0" t="str">
        <f aca="false">VLOOKUP(A153,'Format10 ALLOCATE_PARMS'!$I$2:$N$951,6,0)</f>
        <v>NWDA(1)</v>
      </c>
    </row>
    <row r="154" customFormat="false" ht="12.8" hidden="false" customHeight="false" outlineLevel="0" collapsed="false">
      <c r="A154" s="0" t="s">
        <v>2396</v>
      </c>
      <c r="B154" s="0" t="str">
        <f aca="false">VLOOKUP(A154,'Format10 ALLOCATE_PARMS'!$I$2:$N$951,6,0)</f>
        <v>NYHO(10,1)</v>
      </c>
    </row>
    <row r="155" customFormat="false" ht="12.8" hidden="false" customHeight="false" outlineLevel="0" collapsed="false">
      <c r="A155" s="0" t="s">
        <v>2397</v>
      </c>
      <c r="B155" s="0" t="str">
        <f aca="false">VLOOKUP(A155,'Format10 ALLOCATE_PARMS'!$I$2:$N$951,6,0)</f>
        <v>NYLN(200,1)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00FF7F"/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2.77"/>
    <col collapsed="false" customWidth="false" hidden="false" outlineLevel="0" max="1025" min="3" style="0" width="11.52"/>
  </cols>
  <sheetData>
    <row r="1" s="54" customFormat="true" ht="12.8" hidden="false" customHeight="false" outlineLevel="0" collapsed="false">
      <c r="B1" s="54" t="s">
        <v>2970</v>
      </c>
    </row>
    <row r="2" customFormat="false" ht="12.8" hidden="false" customHeight="false" outlineLevel="0" collapsed="false">
      <c r="A2" s="0" t="s">
        <v>2199</v>
      </c>
      <c r="B2" s="0" t="str">
        <f aca="false">VLOOKUP(A2,'Format10 ALLOCATE_PARMS'!$I$2:$N$951,6,0)</f>
        <v>FPSO(4)</v>
      </c>
    </row>
    <row r="3" customFormat="false" ht="12.8" hidden="false" customHeight="false" outlineLevel="0" collapsed="false">
      <c r="A3" s="0" t="s">
        <v>2722</v>
      </c>
      <c r="B3" s="0" t="str">
        <f aca="false">VLOOKUP(A3,'Format10 ALLOCATE_PARMS'!$I$2:$N$951,6,0)</f>
        <v>TITOP(1)</v>
      </c>
    </row>
    <row r="4" customFormat="false" ht="12.8" hidden="false" customHeight="false" outlineLevel="0" collapsed="false">
      <c r="A4" s="0" t="s">
        <v>2723</v>
      </c>
      <c r="B4" s="0" t="str">
        <f aca="false">VLOOKUP(A4,'Format10 ALLOCATE_PARMS'!$I$2:$N$951,6,0)</f>
        <v>TITSO(1)</v>
      </c>
    </row>
    <row r="5" customFormat="false" ht="12.8" hidden="false" customHeight="false" outlineLevel="0" collapsed="false">
      <c r="A5" s="0" t="s">
        <v>2456</v>
      </c>
      <c r="B5" s="0" t="str">
        <f aca="false">VLOOKUP(A5,'Format10 ALLOCATE_PARMS'!$I$2:$N$951,6,0)</f>
        <v>PSTN(60)</v>
      </c>
    </row>
    <row r="6" customFormat="false" ht="12.8" hidden="false" customHeight="false" outlineLevel="0" collapsed="false">
      <c r="A6" s="0" t="s">
        <v>2208</v>
      </c>
      <c r="B6" s="0" t="str">
        <f aca="false">VLOOKUP(A6,'Format10 ALLOCATE_PARMS'!$I$2:$N$951,6,0)</f>
        <v>FTNM(60)</v>
      </c>
    </row>
    <row r="7" customFormat="false" ht="12.8" hidden="false" customHeight="false" outlineLevel="0" collapsed="false">
      <c r="A7" s="0" t="s">
        <v>2674</v>
      </c>
      <c r="B7" s="0" t="str">
        <f aca="false">VLOOKUP(A7,'Format10 ALLOCATE_PARMS'!$I$2:$N$951,6,0)</f>
        <v>TIL(300)</v>
      </c>
    </row>
    <row r="8" customFormat="false" ht="12.8" hidden="false" customHeight="false" outlineLevel="0" collapsed="false">
      <c r="A8" s="0" t="s">
        <v>2103</v>
      </c>
      <c r="B8" s="0" t="str">
        <f aca="false">VLOOKUP(A8,'Format10 ALLOCATE_PARMS'!$I$2:$N$951,6,0)</f>
        <v>CPNM(200)</v>
      </c>
    </row>
    <row r="9" customFormat="false" ht="12.8" hidden="false" customHeight="false" outlineLevel="0" collapsed="false">
      <c r="A9" s="0" t="s">
        <v>2228</v>
      </c>
      <c r="B9" s="0" t="str">
        <f aca="false">VLOOKUP(A9,'Format10 ALLOCATE_PARMS'!$I$2:$N$951,6,0)</f>
        <v>HED(155)</v>
      </c>
    </row>
    <row r="10" customFormat="false" ht="12.8" hidden="false" customHeight="false" outlineLevel="0" collapsed="false">
      <c r="A10" s="0" t="s">
        <v>2229</v>
      </c>
      <c r="B10" s="0" t="str">
        <f aca="false">VLOOKUP(A10,'Format10 ALLOCATE_PARMS'!$I$2:$N$951,6,0)</f>
        <v>HEDH(35)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53.11"/>
    <col collapsed="false" customWidth="true" hidden="false" outlineLevel="0" max="3" min="3" style="0" width="20.45"/>
    <col collapsed="false" customWidth="true" hidden="false" outlineLevel="0" max="4" min="4" style="0" width="15.8"/>
    <col collapsed="false" customWidth="true" hidden="false" outlineLevel="0" max="1025" min="5" style="0" width="8.67"/>
  </cols>
  <sheetData>
    <row r="1" s="1" customFormat="true" ht="39.6" hidden="false" customHeight="false" outlineLevel="0" collapsed="false">
      <c r="A1" s="1" t="s">
        <v>216</v>
      </c>
      <c r="B1" s="1" t="s">
        <v>217</v>
      </c>
      <c r="C1" s="1" t="s">
        <v>218</v>
      </c>
      <c r="D1" s="1" t="s">
        <v>219</v>
      </c>
    </row>
    <row r="2" customFormat="false" ht="13.2" hidden="false" customHeight="false" outlineLevel="0" collapsed="false">
      <c r="A2" s="0" t="s">
        <v>220</v>
      </c>
      <c r="B2" s="0" t="s">
        <v>221</v>
      </c>
      <c r="C2" s="0" t="n">
        <v>60</v>
      </c>
      <c r="D2" s="0" t="n">
        <v>60</v>
      </c>
    </row>
    <row r="3" customFormat="false" ht="13.2" hidden="false" customHeight="false" outlineLevel="0" collapsed="false">
      <c r="A3" s="0" t="s">
        <v>222</v>
      </c>
      <c r="B3" s="0" t="s">
        <v>223</v>
      </c>
      <c r="C3" s="0" t="n">
        <v>45</v>
      </c>
      <c r="D3" s="0" t="n">
        <v>45</v>
      </c>
    </row>
    <row r="4" customFormat="false" ht="13.2" hidden="false" customHeight="false" outlineLevel="0" collapsed="false">
      <c r="A4" s="0" t="s">
        <v>224</v>
      </c>
      <c r="B4" s="0" t="s">
        <v>225</v>
      </c>
      <c r="C4" s="0" t="n">
        <v>300</v>
      </c>
      <c r="D4" s="0" t="n">
        <v>300</v>
      </c>
    </row>
    <row r="5" customFormat="false" ht="13.2" hidden="false" customHeight="false" outlineLevel="0" collapsed="false">
      <c r="A5" s="0" t="s">
        <v>226</v>
      </c>
      <c r="B5" s="0" t="s">
        <v>227</v>
      </c>
      <c r="C5" s="0" t="n">
        <v>200</v>
      </c>
      <c r="D5" s="0" t="n">
        <v>200</v>
      </c>
    </row>
    <row r="6" customFormat="false" ht="13.2" hidden="false" customHeight="false" outlineLevel="0" collapsed="false">
      <c r="A6" s="0" t="s">
        <v>228</v>
      </c>
      <c r="B6" s="0" t="s">
        <v>229</v>
      </c>
      <c r="C6" s="0" t="n">
        <v>10</v>
      </c>
      <c r="D6" s="0" t="n">
        <v>10</v>
      </c>
    </row>
    <row r="7" customFormat="false" ht="13.2" hidden="false" customHeight="false" outlineLevel="0" collapsed="false">
      <c r="A7" s="0" t="s">
        <v>230</v>
      </c>
      <c r="B7" s="0" t="s">
        <v>231</v>
      </c>
      <c r="C7" s="0" t="n">
        <v>4</v>
      </c>
      <c r="D7" s="0" t="n">
        <v>0</v>
      </c>
    </row>
    <row r="8" customFormat="false" ht="13.2" hidden="false" customHeight="false" outlineLevel="0" collapsed="false">
      <c r="A8" s="0" t="s">
        <v>232</v>
      </c>
      <c r="B8" s="0" t="s">
        <v>233</v>
      </c>
      <c r="C8" s="0" t="n">
        <v>60</v>
      </c>
      <c r="D8" s="0" t="n">
        <v>4</v>
      </c>
    </row>
    <row r="9" customFormat="false" ht="13.2" hidden="false" customHeight="false" outlineLevel="0" collapsed="false">
      <c r="A9" s="0" t="s">
        <v>234</v>
      </c>
      <c r="B9" s="0" t="s">
        <v>235</v>
      </c>
      <c r="C9" s="0" t="n">
        <v>5</v>
      </c>
      <c r="D9" s="0" t="n">
        <v>60</v>
      </c>
    </row>
    <row r="10" customFormat="false" ht="13.2" hidden="false" customHeight="false" outlineLevel="0" collapsed="false">
      <c r="A10" s="0" t="s">
        <v>236</v>
      </c>
      <c r="B10" s="0" t="s">
        <v>237</v>
      </c>
      <c r="C10" s="0" t="n">
        <v>720</v>
      </c>
      <c r="D10" s="0" t="n">
        <v>5</v>
      </c>
    </row>
    <row r="11" customFormat="false" ht="13.2" hidden="false" customHeight="false" outlineLevel="0" collapsed="false">
      <c r="A11" s="0" t="s">
        <v>238</v>
      </c>
      <c r="B11" s="0" t="s">
        <v>239</v>
      </c>
      <c r="C11" s="0" t="n">
        <v>3</v>
      </c>
      <c r="D11" s="0" t="n">
        <v>720</v>
      </c>
    </row>
    <row r="12" customFormat="false" ht="13.2" hidden="false" customHeight="false" outlineLevel="0" collapsed="false">
      <c r="A12" s="0" t="s">
        <v>240</v>
      </c>
      <c r="B12" s="0" t="s">
        <v>241</v>
      </c>
      <c r="C12" s="0" t="n">
        <v>1000</v>
      </c>
      <c r="D12" s="0" t="n">
        <v>30</v>
      </c>
    </row>
    <row r="13" customFormat="false" ht="13.2" hidden="false" customHeight="false" outlineLevel="0" collapsed="false">
      <c r="A13" s="0" t="s">
        <v>242</v>
      </c>
      <c r="B13" s="0" t="s">
        <v>243</v>
      </c>
      <c r="C13" s="0" t="n">
        <v>1000</v>
      </c>
    </row>
    <row r="14" customFormat="false" ht="13.2" hidden="false" customHeight="false" outlineLevel="0" collapsed="false">
      <c r="A14" s="0" t="s">
        <v>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16"/>
  <sheetViews>
    <sheetView showFormulas="false" showGridLines="true" showRowColHeaders="true" showZeros="true" rightToLeft="false" tabSelected="false" showOutlineSymbols="true" defaultGridColor="true" view="normal" topLeftCell="A162" colorId="64" zoomScale="65" zoomScaleNormal="65" zoomScalePageLayoutView="100" workbookViewId="0">
      <selection pane="topLeft" activeCell="B180" activeCellId="0" sqref="B180"/>
    </sheetView>
  </sheetViews>
  <sheetFormatPr defaultRowHeight="13.2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90.43"/>
    <col collapsed="false" customWidth="true" hidden="false" outlineLevel="0" max="3" min="3" style="0" width="22.33"/>
    <col collapsed="false" customWidth="true" hidden="false" outlineLevel="0" max="1025" min="4" style="0" width="8.67"/>
  </cols>
  <sheetData>
    <row r="2" customFormat="false" ht="13.2" hidden="false" customHeight="false" outlineLevel="0" collapsed="false">
      <c r="A2" s="0" t="s">
        <v>1</v>
      </c>
      <c r="C2" s="0" t="s">
        <v>245</v>
      </c>
    </row>
    <row r="3" customFormat="false" ht="13.2" hidden="false" customHeight="false" outlineLevel="0" collapsed="false">
      <c r="A3" s="0" t="s">
        <v>2</v>
      </c>
      <c r="C3" s="0" t="s">
        <v>246</v>
      </c>
    </row>
    <row r="4" customFormat="false" ht="13.2" hidden="false" customHeight="false" outlineLevel="0" collapsed="false">
      <c r="B4" s="0" t="s">
        <v>247</v>
      </c>
      <c r="C4" s="0" t="s">
        <v>248</v>
      </c>
    </row>
    <row r="5" customFormat="false" ht="13.2" hidden="false" customHeight="false" outlineLevel="0" collapsed="false">
      <c r="B5" s="0" t="s">
        <v>249</v>
      </c>
      <c r="C5" s="0" t="s">
        <v>250</v>
      </c>
    </row>
    <row r="6" customFormat="false" ht="13.2" hidden="false" customHeight="false" outlineLevel="0" collapsed="false">
      <c r="B6" s="0" t="s">
        <v>251</v>
      </c>
      <c r="C6" s="0" t="s">
        <v>252</v>
      </c>
    </row>
    <row r="7" customFormat="false" ht="13.2" hidden="false" customHeight="false" outlineLevel="0" collapsed="false">
      <c r="B7" s="0" t="s">
        <v>253</v>
      </c>
      <c r="C7" s="0" t="s">
        <v>254</v>
      </c>
    </row>
    <row r="8" customFormat="false" ht="13.2" hidden="false" customHeight="false" outlineLevel="0" collapsed="false">
      <c r="A8" s="0" t="s">
        <v>7</v>
      </c>
      <c r="C8" s="0" t="s">
        <v>255</v>
      </c>
    </row>
    <row r="9" customFormat="false" ht="13.2" hidden="false" customHeight="false" outlineLevel="0" collapsed="false">
      <c r="A9" s="0" t="s">
        <v>8</v>
      </c>
      <c r="C9" s="0" t="s">
        <v>256</v>
      </c>
    </row>
    <row r="10" customFormat="false" ht="13.2" hidden="false" customHeight="false" outlineLevel="0" collapsed="false">
      <c r="A10" s="0" t="s">
        <v>9</v>
      </c>
      <c r="C10" s="0" t="s">
        <v>257</v>
      </c>
    </row>
    <row r="11" customFormat="false" ht="13.2" hidden="false" customHeight="false" outlineLevel="0" collapsed="false">
      <c r="A11" s="0" t="s">
        <v>10</v>
      </c>
      <c r="C11" s="0" t="s">
        <v>258</v>
      </c>
    </row>
    <row r="12" customFormat="false" ht="13.2" hidden="false" customHeight="false" outlineLevel="0" collapsed="false">
      <c r="A12" s="0" t="s">
        <v>11</v>
      </c>
      <c r="C12" s="0" t="s">
        <v>259</v>
      </c>
    </row>
    <row r="13" customFormat="false" ht="13.2" hidden="false" customHeight="false" outlineLevel="0" collapsed="false">
      <c r="B13" s="0" t="s">
        <v>260</v>
      </c>
      <c r="C13" s="0" t="s">
        <v>261</v>
      </c>
    </row>
    <row r="14" customFormat="false" ht="13.2" hidden="false" customHeight="false" outlineLevel="0" collapsed="false">
      <c r="A14" s="0" t="s">
        <v>13</v>
      </c>
      <c r="C14" s="0" t="s">
        <v>262</v>
      </c>
    </row>
    <row r="15" customFormat="false" ht="13.2" hidden="false" customHeight="false" outlineLevel="0" collapsed="false">
      <c r="A15" s="0" t="s">
        <v>14</v>
      </c>
      <c r="C15" s="0" t="s">
        <v>263</v>
      </c>
    </row>
    <row r="16" customFormat="false" ht="13.2" hidden="false" customHeight="false" outlineLevel="0" collapsed="false">
      <c r="B16" s="0" t="s">
        <v>264</v>
      </c>
      <c r="C16" s="0" t="s">
        <v>265</v>
      </c>
    </row>
    <row r="17" customFormat="false" ht="13.2" hidden="false" customHeight="false" outlineLevel="0" collapsed="false">
      <c r="A17" s="0" t="s">
        <v>16</v>
      </c>
      <c r="C17" s="0" t="s">
        <v>266</v>
      </c>
    </row>
    <row r="18" customFormat="false" ht="13.2" hidden="false" customHeight="false" outlineLevel="0" collapsed="false">
      <c r="A18" s="0" t="s">
        <v>17</v>
      </c>
      <c r="C18" s="0" t="s">
        <v>267</v>
      </c>
    </row>
    <row r="19" customFormat="false" ht="13.2" hidden="false" customHeight="false" outlineLevel="0" collapsed="false">
      <c r="A19" s="0" t="s">
        <v>18</v>
      </c>
      <c r="C19" s="0" t="s">
        <v>268</v>
      </c>
    </row>
    <row r="20" customFormat="false" ht="13.2" hidden="false" customHeight="false" outlineLevel="0" collapsed="false">
      <c r="A20" s="0" t="s">
        <v>19</v>
      </c>
      <c r="C20" s="0" t="s">
        <v>269</v>
      </c>
    </row>
    <row r="21" customFormat="false" ht="13.2" hidden="false" customHeight="false" outlineLevel="0" collapsed="false">
      <c r="A21" s="0" t="s">
        <v>20</v>
      </c>
      <c r="C21" s="0" t="s">
        <v>270</v>
      </c>
    </row>
    <row r="22" s="2" customFormat="true" ht="13.2" hidden="false" customHeight="false" outlineLevel="0" collapsed="false">
      <c r="A22" s="2" t="s">
        <v>21</v>
      </c>
      <c r="C22" s="2" t="s">
        <v>271</v>
      </c>
    </row>
    <row r="23" s="2" customFormat="true" ht="13.2" hidden="false" customHeight="false" outlineLevel="0" collapsed="false">
      <c r="B23" s="2" t="s">
        <v>272</v>
      </c>
      <c r="C23" s="2" t="s">
        <v>273</v>
      </c>
    </row>
    <row r="24" customFormat="false" ht="13.2" hidden="false" customHeight="false" outlineLevel="0" collapsed="false">
      <c r="B24" s="0" t="s">
        <v>274</v>
      </c>
      <c r="C24" s="3" t="s">
        <v>275</v>
      </c>
    </row>
    <row r="25" s="5" customFormat="true" ht="13.2" hidden="false" customHeight="false" outlineLevel="0" collapsed="false">
      <c r="A25" s="4"/>
      <c r="B25" s="5" t="s">
        <v>24</v>
      </c>
      <c r="D25" s="5" t="s">
        <v>276</v>
      </c>
    </row>
    <row r="26" customFormat="false" ht="13.2" hidden="false" customHeight="false" outlineLevel="0" collapsed="false">
      <c r="B26" s="0" t="s">
        <v>25</v>
      </c>
      <c r="D26" s="5" t="s">
        <v>277</v>
      </c>
    </row>
    <row r="27" customFormat="false" ht="13.2" hidden="false" customHeight="false" outlineLevel="0" collapsed="false">
      <c r="C27" s="0" t="s">
        <v>278</v>
      </c>
      <c r="D27" s="5" t="s">
        <v>279</v>
      </c>
    </row>
    <row r="28" customFormat="false" ht="13.2" hidden="false" customHeight="false" outlineLevel="0" collapsed="false">
      <c r="B28" s="0" t="s">
        <v>27</v>
      </c>
      <c r="D28" s="5" t="s">
        <v>280</v>
      </c>
    </row>
    <row r="29" customFormat="false" ht="13.2" hidden="false" customHeight="false" outlineLevel="0" collapsed="false">
      <c r="B29" s="0" t="s">
        <v>28</v>
      </c>
      <c r="D29" s="5" t="s">
        <v>281</v>
      </c>
    </row>
    <row r="30" customFormat="false" ht="13.2" hidden="false" customHeight="false" outlineLevel="0" collapsed="false">
      <c r="B30" s="0" t="s">
        <v>29</v>
      </c>
      <c r="D30" s="5" t="s">
        <v>282</v>
      </c>
    </row>
    <row r="31" customFormat="false" ht="13.2" hidden="false" customHeight="false" outlineLevel="0" collapsed="false">
      <c r="C31" s="0" t="s">
        <v>283</v>
      </c>
      <c r="D31" s="5" t="s">
        <v>284</v>
      </c>
    </row>
    <row r="32" customFormat="false" ht="13.2" hidden="false" customHeight="false" outlineLevel="0" collapsed="false">
      <c r="B32" s="0" t="s">
        <v>31</v>
      </c>
      <c r="D32" s="5" t="s">
        <v>285</v>
      </c>
    </row>
    <row r="33" customFormat="false" ht="13.2" hidden="false" customHeight="false" outlineLevel="0" collapsed="false">
      <c r="C33" s="0" t="s">
        <v>286</v>
      </c>
      <c r="D33" s="5" t="s">
        <v>287</v>
      </c>
    </row>
    <row r="34" customFormat="false" ht="13.2" hidden="false" customHeight="false" outlineLevel="0" collapsed="false">
      <c r="C34" s="0" t="s">
        <v>288</v>
      </c>
      <c r="D34" s="5" t="s">
        <v>289</v>
      </c>
    </row>
    <row r="35" customFormat="false" ht="13.2" hidden="false" customHeight="false" outlineLevel="0" collapsed="false">
      <c r="B35" s="0" t="s">
        <v>34</v>
      </c>
      <c r="D35" s="5" t="s">
        <v>290</v>
      </c>
    </row>
    <row r="36" customFormat="false" ht="13.2" hidden="false" customHeight="false" outlineLevel="0" collapsed="false">
      <c r="B36" s="0" t="s">
        <v>35</v>
      </c>
      <c r="D36" s="5" t="s">
        <v>291</v>
      </c>
    </row>
    <row r="37" customFormat="false" ht="13.2" hidden="false" customHeight="false" outlineLevel="0" collapsed="false">
      <c r="B37" s="0" t="s">
        <v>36</v>
      </c>
      <c r="D37" s="5" t="s">
        <v>292</v>
      </c>
    </row>
    <row r="38" customFormat="false" ht="13.2" hidden="false" customHeight="false" outlineLevel="0" collapsed="false">
      <c r="B38" s="0" t="s">
        <v>37</v>
      </c>
      <c r="D38" s="5" t="s">
        <v>293</v>
      </c>
    </row>
    <row r="39" customFormat="false" ht="13.2" hidden="false" customHeight="false" outlineLevel="0" collapsed="false">
      <c r="B39" s="0" t="s">
        <v>38</v>
      </c>
      <c r="D39" s="5" t="s">
        <v>294</v>
      </c>
    </row>
    <row r="40" customFormat="false" ht="13.2" hidden="false" customHeight="false" outlineLevel="0" collapsed="false">
      <c r="B40" s="0" t="s">
        <v>39</v>
      </c>
      <c r="D40" s="5" t="s">
        <v>295</v>
      </c>
    </row>
    <row r="41" customFormat="false" ht="13.2" hidden="false" customHeight="false" outlineLevel="0" collapsed="false">
      <c r="B41" s="0" t="s">
        <v>40</v>
      </c>
      <c r="D41" s="5" t="s">
        <v>296</v>
      </c>
    </row>
    <row r="42" customFormat="false" ht="13.2" hidden="false" customHeight="false" outlineLevel="0" collapsed="false">
      <c r="B42" s="0" t="s">
        <v>41</v>
      </c>
      <c r="D42" s="5" t="s">
        <v>297</v>
      </c>
    </row>
    <row r="43" customFormat="false" ht="13.2" hidden="false" customHeight="false" outlineLevel="0" collapsed="false">
      <c r="B43" s="0" t="s">
        <v>42</v>
      </c>
      <c r="D43" s="5" t="s">
        <v>298</v>
      </c>
    </row>
    <row r="44" customFormat="false" ht="13.2" hidden="false" customHeight="false" outlineLevel="0" collapsed="false">
      <c r="B44" s="0" t="s">
        <v>43</v>
      </c>
      <c r="D44" s="5" t="s">
        <v>299</v>
      </c>
    </row>
    <row r="45" customFormat="false" ht="13.2" hidden="false" customHeight="false" outlineLevel="0" collapsed="false">
      <c r="B45" s="0" t="s">
        <v>44</v>
      </c>
      <c r="D45" s="5" t="s">
        <v>300</v>
      </c>
    </row>
    <row r="46" customFormat="false" ht="13.2" hidden="false" customHeight="false" outlineLevel="0" collapsed="false">
      <c r="C46" s="0" t="s">
        <v>301</v>
      </c>
      <c r="D46" s="5" t="s">
        <v>302</v>
      </c>
    </row>
    <row r="47" customFormat="false" ht="13.2" hidden="false" customHeight="false" outlineLevel="0" collapsed="false">
      <c r="B47" s="0" t="s">
        <v>46</v>
      </c>
      <c r="D47" s="5" t="s">
        <v>303</v>
      </c>
    </row>
    <row r="48" customFormat="false" ht="13.2" hidden="false" customHeight="false" outlineLevel="0" collapsed="false">
      <c r="C48" s="0" t="s">
        <v>304</v>
      </c>
      <c r="D48" s="5" t="s">
        <v>305</v>
      </c>
    </row>
    <row r="49" customFormat="false" ht="13.2" hidden="false" customHeight="false" outlineLevel="0" collapsed="false">
      <c r="C49" s="0" t="s">
        <v>306</v>
      </c>
      <c r="D49" s="5" t="s">
        <v>307</v>
      </c>
    </row>
    <row r="50" customFormat="false" ht="13.2" hidden="false" customHeight="false" outlineLevel="0" collapsed="false">
      <c r="B50" s="0" t="s">
        <v>49</v>
      </c>
      <c r="D50" s="5" t="s">
        <v>308</v>
      </c>
    </row>
    <row r="51" customFormat="false" ht="13.2" hidden="false" customHeight="false" outlineLevel="0" collapsed="false">
      <c r="B51" s="0" t="s">
        <v>50</v>
      </c>
      <c r="D51" s="5" t="s">
        <v>309</v>
      </c>
    </row>
    <row r="52" customFormat="false" ht="13.2" hidden="false" customHeight="false" outlineLevel="0" collapsed="false">
      <c r="C52" s="0" t="s">
        <v>310</v>
      </c>
      <c r="D52" s="5" t="s">
        <v>311</v>
      </c>
    </row>
    <row r="53" customFormat="false" ht="13.2" hidden="false" customHeight="false" outlineLevel="0" collapsed="false">
      <c r="B53" s="0" t="s">
        <v>52</v>
      </c>
      <c r="D53" s="5" t="s">
        <v>312</v>
      </c>
    </row>
    <row r="54" customFormat="false" ht="13.2" hidden="false" customHeight="false" outlineLevel="0" collapsed="false">
      <c r="B54" s="0" t="s">
        <v>53</v>
      </c>
      <c r="D54" s="5" t="s">
        <v>313</v>
      </c>
    </row>
    <row r="55" customFormat="false" ht="13.2" hidden="false" customHeight="false" outlineLevel="0" collapsed="false">
      <c r="C55" s="0" t="s">
        <v>314</v>
      </c>
      <c r="D55" s="5" t="s">
        <v>315</v>
      </c>
    </row>
    <row r="56" customFormat="false" ht="13.2" hidden="false" customHeight="false" outlineLevel="0" collapsed="false">
      <c r="B56" s="0" t="s">
        <v>55</v>
      </c>
      <c r="D56" s="5" t="s">
        <v>316</v>
      </c>
    </row>
    <row r="57" customFormat="false" ht="13.2" hidden="false" customHeight="false" outlineLevel="0" collapsed="false">
      <c r="B57" s="0" t="s">
        <v>56</v>
      </c>
      <c r="D57" s="5" t="s">
        <v>317</v>
      </c>
    </row>
    <row r="58" customFormat="false" ht="13.2" hidden="false" customHeight="false" outlineLevel="0" collapsed="false">
      <c r="B58" s="0" t="s">
        <v>57</v>
      </c>
      <c r="D58" s="5" t="s">
        <v>318</v>
      </c>
    </row>
    <row r="59" customFormat="false" ht="13.2" hidden="false" customHeight="false" outlineLevel="0" collapsed="false">
      <c r="B59" s="0" t="s">
        <v>58</v>
      </c>
      <c r="D59" s="5" t="s">
        <v>319</v>
      </c>
    </row>
    <row r="60" customFormat="false" ht="13.2" hidden="false" customHeight="false" outlineLevel="0" collapsed="false">
      <c r="B60" s="0" t="s">
        <v>59</v>
      </c>
      <c r="D60" s="5" t="s">
        <v>320</v>
      </c>
    </row>
    <row r="61" customFormat="false" ht="13.2" hidden="false" customHeight="false" outlineLevel="0" collapsed="false">
      <c r="B61" s="0" t="s">
        <v>60</v>
      </c>
      <c r="D61" s="5" t="s">
        <v>321</v>
      </c>
    </row>
    <row r="62" customFormat="false" ht="13.2" hidden="false" customHeight="false" outlineLevel="0" collapsed="false">
      <c r="C62" s="0" t="s">
        <v>322</v>
      </c>
      <c r="D62" s="5" t="s">
        <v>323</v>
      </c>
    </row>
    <row r="63" customFormat="false" ht="13.2" hidden="false" customHeight="false" outlineLevel="0" collapsed="false">
      <c r="B63" s="0" t="s">
        <v>62</v>
      </c>
      <c r="D63" s="5" t="s">
        <v>324</v>
      </c>
    </row>
    <row r="64" customFormat="false" ht="13.2" hidden="false" customHeight="false" outlineLevel="0" collapsed="false">
      <c r="B64" s="0" t="s">
        <v>63</v>
      </c>
      <c r="D64" s="5" t="s">
        <v>325</v>
      </c>
    </row>
    <row r="65" customFormat="false" ht="13.2" hidden="false" customHeight="false" outlineLevel="0" collapsed="false">
      <c r="B65" s="0" t="s">
        <v>64</v>
      </c>
      <c r="D65" s="5" t="s">
        <v>326</v>
      </c>
    </row>
    <row r="66" customFormat="false" ht="13.2" hidden="false" customHeight="false" outlineLevel="0" collapsed="false">
      <c r="B66" s="0" t="s">
        <v>65</v>
      </c>
      <c r="D66" s="5" t="s">
        <v>327</v>
      </c>
    </row>
    <row r="67" customFormat="false" ht="13.2" hidden="false" customHeight="false" outlineLevel="0" collapsed="false">
      <c r="B67" s="0" t="s">
        <v>66</v>
      </c>
      <c r="D67" s="5" t="s">
        <v>328</v>
      </c>
    </row>
    <row r="68" customFormat="false" ht="13.2" hidden="false" customHeight="false" outlineLevel="0" collapsed="false">
      <c r="C68" s="0" t="s">
        <v>329</v>
      </c>
      <c r="D68" s="5" t="s">
        <v>330</v>
      </c>
    </row>
    <row r="69" customFormat="false" ht="13.2" hidden="false" customHeight="false" outlineLevel="0" collapsed="false">
      <c r="C69" s="0" t="s">
        <v>331</v>
      </c>
      <c r="D69" s="5" t="s">
        <v>332</v>
      </c>
    </row>
    <row r="70" customFormat="false" ht="13.2" hidden="false" customHeight="false" outlineLevel="0" collapsed="false">
      <c r="C70" s="0" t="s">
        <v>333</v>
      </c>
      <c r="D70" s="5" t="s">
        <v>334</v>
      </c>
    </row>
    <row r="71" customFormat="false" ht="13.2" hidden="false" customHeight="false" outlineLevel="0" collapsed="false">
      <c r="C71" s="0" t="s">
        <v>335</v>
      </c>
      <c r="D71" s="5" t="s">
        <v>336</v>
      </c>
    </row>
    <row r="72" customFormat="false" ht="13.2" hidden="false" customHeight="false" outlineLevel="0" collapsed="false">
      <c r="C72" s="0" t="s">
        <v>337</v>
      </c>
      <c r="D72" s="5" t="s">
        <v>338</v>
      </c>
    </row>
    <row r="73" customFormat="false" ht="13.2" hidden="false" customHeight="false" outlineLevel="0" collapsed="false">
      <c r="C73" s="0" t="s">
        <v>339</v>
      </c>
      <c r="D73" s="5" t="s">
        <v>340</v>
      </c>
    </row>
    <row r="74" customFormat="false" ht="13.2" hidden="false" customHeight="false" outlineLevel="0" collapsed="false">
      <c r="B74" s="0" t="s">
        <v>73</v>
      </c>
      <c r="D74" s="5" t="s">
        <v>341</v>
      </c>
    </row>
    <row r="75" customFormat="false" ht="13.2" hidden="false" customHeight="false" outlineLevel="0" collapsed="false">
      <c r="B75" s="0" t="s">
        <v>74</v>
      </c>
      <c r="D75" s="5" t="s">
        <v>342</v>
      </c>
    </row>
    <row r="76" customFormat="false" ht="13.2" hidden="false" customHeight="false" outlineLevel="0" collapsed="false">
      <c r="B76" s="0" t="s">
        <v>75</v>
      </c>
      <c r="D76" s="5" t="s">
        <v>343</v>
      </c>
    </row>
    <row r="77" customFormat="false" ht="13.2" hidden="false" customHeight="false" outlineLevel="0" collapsed="false">
      <c r="B77" s="0" t="s">
        <v>76</v>
      </c>
      <c r="D77" s="5" t="s">
        <v>344</v>
      </c>
    </row>
    <row r="78" customFormat="false" ht="13.2" hidden="false" customHeight="false" outlineLevel="0" collapsed="false">
      <c r="B78" s="0" t="s">
        <v>77</v>
      </c>
      <c r="D78" s="5" t="s">
        <v>345</v>
      </c>
    </row>
    <row r="79" customFormat="false" ht="13.2" hidden="false" customHeight="false" outlineLevel="0" collapsed="false">
      <c r="B79" s="0" t="s">
        <v>78</v>
      </c>
      <c r="D79" s="5" t="s">
        <v>346</v>
      </c>
    </row>
    <row r="80" customFormat="false" ht="13.2" hidden="false" customHeight="false" outlineLevel="0" collapsed="false">
      <c r="B80" s="0" t="s">
        <v>79</v>
      </c>
      <c r="D80" s="5" t="s">
        <v>347</v>
      </c>
    </row>
    <row r="81" customFormat="false" ht="13.2" hidden="false" customHeight="false" outlineLevel="0" collapsed="false">
      <c r="B81" s="0" t="s">
        <v>80</v>
      </c>
      <c r="D81" s="5" t="s">
        <v>348</v>
      </c>
    </row>
    <row r="82" customFormat="false" ht="13.2" hidden="false" customHeight="false" outlineLevel="0" collapsed="false">
      <c r="B82" s="0" t="s">
        <v>81</v>
      </c>
      <c r="D82" s="5" t="s">
        <v>349</v>
      </c>
    </row>
    <row r="83" customFormat="false" ht="13.2" hidden="false" customHeight="false" outlineLevel="0" collapsed="false">
      <c r="B83" s="0" t="s">
        <v>82</v>
      </c>
      <c r="D83" s="5" t="s">
        <v>350</v>
      </c>
    </row>
    <row r="84" customFormat="false" ht="13.2" hidden="false" customHeight="false" outlineLevel="0" collapsed="false">
      <c r="B84" s="0" t="s">
        <v>83</v>
      </c>
      <c r="D84" s="5" t="s">
        <v>351</v>
      </c>
    </row>
    <row r="85" customFormat="false" ht="13.2" hidden="false" customHeight="false" outlineLevel="0" collapsed="false">
      <c r="B85" s="0" t="s">
        <v>84</v>
      </c>
      <c r="D85" s="5" t="s">
        <v>352</v>
      </c>
    </row>
    <row r="86" customFormat="false" ht="13.2" hidden="false" customHeight="false" outlineLevel="0" collapsed="false">
      <c r="B86" s="0" t="s">
        <v>85</v>
      </c>
      <c r="D86" s="5" t="s">
        <v>353</v>
      </c>
    </row>
    <row r="87" customFormat="false" ht="13.2" hidden="false" customHeight="false" outlineLevel="0" collapsed="false">
      <c r="B87" s="0" t="s">
        <v>86</v>
      </c>
      <c r="D87" s="5" t="s">
        <v>354</v>
      </c>
    </row>
    <row r="88" customFormat="false" ht="13.2" hidden="false" customHeight="false" outlineLevel="0" collapsed="false">
      <c r="B88" s="0" t="s">
        <v>87</v>
      </c>
      <c r="D88" s="5" t="s">
        <v>355</v>
      </c>
    </row>
    <row r="89" customFormat="false" ht="13.2" hidden="false" customHeight="false" outlineLevel="0" collapsed="false">
      <c r="B89" s="0" t="s">
        <v>88</v>
      </c>
      <c r="D89" s="5" t="s">
        <v>356</v>
      </c>
    </row>
    <row r="90" customFormat="false" ht="13.2" hidden="false" customHeight="false" outlineLevel="0" collapsed="false">
      <c r="B90" s="0" t="s">
        <v>89</v>
      </c>
      <c r="D90" s="5" t="s">
        <v>357</v>
      </c>
    </row>
    <row r="91" customFormat="false" ht="13.2" hidden="false" customHeight="false" outlineLevel="0" collapsed="false">
      <c r="B91" s="0" t="s">
        <v>90</v>
      </c>
      <c r="D91" s="5" t="s">
        <v>358</v>
      </c>
    </row>
    <row r="92" customFormat="false" ht="13.2" hidden="false" customHeight="false" outlineLevel="0" collapsed="false">
      <c r="B92" s="0" t="s">
        <v>91</v>
      </c>
      <c r="D92" s="5" t="s">
        <v>359</v>
      </c>
    </row>
    <row r="93" customFormat="false" ht="13.2" hidden="false" customHeight="false" outlineLevel="0" collapsed="false">
      <c r="B93" s="0" t="s">
        <v>92</v>
      </c>
      <c r="D93" s="5" t="s">
        <v>360</v>
      </c>
    </row>
    <row r="94" customFormat="false" ht="13.2" hidden="false" customHeight="false" outlineLevel="0" collapsed="false">
      <c r="B94" s="0" t="s">
        <v>93</v>
      </c>
      <c r="D94" s="5" t="s">
        <v>361</v>
      </c>
    </row>
    <row r="95" customFormat="false" ht="13.2" hidden="false" customHeight="false" outlineLevel="0" collapsed="false">
      <c r="B95" s="0" t="s">
        <v>94</v>
      </c>
      <c r="D95" s="5" t="s">
        <v>362</v>
      </c>
    </row>
    <row r="96" customFormat="false" ht="13.2" hidden="false" customHeight="false" outlineLevel="0" collapsed="false">
      <c r="B96" s="0" t="s">
        <v>95</v>
      </c>
      <c r="D96" s="5" t="s">
        <v>363</v>
      </c>
    </row>
    <row r="97" customFormat="false" ht="13.2" hidden="false" customHeight="false" outlineLevel="0" collapsed="false">
      <c r="B97" s="0" t="s">
        <v>96</v>
      </c>
      <c r="D97" s="5" t="s">
        <v>364</v>
      </c>
    </row>
    <row r="98" customFormat="false" ht="13.2" hidden="false" customHeight="false" outlineLevel="0" collapsed="false">
      <c r="B98" s="0" t="s">
        <v>97</v>
      </c>
      <c r="D98" s="5" t="s">
        <v>365</v>
      </c>
    </row>
    <row r="99" customFormat="false" ht="13.2" hidden="false" customHeight="false" outlineLevel="0" collapsed="false">
      <c r="B99" s="0" t="s">
        <v>98</v>
      </c>
      <c r="D99" s="5" t="s">
        <v>366</v>
      </c>
    </row>
    <row r="100" customFormat="false" ht="13.2" hidden="false" customHeight="false" outlineLevel="0" collapsed="false">
      <c r="B100" s="0" t="s">
        <v>99</v>
      </c>
      <c r="D100" s="5" t="s">
        <v>367</v>
      </c>
    </row>
    <row r="101" customFormat="false" ht="13.2" hidden="false" customHeight="false" outlineLevel="0" collapsed="false">
      <c r="B101" s="0" t="s">
        <v>100</v>
      </c>
      <c r="D101" s="5" t="s">
        <v>368</v>
      </c>
    </row>
    <row r="102" customFormat="false" ht="13.2" hidden="false" customHeight="false" outlineLevel="0" collapsed="false">
      <c r="B102" s="0" t="s">
        <v>101</v>
      </c>
      <c r="D102" s="5" t="s">
        <v>369</v>
      </c>
    </row>
    <row r="103" customFormat="false" ht="13.2" hidden="false" customHeight="false" outlineLevel="0" collapsed="false">
      <c r="B103" s="0" t="s">
        <v>102</v>
      </c>
      <c r="D103" s="5" t="s">
        <v>370</v>
      </c>
    </row>
    <row r="104" customFormat="false" ht="13.2" hidden="false" customHeight="false" outlineLevel="0" collapsed="false">
      <c r="B104" s="0" t="s">
        <v>103</v>
      </c>
      <c r="D104" s="5" t="s">
        <v>371</v>
      </c>
    </row>
    <row r="105" customFormat="false" ht="13.2" hidden="false" customHeight="false" outlineLevel="0" collapsed="false">
      <c r="B105" s="0" t="s">
        <v>104</v>
      </c>
      <c r="D105" s="5" t="s">
        <v>372</v>
      </c>
    </row>
    <row r="106" customFormat="false" ht="13.2" hidden="false" customHeight="false" outlineLevel="0" collapsed="false">
      <c r="B106" s="0" t="s">
        <v>105</v>
      </c>
      <c r="D106" s="5" t="s">
        <v>373</v>
      </c>
    </row>
    <row r="107" customFormat="false" ht="13.2" hidden="false" customHeight="false" outlineLevel="0" collapsed="false">
      <c r="B107" s="0" t="s">
        <v>106</v>
      </c>
      <c r="D107" s="5" t="s">
        <v>374</v>
      </c>
    </row>
    <row r="108" customFormat="false" ht="13.2" hidden="false" customHeight="false" outlineLevel="0" collapsed="false">
      <c r="B108" s="0" t="s">
        <v>107</v>
      </c>
      <c r="D108" s="5" t="s">
        <v>375</v>
      </c>
    </row>
    <row r="109" customFormat="false" ht="13.2" hidden="false" customHeight="false" outlineLevel="0" collapsed="false">
      <c r="B109" s="0" t="s">
        <v>108</v>
      </c>
      <c r="D109" s="5" t="s">
        <v>376</v>
      </c>
    </row>
    <row r="110" customFormat="false" ht="13.2" hidden="false" customHeight="false" outlineLevel="0" collapsed="false">
      <c r="B110" s="0" t="s">
        <v>109</v>
      </c>
      <c r="D110" s="5" t="s">
        <v>377</v>
      </c>
    </row>
    <row r="111" customFormat="false" ht="13.2" hidden="false" customHeight="false" outlineLevel="0" collapsed="false">
      <c r="B111" s="0" t="s">
        <v>110</v>
      </c>
      <c r="D111" s="5" t="s">
        <v>378</v>
      </c>
    </row>
    <row r="112" customFormat="false" ht="13.2" hidden="false" customHeight="false" outlineLevel="0" collapsed="false">
      <c r="B112" s="0" t="s">
        <v>111</v>
      </c>
      <c r="D112" s="5" t="s">
        <v>379</v>
      </c>
    </row>
    <row r="113" customFormat="false" ht="13.2" hidden="false" customHeight="false" outlineLevel="0" collapsed="false">
      <c r="B113" s="0" t="s">
        <v>112</v>
      </c>
      <c r="D113" s="5" t="s">
        <v>380</v>
      </c>
    </row>
    <row r="114" customFormat="false" ht="13.2" hidden="false" customHeight="false" outlineLevel="0" collapsed="false">
      <c r="B114" s="0" t="s">
        <v>113</v>
      </c>
      <c r="D114" s="5" t="s">
        <v>381</v>
      </c>
    </row>
    <row r="115" customFormat="false" ht="13.2" hidden="false" customHeight="false" outlineLevel="0" collapsed="false">
      <c r="B115" s="0" t="s">
        <v>114</v>
      </c>
      <c r="D115" s="5" t="s">
        <v>382</v>
      </c>
    </row>
    <row r="116" customFormat="false" ht="13.2" hidden="false" customHeight="false" outlineLevel="0" collapsed="false">
      <c r="B116" s="0" t="s">
        <v>115</v>
      </c>
      <c r="D116" s="5" t="s">
        <v>383</v>
      </c>
    </row>
    <row r="117" customFormat="false" ht="13.2" hidden="false" customHeight="false" outlineLevel="0" collapsed="false">
      <c r="B117" s="0" t="s">
        <v>116</v>
      </c>
      <c r="D117" s="5" t="s">
        <v>384</v>
      </c>
    </row>
    <row r="118" customFormat="false" ht="13.2" hidden="false" customHeight="false" outlineLevel="0" collapsed="false">
      <c r="B118" s="0" t="s">
        <v>117</v>
      </c>
      <c r="D118" s="5" t="s">
        <v>385</v>
      </c>
    </row>
    <row r="119" customFormat="false" ht="13.2" hidden="false" customHeight="false" outlineLevel="0" collapsed="false">
      <c r="B119" s="0" t="s">
        <v>118</v>
      </c>
      <c r="D119" s="5" t="s">
        <v>386</v>
      </c>
    </row>
    <row r="120" customFormat="false" ht="13.2" hidden="false" customHeight="false" outlineLevel="0" collapsed="false">
      <c r="B120" s="0" t="s">
        <v>119</v>
      </c>
      <c r="D120" s="5" t="s">
        <v>387</v>
      </c>
    </row>
    <row r="121" customFormat="false" ht="13.2" hidden="false" customHeight="false" outlineLevel="0" collapsed="false">
      <c r="B121" s="0" t="s">
        <v>120</v>
      </c>
      <c r="D121" s="5" t="s">
        <v>388</v>
      </c>
    </row>
    <row r="122" customFormat="false" ht="13.2" hidden="false" customHeight="false" outlineLevel="0" collapsed="false">
      <c r="B122" s="0" t="s">
        <v>121</v>
      </c>
      <c r="D122" s="5" t="s">
        <v>389</v>
      </c>
    </row>
    <row r="123" customFormat="false" ht="13.2" hidden="false" customHeight="false" outlineLevel="0" collapsed="false">
      <c r="B123" s="0" t="s">
        <v>122</v>
      </c>
      <c r="D123" s="5" t="s">
        <v>390</v>
      </c>
    </row>
    <row r="124" customFormat="false" ht="13.2" hidden="false" customHeight="false" outlineLevel="0" collapsed="false">
      <c r="B124" s="0" t="s">
        <v>123</v>
      </c>
      <c r="D124" s="5" t="s">
        <v>391</v>
      </c>
    </row>
    <row r="125" customFormat="false" ht="13.2" hidden="false" customHeight="false" outlineLevel="0" collapsed="false">
      <c r="B125" s="0" t="s">
        <v>124</v>
      </c>
      <c r="D125" s="5" t="s">
        <v>392</v>
      </c>
    </row>
    <row r="126" customFormat="false" ht="13.2" hidden="false" customHeight="false" outlineLevel="0" collapsed="false">
      <c r="B126" s="0" t="s">
        <v>125</v>
      </c>
      <c r="D126" s="5" t="s">
        <v>393</v>
      </c>
    </row>
    <row r="127" customFormat="false" ht="13.2" hidden="false" customHeight="false" outlineLevel="0" collapsed="false">
      <c r="C127" s="0" t="s">
        <v>394</v>
      </c>
      <c r="D127" s="5" t="s">
        <v>395</v>
      </c>
    </row>
    <row r="128" customFormat="false" ht="13.2" hidden="false" customHeight="false" outlineLevel="0" collapsed="false">
      <c r="B128" s="0" t="s">
        <v>127</v>
      </c>
      <c r="D128" s="5" t="s">
        <v>396</v>
      </c>
    </row>
    <row r="129" customFormat="false" ht="13.2" hidden="false" customHeight="false" outlineLevel="0" collapsed="false">
      <c r="B129" s="0" t="s">
        <v>128</v>
      </c>
      <c r="D129" s="5" t="s">
        <v>397</v>
      </c>
    </row>
    <row r="130" customFormat="false" ht="13.2" hidden="false" customHeight="false" outlineLevel="0" collapsed="false">
      <c r="B130" s="0" t="s">
        <v>129</v>
      </c>
      <c r="D130" s="5" t="s">
        <v>398</v>
      </c>
    </row>
    <row r="131" customFormat="false" ht="13.2" hidden="false" customHeight="false" outlineLevel="0" collapsed="false">
      <c r="B131" s="0" t="s">
        <v>130</v>
      </c>
      <c r="D131" s="5" t="s">
        <v>399</v>
      </c>
    </row>
    <row r="132" customFormat="false" ht="13.2" hidden="false" customHeight="false" outlineLevel="0" collapsed="false">
      <c r="B132" s="0" t="s">
        <v>131</v>
      </c>
      <c r="D132" s="5" t="s">
        <v>400</v>
      </c>
    </row>
    <row r="133" customFormat="false" ht="13.2" hidden="false" customHeight="false" outlineLevel="0" collapsed="false">
      <c r="B133" s="0" t="s">
        <v>132</v>
      </c>
      <c r="D133" s="5" t="s">
        <v>401</v>
      </c>
    </row>
    <row r="134" customFormat="false" ht="13.2" hidden="false" customHeight="false" outlineLevel="0" collapsed="false">
      <c r="B134" s="0" t="s">
        <v>133</v>
      </c>
      <c r="D134" s="5" t="s">
        <v>402</v>
      </c>
    </row>
    <row r="135" customFormat="false" ht="13.2" hidden="false" customHeight="false" outlineLevel="0" collapsed="false">
      <c r="B135" s="0" t="s">
        <v>134</v>
      </c>
      <c r="D135" s="5" t="s">
        <v>403</v>
      </c>
    </row>
    <row r="136" customFormat="false" ht="13.2" hidden="false" customHeight="false" outlineLevel="0" collapsed="false">
      <c r="B136" s="0" t="s">
        <v>135</v>
      </c>
      <c r="D136" s="5" t="s">
        <v>404</v>
      </c>
    </row>
    <row r="137" customFormat="false" ht="13.2" hidden="false" customHeight="false" outlineLevel="0" collapsed="false">
      <c r="B137" s="0" t="s">
        <v>136</v>
      </c>
      <c r="D137" s="5" t="s">
        <v>405</v>
      </c>
    </row>
    <row r="138" customFormat="false" ht="13.2" hidden="false" customHeight="false" outlineLevel="0" collapsed="false">
      <c r="B138" s="0" t="s">
        <v>137</v>
      </c>
      <c r="D138" s="5" t="s">
        <v>406</v>
      </c>
    </row>
    <row r="139" customFormat="false" ht="13.2" hidden="false" customHeight="false" outlineLevel="0" collapsed="false">
      <c r="B139" s="0" t="s">
        <v>138</v>
      </c>
      <c r="D139" s="5" t="s">
        <v>407</v>
      </c>
    </row>
    <row r="140" customFormat="false" ht="13.2" hidden="false" customHeight="false" outlineLevel="0" collapsed="false">
      <c r="B140" s="0" t="s">
        <v>139</v>
      </c>
      <c r="D140" s="5" t="s">
        <v>408</v>
      </c>
    </row>
    <row r="141" customFormat="false" ht="13.2" hidden="false" customHeight="false" outlineLevel="0" collapsed="false">
      <c r="B141" s="0" t="s">
        <v>140</v>
      </c>
      <c r="D141" s="5" t="s">
        <v>409</v>
      </c>
    </row>
    <row r="142" customFormat="false" ht="13.2" hidden="false" customHeight="false" outlineLevel="0" collapsed="false">
      <c r="B142" s="0" t="s">
        <v>141</v>
      </c>
      <c r="D142" s="5" t="s">
        <v>410</v>
      </c>
    </row>
    <row r="143" customFormat="false" ht="13.2" hidden="false" customHeight="false" outlineLevel="0" collapsed="false">
      <c r="B143" s="0" t="s">
        <v>142</v>
      </c>
      <c r="D143" s="5" t="s">
        <v>411</v>
      </c>
    </row>
    <row r="144" customFormat="false" ht="13.2" hidden="false" customHeight="false" outlineLevel="0" collapsed="false">
      <c r="B144" s="0" t="s">
        <v>143</v>
      </c>
      <c r="D144" s="5" t="s">
        <v>412</v>
      </c>
    </row>
    <row r="145" customFormat="false" ht="13.2" hidden="false" customHeight="false" outlineLevel="0" collapsed="false">
      <c r="B145" s="0" t="s">
        <v>144</v>
      </c>
      <c r="D145" s="5" t="s">
        <v>413</v>
      </c>
    </row>
    <row r="146" customFormat="false" ht="13.2" hidden="false" customHeight="false" outlineLevel="0" collapsed="false">
      <c r="B146" s="0" t="s">
        <v>145</v>
      </c>
      <c r="D146" s="5" t="s">
        <v>414</v>
      </c>
    </row>
    <row r="147" customFormat="false" ht="13.2" hidden="false" customHeight="false" outlineLevel="0" collapsed="false">
      <c r="B147" s="0" t="s">
        <v>146</v>
      </c>
      <c r="D147" s="5" t="s">
        <v>415</v>
      </c>
    </row>
    <row r="148" customFormat="false" ht="13.2" hidden="false" customHeight="false" outlineLevel="0" collapsed="false">
      <c r="B148" s="0" t="s">
        <v>147</v>
      </c>
      <c r="D148" s="5" t="s">
        <v>416</v>
      </c>
    </row>
    <row r="149" customFormat="false" ht="13.2" hidden="false" customHeight="false" outlineLevel="0" collapsed="false">
      <c r="B149" s="0" t="s">
        <v>148</v>
      </c>
      <c r="D149" s="5" t="s">
        <v>417</v>
      </c>
    </row>
    <row r="150" customFormat="false" ht="13.2" hidden="false" customHeight="false" outlineLevel="0" collapsed="false">
      <c r="B150" s="0" t="s">
        <v>149</v>
      </c>
      <c r="D150" s="5" t="s">
        <v>418</v>
      </c>
    </row>
    <row r="151" customFormat="false" ht="13.2" hidden="false" customHeight="false" outlineLevel="0" collapsed="false">
      <c r="B151" s="0" t="s">
        <v>150</v>
      </c>
      <c r="D151" s="5" t="s">
        <v>419</v>
      </c>
    </row>
    <row r="152" customFormat="false" ht="13.2" hidden="false" customHeight="false" outlineLevel="0" collapsed="false">
      <c r="B152" s="0" t="s">
        <v>151</v>
      </c>
      <c r="D152" s="5" t="s">
        <v>420</v>
      </c>
    </row>
    <row r="153" customFormat="false" ht="13.2" hidden="false" customHeight="false" outlineLevel="0" collapsed="false">
      <c r="B153" s="0" t="s">
        <v>152</v>
      </c>
      <c r="D153" s="5" t="s">
        <v>421</v>
      </c>
    </row>
    <row r="154" customFormat="false" ht="13.2" hidden="false" customHeight="false" outlineLevel="0" collapsed="false">
      <c r="B154" s="0" t="s">
        <v>153</v>
      </c>
      <c r="D154" s="5" t="s">
        <v>422</v>
      </c>
    </row>
    <row r="155" customFormat="false" ht="13.2" hidden="false" customHeight="false" outlineLevel="0" collapsed="false">
      <c r="B155" s="0" t="s">
        <v>154</v>
      </c>
      <c r="D155" s="5" t="s">
        <v>423</v>
      </c>
    </row>
    <row r="156" customFormat="false" ht="13.2" hidden="false" customHeight="false" outlineLevel="0" collapsed="false">
      <c r="B156" s="0" t="s">
        <v>155</v>
      </c>
      <c r="D156" s="5" t="s">
        <v>424</v>
      </c>
    </row>
    <row r="157" customFormat="false" ht="13.2" hidden="false" customHeight="false" outlineLevel="0" collapsed="false">
      <c r="B157" s="0" t="s">
        <v>156</v>
      </c>
      <c r="D157" s="5" t="s">
        <v>425</v>
      </c>
    </row>
    <row r="158" customFormat="false" ht="13.2" hidden="false" customHeight="false" outlineLevel="0" collapsed="false">
      <c r="B158" s="0" t="s">
        <v>157</v>
      </c>
      <c r="D158" s="5" t="s">
        <v>426</v>
      </c>
    </row>
    <row r="159" customFormat="false" ht="13.2" hidden="false" customHeight="false" outlineLevel="0" collapsed="false">
      <c r="B159" s="0" t="s">
        <v>158</v>
      </c>
      <c r="D159" s="5" t="s">
        <v>427</v>
      </c>
    </row>
    <row r="160" customFormat="false" ht="13.2" hidden="false" customHeight="false" outlineLevel="0" collapsed="false">
      <c r="B160" s="0" t="s">
        <v>159</v>
      </c>
      <c r="D160" s="5" t="s">
        <v>428</v>
      </c>
    </row>
    <row r="161" customFormat="false" ht="13.2" hidden="false" customHeight="false" outlineLevel="0" collapsed="false">
      <c r="B161" s="0" t="s">
        <v>160</v>
      </c>
      <c r="D161" s="5" t="s">
        <v>429</v>
      </c>
    </row>
    <row r="162" customFormat="false" ht="13.2" hidden="false" customHeight="false" outlineLevel="0" collapsed="false">
      <c r="B162" s="0" t="s">
        <v>161</v>
      </c>
      <c r="D162" s="5" t="s">
        <v>430</v>
      </c>
    </row>
    <row r="163" customFormat="false" ht="13.2" hidden="false" customHeight="false" outlineLevel="0" collapsed="false">
      <c r="B163" s="0" t="s">
        <v>162</v>
      </c>
      <c r="D163" s="5" t="s">
        <v>431</v>
      </c>
    </row>
    <row r="164" customFormat="false" ht="13.2" hidden="false" customHeight="false" outlineLevel="0" collapsed="false">
      <c r="B164" s="0" t="s">
        <v>163</v>
      </c>
      <c r="D164" s="5" t="s">
        <v>432</v>
      </c>
    </row>
    <row r="165" customFormat="false" ht="13.2" hidden="false" customHeight="false" outlineLevel="0" collapsed="false">
      <c r="B165" s="0" t="s">
        <v>164</v>
      </c>
      <c r="D165" s="5" t="s">
        <v>433</v>
      </c>
    </row>
    <row r="166" customFormat="false" ht="13.2" hidden="false" customHeight="false" outlineLevel="0" collapsed="false">
      <c r="B166" s="0" t="s">
        <v>165</v>
      </c>
      <c r="D166" s="5" t="s">
        <v>434</v>
      </c>
    </row>
    <row r="167" customFormat="false" ht="13.2" hidden="false" customHeight="false" outlineLevel="0" collapsed="false">
      <c r="B167" s="0" t="s">
        <v>166</v>
      </c>
      <c r="D167" s="5" t="s">
        <v>435</v>
      </c>
    </row>
    <row r="168" customFormat="false" ht="13.2" hidden="false" customHeight="false" outlineLevel="0" collapsed="false">
      <c r="B168" s="0" t="s">
        <v>167</v>
      </c>
      <c r="D168" s="5" t="s">
        <v>436</v>
      </c>
    </row>
    <row r="169" customFormat="false" ht="13.2" hidden="false" customHeight="false" outlineLevel="0" collapsed="false">
      <c r="B169" s="0" t="s">
        <v>168</v>
      </c>
      <c r="D169" s="5" t="s">
        <v>437</v>
      </c>
    </row>
    <row r="170" customFormat="false" ht="13.2" hidden="false" customHeight="false" outlineLevel="0" collapsed="false">
      <c r="B170" s="0" t="s">
        <v>169</v>
      </c>
      <c r="D170" s="5" t="s">
        <v>438</v>
      </c>
    </row>
    <row r="171" customFormat="false" ht="13.2" hidden="false" customHeight="false" outlineLevel="0" collapsed="false">
      <c r="B171" s="0" t="s">
        <v>170</v>
      </c>
      <c r="D171" s="5" t="s">
        <v>439</v>
      </c>
    </row>
    <row r="172" customFormat="false" ht="13.2" hidden="false" customHeight="false" outlineLevel="0" collapsed="false">
      <c r="B172" s="0" t="s">
        <v>171</v>
      </c>
      <c r="D172" s="5" t="s">
        <v>440</v>
      </c>
    </row>
    <row r="173" customFormat="false" ht="13.2" hidden="false" customHeight="false" outlineLevel="0" collapsed="false">
      <c r="B173" s="0" t="s">
        <v>172</v>
      </c>
      <c r="D173" s="5" t="s">
        <v>441</v>
      </c>
    </row>
    <row r="174" customFormat="false" ht="13.2" hidden="false" customHeight="false" outlineLevel="0" collapsed="false">
      <c r="B174" s="0" t="s">
        <v>173</v>
      </c>
      <c r="D174" s="5" t="s">
        <v>442</v>
      </c>
    </row>
    <row r="175" customFormat="false" ht="13.2" hidden="false" customHeight="false" outlineLevel="0" collapsed="false">
      <c r="B175" s="0" t="s">
        <v>174</v>
      </c>
      <c r="D175" s="5" t="s">
        <v>443</v>
      </c>
    </row>
    <row r="176" customFormat="false" ht="13.2" hidden="false" customHeight="false" outlineLevel="0" collapsed="false">
      <c r="B176" s="0" t="s">
        <v>175</v>
      </c>
      <c r="D176" s="5" t="s">
        <v>444</v>
      </c>
    </row>
    <row r="177" customFormat="false" ht="13.2" hidden="false" customHeight="false" outlineLevel="0" collapsed="false">
      <c r="B177" s="0" t="s">
        <v>176</v>
      </c>
      <c r="D177" s="5" t="s">
        <v>445</v>
      </c>
    </row>
    <row r="178" customFormat="false" ht="13.2" hidden="false" customHeight="false" outlineLevel="0" collapsed="false">
      <c r="B178" s="0" t="s">
        <v>177</v>
      </c>
      <c r="D178" s="5" t="s">
        <v>446</v>
      </c>
    </row>
    <row r="179" customFormat="false" ht="13.2" hidden="false" customHeight="false" outlineLevel="0" collapsed="false">
      <c r="B179" s="0" t="s">
        <v>178</v>
      </c>
      <c r="D179" s="5" t="s">
        <v>447</v>
      </c>
    </row>
    <row r="180" customFormat="false" ht="13.2" hidden="false" customHeight="false" outlineLevel="0" collapsed="false">
      <c r="B180" s="0" t="s">
        <v>179</v>
      </c>
      <c r="D180" s="5" t="s">
        <v>448</v>
      </c>
    </row>
    <row r="181" customFormat="false" ht="13.2" hidden="false" customHeight="false" outlineLevel="0" collapsed="false">
      <c r="B181" s="0" t="s">
        <v>180</v>
      </c>
      <c r="D181" s="5" t="s">
        <v>449</v>
      </c>
    </row>
    <row r="182" customFormat="false" ht="13.2" hidden="false" customHeight="false" outlineLevel="0" collapsed="false">
      <c r="B182" s="0" t="s">
        <v>181</v>
      </c>
      <c r="D182" s="5" t="s">
        <v>450</v>
      </c>
    </row>
    <row r="183" customFormat="false" ht="13.2" hidden="false" customHeight="false" outlineLevel="0" collapsed="false">
      <c r="B183" s="0" t="s">
        <v>182</v>
      </c>
      <c r="D183" s="5" t="s">
        <v>451</v>
      </c>
    </row>
    <row r="184" customFormat="false" ht="13.2" hidden="false" customHeight="false" outlineLevel="0" collapsed="false">
      <c r="B184" s="0" t="s">
        <v>183</v>
      </c>
      <c r="D184" s="5" t="s">
        <v>452</v>
      </c>
    </row>
    <row r="185" customFormat="false" ht="13.2" hidden="false" customHeight="false" outlineLevel="0" collapsed="false">
      <c r="B185" s="0" t="s">
        <v>184</v>
      </c>
      <c r="D185" s="5" t="s">
        <v>453</v>
      </c>
    </row>
    <row r="186" customFormat="false" ht="13.2" hidden="false" customHeight="false" outlineLevel="0" collapsed="false">
      <c r="B186" s="0" t="s">
        <v>185</v>
      </c>
      <c r="D186" s="5" t="s">
        <v>454</v>
      </c>
    </row>
    <row r="187" customFormat="false" ht="13.2" hidden="false" customHeight="false" outlineLevel="0" collapsed="false">
      <c r="B187" s="0" t="s">
        <v>186</v>
      </c>
      <c r="D187" s="5" t="s">
        <v>455</v>
      </c>
    </row>
    <row r="188" customFormat="false" ht="13.2" hidden="false" customHeight="false" outlineLevel="0" collapsed="false">
      <c r="B188" s="0" t="s">
        <v>187</v>
      </c>
      <c r="D188" s="5" t="s">
        <v>456</v>
      </c>
    </row>
    <row r="189" customFormat="false" ht="13.2" hidden="false" customHeight="false" outlineLevel="0" collapsed="false">
      <c r="B189" s="0" t="s">
        <v>188</v>
      </c>
      <c r="D189" s="5" t="s">
        <v>457</v>
      </c>
    </row>
    <row r="190" customFormat="false" ht="13.2" hidden="false" customHeight="false" outlineLevel="0" collapsed="false">
      <c r="B190" s="0" t="s">
        <v>189</v>
      </c>
      <c r="D190" s="5" t="s">
        <v>458</v>
      </c>
    </row>
    <row r="191" customFormat="false" ht="13.2" hidden="false" customHeight="false" outlineLevel="0" collapsed="false">
      <c r="B191" s="0" t="s">
        <v>190</v>
      </c>
      <c r="D191" s="5" t="s">
        <v>459</v>
      </c>
    </row>
    <row r="192" customFormat="false" ht="13.2" hidden="false" customHeight="false" outlineLevel="0" collapsed="false">
      <c r="B192" s="0" t="s">
        <v>191</v>
      </c>
      <c r="D192" s="5" t="s">
        <v>460</v>
      </c>
    </row>
    <row r="193" customFormat="false" ht="13.2" hidden="false" customHeight="false" outlineLevel="0" collapsed="false">
      <c r="B193" s="0" t="s">
        <v>192</v>
      </c>
      <c r="D193" s="5" t="s">
        <v>461</v>
      </c>
    </row>
    <row r="194" customFormat="false" ht="13.2" hidden="false" customHeight="false" outlineLevel="0" collapsed="false">
      <c r="B194" s="0" t="s">
        <v>193</v>
      </c>
      <c r="D194" s="5" t="s">
        <v>462</v>
      </c>
    </row>
    <row r="195" customFormat="false" ht="13.2" hidden="false" customHeight="false" outlineLevel="0" collapsed="false">
      <c r="B195" s="0" t="s">
        <v>194</v>
      </c>
      <c r="D195" s="5" t="s">
        <v>463</v>
      </c>
    </row>
    <row r="196" customFormat="false" ht="13.2" hidden="false" customHeight="false" outlineLevel="0" collapsed="false">
      <c r="B196" s="0" t="s">
        <v>195</v>
      </c>
      <c r="D196" s="5" t="s">
        <v>464</v>
      </c>
    </row>
    <row r="197" customFormat="false" ht="13.2" hidden="false" customHeight="false" outlineLevel="0" collapsed="false">
      <c r="B197" s="0" t="s">
        <v>196</v>
      </c>
      <c r="D197" s="5" t="s">
        <v>465</v>
      </c>
    </row>
    <row r="198" customFormat="false" ht="13.2" hidden="false" customHeight="false" outlineLevel="0" collapsed="false">
      <c r="B198" s="0" t="s">
        <v>197</v>
      </c>
      <c r="D198" s="5" t="s">
        <v>466</v>
      </c>
    </row>
    <row r="199" customFormat="false" ht="13.2" hidden="false" customHeight="false" outlineLevel="0" collapsed="false">
      <c r="B199" s="0" t="s">
        <v>244</v>
      </c>
      <c r="C199" s="0" t="s">
        <v>467</v>
      </c>
      <c r="D199" s="5" t="s">
        <v>468</v>
      </c>
    </row>
    <row r="200" customFormat="false" ht="13.2" hidden="false" customHeight="false" outlineLevel="0" collapsed="false">
      <c r="B200" s="0" t="s">
        <v>199</v>
      </c>
      <c r="D200" s="5" t="s">
        <v>469</v>
      </c>
    </row>
    <row r="201" customFormat="false" ht="13.2" hidden="false" customHeight="false" outlineLevel="0" collapsed="false">
      <c r="B201" s="0" t="s">
        <v>200</v>
      </c>
      <c r="D201" s="5" t="s">
        <v>470</v>
      </c>
    </row>
    <row r="202" customFormat="false" ht="13.2" hidden="false" customHeight="false" outlineLevel="0" collapsed="false">
      <c r="B202" s="0" t="s">
        <v>201</v>
      </c>
      <c r="D202" s="5" t="s">
        <v>471</v>
      </c>
    </row>
    <row r="203" customFormat="false" ht="13.2" hidden="false" customHeight="false" outlineLevel="0" collapsed="false">
      <c r="B203" s="0" t="s">
        <v>202</v>
      </c>
      <c r="D203" s="5" t="s">
        <v>472</v>
      </c>
    </row>
    <row r="204" customFormat="false" ht="13.2" hidden="false" customHeight="false" outlineLevel="0" collapsed="false">
      <c r="B204" s="0" t="s">
        <v>203</v>
      </c>
      <c r="D204" s="5" t="s">
        <v>473</v>
      </c>
    </row>
    <row r="205" customFormat="false" ht="13.2" hidden="false" customHeight="false" outlineLevel="0" collapsed="false">
      <c r="B205" s="0" t="s">
        <v>204</v>
      </c>
      <c r="D205" s="5" t="s">
        <v>474</v>
      </c>
    </row>
    <row r="206" customFormat="false" ht="13.2" hidden="false" customHeight="false" outlineLevel="0" collapsed="false">
      <c r="B206" s="0" t="s">
        <v>205</v>
      </c>
      <c r="D206" s="5" t="s">
        <v>475</v>
      </c>
    </row>
    <row r="207" customFormat="false" ht="13.2" hidden="false" customHeight="false" outlineLevel="0" collapsed="false">
      <c r="B207" s="0" t="s">
        <v>476</v>
      </c>
      <c r="C207" s="0" t="s">
        <v>477</v>
      </c>
      <c r="D207" s="5" t="s">
        <v>477</v>
      </c>
    </row>
    <row r="208" customFormat="false" ht="13.2" hidden="false" customHeight="false" outlineLevel="0" collapsed="false">
      <c r="B208" s="0" t="s">
        <v>207</v>
      </c>
      <c r="D208" s="5" t="s">
        <v>478</v>
      </c>
    </row>
    <row r="209" customFormat="false" ht="13.2" hidden="false" customHeight="false" outlineLevel="0" collapsed="false">
      <c r="B209" s="0" t="s">
        <v>208</v>
      </c>
      <c r="D209" s="5" t="s">
        <v>479</v>
      </c>
    </row>
    <row r="210" customFormat="false" ht="13.2" hidden="false" customHeight="false" outlineLevel="0" collapsed="false">
      <c r="B210" s="0" t="s">
        <v>209</v>
      </c>
      <c r="D210" s="5" t="s">
        <v>480</v>
      </c>
    </row>
    <row r="211" customFormat="false" ht="13.2" hidden="false" customHeight="false" outlineLevel="0" collapsed="false">
      <c r="B211" s="0" t="s">
        <v>210</v>
      </c>
      <c r="D211" s="5" t="s">
        <v>481</v>
      </c>
    </row>
    <row r="212" customFormat="false" ht="13.2" hidden="false" customHeight="false" outlineLevel="0" collapsed="false">
      <c r="C212" s="0" t="s">
        <v>482</v>
      </c>
      <c r="D212" s="5" t="s">
        <v>483</v>
      </c>
    </row>
    <row r="213" customFormat="false" ht="13.2" hidden="false" customHeight="false" outlineLevel="0" collapsed="false">
      <c r="C213" s="0" t="s">
        <v>484</v>
      </c>
      <c r="D213" s="5" t="s">
        <v>485</v>
      </c>
    </row>
    <row r="214" customFormat="false" ht="13.2" hidden="false" customHeight="false" outlineLevel="0" collapsed="false">
      <c r="C214" s="0" t="s">
        <v>486</v>
      </c>
      <c r="D214" s="5" t="s">
        <v>487</v>
      </c>
    </row>
    <row r="215" customFormat="false" ht="13.2" hidden="false" customHeight="false" outlineLevel="0" collapsed="false">
      <c r="B215" s="0" t="s">
        <v>214</v>
      </c>
    </row>
    <row r="216" customFormat="false" ht="13.2" hidden="false" customHeight="false" outlineLevel="0" collapsed="false">
      <c r="B216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211"/>
  <sheetViews>
    <sheetView showFormulas="false" showGridLines="true" showRowColHeaders="true" showZeros="true" rightToLeft="false" tabSelected="false" showOutlineSymbols="true" defaultGridColor="true" view="normal" topLeftCell="A157" colorId="64" zoomScale="65" zoomScaleNormal="65" zoomScalePageLayoutView="100" workbookViewId="0">
      <selection pane="topLeft" activeCell="A181" activeCellId="0" sqref="A181"/>
    </sheetView>
  </sheetViews>
  <sheetFormatPr defaultRowHeight="13.2" zeroHeight="false" outlineLevelRow="0" outlineLevelCol="0"/>
  <cols>
    <col collapsed="false" customWidth="true" hidden="false" outlineLevel="0" max="1" min="1" style="0" width="83"/>
    <col collapsed="false" customWidth="true" hidden="false" outlineLevel="0" max="1025" min="2" style="0" width="8.67"/>
  </cols>
  <sheetData>
    <row r="2" customFormat="false" ht="13.2" hidden="false" customHeight="false" outlineLevel="0" collapsed="false">
      <c r="A2" s="0" t="s">
        <v>245</v>
      </c>
    </row>
    <row r="3" customFormat="false" ht="13.2" hidden="false" customHeight="false" outlineLevel="0" collapsed="false">
      <c r="A3" s="0" t="s">
        <v>246</v>
      </c>
    </row>
    <row r="4" customFormat="false" ht="13.2" hidden="false" customHeight="false" outlineLevel="0" collapsed="false">
      <c r="A4" s="0" t="s">
        <v>248</v>
      </c>
    </row>
    <row r="5" customFormat="false" ht="13.2" hidden="false" customHeight="false" outlineLevel="0" collapsed="false">
      <c r="A5" s="0" t="s">
        <v>250</v>
      </c>
    </row>
    <row r="6" customFormat="false" ht="13.2" hidden="false" customHeight="false" outlineLevel="0" collapsed="false">
      <c r="A6" s="0" t="s">
        <v>252</v>
      </c>
    </row>
    <row r="7" customFormat="false" ht="13.2" hidden="false" customHeight="false" outlineLevel="0" collapsed="false">
      <c r="A7" s="0" t="s">
        <v>254</v>
      </c>
    </row>
    <row r="8" customFormat="false" ht="13.2" hidden="false" customHeight="false" outlineLevel="0" collapsed="false">
      <c r="A8" s="0" t="s">
        <v>255</v>
      </c>
    </row>
    <row r="9" customFormat="false" ht="13.2" hidden="false" customHeight="false" outlineLevel="0" collapsed="false">
      <c r="A9" s="0" t="s">
        <v>256</v>
      </c>
    </row>
    <row r="10" customFormat="false" ht="13.2" hidden="false" customHeight="false" outlineLevel="0" collapsed="false">
      <c r="A10" s="0" t="s">
        <v>257</v>
      </c>
    </row>
    <row r="11" customFormat="false" ht="13.2" hidden="false" customHeight="false" outlineLevel="0" collapsed="false">
      <c r="A11" s="0" t="s">
        <v>258</v>
      </c>
    </row>
    <row r="12" customFormat="false" ht="13.2" hidden="false" customHeight="false" outlineLevel="0" collapsed="false">
      <c r="A12" s="0" t="s">
        <v>259</v>
      </c>
    </row>
    <row r="13" customFormat="false" ht="13.2" hidden="false" customHeight="false" outlineLevel="0" collapsed="false">
      <c r="A13" s="0" t="s">
        <v>261</v>
      </c>
    </row>
    <row r="14" customFormat="false" ht="13.2" hidden="false" customHeight="false" outlineLevel="0" collapsed="false">
      <c r="A14" s="0" t="s">
        <v>262</v>
      </c>
    </row>
    <row r="15" customFormat="false" ht="13.2" hidden="false" customHeight="false" outlineLevel="0" collapsed="false">
      <c r="A15" s="0" t="s">
        <v>263</v>
      </c>
    </row>
    <row r="16" customFormat="false" ht="13.2" hidden="false" customHeight="false" outlineLevel="0" collapsed="false">
      <c r="A16" s="0" t="s">
        <v>265</v>
      </c>
    </row>
    <row r="17" customFormat="false" ht="13.2" hidden="false" customHeight="false" outlineLevel="0" collapsed="false">
      <c r="A17" s="0" t="s">
        <v>266</v>
      </c>
    </row>
    <row r="18" customFormat="false" ht="13.2" hidden="false" customHeight="false" outlineLevel="0" collapsed="false">
      <c r="A18" s="0" t="s">
        <v>267</v>
      </c>
    </row>
    <row r="19" customFormat="false" ht="13.2" hidden="false" customHeight="false" outlineLevel="0" collapsed="false">
      <c r="A19" s="0" t="s">
        <v>268</v>
      </c>
    </row>
    <row r="20" customFormat="false" ht="13.2" hidden="false" customHeight="false" outlineLevel="0" collapsed="false">
      <c r="A20" s="0" t="s">
        <v>269</v>
      </c>
    </row>
    <row r="21" customFormat="false" ht="13.2" hidden="false" customHeight="false" outlineLevel="0" collapsed="false">
      <c r="A21" s="0" t="s">
        <v>270</v>
      </c>
    </row>
    <row r="22" s="2" customFormat="true" ht="13.2" hidden="false" customHeight="false" outlineLevel="0" collapsed="false">
      <c r="A22" s="2" t="s">
        <v>271</v>
      </c>
    </row>
    <row r="23" s="2" customFormat="true" ht="13.2" hidden="false" customHeight="false" outlineLevel="0" collapsed="false">
      <c r="A23" s="2" t="s">
        <v>273</v>
      </c>
    </row>
    <row r="24" customFormat="false" ht="13.2" hidden="false" customHeight="false" outlineLevel="0" collapsed="false">
      <c r="A24" s="3" t="s">
        <v>275</v>
      </c>
    </row>
    <row r="25" s="5" customFormat="true" ht="13.2" hidden="false" customHeight="false" outlineLevel="0" collapsed="false">
      <c r="B25" s="4"/>
      <c r="AMI25" s="4"/>
      <c r="AMJ25" s="4"/>
    </row>
    <row r="26" s="2" customFormat="true" ht="13.2" hidden="false" customHeight="false" outlineLevel="0" collapsed="false">
      <c r="A26" s="2" t="s">
        <v>276</v>
      </c>
      <c r="B26" s="6" t="str">
        <f aca="false">IF(IFERROR(SEARCH("ALLOCATE",A26,1),0),RIGHT(A26,LEN(A26)-LEN("Allocate (")),LEFT(A26,LEN(A26)-1))</f>
        <v>CPNM(MNC),FPSO(NBMX),FTNM(MFT),PSTN(MPS),TITOP(MSA),&amp;</v>
      </c>
    </row>
    <row r="27" customFormat="false" ht="13.2" hidden="false" customHeight="false" outlineLevel="0" collapsed="false">
      <c r="A27" s="2" t="s">
        <v>277</v>
      </c>
      <c r="B27" s="6" t="str">
        <f aca="false">IF(IFERROR(SEARCH("ALLOCATE",A27,1),0),RIGHT(A27,LEN(A27)-LEN("Allocate (")),LEFT(A27,LEN(A27)-1))</f>
        <v>TITSO(MSA),HEDH(NSH),HED(NSM)</v>
      </c>
    </row>
    <row r="28" customFormat="false" ht="13.2" hidden="false" customHeight="false" outlineLevel="0" collapsed="false">
      <c r="A28" s="2" t="s">
        <v>279</v>
      </c>
      <c r="B28" s="6" t="str">
        <f aca="false">IF(IFERROR(SEARCH("ALLOCATE",A28,1),0),RIGHT(A28,LEN(A28)-LEN("Allocate (")),LEFT(A28,LEN(A28)-1))</f>
        <v>KW(2*MSA+MSO),ICDT(MHY),IDN1T(MHY),IDN2T(MHY),IDNB(MHY),&amp;</v>
      </c>
    </row>
    <row r="29" customFormat="false" ht="13.2" hidden="false" customHeight="false" outlineLevel="0" collapsed="false">
      <c r="A29" s="2" t="s">
        <v>280</v>
      </c>
      <c r="B29" s="6" t="str">
        <f aca="false">IF(IFERROR(SEARCH("ALLOCATE",A29,1),0),RIGHT(A29,LEN(A29)-LEN("Allocate (")),LEFT(A29,LEN(A29)-1))</f>
        <v>IDOT(MHY),IDRO(MHY),NHY(MHY),NQRB(MHY),NTX(MHY),NISA(NBMX),ICUS</v>
      </c>
    </row>
    <row r="30" customFormat="false" ht="13.2" hidden="false" customHeight="false" outlineLevel="0" collapsed="false">
      <c r="A30" s="2" t="s">
        <v>281</v>
      </c>
      <c r="B30" s="6" t="str">
        <f aca="false">IF(IFERROR(SEARCH("ALLOCATE",A30,1),0),RIGHT(A30,LEN(A30)-LEN("Allocate (")),LEFT(A30,LEN(A30)-1))</f>
        <v>(MNT),IHC(MNT),NBE(MNT),NBT(MNT),IDC(MNC),KDC(MNC),NTP(MNC),KDF</v>
      </c>
    </row>
    <row r="31" customFormat="false" ht="13.2" hidden="false" customHeight="false" outlineLevel="0" collapsed="false">
      <c r="A31" s="2" t="s">
        <v>282</v>
      </c>
      <c r="B31" s="6" t="str">
        <f aca="false">IF(IFERROR(SEARCH("ALLOCATE",A31,1),0),RIGHT(A31,LEN(A31)-LEN("Allocate (")),LEFT(A31,LEN(A31)-1))</f>
        <v>(MFT),KFL(MSO+1)</v>
      </c>
    </row>
    <row r="32" customFormat="false" ht="13.2" hidden="false" customHeight="false" outlineLevel="0" collapsed="false">
      <c r="A32" s="2" t="s">
        <v>284</v>
      </c>
      <c r="B32" s="6" t="str">
        <f aca="false">IF(IFERROR(SEARCH("ALLOCATE",A32,1),0),RIGHT(A32,LEN(A32)-LEN("Allocate (")),LEFT(A32,LEN(A32)-1))</f>
        <v>ISAL(MOW),ISAS(MOW),NFED(MOW),NHRD(MOW),NSAL(MSA),NSAO&amp;</v>
      </c>
    </row>
    <row r="33" customFormat="false" ht="13.2" hidden="false" customHeight="false" outlineLevel="0" collapsed="false">
      <c r="A33" s="2" t="s">
        <v>285</v>
      </c>
      <c r="B33" s="6" t="str">
        <f aca="false">IF(IFERROR(SEARCH("ALLOCATE",A33,1),0),RIGHT(A33,LEN(A33)-LEN("Allocate (")),LEFT(A33,LEN(A33)-1))</f>
        <v>(MOW),NSAS(MOW)</v>
      </c>
    </row>
    <row r="34" customFormat="false" ht="13.2" hidden="false" customHeight="false" outlineLevel="0" collapsed="false">
      <c r="A34" s="2" t="s">
        <v>287</v>
      </c>
      <c r="B34" s="6" t="str">
        <f aca="false">IF(IFERROR(SEARCH("ALLOCATE",A34,1),0),RIGHT(A34,LEN(A34)-LEN("Allocate (")),LEFT(A34,LEN(A34)-1))</f>
        <v>IIR(MRO),KIR(MRO),NIR(MRO))</v>
      </c>
    </row>
    <row r="35" customFormat="false" ht="13.2" hidden="false" customHeight="false" outlineLevel="0" collapsed="false">
      <c r="A35" s="2" t="s">
        <v>289</v>
      </c>
      <c r="B35" s="6" t="str">
        <f aca="false">IF(IFERROR(SEARCH("ALLOCATE",A35,1),0),RIGHT(A35,LEN(A35)-LEN("Allocate (")),LEFT(A35,LEN(A35)-1))</f>
        <v>IAC(MSA),IAMF(MSA),IAPL(MSA),IAUF(MSA),IAUI(MSA),IAUL&amp;</v>
      </c>
    </row>
    <row r="36" customFormat="false" ht="13.2" hidden="false" customHeight="false" outlineLevel="0" collapsed="false">
      <c r="A36" s="2" t="s">
        <v>290</v>
      </c>
      <c r="B36" s="6" t="str">
        <f aca="false">IF(IFERROR(SEARCH("ALLOCATE",A36,1),0),RIGHT(A36,LEN(A36)-LEN("Allocate (")),LEFT(A36,LEN(A36)-1))</f>
        <v>(MSA),IBSA(MSA),IDFH(MSA),IDNF(MSA),IDOA(MSA),IDR(MSA),IDRL(MSA),</v>
      </c>
    </row>
    <row r="37" customFormat="false" ht="13.2" hidden="false" customHeight="false" outlineLevel="0" collapsed="false">
      <c r="A37" s="2" t="s">
        <v>291</v>
      </c>
      <c r="B37" s="6" t="str">
        <f aca="false">IF(IFERROR(SEARCH("ALLOCATE",A37,1),0),RIGHT(A37,LEN(A37)-LEN("Allocate (")),LEFT(A37,LEN(A37)-1))</f>
        <v>IDON(MSA),IDS(MSA),IEXT(MSA),IFA(MSA),IFD(MSA),IFLS(MSA),IGO(MSA),</v>
      </c>
    </row>
    <row r="38" customFormat="false" ht="13.2" hidden="false" customHeight="false" outlineLevel="0" collapsed="false">
      <c r="A38" s="2" t="s">
        <v>292</v>
      </c>
      <c r="B38" s="6" t="str">
        <f aca="false">IF(IFERROR(SEARCH("ALLOCATE",A38,1),0),RIGHT(A38,LEN(A38)-LEN("Allocate (")),LEFT(A38,LEN(A38)-1))</f>
        <v>IGZ(MSA),IHDM(MSA),ILQF(MSA),IMW(MSA),IPMP(MSA),IPSO(MSA),IPST(MSA),</v>
      </c>
    </row>
    <row r="39" customFormat="false" ht="13.2" hidden="false" customHeight="false" outlineLevel="0" collapsed="false">
      <c r="A39" s="2" t="s">
        <v>293</v>
      </c>
      <c r="B39" s="6" t="str">
        <f aca="false">IF(IFERROR(SEARCH("ALLOCATE",A39,1),0),RIGHT(A39,LEN(A39)-LEN("Allocate (")),LEFT(A39,LEN(A39)-1))</f>
        <v>IPTS(MSA),IRF(MSA),IRI(MSA),IRO(MSA),IRP(MSA),IRR(MSA),IRRS(MSA),</v>
      </c>
    </row>
    <row r="40" customFormat="false" ht="13.2" hidden="false" customHeight="false" outlineLevel="0" collapsed="false">
      <c r="A40" s="2" t="s">
        <v>294</v>
      </c>
      <c r="B40" s="6" t="str">
        <f aca="false">IF(IFERROR(SEARCH("ALLOCATE",A40,1),0),RIGHT(A40,LEN(A40)-LEN("Allocate (")),LEFT(A40,LEN(A40)-1))</f>
        <v>ISAO(MSA),ISCP(MSA)</v>
      </c>
    </row>
    <row r="41" customFormat="false" ht="13.2" hidden="false" customHeight="false" outlineLevel="0" collapsed="false">
      <c r="A41" s="2" t="s">
        <v>295</v>
      </c>
      <c r="B41" s="6" t="str">
        <f aca="false">IF(IFERROR(SEARCH("ALLOCATE",A41,1),0),RIGHT(A41,LEN(A41)-LEN("Allocate (")),LEFT(A41,LEN(A41)-1))</f>
        <v>ISG(MSA),ISPF(MSA),IWTH(MSA),JBG(MSA),JCN(MSA),JCN0(MSA),&amp;</v>
      </c>
    </row>
    <row r="42" customFormat="false" ht="13.2" hidden="false" customHeight="false" outlineLevel="0" collapsed="false">
      <c r="A42" s="2" t="s">
        <v>296</v>
      </c>
      <c r="B42" s="6" t="str">
        <f aca="false">IF(IFERROR(SEARCH("ALLOCATE",A42,1),0),RIGHT(A42,LEN(A42)-LEN("Allocate (")),LEFT(A42,LEN(A42)-1))</f>
        <v>JCN1(MSA),JD(MSA),KC(MSA),KP1(MSA),KT(MSA),KTF(MSA),KTMX(MSA),KTT</v>
      </c>
    </row>
    <row r="43" customFormat="false" ht="13.2" hidden="false" customHeight="false" outlineLevel="0" collapsed="false">
      <c r="A43" s="2" t="s">
        <v>297</v>
      </c>
      <c r="B43" s="6" t="str">
        <f aca="false">IF(IFERROR(SEARCH("ALLOCATE",A43,1),0),RIGHT(A43,LEN(A43)-LEN("Allocate (")),LEFT(A43,LEN(A43)-1))</f>
        <v>(MSA),LM(MSA),LRD(MSA),LUN(MSA),LUNS(MSA),MXSR(MSA),NBCF(MSA),NBCT</v>
      </c>
    </row>
    <row r="44" customFormat="false" ht="13.2" hidden="false" customHeight="false" outlineLevel="0" collapsed="false">
      <c r="A44" s="2" t="s">
        <v>298</v>
      </c>
      <c r="B44" s="6" t="str">
        <f aca="false">IF(IFERROR(SEARCH("ALLOCATE",A44,1),0),RIGHT(A44,LEN(A44)-LEN("Allocate (")),LEFT(A44,LEN(A44)-1))</f>
        <v>(MSA),NBFF(MSA),NBFT(MSA),NBSA(MSA),NBSL(MSA),NBW(MSA),NDFA(MSA),</v>
      </c>
    </row>
    <row r="45" customFormat="false" ht="13.2" hidden="false" customHeight="false" outlineLevel="0" collapsed="false">
      <c r="A45" s="2" t="s">
        <v>299</v>
      </c>
      <c r="B45" s="6" t="str">
        <f aca="false">IF(IFERROR(SEARCH("ALLOCATE",A45,1),0),RIGHT(A45,LEN(A45)-LEN("Allocate (")),LEFT(A45,LEN(A45)-1))</f>
        <v>NII(MSA),NMW(MSA),NPSF(MSA),NRO(MSA),NVCN(MSA),NWDA(MSA)</v>
      </c>
    </row>
    <row r="46" customFormat="false" ht="13.2" hidden="false" customHeight="false" outlineLevel="0" collapsed="false">
      <c r="A46" s="2" t="s">
        <v>300</v>
      </c>
      <c r="B46" s="6" t="str">
        <f aca="false">IF(IFERROR(SEARCH("ALLOCATE",A46,1),0),RIGHT(A46,LEN(A46)-LEN("Allocate (")),LEFT(A46,LEN(A46)-1))</f>
        <v>IPSF(MPO),KPSN(MPO),JPC(MPS),KPC(MPS),NPC(MPS),IHX(MHX))</v>
      </c>
    </row>
    <row r="47" customFormat="false" ht="13.2" hidden="false" customHeight="false" outlineLevel="0" collapsed="false">
      <c r="A47" s="2" t="s">
        <v>302</v>
      </c>
      <c r="B47" s="6" t="str">
        <f aca="false">IF(IFERROR(SEARCH("ALLOCATE",A47,1),0),RIGHT(A47,LEN(A47)-LEN("Allocate (")),LEFT(A47,LEN(A47)-1))</f>
        <v>IHU(MNC,MSA),IYH(MNC,MSA),JE(MNC,MSA),JP(MNC,MSA),&amp;</v>
      </c>
    </row>
    <row r="48" customFormat="false" ht="13.2" hidden="false" customHeight="false" outlineLevel="0" collapsed="false">
      <c r="A48" s="2" t="s">
        <v>303</v>
      </c>
      <c r="B48" s="6" t="str">
        <f aca="false">IF(IFERROR(SEARCH("ALLOCATE",A48,1),0),RIGHT(A48,LEN(A48)-LEN("Allocate (")),LEFT(A48,LEN(A48)-1))</f>
        <v>JPL(MNC,MSA),KGO(MNC,MSA),NCR(MNC,MSA),NHU(MNC,MSA),NYLN(MNC,MSA)</v>
      </c>
    </row>
    <row r="49" customFormat="false" ht="13.2" hidden="false" customHeight="false" outlineLevel="0" collapsed="false">
      <c r="A49" s="2" t="s">
        <v>305</v>
      </c>
      <c r="B49" s="6" t="str">
        <f aca="false">IF(IFERROR(SEARCH("ALLOCATE",A49,1),0),RIGHT(A49,LEN(A49)-LEN("Allocate (")),LEFT(A49,LEN(A49)-1))</f>
        <v>NCP(MRO,MSA),NFRT(MRO,MSA),NPST(MRO,MSA),NTL(MRO,MSA))</v>
      </c>
    </row>
    <row r="50" customFormat="false" ht="13.2" hidden="false" customHeight="false" outlineLevel="0" collapsed="false">
      <c r="A50" s="2" t="s">
        <v>307</v>
      </c>
      <c r="B50" s="6" t="str">
        <f aca="false">IF(IFERROR(SEARCH("ALLOCATE",A50,1),0),RIGHT(A50,LEN(A50)-LEN("Allocate (")),LEFT(A50,LEN(A50)-1))</f>
        <v>IDFA(MHD,MOW),IDFD(MHD,MOW),IDMU(MHD,MOW),IGZO(MHD,MOW),&amp;</v>
      </c>
    </row>
    <row r="51" customFormat="false" ht="13.2" hidden="false" customHeight="false" outlineLevel="0" collapsed="false">
      <c r="A51" s="2" t="s">
        <v>308</v>
      </c>
      <c r="B51" s="6" t="str">
        <f aca="false">IF(IFERROR(SEARCH("ALLOCATE",A51,1),0),RIGHT(A51,LEN(A51)-LEN("Allocate (")),LEFT(A51,LEN(A51)-1))</f>
        <v>IGZX(MHD,MOW),IHBS(MHD,MOW),IYHO(MHD,MOW),LGIR(MHD,MOW),NBHS(MHD,</v>
      </c>
    </row>
    <row r="52" customFormat="false" ht="13.2" hidden="false" customHeight="false" outlineLevel="0" collapsed="false">
      <c r="A52" s="2" t="s">
        <v>309</v>
      </c>
      <c r="B52" s="6" t="str">
        <f aca="false">IF(IFERROR(SEARCH("ALLOCATE",A52,1),0),RIGHT(A52,LEN(A52)-LEN("Allocate (")),LEFT(A52,LEN(A52)-1))</f>
        <v>MOW),NCOW(MHD,MOW),NGZA(MHD,MOW),NHBS(MHD,MOW),NYHO(MHD,MOW)</v>
      </c>
    </row>
    <row r="53" customFormat="false" ht="13.2" hidden="false" customHeight="false" outlineLevel="0" collapsed="false">
      <c r="A53" s="2" t="s">
        <v>311</v>
      </c>
      <c r="B53" s="6" t="str">
        <f aca="false">IF(IFERROR(SEARCH("ALLOCATE",A53,1),0),RIGHT(A53,LEN(A53)-LEN("Allocate (")),LEFT(A53,LEN(A53)-1))</f>
        <v>IDSL(MSA,MSA),IDSS(MSA,MSA),IDOW(MSA,MOW),&amp;</v>
      </c>
    </row>
    <row r="54" customFormat="false" ht="13.2" hidden="false" customHeight="false" outlineLevel="0" collapsed="false">
      <c r="A54" s="2" t="s">
        <v>312</v>
      </c>
      <c r="B54" s="6" t="str">
        <f aca="false">IF(IFERROR(SEARCH("ALLOCATE",A54,1),0),RIGHT(A54,LEN(A54)-LEN("Allocate (")),LEFT(A54,LEN(A54)-1))</f>
        <v>IHT(MNT,MSA),KOMP(MNT,MSA),IFED(MHD,MSA),NGZ(MHD,MSA),LID(ML1,MSA)</v>
      </c>
    </row>
    <row r="55" customFormat="false" ht="13.2" hidden="false" customHeight="false" outlineLevel="0" collapsed="false">
      <c r="A55" s="2" t="s">
        <v>313</v>
      </c>
      <c r="B55" s="6" t="str">
        <f aca="false">IF(IFERROR(SEARCH("ALLOCATE",A55,1),0),RIGHT(A55,LEN(A55)-LEN("Allocate (")),LEFT(A55,LEN(A55)-1))</f>
        <v>,LORG(MSL,MSA),IFLO(MSL,MSA),IHRL(12,MSA),IDFT(6,MSA),IDF0(6,MSA)</v>
      </c>
    </row>
    <row r="56" customFormat="false" ht="13.2" hidden="false" customHeight="false" outlineLevel="0" collapsed="false">
      <c r="A56" s="2" t="s">
        <v>315</v>
      </c>
      <c r="B56" s="6" t="str">
        <f aca="false">IF(IFERROR(SEARCH("ALLOCATE",A56,1),0),RIGHT(A56,LEN(A56)-LEN("Allocate (")),LEFT(A56,LEN(A56)-1))</f>
        <v>ITL(MRO,MNT,MSA),JH(MRO,MNT,MSA),KDT(12,MNC,MSA),LFT(MRO&amp;</v>
      </c>
    </row>
    <row r="57" customFormat="false" ht="13.2" hidden="false" customHeight="false" outlineLevel="0" collapsed="false">
      <c r="A57" s="2" t="s">
        <v>316</v>
      </c>
      <c r="B57" s="6" t="str">
        <f aca="false">IF(IFERROR(SEARCH("ALLOCATE",A57,1),0),RIGHT(A57,LEN(A57)-LEN("Allocate (")),LEFT(A57,LEN(A57)-1))</f>
        <v>,MNT,MSA),LT(MRO,MNT,MSA),LYR(MRO,MNT,MSA),LPC(MRO,MPS,MSA),LY(MRO</v>
      </c>
    </row>
    <row r="58" customFormat="false" ht="13.2" hidden="false" customHeight="false" outlineLevel="0" collapsed="false">
      <c r="A58" s="2" t="s">
        <v>317</v>
      </c>
      <c r="B58" s="6" t="str">
        <f aca="false">IF(IFERROR(SEARCH("ALLOCATE",A58,1),0),RIGHT(A58,LEN(A58)-LEN("Allocate (")),LEFT(A58,LEN(A58)-1))</f>
        <v>,MNC,MSA),IHDT(MBS,MHD,MOW),NGIX(MSA,MHD,MOW),NBSX(MBS,MHD,MOW)</v>
      </c>
    </row>
    <row r="59" customFormat="false" ht="13.2" hidden="false" customHeight="false" outlineLevel="0" collapsed="false">
      <c r="A59" s="2" t="s">
        <v>318</v>
      </c>
      <c r="B59" s="6" t="str">
        <f aca="false">IF(IFERROR(SEARCH("ALLOCATE",A59,1),0),RIGHT(A59,LEN(A59)-LEN("Allocate (")),LEFT(A59,LEN(A59)-1))</f>
        <v>OSAA(MOW),OWSA(MOW),PKRZ(MSL),UK(MSL),&amp;</v>
      </c>
    </row>
    <row r="60" customFormat="false" ht="13.2" hidden="false" customHeight="false" outlineLevel="0" collapsed="false">
      <c r="A60" s="2" t="s">
        <v>319</v>
      </c>
      <c r="B60" s="6" t="str">
        <f aca="false">IF(IFERROR(SEARCH("ALLOCATE",A60,1),0),RIGHT(A60,LEN(A60)-LEN("Allocate (")),LEFT(A60,LEN(A60)-1))</f>
        <v>UN(MSL),UP(MSL),UW(MSL)</v>
      </c>
    </row>
    <row r="61" customFormat="false" ht="13.2" hidden="false" customHeight="false" outlineLevel="0" collapsed="false">
      <c r="A61" s="2" t="s">
        <v>320</v>
      </c>
      <c r="B61" s="6" t="str">
        <f aca="false">IF(IFERROR(SEARCH("ALLOCATE",A61,1),0),RIGHT(A61,LEN(A61)-LEN("Allocate (")),LEFT(A61,LEN(A61)-1))</f>
        <v>FCST(MFT),FK(MFT),FN(MFT),FNMA(MFT),FNMN(MFT),FNO(MFT),&amp;</v>
      </c>
    </row>
    <row r="62" customFormat="false" ht="13.2" hidden="false" customHeight="false" outlineLevel="0" collapsed="false">
      <c r="A62" s="2" t="s">
        <v>321</v>
      </c>
      <c r="B62" s="6" t="str">
        <f aca="false">IF(IFERROR(SEARCH("ALLOCATE",A62,1),0),RIGHT(A62,LEN(A62)-LEN("Allocate (")),LEFT(A62,LEN(A62)-1))</f>
        <v>FOC(MFT),FP(MFT),FPO(MFT),FSLT(MFT)</v>
      </c>
    </row>
    <row r="63" customFormat="false" ht="13.2" hidden="false" customHeight="false" outlineLevel="0" collapsed="false">
      <c r="A63" s="2" t="s">
        <v>323</v>
      </c>
      <c r="B63" s="6" t="str">
        <f aca="false">IF(IFERROR(SEARCH("ALLOCATE",A63,1),0),RIGHT(A63,LEN(A63)-LEN("Allocate (")),LEFT(A63,LEN(A63)-1))</f>
        <v>PCST(MPS),PHLF(MPS),PHLS(MPS),PKOC(MPS),PLCH(MPS),&amp;</v>
      </c>
    </row>
    <row r="64" customFormat="false" ht="13.2" hidden="false" customHeight="false" outlineLevel="0" collapsed="false">
      <c r="A64" s="2" t="s">
        <v>324</v>
      </c>
      <c r="B64" s="6" t="str">
        <f aca="false">IF(IFERROR(SEARCH("ALLOCATE",A64,1),0),RIGHT(A64,LEN(A64)-LEN("Allocate (")),LEFT(A64,LEN(A64)-1))</f>
        <v>PSOL(MPS),PWOF(MPS),SSPS(MPS)</v>
      </c>
    </row>
    <row r="65" customFormat="false" ht="13.2" hidden="false" customHeight="false" outlineLevel="0" collapsed="false">
      <c r="A65" s="2" t="s">
        <v>325</v>
      </c>
      <c r="B65" s="6" t="str">
        <f aca="false">IF(IFERROR(SEARCH("ALLOCATE",A65,1),0),RIGHT(A65,LEN(A65)-LEN("Allocate (")),LEFT(A65,LEN(A65)-1))</f>
        <v>COOP(MNT),COTL(MNT),DKH(MNT),DKI(MNT),EFM(MNT),EMX&amp;</v>
      </c>
    </row>
    <row r="66" customFormat="false" ht="13.2" hidden="false" customHeight="false" outlineLevel="0" collapsed="false">
      <c r="A66" s="2" t="s">
        <v>326</v>
      </c>
      <c r="B66" s="6" t="str">
        <f aca="false">IF(IFERROR(SEARCH("ALLOCATE",A66,1),0),RIGHT(A66,LEN(A66)-LEN("Allocate (")),LEFT(A66,LEN(A66)-1))</f>
        <v>(MNT),FPOP(MNT),FRCP(MNT),FULU(MNT),HE(MNT),HMO(MNT),ORHI(MNT),RHT</v>
      </c>
    </row>
    <row r="67" customFormat="false" ht="13.2" hidden="false" customHeight="false" outlineLevel="0" collapsed="false">
      <c r="A67" s="2" t="s">
        <v>327</v>
      </c>
      <c r="B67" s="6" t="str">
        <f aca="false">IF(IFERROR(SEARCH("ALLOCATE",A67,1),0),RIGHT(A67,LEN(A67)-LEN("Allocate (")),LEFT(A67,LEN(A67)-1))</f>
        <v>(MNT),RIN(MNT),RR(MNT),STIR(MNT),TIL(MNT),TLD(MNT)</v>
      </c>
    </row>
    <row r="68" customFormat="false" ht="13.2" hidden="false" customHeight="false" outlineLevel="0" collapsed="false">
      <c r="A68" s="2" t="s">
        <v>328</v>
      </c>
      <c r="B68" s="6" t="str">
        <f aca="false">IF(IFERROR(SEARCH("ALLOCATE",A68,1),0),RIGHT(A68,LEN(A68)-LEN("Allocate (")),LEFT(A68,LEN(A68)-1))</f>
        <v>AEP(MNC),ALT(MNC),CAF(MNC),CKY(MNC),CNLV(MNC),CNY(MNC),&amp;</v>
      </c>
    </row>
    <row r="69" customFormat="false" ht="13.2" hidden="false" customHeight="false" outlineLevel="0" collapsed="false">
      <c r="A69" s="2" t="s">
        <v>330</v>
      </c>
      <c r="B69" s="6" t="str">
        <f aca="false">IF(IFERROR(SEARCH("ALLOCATE",A69,1),0),RIGHT(A69,LEN(A69)-LEN("Allocate (")),LEFT(A69,LEN(A69)-1))</f>
        <v>CSTS(MNC),CPY(MNC),DDM(MNC),DLAI(MNC),DMLA(MNC),DMLX(MNC),EP(MNC),</v>
      </c>
    </row>
    <row r="70" customFormat="false" ht="13.2" hidden="false" customHeight="false" outlineLevel="0" collapsed="false">
      <c r="A70" s="2" t="s">
        <v>332</v>
      </c>
      <c r="B70" s="6" t="str">
        <f aca="false">IF(IFERROR(SEARCH("ALLOCATE",A70,1),0),RIGHT(A70,LEN(A70)-LEN("Allocate (")),LEFT(A70,LEN(A70)-1))</f>
        <v>EXTC(MNC),FLT(MNC),FTO(MNC),GMHU(MNC),GRDD(MNC),GRLV(MNC),GSI(MNC),</v>
      </c>
    </row>
    <row r="71" customFormat="false" ht="13.2" hidden="false" customHeight="false" outlineLevel="0" collapsed="false">
      <c r="A71" s="2" t="s">
        <v>334</v>
      </c>
      <c r="B71" s="6" t="str">
        <f aca="false">IF(IFERROR(SEARCH("ALLOCATE",A71,1),0),RIGHT(A71,LEN(A71)-LEN("Allocate (")),LEFT(A71,LEN(A71)-1))</f>
        <v>HI(MNC),HMX(MNC),PHUX(MNC),PLAX(MNC),POPX(MNC),PRYF(MNC),PRYG(MNC),</v>
      </c>
    </row>
    <row r="72" customFormat="false" ht="13.2" hidden="false" customHeight="false" outlineLevel="0" collapsed="false">
      <c r="A72" s="2" t="s">
        <v>336</v>
      </c>
      <c r="B72" s="6" t="str">
        <f aca="false">IF(IFERROR(SEARCH("ALLOCATE",A72,1),0),RIGHT(A72,LEN(A72)-LEN("Allocate (")),LEFT(A72,LEN(A72)-1))</f>
        <v>PST(MNC),RBMD(MNC),RDMX(MNC),RLAD(MNC),SDW(MNC),TBSC(MNC),TCPA(MNC),</v>
      </c>
    </row>
    <row r="73" customFormat="false" ht="13.2" hidden="false" customHeight="false" outlineLevel="0" collapsed="false">
      <c r="A73" s="2" t="s">
        <v>338</v>
      </c>
      <c r="B73" s="6" t="str">
        <f aca="false">IF(IFERROR(SEARCH("ALLOCATE",A73,1),0),RIGHT(A73,LEN(A73)-LEN("Allocate (")),LEFT(A73,LEN(A73)-1))</f>
        <v>TCPY(MNC),TOPC(MNC),VPD2(MNC),VPTH(MNC),WA(MNC),WAVP(MNC),WCY(MNC),</v>
      </c>
    </row>
    <row r="74" customFormat="false" ht="13.2" hidden="false" customHeight="false" outlineLevel="0" collapsed="false">
      <c r="A74" s="2" t="s">
        <v>340</v>
      </c>
      <c r="B74" s="6" t="str">
        <f aca="false">IF(IFERROR(SEARCH("ALLOCATE",A74,1),0),RIGHT(A74,LEN(A74)-LEN("Allocate (")),LEFT(A74,LEN(A74)-1))</f>
        <v>WSYF(MNC),WXYF(MNC),XDLAI(MNC),XMTU(MNC),YLD(MNC),YLX(MNC)</v>
      </c>
    </row>
    <row r="75" customFormat="false" ht="13.2" hidden="false" customHeight="false" outlineLevel="0" collapsed="false">
      <c r="A75" s="2" t="s">
        <v>341</v>
      </c>
      <c r="B75" s="6" t="str">
        <f aca="false">IF(IFERROR(SEARCH("ALLOCATE",A75,1),0),RIGHT(A75,LEN(A75)-LEN("Allocate (")),LEFT(A75,LEN(A75)-1))</f>
        <v>ABD(MSA),AFLG(MSA),AGPM(MSA),ALGI(MSA),ALQ(MSA),ARMN&amp;</v>
      </c>
    </row>
    <row r="76" customFormat="false" ht="13.2" hidden="false" customHeight="false" outlineLevel="0" collapsed="false">
      <c r="A76" s="2" t="s">
        <v>342</v>
      </c>
      <c r="B76" s="6" t="str">
        <f aca="false">IF(IFERROR(SEARCH("ALLOCATE",A76,1),0),RIGHT(A76,LEN(A76)-LEN("Allocate (")),LEFT(A76,LEN(A76)-1))</f>
        <v>(MSA),ARMX(MSA),ARSD(MSA),BA1(MSA),BA2(MSA),BCOF(MSA),BCV(MSA),</v>
      </c>
    </row>
    <row r="77" customFormat="false" ht="13.2" hidden="false" customHeight="false" outlineLevel="0" collapsed="false">
      <c r="A77" s="2" t="s">
        <v>343</v>
      </c>
      <c r="B77" s="6" t="str">
        <f aca="false">IF(IFERROR(SEARCH("ALLOCATE",A77,1),0),RIGHT(A77,LEN(A77)-LEN("Allocate (")),LEFT(A77,LEN(A77)-1))</f>
        <v>BFFL(MSA),BFSN(MSA),BFT(MSA),BGWS(MSA),BIG(MSA),BIR(MSA),BR1(MSA),BR2(MSA),</v>
      </c>
    </row>
    <row r="78" customFormat="false" ht="13.2" hidden="false" customHeight="false" outlineLevel="0" collapsed="false">
      <c r="A78" s="2" t="s">
        <v>344</v>
      </c>
      <c r="B78" s="6" t="str">
        <f aca="false">IF(IFERROR(SEARCH("ALLOCATE",A78,1),0),RIGHT(A78,LEN(A78)-LEN("Allocate (")),LEFT(A78,LEN(A78)-1))</f>
        <v>BRSV(MSA),BSALA(MSA),BSNO(MSA),BTC(MSA),BTCX(MSA),BTCZ(MSA),BTK(MSA),</v>
      </c>
    </row>
    <row r="79" customFormat="false" ht="13.2" hidden="false" customHeight="false" outlineLevel="0" collapsed="false">
      <c r="A79" s="2" t="s">
        <v>345</v>
      </c>
      <c r="B79" s="6" t="str">
        <f aca="false">IF(IFERROR(SEARCH("ALLOCATE",A79,1),0),RIGHT(A79,LEN(A79)-LEN("Allocate (")),LEFT(A79,LEN(A79)-1))</f>
        <v>BTN(MSA),BTNX(MSA),BTNZ(MSA),BTP(MSA),BTPX(MSA),BTPZ(MSA),BV1(MSA),</v>
      </c>
    </row>
    <row r="80" customFormat="false" ht="13.2" hidden="false" customHeight="false" outlineLevel="0" collapsed="false">
      <c r="A80" s="2" t="s">
        <v>346</v>
      </c>
      <c r="B80" s="6" t="str">
        <f aca="false">IF(IFERROR(SEARCH("ALLOCATE",A80,1),0),RIGHT(A80,LEN(A80)-LEN("Allocate (")),LEFT(A80,LEN(A80)-1))</f>
        <v>BV2(MSA),BVIR(MSA),CFNP(MSA),CHL(MSA),CHN(MSA),CHS(MSA),CHXA(MSA),</v>
      </c>
    </row>
    <row r="81" customFormat="false" ht="13.2" hidden="false" customHeight="false" outlineLevel="0" collapsed="false">
      <c r="A81" s="2" t="s">
        <v>347</v>
      </c>
      <c r="B81" s="6" t="str">
        <f aca="false">IF(IFERROR(SEARCH("ALLOCATE",A81,1),0),RIGHT(A81,LEN(A81)-LEN("Allocate (")),LEFT(A81,LEN(A81)-1))</f>
        <v>CHXP(MSA),CLG(MSA),CN0(MSA),CN2(MSA),CNSX(MSA)</v>
      </c>
    </row>
    <row r="82" customFormat="false" ht="13.2" hidden="false" customHeight="false" outlineLevel="0" collapsed="false">
      <c r="A82" s="2" t="s">
        <v>348</v>
      </c>
      <c r="B82" s="6" t="str">
        <f aca="false">IF(IFERROR(SEARCH("ALLOCATE",A82,1),0),RIGHT(A82,LEN(A82)-LEN("Allocate (")),LEFT(A82,LEN(A82)-1))</f>
        <v>COST(MSA),COWW(MSA),CPMX(MSA),CST1(MSA),CV(MSA),CVF(MSA),&amp;</v>
      </c>
    </row>
    <row r="83" customFormat="false" ht="13.2" hidden="false" customHeight="false" outlineLevel="0" collapsed="false">
      <c r="A83" s="2" t="s">
        <v>349</v>
      </c>
      <c r="B83" s="6" t="str">
        <f aca="false">IF(IFERROR(SEARCH("ALLOCATE",A83,1),0),RIGHT(A83,LEN(A83)-LEN("Allocate (")),LEFT(A83,LEN(A83)-1))</f>
        <v>CVP(MSA),CVRS(MSA),CYAV(MSA),CYMX(MSA),CYSD(MSA),DALG(MSA),DDLG</v>
      </c>
    </row>
    <row r="84" customFormat="false" ht="13.2" hidden="false" customHeight="false" outlineLevel="0" collapsed="false">
      <c r="A84" s="2" t="s">
        <v>350</v>
      </c>
      <c r="B84" s="6" t="str">
        <f aca="false">IF(IFERROR(SEARCH("ALLOCATE",A84,1),0),RIGHT(A84,LEN(A84)-LEN("Allocate (")),LEFT(A84,LEN(A84)-1))</f>
        <v>(MSA),DEPC(MSA),DHT(MSA),DKIN(MSA),DKHL(MSA),DRT(MSA),DST0(MSA),</v>
      </c>
    </row>
    <row r="85" customFormat="false" ht="13.2" hidden="false" customHeight="false" outlineLevel="0" collapsed="false">
      <c r="A85" s="2" t="s">
        <v>351</v>
      </c>
      <c r="B85" s="6" t="str">
        <f aca="false">IF(IFERROR(SEARCH("ALLOCATE",A85,1),0),RIGHT(A85,LEN(A85)-LEN("Allocate (")),LEFT(A85,LEN(A85)-1))</f>
        <v>DWOC(MSA),EFI(MSA),EK(MSA),EM10(MSA),EVRS(MSA),EVRT(MSA),FBM(MSA),</v>
      </c>
    </row>
    <row r="86" customFormat="false" ht="13.2" hidden="false" customHeight="false" outlineLevel="0" collapsed="false">
      <c r="A86" s="2" t="s">
        <v>352</v>
      </c>
      <c r="B86" s="6" t="str">
        <f aca="false">IF(IFERROR(SEARCH("ALLOCATE",A86,1),0),RIGHT(A86,LEN(A86)-LEN("Allocate (")),LEFT(A86,LEN(A86)-1))</f>
        <v>FCMN(MSA),FCMP(MSA),FDSF(MSA),FFC(MSA),FFPQ(MSA),FGC(MSA),FGSL(MSA),</v>
      </c>
    </row>
    <row r="87" customFormat="false" ht="13.2" hidden="false" customHeight="false" outlineLevel="0" collapsed="false">
      <c r="A87" s="2" t="s">
        <v>353</v>
      </c>
      <c r="B87" s="6" t="str">
        <f aca="false">IF(IFERROR(SEARCH("ALLOCATE",A87,1),0),RIGHT(A87,LEN(A87)-LEN("Allocate (")),LEFT(A87,LEN(A87)-1))</f>
        <v>FHP(MSA),FIRG(MSA),FPF(MSA),FPSC(MSA),FSFN(MSA),FSFP(MSA),GMA(MSA),</v>
      </c>
    </row>
    <row r="88" customFormat="false" ht="13.2" hidden="false" customHeight="false" outlineLevel="0" collapsed="false">
      <c r="A88" s="2" t="s">
        <v>354</v>
      </c>
      <c r="B88" s="6" t="str">
        <f aca="false">IF(IFERROR(SEARCH("ALLOCATE",A88,1),0),RIGHT(A88,LEN(A88)-LEN("Allocate (")),LEFT(A88,LEN(A88)-1))</f>
        <v>GRDL(MSA),GWSN(MSA),GWST(MSA),GWMX(MSA),HCLD(MSA),HCLN(MSA),</v>
      </c>
    </row>
    <row r="89" customFormat="false" ht="13.2" hidden="false" customHeight="false" outlineLevel="0" collapsed="false">
      <c r="A89" s="2" t="s">
        <v>355</v>
      </c>
      <c r="B89" s="6" t="str">
        <f aca="false">IF(IFERROR(SEARCH("ALLOCATE",A89,1),0),RIGHT(A89,LEN(A89)-LEN("Allocate (")),LEFT(A89,LEN(A89)-1))</f>
        <v>HLMN(MSA),HR0(MSA),HSM(MSA),OCPD(MSA)</v>
      </c>
    </row>
    <row r="90" customFormat="false" ht="13.2" hidden="false" customHeight="false" outlineLevel="0" collapsed="false">
      <c r="A90" s="2" t="s">
        <v>356</v>
      </c>
      <c r="B90" s="6" t="str">
        <f aca="false">IF(IFERROR(SEARCH("ALLOCATE",A90,1),0),RIGHT(A90,LEN(A90)-LEN("Allocate (")),LEFT(A90,LEN(A90)-1))</f>
        <v>OMAP(MSA),ORSD(MSA),PAW(MSA),PCOF(MSA),PDAW(MSA),PDPL&amp;</v>
      </c>
    </row>
    <row r="91" customFormat="false" ht="13.2" hidden="false" customHeight="false" outlineLevel="0" collapsed="false">
      <c r="A91" s="2" t="s">
        <v>357</v>
      </c>
      <c r="B91" s="6" t="str">
        <f aca="false">IF(IFERROR(SEARCH("ALLOCATE",A91,1),0),RIGHT(A91,LEN(A91)-LEN("Allocate (")),LEFT(A91,LEN(A91)-1))</f>
        <v>(MSA),PDPL0(MSA),PDPLC(MSA),PDPLX(MSA),PDSKC(MSA),PDSW(MSA),</v>
      </c>
    </row>
    <row r="92" customFormat="false" ht="13.2" hidden="false" customHeight="false" outlineLevel="0" collapsed="false">
      <c r="A92" s="2" t="s">
        <v>358</v>
      </c>
      <c r="B92" s="6" t="str">
        <f aca="false">IF(IFERROR(SEARCH("ALLOCATE",A92,1),0),RIGHT(A92,LEN(A92)-LEN("Allocate (")),LEFT(A92,LEN(A92)-1))</f>
        <v>PEC(MSA),PMX(MSA),PM10(MSA),PRSD(MSA),PSTF(MSA),PSTM(MSA),PSTS(MSA),</v>
      </c>
    </row>
    <row r="93" customFormat="false" ht="13.2" hidden="false" customHeight="false" outlineLevel="0" collapsed="false">
      <c r="A93" s="2" t="s">
        <v>359</v>
      </c>
      <c r="B93" s="6" t="str">
        <f aca="false">IF(IFERROR(SEARCH("ALLOCATE",A93,1),0),RIGHT(A93,LEN(A93)-LEN("Allocate (")),LEFT(A93,LEN(A93)-1))</f>
        <v>QCAP(MSA),QRBQ(MSA),QRQB(MSA),RCBW(MSA),RCF(MSA),RCHC(MSA),</v>
      </c>
    </row>
    <row r="94" customFormat="false" ht="13.2" hidden="false" customHeight="false" outlineLevel="0" collapsed="false">
      <c r="A94" s="2" t="s">
        <v>360</v>
      </c>
      <c r="B94" s="6" t="str">
        <f aca="false">IF(IFERROR(SEARCH("ALLOCATE",A94,1),0),RIGHT(A94,LEN(A94)-LEN("Allocate (")),LEFT(A94,LEN(A94)-1))</f>
        <v>RCHD(MSA),RCHK(MSA),RCHL(MSA),RCHN(MSA),RCHS(MSA),RCHX(MSA),</v>
      </c>
    </row>
    <row r="95" customFormat="false" ht="13.2" hidden="false" customHeight="false" outlineLevel="0" collapsed="false">
      <c r="A95" s="2" t="s">
        <v>361</v>
      </c>
      <c r="B95" s="6" t="str">
        <f aca="false">IF(IFERROR(SEARCH("ALLOCATE",A95,1),0),RIGHT(A95,LEN(A95)-LEN("Allocate (")),LEFT(A95,LEN(A95)-1))</f>
        <v>RCSS(MSA),RCTW(MSA),REPI(MSA),RFPK(MSA),RFPL(MSA),RFPS(MSA),</v>
      </c>
    </row>
    <row r="96" customFormat="false" ht="13.2" hidden="false" customHeight="false" outlineLevel="0" collapsed="false">
      <c r="A96" s="2" t="s">
        <v>362</v>
      </c>
      <c r="B96" s="6" t="str">
        <f aca="false">IF(IFERROR(SEARCH("ALLOCATE",A96,1),0),RIGHT(A96,LEN(A96)-LEN("Allocate (")),LEFT(A96,LEN(A96)-1))</f>
        <v>RFPW(MSA),RFPX(MSA),RFTT(MSA),RFV(MSA),RFV0(MSA),RHD(MSA),RHTT(MSA)</v>
      </c>
    </row>
    <row r="97" customFormat="false" ht="13.2" hidden="false" customHeight="false" outlineLevel="0" collapsed="false">
      <c r="A97" s="2" t="s">
        <v>363</v>
      </c>
      <c r="B97" s="6" t="str">
        <f aca="false">IF(IFERROR(SEARCH("ALLOCATE",A97,1),0),RIGHT(A97,LEN(A97)-LEN("Allocate (")),LEFT(A97,LEN(A97)-1))</f>
        <v>RINT(MSA),RLF(MSA),RMXS(MSA),ROSP(MSA),RRUF(MSA),RSAE&amp;</v>
      </c>
    </row>
    <row r="98" customFormat="false" ht="13.2" hidden="false" customHeight="false" outlineLevel="0" collapsed="false">
      <c r="A98" s="2" t="s">
        <v>364</v>
      </c>
      <c r="B98" s="6" t="str">
        <f aca="false">IF(IFERROR(SEARCH("ALLOCATE",A98,1),0),RIGHT(A98,LEN(A98)-LEN("Allocate (")),LEFT(A98,LEN(A98)-1))</f>
        <v>(MSA),RSAP(MSA),RSBD(MSA),RSDP(MSA),RSEE(MSA),RSEP(MSA),RSF(MSA),</v>
      </c>
    </row>
    <row r="99" customFormat="false" ht="13.2" hidden="false" customHeight="false" outlineLevel="0" collapsed="false">
      <c r="A99" s="2" t="s">
        <v>365</v>
      </c>
      <c r="B99" s="6" t="str">
        <f aca="false">IF(IFERROR(SEARCH("ALLOCATE",A99,1),0),RIGHT(A99,LEN(A99)-LEN("Allocate (")),LEFT(A99,LEN(A99)-1))</f>
        <v>RSHC(MSA),RSK(MSA),RSLK(MSA),RSOC(MSA),RSON(MSA),RSOP(MSA),RSO3</v>
      </c>
    </row>
    <row r="100" customFormat="false" ht="13.2" hidden="false" customHeight="false" outlineLevel="0" collapsed="false">
      <c r="A100" s="2" t="s">
        <v>366</v>
      </c>
      <c r="B100" s="6" t="str">
        <f aca="false">IF(IFERROR(SEARCH("ALLOCATE",A100,1),0),RIGHT(A100,LEN(A100)-LEN("Allocate (")),LEFT(A100,LEN(A100)-1))</f>
        <v>(MSA),RSRR(MSA),RSSA(MSA),RSSP(MSA),RST0(MSA),RSV(MSA),RSVB(MSA),</v>
      </c>
    </row>
    <row r="101" customFormat="false" ht="13.2" hidden="false" customHeight="false" outlineLevel="0" collapsed="false">
      <c r="A101" s="2" t="s">
        <v>367</v>
      </c>
      <c r="B101" s="6" t="str">
        <f aca="false">IF(IFERROR(SEARCH("ALLOCATE",A101,1),0),RIGHT(A101,LEN(A101)-LEN("Allocate (")),LEFT(A101,LEN(A101)-1))</f>
        <v>RSVE(MSA),RSVF(MSA),RSVP(MSA),RSPK(MSA),RSYB(MSA),RSYF(MSA),</v>
      </c>
    </row>
    <row r="102" customFormat="false" ht="13.2" hidden="false" customHeight="false" outlineLevel="0" collapsed="false">
      <c r="A102" s="2" t="s">
        <v>368</v>
      </c>
      <c r="B102" s="6" t="str">
        <f aca="false">IF(IFERROR(SEARCH("ALLOCATE",A102,1),0),RIGHT(A102,LEN(A102)-LEN("Allocate (")),LEFT(A102,LEN(A102)-1))</f>
        <v>RSYN(MSA),RSYS(MSA),RVE0(MSA),RVP0(MSA),RZ(MSA),RZSW(MSA),SALA(MSA),</v>
      </c>
    </row>
    <row r="103" customFormat="false" ht="13.2" hidden="false" customHeight="false" outlineLevel="0" collapsed="false">
      <c r="A103" s="2" t="s">
        <v>369</v>
      </c>
      <c r="B103" s="6" t="str">
        <f aca="false">IF(IFERROR(SEARCH("ALLOCATE",A103,1),0),RIGHT(A103,LEN(A103)-LEN("Allocate (")),LEFT(A103,LEN(A103)-1))</f>
        <v>SALB(MSA),SAMA(MSA),SATK(MSA),SCI(MSA),SCNX(MSA),SDVR(MSA),SLF(MSA),</v>
      </c>
    </row>
    <row r="104" customFormat="false" ht="13.2" hidden="false" customHeight="false" outlineLevel="0" collapsed="false">
      <c r="A104" s="2" t="s">
        <v>370</v>
      </c>
      <c r="B104" s="6" t="str">
        <f aca="false">IF(IFERROR(SEARCH("ALLOCATE",A104,1),0),RIGHT(A104,LEN(A104)-LEN("Allocate (")),LEFT(A104,LEN(A104)-1))</f>
        <v>SLT0(MSA),SLTX(MSA),SMAS(MSA),SMEO(MSA),SMFN(MSA),SMFU(MSA),</v>
      </c>
    </row>
    <row r="105" customFormat="false" ht="13.2" hidden="false" customHeight="false" outlineLevel="0" collapsed="false">
      <c r="A105" s="2" t="s">
        <v>371</v>
      </c>
      <c r="B105" s="6" t="str">
        <f aca="false">IF(IFERROR(SEARCH("ALLOCATE",A105,1),0),RIGHT(A105,LEN(A105)-LEN("Allocate (")),LEFT(A105,LEN(A105)-1))</f>
        <v>SMKS(MSA),SMLA(MSA),SMMU(MSA),SMNS(MSA),SMNU(MSA),SMPL(MSA),</v>
      </c>
    </row>
    <row r="106" customFormat="false" ht="13.2" hidden="false" customHeight="false" outlineLevel="0" collapsed="false">
      <c r="A106" s="2" t="s">
        <v>372</v>
      </c>
      <c r="B106" s="6" t="str">
        <f aca="false">IF(IFERROR(SEARCH("ALLOCATE",A106,1),0),RIGHT(A106,LEN(A106)-LEN("Allocate (")),LEFT(A106,LEN(A106)-1))</f>
        <v>SMPQ(MSA),SMPS(MSA),SMPY(MSA),SMRF(MSA),SMSS(MSA),SMST(MSA),</v>
      </c>
    </row>
    <row r="107" customFormat="false" ht="13.2" hidden="false" customHeight="false" outlineLevel="0" collapsed="false">
      <c r="A107" s="2" t="s">
        <v>373</v>
      </c>
      <c r="B107" s="6" t="str">
        <f aca="false">IF(IFERROR(SEARCH("ALLOCATE",A107,1),0),RIGHT(A107,LEN(A107)-LEN("Allocate (")),LEFT(A107,LEN(A107)-1))</f>
        <v>SMTS(MSA),SMWS(MSA),SMX(MSA),SMY1(MSA),SMY2(MSA),SNO(MSA),</v>
      </c>
    </row>
    <row r="108" customFormat="false" ht="13.2" hidden="false" customHeight="false" outlineLevel="0" collapsed="false">
      <c r="A108" s="2" t="s">
        <v>374</v>
      </c>
      <c r="B108" s="6" t="str">
        <f aca="false">IF(IFERROR(SEARCH("ALLOCATE",A108,1),0),RIGHT(A108,LEN(A108)-LEN("Allocate (")),LEFT(A108,LEN(A108)-1))</f>
        <v>SOLQ(MSA),SPLG(MSA),SRAD(MSA),SRSD(MSA),SSFI(MSA),SSIN(MSA),SSW(MSA)</v>
      </c>
    </row>
    <row r="109" customFormat="false" ht="13.2" hidden="false" customHeight="false" outlineLevel="0" collapsed="false">
      <c r="A109" s="2" t="s">
        <v>375</v>
      </c>
      <c r="B109" s="6" t="str">
        <f aca="false">IF(IFERROR(SEARCH("ALLOCATE",A109,1),0),RIGHT(A109,LEN(A109)-LEN("Allocate (")),LEFT(A109,LEN(A109)-1))</f>
        <v>ST0(MSA),STDO(MSA),STDOK(MSA),STDON(MSA),STDOP(MSA),&amp;</v>
      </c>
    </row>
    <row r="110" customFormat="false" ht="13.2" hidden="false" customHeight="false" outlineLevel="0" collapsed="false">
      <c r="A110" s="2" t="s">
        <v>376</v>
      </c>
      <c r="B110" s="6" t="str">
        <f aca="false">IF(IFERROR(SEARCH("ALLOCATE",A110,1),0),RIGHT(A110,LEN(A110)-LEN("Allocate (")),LEFT(A110,LEN(A110)-1))</f>
        <v>STKR(MSA),STLT(MSA),STP(MSA),SW(MSA),SWB(MSA),SWBD(MSA),SWBX(MSA),</v>
      </c>
    </row>
    <row r="111" customFormat="false" ht="13.2" hidden="false" customHeight="false" outlineLevel="0" collapsed="false">
      <c r="A111" s="2" t="s">
        <v>377</v>
      </c>
      <c r="B111" s="6" t="str">
        <f aca="false">IF(IFERROR(SEARCH("ALLOCATE",A111,1),0),RIGHT(A111,LEN(A111)-LEN("Allocate (")),LEFT(A111,LEN(A111)-1))</f>
        <v>SWLT(MSA),S3(MSA),TAGP(MSA),TCC(MSA),TCS(MSA),TFLG(MSA),THK(MSA),</v>
      </c>
    </row>
    <row r="112" customFormat="false" ht="13.2" hidden="false" customHeight="false" outlineLevel="0" collapsed="false">
      <c r="A112" s="2" t="s">
        <v>378</v>
      </c>
      <c r="B112" s="6" t="str">
        <f aca="false">IF(IFERROR(SEARCH("ALLOCATE",A112,1),0),RIGHT(A112,LEN(A112)-LEN("Allocate (")),LEFT(A112,LEN(A112)-1))</f>
        <v>TILG(MSA),TKR(MSA),TLMF(MSA),TMN(MSA),TMX(MSA),TNOR(MSA),TOC(MSA),</v>
      </c>
    </row>
    <row r="113" customFormat="false" ht="13.2" hidden="false" customHeight="false" outlineLevel="0" collapsed="false">
      <c r="A113" s="2" t="s">
        <v>379</v>
      </c>
      <c r="B113" s="6" t="str">
        <f aca="false">IF(IFERROR(SEARCH("ALLOCATE",A113,1),0),RIGHT(A113,LEN(A113)-LEN("Allocate (")),LEFT(A113,LEN(A113)-1))</f>
        <v>TPSF(MSA),TRSD(MSA),TSLA(MSA),TSMY(MSA),TSNO(MSA),TVGF(MSA),</v>
      </c>
    </row>
    <row r="114" customFormat="false" ht="13.2" hidden="false" customHeight="false" outlineLevel="0" collapsed="false">
      <c r="A114" s="2" t="s">
        <v>380</v>
      </c>
      <c r="B114" s="6" t="str">
        <f aca="false">IF(IFERROR(SEARCH("ALLOCATE",A114,1),0),RIGHT(A114,LEN(A114)-LEN("Allocate (")),LEFT(A114,LEN(A114)-1))</f>
        <v>TYK(MSA),TYN(MSA)</v>
      </c>
    </row>
    <row r="115" customFormat="false" ht="13.2" hidden="false" customHeight="false" outlineLevel="0" collapsed="false">
      <c r="A115" s="2" t="s">
        <v>381</v>
      </c>
      <c r="B115" s="6" t="str">
        <f aca="false">IF(IFERROR(SEARCH("ALLOCATE",A115,1),0),RIGHT(A115,LEN(A115)-LEN("Allocate (")),LEFT(A115,LEN(A115)-1))</f>
        <v>TYP(MSA),U10(MSA),UB1(MSA),UOB(MSA),UPSX(MSA),URBF(MSA),&amp;</v>
      </c>
    </row>
    <row r="116" customFormat="false" ht="13.2" hidden="false" customHeight="false" outlineLevel="0" collapsed="false">
      <c r="A116" s="2" t="s">
        <v>382</v>
      </c>
      <c r="B116" s="6" t="str">
        <f aca="false">IF(IFERROR(SEARCH("ALLOCATE",A116,1),0),RIGHT(A116,LEN(A116)-LEN("Allocate (")),LEFT(A116,LEN(A116)-1))</f>
        <v>USL(MSA),VAC(MSA),VALF1(MSA),VAP(MSA),VCHA(MSA),VCHB(MSA),VFPA(MSA),</v>
      </c>
    </row>
    <row r="117" customFormat="false" ht="13.2" hidden="false" customHeight="false" outlineLevel="0" collapsed="false">
      <c r="A117" s="2" t="s">
        <v>383</v>
      </c>
      <c r="B117" s="6" t="str">
        <f aca="false">IF(IFERROR(SEARCH("ALLOCATE",A117,1),0),RIGHT(A117,LEN(A117)-LEN("Allocate (")),LEFT(A117,LEN(A117)-1))</f>
        <v>VFPB(MSA),VIMX(MSA),VIRT(MSA),VLG(MSA),VLGB(MSA),VLGI(MSA),</v>
      </c>
    </row>
    <row r="118" customFormat="false" ht="13.2" hidden="false" customHeight="false" outlineLevel="0" collapsed="false">
      <c r="A118" s="2" t="s">
        <v>384</v>
      </c>
      <c r="B118" s="6" t="str">
        <f aca="false">IF(IFERROR(SEARCH("ALLOCATE",A118,1),0),RIGHT(A118,LEN(A118)-LEN("Allocate (")),LEFT(A118,LEN(A118)-1))</f>
        <v>VLGM(MSA),VLGN(MSA),VPU(MSA),VRSE(MSA),VSK(MSA),VSLT(MSA),WDRM(MSA)</v>
      </c>
    </row>
    <row r="119" customFormat="false" ht="13.2" hidden="false" customHeight="false" outlineLevel="0" collapsed="false">
      <c r="A119" s="2" t="s">
        <v>385</v>
      </c>
      <c r="B119" s="6" t="str">
        <f aca="false">IF(IFERROR(SEARCH("ALLOCATE",A119,1),0),RIGHT(A119,LEN(A119)-LEN("Allocate (")),LEFT(A119,LEN(A119)-1))</f>
        <v>WK(MSA),WS(MSA),WSA(MSA),WSX(MSA),WTMB(MSA),WTBL(MSA),&amp;</v>
      </c>
    </row>
    <row r="120" customFormat="false" ht="13.2" hidden="false" customHeight="false" outlineLevel="0" collapsed="false">
      <c r="A120" s="2" t="s">
        <v>386</v>
      </c>
      <c r="B120" s="6" t="str">
        <f aca="false">IF(IFERROR(SEARCH("ALLOCATE",A120,1),0),RIGHT(A120,LEN(A120)-LEN("Allocate (")),LEFT(A120,LEN(A120)-1))</f>
        <v>WTMN(MSA),WTMU(MSA),WTMX(MSA),XCT(MSA),XHSM(MSA),XIDK(MSA),XIDS</v>
      </c>
    </row>
    <row r="121" customFormat="false" ht="13.2" hidden="false" customHeight="false" outlineLevel="0" collapsed="false">
      <c r="A121" s="2" t="s">
        <v>387</v>
      </c>
      <c r="B121" s="6" t="str">
        <f aca="false">IF(IFERROR(SEARCH("ALLOCATE",A121,1),0),RIGHT(A121,LEN(A121)-LEN("Allocate (")),LEFT(A121,LEN(A121)-1))</f>
        <v>(MSA),XMAP(MSA),XNS(MSA),XRFI(MSA),YCT(MSA),YLC(MSA),YLS(MSA),</v>
      </c>
    </row>
    <row r="122" customFormat="false" ht="13.2" hidden="false" customHeight="false" outlineLevel="0" collapsed="false">
      <c r="A122" s="2" t="s">
        <v>388</v>
      </c>
      <c r="B122" s="6" t="str">
        <f aca="false">IF(IFERROR(SEARCH("ALLOCATE",A122,1),0),RIGHT(A122,LEN(A122)-LEN("Allocate (")),LEFT(A122,LEN(A122)-1))</f>
        <v>YTN(MSA),YTX(MSA),ZBMC(MSA),ZBMN(MSA),ZCO(MSA),ZCOB(MSA),ZEK(MSA),</v>
      </c>
    </row>
    <row r="123" customFormat="false" ht="13.2" hidden="false" customHeight="false" outlineLevel="0" collapsed="false">
      <c r="A123" s="2" t="s">
        <v>389</v>
      </c>
      <c r="B123" s="6" t="str">
        <f aca="false">IF(IFERROR(SEARCH("ALLOCATE",A123,1),0),RIGHT(A123,LEN(A123)-LEN("Allocate (")),LEFT(A123,LEN(A123)-1))</f>
        <v>ZFK(MSA),ZFOP(MSA),ZHPC(MSA),ZHPN(MSA),ZHSC(MSA),ZHSN(MSA),ZLM(MSA),</v>
      </c>
    </row>
    <row r="124" customFormat="false" ht="13.2" hidden="false" customHeight="false" outlineLevel="0" collapsed="false">
      <c r="A124" s="2" t="s">
        <v>390</v>
      </c>
      <c r="B124" s="6" t="str">
        <f aca="false">IF(IFERROR(SEARCH("ALLOCATE",A124,1),0),RIGHT(A124,LEN(A124)-LEN("Allocate (")),LEFT(A124,LEN(A124)-1))</f>
        <v>ZLMC(MSA),ZLMN(MSA),ZLS(MSA),ZLSC(MSA),ZLSL(MSA),ZLSLC(MSA),</v>
      </c>
    </row>
    <row r="125" customFormat="false" ht="13.2" hidden="false" customHeight="false" outlineLevel="0" collapsed="false">
      <c r="A125" s="2" t="s">
        <v>391</v>
      </c>
      <c r="B125" s="6" t="str">
        <f aca="false">IF(IFERROR(SEARCH("ALLOCATE",A125,1),0),RIGHT(A125,LEN(A125)-LEN("Allocate (")),LEFT(A125,LEN(A125)-1))</f>
        <v>ZLSLNC(MSA),ZLSN(MSA),ZNMA(MSA),ZNMN(MSA),ZNMU(MSA),ZNOA(MSA),</v>
      </c>
    </row>
    <row r="126" customFormat="false" ht="13.2" hidden="false" customHeight="false" outlineLevel="0" collapsed="false">
      <c r="A126" s="2" t="s">
        <v>392</v>
      </c>
      <c r="B126" s="6" t="str">
        <f aca="false">IF(IFERROR(SEARCH("ALLOCATE",A126,1),0),RIGHT(A126,LEN(A126)-LEN("Allocate (")),LEFT(A126,LEN(A126)-1))</f>
        <v>ZNOS(MSA),ZNOU(MSA),ZOC(MSA),ZON(MSA),ZPMA(MSA),ZPML(MSA),ZPMS(MSA),</v>
      </c>
    </row>
    <row r="127" customFormat="false" ht="13.2" hidden="false" customHeight="false" outlineLevel="0" collapsed="false">
      <c r="A127" s="2" t="s">
        <v>393</v>
      </c>
      <c r="B127" s="6" t="str">
        <f aca="false">IF(IFERROR(SEARCH("ALLOCATE",A127,1),0),RIGHT(A127,LEN(A127)-LEN("Allocate (")),LEFT(A127,LEN(A127)-1))</f>
        <v>ZPMU(MSA),ZPO(MSA),ZPOU(MSA),ZSK(MSA),ZSLT(MSA),ZTP(MSA)</v>
      </c>
    </row>
    <row r="128" customFormat="false" ht="13.2" hidden="false" customHeight="false" outlineLevel="0" collapsed="false">
      <c r="A128" s="2" t="s">
        <v>395</v>
      </c>
      <c r="B128" s="6" t="str">
        <f aca="false">IF(IFERROR(SEARCH("ALLOCATE",A128,1),0),RIGHT(A128,LEN(A128)-LEN("Allocate (")),LEFT(A128,LEN(A128)-1))</f>
        <v>CPVH(MHY),DPMT(MHY),DRAV(MHY),ERAV(MHY),HYDV(MHY),RCTC&amp;</v>
      </c>
    </row>
    <row r="129" customFormat="false" ht="13.2" hidden="false" customHeight="false" outlineLevel="0" collapsed="false">
      <c r="A129" s="2" t="s">
        <v>396</v>
      </c>
      <c r="B129" s="6" t="str">
        <f aca="false">IF(IFERROR(SEARCH("ALLOCATE",A129,1),0),RIGHT(A129,LEN(A129)-LEN("Allocate (")),LEFT(A129,LEN(A129)-1))</f>
        <v>(MHY),PRAV(MHY),PRB(MHY),PSZM(MHY),QC(MHY),QDR(MHY),QDRN(MHY),</v>
      </c>
    </row>
    <row r="130" customFormat="false" ht="13.2" hidden="false" customHeight="false" outlineLevel="0" collapsed="false">
      <c r="A130" s="2" t="s">
        <v>397</v>
      </c>
      <c r="B130" s="6" t="str">
        <f aca="false">IF(IFERROR(SEARCH("ALLOCATE",A130,1),0),RIGHT(A130,LEN(A130)-LEN("Allocate (")),LEFT(A130,LEN(A130)-1))</f>
        <v>QDRP(MHY),QN(MHY),QP(MHY),QPR(MHY),QPU(MHY),QRF(MHY),QRFN(MHY),</v>
      </c>
    </row>
    <row r="131" customFormat="false" ht="13.2" hidden="false" customHeight="false" outlineLevel="0" collapsed="false">
      <c r="A131" s="2" t="s">
        <v>398</v>
      </c>
      <c r="B131" s="6" t="str">
        <f aca="false">IF(IFERROR(SEARCH("ALLOCATE",A131,1),0),RIGHT(A131,LEN(A131)-LEN("Allocate (")),LEFT(A131,LEN(A131)-1))</f>
        <v>QRFP(MHY),QRP(MHY),QURB(MHY),QVOL(MHY),RQRB(MHY),RSFN(MHY),RSSF</v>
      </c>
    </row>
    <row r="132" customFormat="false" ht="13.2" hidden="false" customHeight="false" outlineLevel="0" collapsed="false">
      <c r="A132" s="2" t="s">
        <v>399</v>
      </c>
      <c r="B132" s="6" t="str">
        <f aca="false">IF(IFERROR(SEARCH("ALLOCATE",A132,1),0),RIGHT(A132,LEN(A132)-LEN("Allocate (")),LEFT(A132,LEN(A132)-1))</f>
        <v>(MHY),RWSA(MHY),SHYD(MHY),SMIO(MHY),SQVL(MHY),SST(MHY),STY(MHY),</v>
      </c>
    </row>
    <row r="133" customFormat="false" ht="13.2" hidden="false" customHeight="false" outlineLevel="0" collapsed="false">
      <c r="A133" s="2" t="s">
        <v>400</v>
      </c>
      <c r="B133" s="6" t="str">
        <f aca="false">IF(IFERROR(SEARCH("ALLOCATE",A133,1),0),RIGHT(A133,LEN(A133)-LEN("Allocate (")),LEFT(A133,LEN(A133)-1))</f>
        <v>TC(MHY),TCAV(MHY),TCMN(MHY),TCMX(MHY),TNYL(MHY),TSFK(MHY),TSFN(MHY),</v>
      </c>
    </row>
    <row r="134" customFormat="false" ht="13.2" hidden="false" customHeight="false" outlineLevel="0" collapsed="false">
      <c r="A134" s="2" t="s">
        <v>401</v>
      </c>
      <c r="B134" s="6" t="str">
        <f aca="false">IF(IFERROR(SEARCH("ALLOCATE",A134,1),0),RIGHT(A134,LEN(A134)-LEN("Allocate (")),LEFT(A134,LEN(A134)-1))</f>
        <v>WYLD(MHY),YC(MHY),YCOU(MHY),YCWN(MHY),YMNU(MHY),YN(MHY),YNOU(MHY),</v>
      </c>
    </row>
    <row r="135" customFormat="false" ht="13.2" hidden="false" customHeight="false" outlineLevel="0" collapsed="false">
      <c r="A135" s="2" t="s">
        <v>402</v>
      </c>
      <c r="B135" s="6" t="str">
        <f aca="false">IF(IFERROR(SEARCH("ALLOCATE",A135,1),0),RIGHT(A135,LEN(A135)-LEN("Allocate (")),LEFT(A135,LEN(A135)-1))</f>
        <v>YNWN(MHY),YP(MHY),YPOU(MHY),YPWN(MHY),YW(MHY)</v>
      </c>
    </row>
    <row r="136" customFormat="false" ht="13.2" hidden="false" customHeight="false" outlineLevel="0" collapsed="false">
      <c r="A136" s="2" t="s">
        <v>403</v>
      </c>
      <c r="B136" s="6" t="str">
        <f aca="false">IF(IFERROR(SEARCH("ALLOCATE",A136,1),0),RIGHT(A136,LEN(A136)-LEN("Allocate (")),LEFT(A136,LEN(A136)-1))</f>
        <v>PSO3(MPO),PSON(MPO),PSOP(MPO),PSOQ(MPO),PSOY(MPO),PQPS&amp;</v>
      </c>
    </row>
    <row r="137" customFormat="false" ht="13.2" hidden="false" customHeight="false" outlineLevel="0" collapsed="false">
      <c r="A137" s="2" t="s">
        <v>404</v>
      </c>
      <c r="B137" s="6" t="str">
        <f aca="false">IF(IFERROR(SEARCH("ALLOCATE",A137,1),0),RIGHT(A137,LEN(A137)-LEN("Allocate (")),LEFT(A137,LEN(A137)-1))</f>
        <v>(MPO),PSSP(MPO),PYPS(MPO)</v>
      </c>
    </row>
    <row r="138" customFormat="false" ht="13.2" hidden="false" customHeight="false" outlineLevel="0" collapsed="false">
      <c r="A138" s="2" t="s">
        <v>405</v>
      </c>
      <c r="B138" s="6" t="str">
        <f aca="false">IF(IFERROR(SEARCH("ALLOCATE",A138,1),0),RIGHT(A138,LEN(A138)-LEN("Allocate (")),LEFT(A138,LEN(A138)-1))</f>
        <v>QGA(MHP),RFDT(MHP),VARW(NSM))</v>
      </c>
    </row>
    <row r="139" customFormat="false" ht="13.2" hidden="false" customHeight="false" outlineLevel="0" collapsed="false">
      <c r="A139" s="2" t="s">
        <v>406</v>
      </c>
      <c r="B139" s="6" t="str">
        <f aca="false">IF(IFERROR(SEARCH("ALLOCATE",A139,1),0),RIGHT(A139,LEN(A139)-LEN("Allocate (")),LEFT(A139,LEN(A139)-1))</f>
        <v>EO5(30,MSA),RF5(30,MSA),SCFS(30,MSA),XMS(30,MSA),ASW(12,&amp;</v>
      </c>
    </row>
    <row r="140" customFormat="false" ht="13.2" hidden="false" customHeight="false" outlineLevel="0" collapsed="false">
      <c r="A140" s="2" t="s">
        <v>407</v>
      </c>
      <c r="B140" s="6" t="str">
        <f aca="false">IF(IFERROR(SEARCH("ALLOCATE",A140,1),0),RIGHT(A140,LEN(A140)-LEN("Allocate (")),LEFT(A140,LEN(A140)-1))</f>
        <v>MSA),CX(12,MSA),QIN(12,MSA),SET(12,MSA),SRD(12,MSA),SRMX(12,MSA),</v>
      </c>
    </row>
    <row r="141" customFormat="false" ht="13.2" hidden="false" customHeight="false" outlineLevel="0" collapsed="false">
      <c r="A141" s="2" t="s">
        <v>408</v>
      </c>
      <c r="B141" s="6" t="str">
        <f aca="false">IF(IFERROR(SEARCH("ALLOCATE",A141,1),0),RIGHT(A141,LEN(A141)-LEN("Allocate (")),LEFT(A141,LEN(A141)-1))</f>
        <v>TAMX(12,MSA),TCN(12,MSA),TCVF(12,MSA),TEI(12,MSA),TET(12,MSA),THRL</v>
      </c>
    </row>
    <row r="142" customFormat="false" ht="13.2" hidden="false" customHeight="false" outlineLevel="0" collapsed="false">
      <c r="A142" s="2" t="s">
        <v>409</v>
      </c>
      <c r="B142" s="6" t="str">
        <f aca="false">IF(IFERROR(SEARCH("ALLOCATE",A142,1),0),RIGHT(A142,LEN(A142)-LEN("Allocate (")),LEFT(A142,LEN(A142)-1))</f>
        <v>(12,MSA),TQ(12,MSA),TR(12,MSA),TRHT(12,MSA),TSN(12,MSA),TSR(12,MSA),</v>
      </c>
    </row>
    <row r="143" customFormat="false" ht="13.2" hidden="false" customHeight="false" outlineLevel="0" collapsed="false">
      <c r="A143" s="2" t="s">
        <v>410</v>
      </c>
      <c r="B143" s="6" t="str">
        <f aca="false">IF(IFERROR(SEARCH("ALLOCATE",A143,1),0),RIGHT(A143,LEN(A143)-LEN("Allocate (")),LEFT(A143,LEN(A143)-1))</f>
        <v>TSY(12,MSA),TXMX(12,MSA),TXMN(12,MSA),TQN(12,MSA),TQP(12,MSA),TQPU</v>
      </c>
    </row>
    <row r="144" customFormat="false" ht="13.2" hidden="false" customHeight="false" outlineLevel="0" collapsed="false">
      <c r="A144" s="2" t="s">
        <v>411</v>
      </c>
      <c r="B144" s="6" t="str">
        <f aca="false">IF(IFERROR(SEARCH("ALLOCATE",A144,1),0),RIGHT(A144,LEN(A144)-LEN("Allocate (")),LEFT(A144,LEN(A144)-1))</f>
        <v>(12,MSA),TYON(12,MSA),TYTP(12,MSA),TYW(12,MSA),CNSC(2,MSA)</v>
      </c>
    </row>
    <row r="145" customFormat="false" ht="13.2" hidden="false" customHeight="false" outlineLevel="0" collapsed="false">
      <c r="A145" s="2" t="s">
        <v>412</v>
      </c>
      <c r="B145" s="6" t="str">
        <f aca="false">IF(IFERROR(SEARCH("ALLOCATE",A145,1),0),RIGHT(A145,LEN(A145)-LEN("Allocate (")),LEFT(A145,LEN(A145)-1))</f>
        <v>ALS(MSL,MSA),BD(MSL,MSA),BDD(MSL,MSA),BDM(MSL,MSA),BDP&amp;</v>
      </c>
    </row>
    <row r="146" customFormat="false" ht="13.2" hidden="false" customHeight="false" outlineLevel="0" collapsed="false">
      <c r="A146" s="2" t="s">
        <v>413</v>
      </c>
      <c r="B146" s="6" t="str">
        <f aca="false">IF(IFERROR(SEARCH("ALLOCATE",A146,1),0),RIGHT(A146,LEN(A146)-LEN("Allocate (")),LEFT(A146,LEN(A146)-1))</f>
        <v>(MSL,MSA),BPT(MSL,MSA),CAC(MSL,MSA),CBN(MSL,MSA),CDG(MSL,MSA),</v>
      </c>
    </row>
    <row r="147" customFormat="false" ht="13.2" hidden="false" customHeight="false" outlineLevel="0" collapsed="false">
      <c r="A147" s="2" t="s">
        <v>414</v>
      </c>
      <c r="B147" s="6" t="str">
        <f aca="false">IF(IFERROR(SEARCH("ALLOCATE",A147,1),0),RIGHT(A147,LEN(A147)-LEN("Allocate (")),LEFT(A147,LEN(A147)-1))</f>
        <v>CEC(MSL,MSA),CLA(MSL,MSA),CNDS(MSL,MSA),CNRT(MSL,MSA),CPRH(MSL,MSA),</v>
      </c>
    </row>
    <row r="148" customFormat="false" ht="13.2" hidden="false" customHeight="false" outlineLevel="0" collapsed="false">
      <c r="A148" s="2" t="s">
        <v>415</v>
      </c>
      <c r="B148" s="6" t="str">
        <f aca="false">IF(IFERROR(SEARCH("ALLOCATE",A148,1),0),RIGHT(A148,LEN(A148)-LEN("Allocate (")),LEFT(A148,LEN(A148)-1))</f>
        <v>CPRV(MSL,MSA),DHN(MSL,MSA),ECND(MSL,MSA),EQKE(MSL,MSA),EQKS(MSL,MSA),</v>
      </c>
    </row>
    <row r="149" customFormat="false" ht="13.2" hidden="false" customHeight="false" outlineLevel="0" collapsed="false">
      <c r="A149" s="2" t="s">
        <v>416</v>
      </c>
      <c r="B149" s="6" t="str">
        <f aca="false">IF(IFERROR(SEARCH("ALLOCATE",A149,1),0),RIGHT(A149,LEN(A149)-LEN("Allocate (")),LEFT(A149,LEN(A149)-1))</f>
        <v>EXCK(MSL,MSA),FE26(MSL,MSA),FIXK(MSL,MSA),FOP(MSL,MSA),HCL(MSL,MSA),</v>
      </c>
    </row>
    <row r="150" customFormat="false" ht="13.2" hidden="false" customHeight="false" outlineLevel="0" collapsed="false">
      <c r="A150" s="2" t="s">
        <v>417</v>
      </c>
      <c r="B150" s="6" t="str">
        <f aca="false">IF(IFERROR(SEARCH("ALLOCATE",A150,1),0),RIGHT(A150,LEN(A150)-LEN("Allocate (")),LEFT(A150,LEN(A150)-1))</f>
        <v>PH(MSL,MSA),PO(MSL,MSA),PSP(MSL,MSA),RNMN(MSL,MSA),ROK(MSL,MSA),</v>
      </c>
    </row>
    <row r="151" customFormat="false" ht="13.2" hidden="false" customHeight="false" outlineLevel="0" collapsed="false">
      <c r="A151" s="2" t="s">
        <v>418</v>
      </c>
      <c r="B151" s="6" t="str">
        <f aca="false">IF(IFERROR(SEARCH("ALLOCATE",A151,1),0),RIGHT(A151,LEN(A151)-LEN("Allocate (")),LEFT(A151,LEN(A151)-1))</f>
        <v>RSD(MSL,MSA),RSDM(MSL,MSA),SAN(MSL,MSA),SATC(MSL,MSA),SEV(MSL,MSA),</v>
      </c>
    </row>
    <row r="152" customFormat="false" ht="13.2" hidden="false" customHeight="false" outlineLevel="0" collapsed="false">
      <c r="A152" s="2" t="s">
        <v>419</v>
      </c>
      <c r="B152" s="6" t="str">
        <f aca="false">IF(IFERROR(SEARCH("ALLOCATE",A152,1),0),RIGHT(A152,LEN(A152)-LEN("Allocate (")),LEFT(A152,LEN(A152)-1))</f>
        <v>SIL(MSL,MSA),SMB(MSL,MSA),SULF(MSL,MSA),SUT(MSL,MSA)</v>
      </c>
    </row>
    <row r="153" customFormat="false" ht="13.2" hidden="false" customHeight="false" outlineLevel="0" collapsed="false">
      <c r="A153" s="2" t="s">
        <v>420</v>
      </c>
      <c r="B153" s="6" t="str">
        <f aca="false">IF(IFERROR(SEARCH("ALLOCATE",A153,1),0),RIGHT(A153,LEN(A153)-LEN("Allocate (")),LEFT(A153,LEN(A153)-1))</f>
        <v>SWST(MSL,MSA),STFR(MSL,MSA),STMP(MSL,MSA),VNO3(MSL,MSA),&amp;</v>
      </c>
    </row>
    <row r="154" customFormat="false" ht="13.2" hidden="false" customHeight="false" outlineLevel="0" collapsed="false">
      <c r="A154" s="2" t="s">
        <v>421</v>
      </c>
      <c r="B154" s="6" t="str">
        <f aca="false">IF(IFERROR(SEARCH("ALLOCATE",A154,1),0),RIGHT(A154,LEN(A154)-LEN("Allocate (")),LEFT(A154,LEN(A154)-1))</f>
        <v>WBMN(MSL,MSA),WCMU(MSL,MSA),WCOU(MSL,MSA),WHPC(MSL,MSA),</v>
      </c>
    </row>
    <row r="155" customFormat="false" ht="13.2" hidden="false" customHeight="false" outlineLevel="0" collapsed="false">
      <c r="A155" s="2" t="s">
        <v>422</v>
      </c>
      <c r="B155" s="6" t="str">
        <f aca="false">IF(IFERROR(SEARCH("ALLOCATE",A155,1),0),RIGHT(A155,LEN(A155)-LEN("Allocate (")),LEFT(A155,LEN(A155)-1))</f>
        <v>WHPN(MSL,MSA),WHSC(MSL,MSA),WHSN(MSL,MSA),WKMU(MSL,MSA),</v>
      </c>
    </row>
    <row r="156" customFormat="false" ht="13.2" hidden="false" customHeight="false" outlineLevel="0" collapsed="false">
      <c r="A156" s="2" t="s">
        <v>423</v>
      </c>
      <c r="B156" s="6" t="str">
        <f aca="false">IF(IFERROR(SEARCH("ALLOCATE",A156,1),0),RIGHT(A156,LEN(A156)-LEN("Allocate (")),LEFT(A156,LEN(A156)-1))</f>
        <v>WLM(MSL,MSA),WLMC(MSL,MSA),WLMN(MSL,MSA),WLS(MSL,MSA),WLSC(MSL,MSA),</v>
      </c>
    </row>
    <row r="157" customFormat="false" ht="13.2" hidden="false" customHeight="false" outlineLevel="0" collapsed="false">
      <c r="A157" s="2" t="s">
        <v>424</v>
      </c>
      <c r="B157" s="6" t="str">
        <f aca="false">IF(IFERROR(SEARCH("ALLOCATE",A157,1),0),RIGHT(A157,LEN(A157)-LEN("Allocate (")),LEFT(A157,LEN(A157)-1))</f>
        <v>WLSL(MSL,MSA),WLSLC(MSL,MSA),WLSLNC(MSL,MSA),WLSN(MSL,MSA),</v>
      </c>
    </row>
    <row r="158" customFormat="false" ht="13.2" hidden="false" customHeight="false" outlineLevel="0" collapsed="false">
      <c r="A158" s="2" t="s">
        <v>425</v>
      </c>
      <c r="B158" s="6" t="str">
        <f aca="false">IF(IFERROR(SEARCH("ALLOCATE",A158,1),0),RIGHT(A158,LEN(A158)-LEN("Allocate (")),LEFT(A158,LEN(A158)-1))</f>
        <v>WNMU(MSL,MSA),WNOU(MSL,MSA),WOC(MSL,MSA),WON(MSL,MSA),WPMA(MSL,MSA),</v>
      </c>
    </row>
    <row r="159" customFormat="false" ht="13.2" hidden="false" customHeight="false" outlineLevel="0" collapsed="false">
      <c r="A159" s="2" t="s">
        <v>426</v>
      </c>
      <c r="B159" s="6" t="str">
        <f aca="false">IF(IFERROR(SEARCH("ALLOCATE",A159,1),0),RIGHT(A159,LEN(A159)-LEN("Allocate (")),LEFT(A159,LEN(A159)-1))</f>
        <v>WPMS(MSL,MSA),WPMU(MSL,MSA),WPO(MSL,MSA),WPOU(MSL,MSA),</v>
      </c>
    </row>
    <row r="160" customFormat="false" ht="13.2" hidden="false" customHeight="false" outlineLevel="0" collapsed="false">
      <c r="A160" s="2" t="s">
        <v>427</v>
      </c>
      <c r="B160" s="6" t="str">
        <f aca="false">IF(IFERROR(SEARCH("ALLOCATE",A160,1),0),RIGHT(A160,LEN(A160)-LEN("Allocate (")),LEFT(A160,LEN(A160)-1))</f>
        <v>WSLT(MSL,MSA),WT(MSL,MSA),Z(MSL,MSA)</v>
      </c>
    </row>
    <row r="161" customFormat="false" ht="13.2" hidden="false" customHeight="false" outlineLevel="0" collapsed="false">
      <c r="A161" s="2" t="s">
        <v>428</v>
      </c>
      <c r="B161" s="6" t="str">
        <f aca="false">IF(IFERROR(SEARCH("ALLOCATE",A161,1),0),RIGHT(A161,LEN(A161)-LEN("Allocate (")),LEFT(A161,LEN(A161)-1))</f>
        <v>ACET(MNC,MSA),AJHI(MNC,MSA),AWC(MNC,MSA),CAW(MNC,MSA),&amp;</v>
      </c>
    </row>
    <row r="162" customFormat="false" ht="13.2" hidden="false" customHeight="false" outlineLevel="0" collapsed="false">
      <c r="A162" s="2" t="s">
        <v>429</v>
      </c>
      <c r="B162" s="6" t="str">
        <f aca="false">IF(IFERROR(SEARCH("ALLOCATE",A162,1),0),RIGHT(A162,LEN(A162)-LEN("Allocate (")),LEFT(A162,LEN(A162)-1))</f>
        <v>CPHT(MNC,MSA),CSTF(MNC,MSA),DM(MNC,MSA),DMF(MNC,MSA),DM1(MNC,MSA),</v>
      </c>
    </row>
    <row r="163" customFormat="false" ht="13.2" hidden="false" customHeight="false" outlineLevel="0" collapsed="false">
      <c r="A163" s="2" t="s">
        <v>430</v>
      </c>
      <c r="B163" s="6" t="str">
        <f aca="false">IF(IFERROR(SEARCH("ALLOCATE",A163,1),0),RIGHT(A163,LEN(A163)-LEN("Allocate (")),LEFT(A163,LEN(A163)-1))</f>
        <v>ETG(MNC,MSA),FRTK(MNC,MSA),FRTN(MNC,MSA),FRTP(MNC,MSA),HU(MNC,MSA),</v>
      </c>
    </row>
    <row r="164" customFormat="false" ht="13.2" hidden="false" customHeight="false" outlineLevel="0" collapsed="false">
      <c r="A164" s="2" t="s">
        <v>431</v>
      </c>
      <c r="B164" s="6" t="str">
        <f aca="false">IF(IFERROR(SEARCH("ALLOCATE",A164,1),0),RIGHT(A164,LEN(A164)-LEN("Allocate (")),LEFT(A164,LEN(A164)-1))</f>
        <v>HUF(MNC,MSA),HUI(MNC,MSA),PPL0(MNC,MSA),RD(MNC,MSA),RDF(MNC,MSA),</v>
      </c>
    </row>
    <row r="165" customFormat="false" ht="13.2" hidden="false" customHeight="false" outlineLevel="0" collapsed="false">
      <c r="A165" s="2" t="s">
        <v>432</v>
      </c>
      <c r="B165" s="6" t="str">
        <f aca="false">IF(IFERROR(SEARCH("ALLOCATE",A165,1),0),RIGHT(A165,LEN(A165)-LEN("Allocate (")),LEFT(A165,LEN(A165)-1))</f>
        <v>REG(MNC,MSA),RW(MNC,MSA),SLAI(MNC,MSA),SLA0(MNC,MSA),SRA(MNC,MSA),</v>
      </c>
    </row>
    <row r="166" customFormat="false" ht="13.2" hidden="false" customHeight="false" outlineLevel="0" collapsed="false">
      <c r="A166" s="2" t="s">
        <v>433</v>
      </c>
      <c r="B166" s="6" t="str">
        <f aca="false">IF(IFERROR(SEARCH("ALLOCATE",A166,1),0),RIGHT(A166,LEN(A166)-LEN("Allocate (")),LEFT(A166,LEN(A166)-1))</f>
        <v>STD(MNC,MSA),STDK(MNC,MSA),STDL(MNC,MSA),STDN(MNC,MSA)</v>
      </c>
    </row>
    <row r="167" customFormat="false" ht="13.2" hidden="false" customHeight="false" outlineLevel="0" collapsed="false">
      <c r="A167" s="2" t="s">
        <v>434</v>
      </c>
      <c r="B167" s="6" t="str">
        <f aca="false">IF(IFERROR(SEARCH("ALLOCATE",A167,1),0),RIGHT(A167,LEN(A167)-LEN("Allocate (")),LEFT(A167,LEN(A167)-1))</f>
        <v>STDP(MNC,MSA),STL(MNC,MSA),SWH(MNC,MSA),SWP(MNC,MSA),TCAW&amp;</v>
      </c>
    </row>
    <row r="168" customFormat="false" ht="13.2" hidden="false" customHeight="false" outlineLevel="0" collapsed="false">
      <c r="A168" s="2" t="s">
        <v>435</v>
      </c>
      <c r="B168" s="6" t="str">
        <f aca="false">IF(IFERROR(SEARCH("ALLOCATE",A168,1),0),RIGHT(A168,LEN(A168)-LEN("Allocate (")),LEFT(A168,LEN(A168)-1))</f>
        <v>(MNC,MSA),TDM(MNC,MSA),TETG(MNC,MSA),TFTK(MNC,MSA),TFTN(MNC,MSA),</v>
      </c>
    </row>
    <row r="169" customFormat="false" ht="13.2" hidden="false" customHeight="false" outlineLevel="0" collapsed="false">
      <c r="A169" s="2" t="s">
        <v>436</v>
      </c>
      <c r="B169" s="6" t="str">
        <f aca="false">IF(IFERROR(SEARCH("ALLOCATE",A169,1),0),RIGHT(A169,LEN(A169)-LEN("Allocate (")),LEFT(A169,LEN(A169)-1))</f>
        <v>TFTP(MNC,MSA),THU(MNC,MSA),TRA(MNC,MSA),TRD(MNC,MSA),TVIR(MNC,MSA),</v>
      </c>
    </row>
    <row r="170" customFormat="false" ht="13.2" hidden="false" customHeight="false" outlineLevel="0" collapsed="false">
      <c r="A170" s="2" t="s">
        <v>437</v>
      </c>
      <c r="B170" s="6" t="str">
        <f aca="false">IF(IFERROR(SEARCH("ALLOCATE",A170,1),0),RIGHT(A170,LEN(A170)-LEN("Allocate (")),LEFT(A170,LEN(A170)-1))</f>
        <v>TYL1(MNC,MSA),TYL2(MNC,MSA),TYLK(MNC,MSA),TYLN(MNC,MSA),</v>
      </c>
    </row>
    <row r="171" customFormat="false" ht="13.2" hidden="false" customHeight="false" outlineLevel="0" collapsed="false">
      <c r="A171" s="2" t="s">
        <v>438</v>
      </c>
      <c r="B171" s="6" t="str">
        <f aca="false">IF(IFERROR(SEARCH("ALLOCATE",A171,1),0),RIGHT(A171,LEN(A171)-LEN("Allocate (")),LEFT(A171,LEN(A171)-1))</f>
        <v>TYLP(MNC,MSA),UK1(MNC,MSA),UNA(MNC,MSA),UN1(MNC,MSA),UP1(MNC,MSA),</v>
      </c>
    </row>
    <row r="172" customFormat="false" ht="13.2" hidden="false" customHeight="false" outlineLevel="0" collapsed="false">
      <c r="A172" s="2" t="s">
        <v>439</v>
      </c>
      <c r="B172" s="6" t="str">
        <f aca="false">IF(IFERROR(SEARCH("ALLOCATE",A172,1),0),RIGHT(A172,LEN(A172)-LEN("Allocate (")),LEFT(A172,LEN(A172)-1))</f>
        <v>VIR(MNC,MSA),WCHT(MNC,MSA),WLV(MNC,MSA),XLAI(MNC,MSA),</v>
      </c>
    </row>
    <row r="173" customFormat="false" ht="13.2" hidden="false" customHeight="false" outlineLevel="0" collapsed="false">
      <c r="A173" s="2" t="s">
        <v>440</v>
      </c>
      <c r="B173" s="6" t="str">
        <f aca="false">IF(IFERROR(SEARCH("ALLOCATE",A173,1),0),RIGHT(A173,LEN(A173)-LEN("Allocate (")),LEFT(A173,LEN(A173)-1))</f>
        <v>XDLA0(MNC,MSA),YLD1(MNC,MSA),YLD2(MNC,MSA),YLKF(MNC,MSA),</v>
      </c>
    </row>
    <row r="174" customFormat="false" ht="13.2" hidden="false" customHeight="false" outlineLevel="0" collapsed="false">
      <c r="A174" s="2" t="s">
        <v>441</v>
      </c>
      <c r="B174" s="6" t="str">
        <f aca="false">IF(IFERROR(SEARCH("ALLOCATE",A174,1),0),RIGHT(A174,LEN(A174)-LEN("Allocate (")),LEFT(A174,LEN(A174)-1))</f>
        <v>YLNF(MNC,MSA),YLPF(MNC,MSA)</v>
      </c>
    </row>
    <row r="175" customFormat="false" ht="13.2" hidden="false" customHeight="false" outlineLevel="0" collapsed="false">
      <c r="A175" s="2" t="s">
        <v>442</v>
      </c>
      <c r="B175" s="6" t="str">
        <f aca="false">IF(IFERROR(SEARCH("ALLOCATE",A175,1),0),RIGHT(A175,LEN(A175)-LEN("Allocate (")),LEFT(A175,LEN(A175)-1))</f>
        <v>CO2C(MSC,MSA),AFP(MSC,MSA),AN2OC(MSC,MSA),AO2C(MSC,MSA),&amp;</v>
      </c>
    </row>
    <row r="176" customFormat="false" ht="13.2" hidden="false" customHeight="false" outlineLevel="0" collapsed="false">
      <c r="A176" s="2" t="s">
        <v>443</v>
      </c>
      <c r="B176" s="6" t="str">
        <f aca="false">IF(IFERROR(SEARCH("ALLOCATE",A176,1),0),RIGHT(A176,LEN(A176)-LEN("Allocate (")),LEFT(A176,LEN(A176)-1))</f>
        <v>CGCO2(MSC,MSA),CGN2O(MSC,MSA),CGO2(MSC,MSA),CLCO2(MSC,MSA),CLN2O</v>
      </c>
    </row>
    <row r="177" customFormat="false" ht="13.2" hidden="false" customHeight="false" outlineLevel="0" collapsed="false">
      <c r="A177" s="2" t="s">
        <v>444</v>
      </c>
      <c r="B177" s="6" t="str">
        <f aca="false">IF(IFERROR(SEARCH("ALLOCATE",A177,1),0),RIGHT(A177,LEN(A177)-LEN("Allocate (")),LEFT(A177,LEN(A177)-1))</f>
        <v>(MSC,MSA),CLO2(MSC,MSA),DCO2GEN(MSC,MSA),DN2G(MSC,MSA),</v>
      </c>
    </row>
    <row r="178" customFormat="false" ht="13.2" hidden="false" customHeight="false" outlineLevel="0" collapsed="false">
      <c r="A178" s="2" t="s">
        <v>445</v>
      </c>
      <c r="B178" s="6" t="str">
        <f aca="false">IF(IFERROR(SEARCH("ALLOCATE",A178,1),0),RIGHT(A178,LEN(A178)-LEN("Allocate (")),LEFT(A178,LEN(A178)-1))</f>
        <v>DN2OG(MSC,MSA),DO2CONS(MSC,MSA),DPRC(MSC,MSA),DPRN(MSC,MSA),</v>
      </c>
    </row>
    <row r="179" customFormat="false" ht="13.2" hidden="false" customHeight="false" outlineLevel="0" collapsed="false">
      <c r="A179" s="2" t="s">
        <v>446</v>
      </c>
      <c r="B179" s="6" t="str">
        <f aca="false">IF(IFERROR(SEARCH("ALLOCATE",A179,1),0),RIGHT(A179,LEN(A179)-LEN("Allocate (")),LEFT(A179,LEN(A179)-1))</f>
        <v>DPRO(MSC,MSA),DRWX(MSC,MSA),EAR(MSC,MSA),FC(MSC,MSA),HKPC(MSC,MSA),</v>
      </c>
    </row>
    <row r="180" customFormat="false" ht="13.2" hidden="false" customHeight="false" outlineLevel="0" collapsed="false">
      <c r="A180" s="2" t="s">
        <v>447</v>
      </c>
      <c r="B180" s="6" t="str">
        <f aca="false">IF(IFERROR(SEARCH("ALLOCATE",A180,1),0),RIGHT(A180,LEN(A180)-LEN("Allocate (")),LEFT(A180,LEN(A180)-1))</f>
        <v>HKPN(MSC,MSA),HKPO(MSC,MSA)</v>
      </c>
    </row>
    <row r="181" customFormat="false" ht="13.2" hidden="false" customHeight="false" outlineLevel="0" collapsed="false">
      <c r="A181" s="2" t="s">
        <v>448</v>
      </c>
      <c r="B181" s="6" t="str">
        <f aca="false">IF(IFERROR(SEARCH("ALLOCATE",A181,1),0),RIGHT(A181,LEN(A181)-LEN("Allocate (")),LEFT(A181,LEN(A181)-1))</f>
        <v>SPC(MSC,MSA),RWTZ(MSC,MSA),S15(MSC,MSA),SMEA(MSC,MSA),&amp;</v>
      </c>
    </row>
    <row r="182" customFormat="false" ht="13.2" hidden="false" customHeight="false" outlineLevel="0" collapsed="false">
      <c r="A182" s="2" t="s">
        <v>449</v>
      </c>
      <c r="B182" s="6" t="str">
        <f aca="false">IF(IFERROR(SEARCH("ALLOCATE",A182,1),0),RIGHT(A182,LEN(A182)-LEN("Allocate (")),LEFT(A182,LEN(A182)-1))</f>
        <v>SMES(MSC,MSA),SOLK(MSC,MSA),SOT(MSC,MSA),SSFCO2(MSC,MSA),</v>
      </c>
    </row>
    <row r="183" customFormat="false" ht="13.2" hidden="false" customHeight="false" outlineLevel="0" collapsed="false">
      <c r="A183" s="2" t="s">
        <v>450</v>
      </c>
      <c r="B183" s="6" t="str">
        <f aca="false">IF(IFERROR(SEARCH("ALLOCATE",A183,1),0),RIGHT(A183,LEN(A183)-LEN("Allocate (")),LEFT(A183,LEN(A183)-1))</f>
        <v>SSFN2O(MSC,MSA),SSFO2(MSC,MSA),TPOR(MSC,MSA),VCO2(MSC,MSA),</v>
      </c>
    </row>
    <row r="184" customFormat="false" ht="13.2" hidden="false" customHeight="false" outlineLevel="0" collapsed="false">
      <c r="A184" s="2" t="s">
        <v>451</v>
      </c>
      <c r="B184" s="6" t="str">
        <f aca="false">IF(IFERROR(SEARCH("ALLOCATE",A184,1),0),RIGHT(A184,LEN(A184)-LEN("Allocate (")),LEFT(A184,LEN(A184)-1))</f>
        <v>VN2O(MSC,MSA),VO2(MSC,MSA),VFC(MSC,MSA),VWC(MSC,MSA),VWP(MSC,MSA),</v>
      </c>
    </row>
    <row r="185" customFormat="false" ht="13.2" hidden="false" customHeight="false" outlineLevel="0" collapsed="false">
      <c r="A185" s="2" t="s">
        <v>452</v>
      </c>
      <c r="B185" s="6" t="str">
        <f aca="false">IF(IFERROR(SEARCH("ALLOCATE",A185,1),0),RIGHT(A185,LEN(A185)-LEN("Allocate (")),LEFT(A185,LEN(A185)-1))</f>
        <v>WBMC(MSC,MSA),WCO2G(MSC,MSA),WCO2L(MSC,MSA),WN2O(MSC,MSA),</v>
      </c>
    </row>
    <row r="186" customFormat="false" ht="13.2" hidden="false" customHeight="false" outlineLevel="0" collapsed="false">
      <c r="A186" s="2" t="s">
        <v>453</v>
      </c>
      <c r="B186" s="6" t="str">
        <f aca="false">IF(IFERROR(SEARCH("ALLOCATE",A186,1),0),RIGHT(A186,LEN(A186)-LEN("Allocate (")),LEFT(A186,LEN(A186)-1))</f>
        <v>WN2OG(MSC,MSA),WN2OL(MSC,MSA),WNO2(MSC,MSA),WNH3(MSC,MSA),</v>
      </c>
    </row>
    <row r="187" customFormat="false" ht="13.2" hidden="false" customHeight="false" outlineLevel="0" collapsed="false">
      <c r="A187" s="2" t="s">
        <v>454</v>
      </c>
      <c r="B187" s="6" t="str">
        <f aca="false">IF(IFERROR(SEARCH("ALLOCATE",A187,1),0),RIGHT(A187,LEN(A187)-LEN("Allocate (")),LEFT(A187,LEN(A187)-1))</f>
        <v>WNO3(MSC,MSA),WO2G(MSC,MSA),WO2L(MSC,MSA),WPML(MSC,MSA),</v>
      </c>
    </row>
    <row r="188" customFormat="false" ht="13.2" hidden="false" customHeight="false" outlineLevel="0" collapsed="false">
      <c r="A188" s="2" t="s">
        <v>455</v>
      </c>
      <c r="B188" s="6" t="str">
        <f aca="false">IF(IFERROR(SEARCH("ALLOCATE",A188,1),0),RIGHT(A188,LEN(A188)-LEN("Allocate (")),LEFT(A188,LEN(A188)-1))</f>
        <v>XN2O(MSC,MSA),ZC(MSC,MSA)</v>
      </c>
    </row>
    <row r="189" customFormat="false" ht="13.2" hidden="false" customHeight="false" outlineLevel="0" collapsed="false">
      <c r="A189" s="2" t="s">
        <v>456</v>
      </c>
      <c r="B189" s="6" t="str">
        <f aca="false">IF(IFERROR(SEARCH("ALLOCATE",A189,1),0),RIGHT(A189,LEN(A189)-LEN("Allocate (")),LEFT(A189,LEN(A189)-1))</f>
        <v>YHY(MHP,MHY),SMH(NSH,MHY),SMYH(NSH,MHY),VARH(NSH,MHY),&amp;</v>
      </c>
    </row>
    <row r="190" customFormat="false" ht="13.2" hidden="false" customHeight="false" outlineLevel="0" collapsed="false">
      <c r="A190" s="2" t="s">
        <v>457</v>
      </c>
      <c r="B190" s="6" t="str">
        <f aca="false">IF(IFERROR(SEARCH("ALLOCATE",A190,1),0),RIGHT(A190,LEN(A190)-LEN("Allocate (")),LEFT(A190,LEN(A190)-1))</f>
        <v>QPST(MPS,MHY),RSPS(MPS,MHY),TSPS(MPS,MHY),YPST(MPS,MHY),</v>
      </c>
    </row>
    <row r="191" customFormat="false" ht="13.2" hidden="false" customHeight="false" outlineLevel="0" collapsed="false">
      <c r="A191" s="2" t="s">
        <v>458</v>
      </c>
      <c r="B191" s="6" t="str">
        <f aca="false">IF(IFERROR(SEARCH("ALLOCATE",A191,1),0),RIGHT(A191,LEN(A191)-LEN("Allocate (")),LEFT(A191,LEN(A191)-1))</f>
        <v>SRCH(27,MHY),CPFH(MSL,MHY),QSF(MSL,MHY),SSF(MSL,MHY),SM(NSM,MSA),</v>
      </c>
    </row>
    <row r="192" customFormat="false" ht="13.2" hidden="false" customHeight="false" outlineLevel="0" collapsed="false">
      <c r="A192" s="2" t="s">
        <v>459</v>
      </c>
      <c r="B192" s="6" t="str">
        <f aca="false">IF(IFERROR(SEARCH("ALLOCATE",A192,1),0),RIGHT(A192,LEN(A192)-LEN("Allocate (")),LEFT(A192,LEN(A192)-1))</f>
        <v>SMY(NSM,MSA),VAR(NSM,MSA),CTSA(100,MSA),VQ(90,MHY),VY(90,MHY),</v>
      </c>
    </row>
    <row r="193" customFormat="false" ht="13.2" hidden="false" customHeight="false" outlineLevel="0" collapsed="false">
      <c r="A193" s="2" t="s">
        <v>460</v>
      </c>
      <c r="B193" s="6" t="str">
        <f aca="false">IF(IFERROR(SEARCH("ALLOCATE",A193,1),0),RIGHT(A193,LEN(A193)-LEN("Allocate (")),LEFT(A193,LEN(A193)-1))</f>
        <v>GWPS(MPS,MSA),PFOL(MPS,MSA),ANA(MRO,MSA),FNMX(MRO,MSA),</v>
      </c>
    </row>
    <row r="194" customFormat="false" ht="13.2" hidden="false" customHeight="false" outlineLevel="0" collapsed="false">
      <c r="A194" s="2" t="s">
        <v>461</v>
      </c>
      <c r="B194" s="6" t="str">
        <f aca="false">IF(IFERROR(SEARCH("ALLOCATE",A194,1),0),RIGHT(A194,LEN(A194)-LEN("Allocate (")),LEFT(A194,LEN(A194)-1))</f>
        <v>GCOW(MHD,MSA),GZLM(MHD,MSA),DUMP(MHD,MOW),FFED(MHD,MOW),</v>
      </c>
    </row>
    <row r="195" customFormat="false" ht="13.2" hidden="false" customHeight="false" outlineLevel="0" collapsed="false">
      <c r="A195" s="2" t="s">
        <v>462</v>
      </c>
      <c r="B195" s="6" t="str">
        <f aca="false">IF(IFERROR(SEARCH("ALLOCATE",A195,1),0),RIGHT(A195,LEN(A195)-LEN("Allocate (")),LEFT(A195,LEN(A195)-1))</f>
        <v>GZRT(MHD,MOW),VURN(MHD,MOW),PPX(13,MSA),YSD(8,MHY),PCT(5,MHY),</v>
      </c>
    </row>
    <row r="196" customFormat="false" ht="13.2" hidden="false" customHeight="false" outlineLevel="0" collapsed="false">
      <c r="A196" s="2" t="s">
        <v>463</v>
      </c>
      <c r="B196" s="6" t="str">
        <f aca="false">IF(IFERROR(SEARCH("ALLOCATE",A196,1),0),RIGHT(A196,LEN(A196)-LEN("Allocate (")),LEFT(A196,LEN(A196)-1))</f>
        <v>PCTH(5,MHY),SQB(5,MHY),SYB(5,MHY),FNP(5,MSA),SMYRP(5,MPS),</v>
      </c>
    </row>
    <row r="197" customFormat="false" ht="13.2" hidden="false" customHeight="false" outlineLevel="0" collapsed="false">
      <c r="A197" s="2" t="s">
        <v>464</v>
      </c>
      <c r="B197" s="6" t="str">
        <f aca="false">IF(IFERROR(SEARCH("ALLOCATE",A197,1),0),RIGHT(A197,LEN(A197)-LEN("Allocate (")),LEFT(A197,LEN(A197)-1))</f>
        <v>BK(4,MNC),BN(4,MNC),BP(4,MNC),BLG(3,MNC),BWN(3,MNC),DLAP(2,MNC),</v>
      </c>
    </row>
    <row r="198" customFormat="false" ht="13.2" hidden="false" customHeight="false" outlineLevel="0" collapsed="false">
      <c r="A198" s="2" t="s">
        <v>465</v>
      </c>
      <c r="B198" s="6" t="str">
        <f aca="false">IF(IFERROR(SEARCH("ALLOCATE",A198,1),0),RIGHT(A198,LEN(A198)-LEN("Allocate (")),LEFT(A198,LEN(A198)-1))</f>
        <v>FRST(2,MNC),PPCF(2,MNC),PPLP(2,MNC),RWPC(2,MNC),STX(2,MNC),</v>
      </c>
    </row>
    <row r="199" customFormat="false" ht="13.2" hidden="false" customHeight="false" outlineLevel="0" collapsed="false">
      <c r="A199" s="2" t="s">
        <v>466</v>
      </c>
      <c r="B199" s="6" t="str">
        <f aca="false">IF(IFERROR(SEARCH("ALLOCATE",A199,1),0),RIGHT(A199,LEN(A199)-LEN("Allocate (")),LEFT(A199,LEN(A199)-1))</f>
        <v>WAC2(2,MNC)</v>
      </c>
    </row>
    <row r="200" customFormat="false" ht="13.2" hidden="false" customHeight="false" outlineLevel="0" collapsed="false">
      <c r="A200" s="2" t="s">
        <v>468</v>
      </c>
      <c r="B200" s="6" t="str">
        <f aca="false">IF(IFERROR(SEARCH("ALLOCATE",A200,1),0),RIGHT(A200,LEN(A200)-LEN("Allocate (")),LEFT(A200,LEN(A200)-1))</f>
        <v>SMMH(NSH,12,MHY),PVQ(MPS,90,MHY),PVY(MPS,90,MHY),PSTE&amp;</v>
      </c>
    </row>
    <row r="201" customFormat="false" ht="13.2" hidden="false" customHeight="false" outlineLevel="0" collapsed="false">
      <c r="A201" s="2" t="s">
        <v>469</v>
      </c>
      <c r="B201" s="6" t="str">
        <f aca="false">IF(IFERROR(SEARCH("ALLOCATE",A201,1),0),RIGHT(A201,LEN(A201)-LEN("Allocate (")),LEFT(A201,LEN(A201)-1))</f>
        <v>(MRO,MPS,MSA),PSTR(MRO,MPS,MSA),PSSF(MPS,MSL,MSA),PSTZ(MPS,MSL,</v>
      </c>
    </row>
    <row r="202" customFormat="false" ht="13.2" hidden="false" customHeight="false" outlineLevel="0" collapsed="false">
      <c r="A202" s="2" t="s">
        <v>470</v>
      </c>
      <c r="B202" s="6" t="str">
        <f aca="false">IF(IFERROR(SEARCH("ALLOCATE",A202,1),0),RIGHT(A202,LEN(A202)-LEN("Allocate (")),LEFT(A202,LEN(A202)-1))</f>
        <v>MSA),CND(MRO,MNT,MSA),SMM(NSM,12,MSA),STV(20,12,MSA),SMS(11,ML1,</v>
      </c>
    </row>
    <row r="203" customFormat="false" ht="13.2" hidden="false" customHeight="false" outlineLevel="0" collapsed="false">
      <c r="A203" s="2" t="s">
        <v>471</v>
      </c>
      <c r="B203" s="6" t="str">
        <f aca="false">IF(IFERROR(SEARCH("ALLOCATE",A203,1),0),RIGHT(A203,LEN(A203)-LEN("Allocate (")),LEFT(A203,LEN(A203)-1))</f>
        <v>MSA),SOL(23,MSL,MSA),FIRX(MRO,MNT,MSA),QIR(MRO,MNT,MSA),RSTK(MRO,</v>
      </c>
    </row>
    <row r="204" customFormat="false" ht="13.2" hidden="false" customHeight="false" outlineLevel="0" collapsed="false">
      <c r="A204" s="2" t="s">
        <v>472</v>
      </c>
      <c r="B204" s="6" t="str">
        <f aca="false">IF(IFERROR(SEARCH("ALLOCATE",A204,1),0),RIGHT(A204,LEN(A204)-LEN("Allocate (")),LEFT(A204,LEN(A204)-1))</f>
        <v>MNT,MSA),TIR(MRO,MNT,MSA),VIRR(MRO,MNT,MSA),WFA(MRO,MNT,MSA),</v>
      </c>
    </row>
    <row r="205" customFormat="false" ht="13.2" hidden="false" customHeight="false" outlineLevel="0" collapsed="false">
      <c r="A205" s="2" t="s">
        <v>473</v>
      </c>
      <c r="B205" s="6" t="str">
        <f aca="false">IF(IFERROR(SEARCH("ALLOCATE",A205,1),0),RIGHT(A205,LEN(A205)-LEN("Allocate (")),LEFT(A205,LEN(A205)-1))</f>
        <v>PHU(MNC,MRO,MSA),POP(MNC,MRO,MSA),PPLA(MNC,MRO,MSA),VARC(17,MNC,MSA),</v>
      </c>
    </row>
    <row r="206" customFormat="false" ht="13.2" hidden="false" customHeight="false" outlineLevel="0" collapsed="false">
      <c r="A206" s="2" t="s">
        <v>474</v>
      </c>
      <c r="B206" s="6" t="str">
        <f aca="false">IF(IFERROR(SEARCH("ALLOCATE",A206,1),0),RIGHT(A206,LEN(A206)-LEN("Allocate (")),LEFT(A206,LEN(A206)-1))</f>
        <v>SMAP(13,MPS,MHY),SMYP(13,MPS,MHY),VARP(12,MPS,MHY),SMMRP(5,MPS,12),</v>
      </c>
    </row>
    <row r="207" customFormat="false" ht="13.2" hidden="false" customHeight="false" outlineLevel="0" collapsed="false">
      <c r="A207" s="2" t="s">
        <v>475</v>
      </c>
      <c r="B207" s="6" t="str">
        <f aca="false">IF(IFERROR(SEARCH("ALLOCATE",A207,1),0),RIGHT(A207,LEN(A207)-LEN("Allocate (")),LEFT(A207,LEN(A207)-1))</f>
        <v>SMRP(5,MPS,12)</v>
      </c>
    </row>
    <row r="208" customFormat="false" ht="13.2" hidden="false" customHeight="false" outlineLevel="0" collapsed="false">
      <c r="A208" s="2" t="s">
        <v>478</v>
      </c>
      <c r="B208" s="6" t="str">
        <f aca="false">IF(IFERROR(SEARCH("ALLOCATE",A208,1),0),RIGHT(A208,LEN(A208)-LEN("Allocate (")),LEFT(A208,LEN(A208)-1))</f>
        <v>TSFC(7,MNC,MSA),SOIL(17,MSL,MSA),HUSC(MRO,MNT,MSA),RWT(MSL,&amp;</v>
      </c>
    </row>
    <row r="209" customFormat="false" ht="13.2" hidden="false" customHeight="false" outlineLevel="0" collapsed="false">
      <c r="A209" s="2" t="s">
        <v>479</v>
      </c>
      <c r="B209" s="6" t="str">
        <f aca="false">IF(IFERROR(SEARCH("ALLOCATE",A209,1),0),RIGHT(A209,LEN(A209)-LEN("Allocate (")),LEFT(A209,LEN(A209)-1))</f>
        <v>MNC,MSA),STDA(4,MNC,MSA),SFCP(7,MNC,MSA),SFMO(7,MNC,MSA),</v>
      </c>
    </row>
    <row r="210" customFormat="false" ht="13.2" hidden="false" customHeight="false" outlineLevel="0" collapsed="false">
      <c r="A210" s="2" t="s">
        <v>480</v>
      </c>
      <c r="B210" s="6" t="str">
        <f aca="false">IF(IFERROR(SEARCH("ALLOCATE",A210,1),0),RIGHT(A210,LEN(A210)-LEN("Allocate (")),LEFT(A210,LEN(A210)-1))</f>
        <v>XZP(13,ML1,MSA),QHY(NPD,MHY,MHX)</v>
      </c>
    </row>
    <row r="211" customFormat="false" ht="13.2" hidden="false" customHeight="false" outlineLevel="0" collapsed="false">
      <c r="A211" s="2" t="s">
        <v>481</v>
      </c>
      <c r="B211" s="6" t="str">
        <f aca="false">IF(IFERROR(SEARCH("ALLOCATE",A211,1),0),RIGHT(A211,LEN(A211)-LEN("Allocate (")),LEFT(A211,LEN(A211)-1))</f>
        <v>SMMP(20,MPS,13,MHY),SMMC(17,MNC,12,MSA))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2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7" width="83"/>
    <col collapsed="false" customWidth="true" hidden="false" outlineLevel="0" max="2" min="2" style="0" width="17.11"/>
    <col collapsed="false" customWidth="true" hidden="false" outlineLevel="0" max="3" min="3" style="0" width="13.66"/>
    <col collapsed="false" customWidth="true" hidden="false" outlineLevel="0" max="4" min="4" style="0" width="16.11"/>
    <col collapsed="false" customWidth="true" hidden="false" outlineLevel="0" max="5" min="5" style="0" width="13.89"/>
    <col collapsed="false" customWidth="true" hidden="false" outlineLevel="0" max="6" min="6" style="0" width="16.11"/>
    <col collapsed="false" customWidth="true" hidden="false" outlineLevel="0" max="7" min="7" style="0" width="13.02"/>
    <col collapsed="false" customWidth="true" hidden="false" outlineLevel="0" max="8" min="8" style="0" width="14.22"/>
    <col collapsed="false" customWidth="true" hidden="false" outlineLevel="0" max="9" min="9" style="0" width="12.33"/>
    <col collapsed="false" customWidth="true" hidden="false" outlineLevel="0" max="10" min="10" style="0" width="11.99"/>
    <col collapsed="false" customWidth="true" hidden="false" outlineLevel="0" max="11" min="11" style="0" width="11.45"/>
    <col collapsed="false" customWidth="true" hidden="false" outlineLevel="0" max="12" min="12" style="0" width="11.99"/>
    <col collapsed="false" customWidth="true" hidden="false" outlineLevel="0" max="13" min="13" style="0" width="7.22"/>
    <col collapsed="false" customWidth="true" hidden="false" outlineLevel="0" max="14" min="14" style="0" width="9"/>
    <col collapsed="false" customWidth="true" hidden="false" outlineLevel="0" max="1025" min="15" style="0" width="8.67"/>
  </cols>
  <sheetData>
    <row r="2" customFormat="false" ht="13.2" hidden="false" customHeight="false" outlineLevel="0" collapsed="false">
      <c r="A2" s="7" t="s">
        <v>245</v>
      </c>
      <c r="B2" s="0" t="s">
        <v>220</v>
      </c>
      <c r="C2" s="0" t="n">
        <v>60</v>
      </c>
    </row>
    <row r="3" customFormat="false" ht="13.2" hidden="false" customHeight="false" outlineLevel="0" collapsed="false">
      <c r="A3" s="7" t="s">
        <v>246</v>
      </c>
      <c r="B3" s="0" t="s">
        <v>222</v>
      </c>
      <c r="C3" s="0" t="n">
        <v>45</v>
      </c>
    </row>
    <row r="4" customFormat="false" ht="13.2" hidden="false" customHeight="false" outlineLevel="0" collapsed="false">
      <c r="A4" s="7" t="s">
        <v>248</v>
      </c>
      <c r="B4" s="0" t="s">
        <v>224</v>
      </c>
      <c r="C4" s="0" t="n">
        <v>300</v>
      </c>
    </row>
    <row r="5" customFormat="false" ht="13.2" hidden="false" customHeight="false" outlineLevel="0" collapsed="false">
      <c r="A5" s="7" t="s">
        <v>250</v>
      </c>
      <c r="B5" s="0" t="s">
        <v>226</v>
      </c>
      <c r="C5" s="0" t="n">
        <v>200</v>
      </c>
    </row>
    <row r="6" customFormat="false" ht="13.2" hidden="false" customHeight="false" outlineLevel="0" collapsed="false">
      <c r="A6" s="7" t="s">
        <v>252</v>
      </c>
      <c r="B6" s="0" t="s">
        <v>228</v>
      </c>
      <c r="C6" s="0" t="n">
        <v>10</v>
      </c>
    </row>
    <row r="7" customFormat="false" ht="13.2" hidden="false" customHeight="false" outlineLevel="0" collapsed="false">
      <c r="A7" s="7" t="s">
        <v>254</v>
      </c>
      <c r="B7" s="0" t="s">
        <v>230</v>
      </c>
      <c r="C7" s="0" t="n">
        <v>4</v>
      </c>
    </row>
    <row r="8" customFormat="false" ht="13.2" hidden="false" customHeight="false" outlineLevel="0" collapsed="false">
      <c r="A8" s="7" t="s">
        <v>255</v>
      </c>
      <c r="B8" s="0" t="s">
        <v>232</v>
      </c>
      <c r="C8" s="0" t="n">
        <v>60</v>
      </c>
    </row>
    <row r="9" customFormat="false" ht="13.2" hidden="false" customHeight="false" outlineLevel="0" collapsed="false">
      <c r="A9" s="7" t="s">
        <v>256</v>
      </c>
      <c r="B9" s="0" t="s">
        <v>234</v>
      </c>
      <c r="C9" s="0" t="n">
        <v>5</v>
      </c>
    </row>
    <row r="10" customFormat="false" ht="13.2" hidden="false" customHeight="false" outlineLevel="0" collapsed="false">
      <c r="A10" s="7" t="s">
        <v>257</v>
      </c>
      <c r="B10" s="0" t="s">
        <v>236</v>
      </c>
      <c r="C10" s="0" t="n">
        <v>720</v>
      </c>
    </row>
    <row r="11" customFormat="false" ht="13.2" hidden="false" customHeight="false" outlineLevel="0" collapsed="false">
      <c r="A11" s="7" t="s">
        <v>258</v>
      </c>
      <c r="B11" s="0" t="s">
        <v>238</v>
      </c>
      <c r="C11" s="0" t="n">
        <v>3</v>
      </c>
    </row>
    <row r="12" customFormat="false" ht="13.2" hidden="false" customHeight="false" outlineLevel="0" collapsed="false">
      <c r="A12" s="7" t="s">
        <v>259</v>
      </c>
      <c r="B12" s="0" t="s">
        <v>240</v>
      </c>
      <c r="C12" s="0" t="n">
        <v>1000</v>
      </c>
    </row>
    <row r="13" customFormat="false" ht="13.2" hidden="false" customHeight="false" outlineLevel="0" collapsed="false">
      <c r="A13" s="7" t="s">
        <v>261</v>
      </c>
      <c r="B13" s="0" t="s">
        <v>242</v>
      </c>
      <c r="C13" s="0" t="n">
        <v>1000</v>
      </c>
    </row>
    <row r="14" customFormat="false" ht="13.2" hidden="false" customHeight="false" outlineLevel="0" collapsed="false">
      <c r="A14" s="7" t="s">
        <v>262</v>
      </c>
    </row>
    <row r="15" customFormat="false" ht="13.2" hidden="false" customHeight="false" outlineLevel="0" collapsed="false">
      <c r="A15" s="7" t="s">
        <v>263</v>
      </c>
    </row>
    <row r="16" customFormat="false" ht="13.2" hidden="false" customHeight="false" outlineLevel="0" collapsed="false">
      <c r="A16" s="7" t="s">
        <v>265</v>
      </c>
    </row>
    <row r="17" customFormat="false" ht="13.2" hidden="false" customHeight="false" outlineLevel="0" collapsed="false">
      <c r="A17" s="7" t="s">
        <v>266</v>
      </c>
    </row>
    <row r="18" customFormat="false" ht="13.2" hidden="false" customHeight="false" outlineLevel="0" collapsed="false">
      <c r="A18" s="7" t="s">
        <v>267</v>
      </c>
    </row>
    <row r="19" customFormat="false" ht="13.2" hidden="false" customHeight="false" outlineLevel="0" collapsed="false">
      <c r="A19" s="7" t="s">
        <v>268</v>
      </c>
    </row>
    <row r="20" customFormat="false" ht="13.2" hidden="false" customHeight="false" outlineLevel="0" collapsed="false">
      <c r="A20" s="7" t="s">
        <v>269</v>
      </c>
    </row>
    <row r="21" customFormat="false" ht="13.2" hidden="false" customHeight="false" outlineLevel="0" collapsed="false">
      <c r="A21" s="7" t="s">
        <v>270</v>
      </c>
    </row>
    <row r="22" s="2" customFormat="true" ht="13.2" hidden="false" customHeight="false" outlineLevel="0" collapsed="false">
      <c r="A22" s="8" t="s">
        <v>271</v>
      </c>
    </row>
    <row r="23" s="2" customFormat="true" ht="13.2" hidden="false" customHeight="false" outlineLevel="0" collapsed="false">
      <c r="A23" s="8" t="s">
        <v>273</v>
      </c>
    </row>
    <row r="24" customFormat="false" ht="13.2" hidden="false" customHeight="false" outlineLevel="0" collapsed="false">
      <c r="A24" s="9" t="s">
        <v>275</v>
      </c>
    </row>
    <row r="25" s="5" customFormat="true" ht="13.2" hidden="false" customHeight="false" outlineLevel="0" collapsed="false">
      <c r="A25" s="10"/>
      <c r="B25" s="4"/>
      <c r="AMI25" s="4"/>
      <c r="AMJ25" s="4"/>
    </row>
    <row r="26" s="2" customFormat="true" ht="13.2" hidden="false" customHeight="false" outlineLevel="0" collapsed="false">
      <c r="A26" s="11" t="s">
        <v>488</v>
      </c>
      <c r="B26" s="6"/>
    </row>
    <row r="27" customFormat="false" ht="13.2" hidden="false" customHeight="false" outlineLevel="0" collapsed="false">
      <c r="A27" s="11" t="s">
        <v>489</v>
      </c>
      <c r="B27" s="6"/>
    </row>
    <row r="28" customFormat="false" ht="13.2" hidden="false" customHeight="false" outlineLevel="0" collapsed="false">
      <c r="A28" s="11" t="s">
        <v>490</v>
      </c>
      <c r="B28" s="6"/>
    </row>
    <row r="29" customFormat="false" ht="26.4" hidden="false" customHeight="false" outlineLevel="0" collapsed="false">
      <c r="A29" s="11" t="s">
        <v>491</v>
      </c>
      <c r="B29" s="6"/>
    </row>
    <row r="30" customFormat="false" ht="13.2" hidden="false" customHeight="false" outlineLevel="0" collapsed="false">
      <c r="B30" s="6"/>
    </row>
    <row r="31" customFormat="false" ht="13.2" hidden="false" customHeight="false" outlineLevel="0" collapsed="false">
      <c r="B31" s="6"/>
    </row>
    <row r="32" customFormat="false" ht="13.2" hidden="false" customHeight="false" outlineLevel="0" collapsed="false">
      <c r="A32" s="11" t="s">
        <v>492</v>
      </c>
      <c r="B32" s="6"/>
    </row>
    <row r="33" customFormat="false" ht="13.2" hidden="false" customHeight="false" outlineLevel="0" collapsed="false">
      <c r="B33" s="6"/>
    </row>
    <row r="34" customFormat="false" ht="13.2" hidden="false" customHeight="false" outlineLevel="0" collapsed="false">
      <c r="A34" s="11" t="s">
        <v>493</v>
      </c>
      <c r="B34" s="6"/>
    </row>
    <row r="35" customFormat="false" ht="26.4" hidden="false" customHeight="false" outlineLevel="0" collapsed="false">
      <c r="A35" s="11" t="s">
        <v>494</v>
      </c>
      <c r="B35" s="6"/>
    </row>
    <row r="36" customFormat="false" ht="13.2" hidden="false" customHeight="false" outlineLevel="0" collapsed="false">
      <c r="B36" s="6"/>
    </row>
    <row r="37" customFormat="false" ht="13.2" hidden="false" customHeight="false" outlineLevel="0" collapsed="false">
      <c r="A37" s="11" t="s">
        <v>495</v>
      </c>
      <c r="B37" s="6"/>
    </row>
    <row r="38" customFormat="false" ht="13.2" hidden="false" customHeight="false" outlineLevel="0" collapsed="false">
      <c r="A38" s="11" t="s">
        <v>496</v>
      </c>
      <c r="B38" s="6"/>
    </row>
    <row r="39" customFormat="false" ht="13.2" hidden="false" customHeight="false" outlineLevel="0" collapsed="false">
      <c r="A39" s="11" t="s">
        <v>497</v>
      </c>
      <c r="B39" s="6"/>
    </row>
    <row r="40" customFormat="false" ht="13.2" hidden="false" customHeight="false" outlineLevel="0" collapsed="false">
      <c r="A40" s="11" t="s">
        <v>498</v>
      </c>
      <c r="B40" s="6"/>
    </row>
    <row r="41" customFormat="false" ht="13.2" hidden="false" customHeight="false" outlineLevel="0" collapsed="false">
      <c r="A41" s="11" t="s">
        <v>499</v>
      </c>
      <c r="B41" s="6"/>
    </row>
    <row r="42" customFormat="false" ht="39.6" hidden="false" customHeight="false" outlineLevel="0" collapsed="false">
      <c r="A42" s="11" t="s">
        <v>500</v>
      </c>
      <c r="B42" s="6"/>
    </row>
    <row r="43" customFormat="false" ht="13.2" hidden="false" customHeight="false" outlineLevel="0" collapsed="false">
      <c r="B43" s="6"/>
    </row>
    <row r="44" customFormat="false" ht="13.2" hidden="false" customHeight="false" outlineLevel="0" collapsed="false">
      <c r="B44" s="6"/>
    </row>
    <row r="45" customFormat="false" ht="13.2" hidden="false" customHeight="false" outlineLevel="0" collapsed="false">
      <c r="A45" s="11" t="s">
        <v>501</v>
      </c>
      <c r="B45" s="6"/>
    </row>
    <row r="46" customFormat="false" ht="13.2" hidden="false" customHeight="false" outlineLevel="0" collapsed="false">
      <c r="A46" s="11" t="s">
        <v>502</v>
      </c>
      <c r="B46" s="6"/>
    </row>
    <row r="47" customFormat="false" ht="13.2" hidden="false" customHeight="false" outlineLevel="0" collapsed="false">
      <c r="A47" s="11" t="s">
        <v>503</v>
      </c>
      <c r="B47" s="6"/>
    </row>
    <row r="48" customFormat="false" ht="13.2" hidden="false" customHeight="false" outlineLevel="0" collapsed="false">
      <c r="A48" s="11" t="s">
        <v>504</v>
      </c>
      <c r="B48" s="6"/>
    </row>
    <row r="49" customFormat="false" ht="13.2" hidden="false" customHeight="false" outlineLevel="0" collapsed="false">
      <c r="A49" s="11" t="s">
        <v>505</v>
      </c>
      <c r="B49" s="6"/>
    </row>
    <row r="50" customFormat="false" ht="13.2" hidden="false" customHeight="false" outlineLevel="0" collapsed="false">
      <c r="A50" s="11" t="s">
        <v>506</v>
      </c>
      <c r="B50" s="6"/>
    </row>
    <row r="51" customFormat="false" ht="26.4" hidden="false" customHeight="false" outlineLevel="0" collapsed="false">
      <c r="A51" s="11" t="s">
        <v>507</v>
      </c>
      <c r="B51" s="6"/>
    </row>
    <row r="52" customFormat="false" ht="13.2" hidden="false" customHeight="false" outlineLevel="0" collapsed="false">
      <c r="B52" s="6"/>
    </row>
    <row r="53" customFormat="false" ht="13.2" hidden="false" customHeight="false" outlineLevel="0" collapsed="false">
      <c r="A53" s="11" t="s">
        <v>508</v>
      </c>
      <c r="B53" s="6"/>
    </row>
    <row r="54" customFormat="false" ht="13.2" hidden="false" customHeight="false" outlineLevel="0" collapsed="false">
      <c r="A54" s="11" t="s">
        <v>509</v>
      </c>
      <c r="B54" s="6"/>
    </row>
    <row r="55" customFormat="false" ht="13.2" hidden="false" customHeight="false" outlineLevel="0" collapsed="false">
      <c r="A55" s="11" t="s">
        <v>510</v>
      </c>
      <c r="B55" s="6"/>
    </row>
    <row r="56" customFormat="false" ht="39.6" hidden="false" customHeight="false" outlineLevel="0" collapsed="false">
      <c r="A56" s="11" t="s">
        <v>511</v>
      </c>
      <c r="B56" s="6"/>
    </row>
    <row r="57" customFormat="false" ht="13.2" hidden="false" customHeight="false" outlineLevel="0" collapsed="false">
      <c r="B57" s="6"/>
    </row>
    <row r="58" customFormat="false" ht="13.2" hidden="false" customHeight="false" outlineLevel="0" collapsed="false">
      <c r="B58" s="6"/>
    </row>
    <row r="59" customFormat="false" ht="13.2" hidden="false" customHeight="false" outlineLevel="0" collapsed="false">
      <c r="A59" s="11" t="s">
        <v>512</v>
      </c>
      <c r="B59" s="6"/>
    </row>
    <row r="60" customFormat="false" ht="13.2" hidden="false" customHeight="false" outlineLevel="0" collapsed="false">
      <c r="A60" s="11" t="s">
        <v>513</v>
      </c>
      <c r="B60" s="6"/>
    </row>
    <row r="61" customFormat="false" ht="13.2" hidden="false" customHeight="false" outlineLevel="0" collapsed="false">
      <c r="A61" s="11" t="s">
        <v>514</v>
      </c>
      <c r="B61" s="6"/>
    </row>
    <row r="62" customFormat="false" ht="13.2" hidden="false" customHeight="false" outlineLevel="0" collapsed="false">
      <c r="A62" s="11" t="s">
        <v>515</v>
      </c>
      <c r="B62" s="6"/>
    </row>
    <row r="63" customFormat="false" ht="13.2" hidden="false" customHeight="false" outlineLevel="0" collapsed="false">
      <c r="A63" s="11" t="s">
        <v>516</v>
      </c>
      <c r="B63" s="6"/>
    </row>
    <row r="64" customFormat="false" ht="13.2" hidden="false" customHeight="false" outlineLevel="0" collapsed="false">
      <c r="A64" s="11" t="s">
        <v>517</v>
      </c>
      <c r="B64" s="6"/>
    </row>
    <row r="65" customFormat="false" ht="39.6" hidden="false" customHeight="false" outlineLevel="0" collapsed="false">
      <c r="A65" s="11" t="s">
        <v>518</v>
      </c>
      <c r="B65" s="6"/>
    </row>
    <row r="66" customFormat="false" ht="13.2" hidden="false" customHeight="false" outlineLevel="0" collapsed="false">
      <c r="B66" s="6"/>
    </row>
    <row r="67" customFormat="false" ht="13.2" hidden="false" customHeight="false" outlineLevel="0" collapsed="false">
      <c r="B67" s="6"/>
    </row>
    <row r="68" customFormat="false" ht="13.2" hidden="false" customHeight="false" outlineLevel="0" collapsed="false">
      <c r="A68" s="11" t="s">
        <v>519</v>
      </c>
      <c r="B68" s="6"/>
    </row>
    <row r="69" customFormat="false" ht="13.2" hidden="false" customHeight="false" outlineLevel="0" collapsed="false">
      <c r="A69" s="11" t="s">
        <v>520</v>
      </c>
      <c r="B69" s="6"/>
    </row>
    <row r="70" customFormat="false" ht="13.2" hidden="false" customHeight="false" outlineLevel="0" collapsed="false">
      <c r="A70" s="11" t="s">
        <v>521</v>
      </c>
      <c r="B70" s="6"/>
    </row>
    <row r="71" customFormat="false" ht="13.2" hidden="false" customHeight="false" outlineLevel="0" collapsed="false">
      <c r="A71" s="11" t="s">
        <v>522</v>
      </c>
      <c r="B71" s="6"/>
    </row>
    <row r="72" customFormat="false" ht="13.2" hidden="false" customHeight="false" outlineLevel="0" collapsed="false">
      <c r="A72" s="11" t="s">
        <v>523</v>
      </c>
      <c r="B72" s="6"/>
    </row>
    <row r="73" customFormat="false" ht="13.2" hidden="false" customHeight="false" outlineLevel="0" collapsed="false">
      <c r="A73" s="11" t="s">
        <v>524</v>
      </c>
      <c r="B73" s="6"/>
    </row>
    <row r="74" customFormat="false" ht="13.2" hidden="false" customHeight="false" outlineLevel="0" collapsed="false">
      <c r="A74" s="11" t="s">
        <v>525</v>
      </c>
      <c r="B74" s="6"/>
    </row>
    <row r="75" customFormat="false" ht="26.4" hidden="false" customHeight="false" outlineLevel="0" collapsed="false">
      <c r="A75" s="11" t="s">
        <v>526</v>
      </c>
      <c r="B75" s="6"/>
    </row>
    <row r="76" customFormat="false" ht="13.2" hidden="false" customHeight="false" outlineLevel="0" collapsed="false">
      <c r="B76" s="6"/>
    </row>
    <row r="77" customFormat="false" ht="13.2" hidden="false" customHeight="false" outlineLevel="0" collapsed="false">
      <c r="A77" s="11" t="s">
        <v>527</v>
      </c>
      <c r="B77" s="6"/>
    </row>
    <row r="78" customFormat="false" ht="13.2" hidden="false" customHeight="false" outlineLevel="0" collapsed="false">
      <c r="A78" s="11" t="s">
        <v>528</v>
      </c>
      <c r="B78" s="6"/>
    </row>
    <row r="79" customFormat="false" ht="13.2" hidden="false" customHeight="false" outlineLevel="0" collapsed="false">
      <c r="A79" s="11" t="s">
        <v>529</v>
      </c>
      <c r="B79" s="6"/>
    </row>
    <row r="80" customFormat="false" ht="13.2" hidden="false" customHeight="false" outlineLevel="0" collapsed="false">
      <c r="A80" s="11" t="s">
        <v>530</v>
      </c>
      <c r="B80" s="6"/>
    </row>
    <row r="81" customFormat="false" ht="13.2" hidden="false" customHeight="false" outlineLevel="0" collapsed="false">
      <c r="A81" s="11" t="s">
        <v>531</v>
      </c>
      <c r="B81" s="6"/>
    </row>
    <row r="82" customFormat="false" ht="13.2" hidden="false" customHeight="false" outlineLevel="0" collapsed="false">
      <c r="A82" s="11" t="s">
        <v>532</v>
      </c>
      <c r="B82" s="6"/>
    </row>
    <row r="83" customFormat="false" ht="26.4" hidden="false" customHeight="false" outlineLevel="0" collapsed="false">
      <c r="A83" s="11" t="s">
        <v>533</v>
      </c>
      <c r="B83" s="6"/>
    </row>
    <row r="84" customFormat="false" ht="13.2" hidden="false" customHeight="false" outlineLevel="0" collapsed="false">
      <c r="B84" s="6"/>
    </row>
    <row r="85" customFormat="false" ht="13.2" hidden="false" customHeight="false" outlineLevel="0" collapsed="false">
      <c r="A85" s="11" t="s">
        <v>534</v>
      </c>
      <c r="B85" s="6"/>
    </row>
    <row r="86" customFormat="false" ht="13.2" hidden="false" customHeight="false" outlineLevel="0" collapsed="false">
      <c r="A86" s="11" t="s">
        <v>535</v>
      </c>
      <c r="B86" s="6"/>
    </row>
    <row r="87" customFormat="false" ht="13.2" hidden="false" customHeight="false" outlineLevel="0" collapsed="false">
      <c r="A87" s="11" t="s">
        <v>536</v>
      </c>
      <c r="B87" s="6"/>
    </row>
    <row r="88" customFormat="false" ht="13.2" hidden="false" customHeight="false" outlineLevel="0" collapsed="false">
      <c r="A88" s="11" t="s">
        <v>537</v>
      </c>
      <c r="B88" s="6"/>
    </row>
    <row r="89" customFormat="false" ht="13.2" hidden="false" customHeight="false" outlineLevel="0" collapsed="false">
      <c r="A89" s="11" t="s">
        <v>538</v>
      </c>
      <c r="B89" s="6"/>
    </row>
    <row r="90" customFormat="false" ht="26.4" hidden="false" customHeight="false" outlineLevel="0" collapsed="false">
      <c r="A90" s="11" t="s">
        <v>539</v>
      </c>
      <c r="B90" s="6"/>
    </row>
    <row r="91" customFormat="false" ht="13.2" hidden="false" customHeight="false" outlineLevel="0" collapsed="false">
      <c r="B91" s="6"/>
    </row>
    <row r="92" customFormat="false" ht="13.2" hidden="false" customHeight="false" outlineLevel="0" collapsed="false">
      <c r="A92" s="11" t="s">
        <v>540</v>
      </c>
      <c r="B92" s="6"/>
    </row>
    <row r="93" customFormat="false" ht="13.2" hidden="false" customHeight="false" outlineLevel="0" collapsed="false">
      <c r="A93" s="11" t="s">
        <v>541</v>
      </c>
      <c r="B93" s="6"/>
    </row>
    <row r="94" customFormat="false" ht="13.2" hidden="false" customHeight="false" outlineLevel="0" collapsed="false">
      <c r="A94" s="11" t="s">
        <v>542</v>
      </c>
      <c r="B94" s="6"/>
    </row>
    <row r="95" customFormat="false" ht="13.2" hidden="false" customHeight="false" outlineLevel="0" collapsed="false">
      <c r="A95" s="11" t="s">
        <v>543</v>
      </c>
      <c r="B95" s="6"/>
    </row>
    <row r="96" customFormat="false" ht="13.2" hidden="false" customHeight="false" outlineLevel="0" collapsed="false">
      <c r="A96" s="11" t="s">
        <v>544</v>
      </c>
      <c r="B96" s="6"/>
    </row>
    <row r="97" customFormat="false" ht="26.4" hidden="false" customHeight="false" outlineLevel="0" collapsed="false">
      <c r="A97" s="11" t="s">
        <v>545</v>
      </c>
      <c r="B97" s="6"/>
    </row>
    <row r="98" customFormat="false" ht="13.2" hidden="false" customHeight="false" outlineLevel="0" collapsed="false">
      <c r="B98" s="6"/>
    </row>
    <row r="99" customFormat="false" ht="26.4" hidden="false" customHeight="false" outlineLevel="0" collapsed="false">
      <c r="A99" s="11" t="s">
        <v>546</v>
      </c>
      <c r="B99" s="6"/>
    </row>
    <row r="100" customFormat="false" ht="13.2" hidden="false" customHeight="false" outlineLevel="0" collapsed="false">
      <c r="B100" s="6"/>
    </row>
    <row r="101" customFormat="false" ht="13.2" hidden="false" customHeight="false" outlineLevel="0" collapsed="false">
      <c r="A101" s="11" t="s">
        <v>547</v>
      </c>
      <c r="B101" s="6"/>
    </row>
    <row r="102" customFormat="false" ht="13.2" hidden="false" customHeight="false" outlineLevel="0" collapsed="false">
      <c r="A102" s="11" t="s">
        <v>548</v>
      </c>
      <c r="B102" s="6"/>
    </row>
    <row r="103" customFormat="false" ht="13.2" hidden="false" customHeight="false" outlineLevel="0" collapsed="false">
      <c r="A103" s="11" t="s">
        <v>549</v>
      </c>
      <c r="B103" s="6"/>
    </row>
    <row r="104" customFormat="false" ht="13.2" hidden="false" customHeight="false" outlineLevel="0" collapsed="false">
      <c r="A104" s="11" t="s">
        <v>550</v>
      </c>
      <c r="B104" s="6"/>
    </row>
    <row r="105" customFormat="false" ht="13.2" hidden="false" customHeight="false" outlineLevel="0" collapsed="false">
      <c r="A105" s="11" t="s">
        <v>551</v>
      </c>
      <c r="B105" s="6"/>
    </row>
    <row r="106" customFormat="false" ht="13.2" hidden="false" customHeight="false" outlineLevel="0" collapsed="false">
      <c r="A106" s="11" t="s">
        <v>552</v>
      </c>
      <c r="B106" s="6"/>
    </row>
    <row r="107" customFormat="false" ht="13.2" hidden="false" customHeight="false" outlineLevel="0" collapsed="false">
      <c r="A107" s="11" t="s">
        <v>553</v>
      </c>
      <c r="B107" s="6"/>
    </row>
    <row r="108" customFormat="false" ht="13.2" hidden="false" customHeight="false" outlineLevel="0" collapsed="false">
      <c r="A108" s="11" t="s">
        <v>554</v>
      </c>
      <c r="B108" s="6"/>
    </row>
    <row r="109" customFormat="false" ht="13.2" hidden="false" customHeight="false" outlineLevel="0" collapsed="false">
      <c r="A109" s="11" t="s">
        <v>555</v>
      </c>
      <c r="B109" s="6"/>
    </row>
    <row r="110" customFormat="false" ht="13.2" hidden="false" customHeight="false" outlineLevel="0" collapsed="false">
      <c r="A110" s="11" t="s">
        <v>556</v>
      </c>
      <c r="B110" s="6"/>
    </row>
    <row r="111" customFormat="false" ht="13.2" hidden="false" customHeight="false" outlineLevel="0" collapsed="false">
      <c r="A111" s="11" t="s">
        <v>557</v>
      </c>
      <c r="B111" s="6"/>
    </row>
    <row r="112" customFormat="false" ht="13.2" hidden="false" customHeight="false" outlineLevel="0" collapsed="false">
      <c r="A112" s="11" t="s">
        <v>558</v>
      </c>
      <c r="B112" s="6"/>
    </row>
    <row r="113" customFormat="false" ht="13.2" hidden="false" customHeight="false" outlineLevel="0" collapsed="false">
      <c r="A113" s="11" t="s">
        <v>559</v>
      </c>
      <c r="B113" s="6"/>
    </row>
    <row r="114" customFormat="false" ht="13.2" hidden="false" customHeight="false" outlineLevel="0" collapsed="false">
      <c r="A114" s="11" t="s">
        <v>560</v>
      </c>
      <c r="B114" s="6"/>
    </row>
    <row r="115" customFormat="false" ht="13.2" hidden="false" customHeight="false" outlineLevel="0" collapsed="false">
      <c r="A115" s="11" t="s">
        <v>561</v>
      </c>
      <c r="B115" s="6"/>
    </row>
    <row r="116" customFormat="false" ht="13.2" hidden="false" customHeight="false" outlineLevel="0" collapsed="false">
      <c r="A116" s="11" t="s">
        <v>562</v>
      </c>
      <c r="B116" s="6"/>
    </row>
    <row r="117" customFormat="false" ht="13.2" hidden="false" customHeight="false" outlineLevel="0" collapsed="false">
      <c r="A117" s="11" t="s">
        <v>563</v>
      </c>
      <c r="B117" s="6"/>
    </row>
    <row r="118" customFormat="false" ht="13.2" hidden="false" customHeight="false" outlineLevel="0" collapsed="false">
      <c r="A118" s="11" t="s">
        <v>564</v>
      </c>
      <c r="B118" s="6"/>
    </row>
    <row r="119" customFormat="false" ht="13.2" hidden="false" customHeight="false" outlineLevel="0" collapsed="false">
      <c r="A119" s="11" t="s">
        <v>565</v>
      </c>
      <c r="B119" s="6"/>
    </row>
    <row r="120" customFormat="false" ht="26.4" hidden="false" customHeight="false" outlineLevel="0" collapsed="false">
      <c r="A120" s="11" t="s">
        <v>566</v>
      </c>
      <c r="B120" s="6"/>
    </row>
    <row r="121" customFormat="false" ht="13.2" hidden="false" customHeight="false" outlineLevel="0" collapsed="false">
      <c r="B121" s="6"/>
    </row>
    <row r="122" customFormat="false" ht="13.2" hidden="false" customHeight="false" outlineLevel="0" collapsed="false">
      <c r="A122" s="11" t="s">
        <v>567</v>
      </c>
      <c r="B122" s="6"/>
    </row>
    <row r="123" customFormat="false" ht="13.2" hidden="false" customHeight="false" outlineLevel="0" collapsed="false">
      <c r="A123" s="11" t="s">
        <v>568</v>
      </c>
      <c r="B123" s="6"/>
    </row>
    <row r="124" customFormat="false" ht="13.2" hidden="false" customHeight="false" outlineLevel="0" collapsed="false">
      <c r="A124" s="11" t="s">
        <v>569</v>
      </c>
      <c r="B124" s="6"/>
    </row>
    <row r="125" customFormat="false" ht="13.2" hidden="false" customHeight="false" outlineLevel="0" collapsed="false">
      <c r="A125" s="11" t="s">
        <v>570</v>
      </c>
      <c r="B125" s="6"/>
    </row>
    <row r="126" customFormat="false" ht="13.2" hidden="false" customHeight="false" outlineLevel="0" collapsed="false">
      <c r="A126" s="11" t="s">
        <v>571</v>
      </c>
      <c r="B126" s="6"/>
    </row>
    <row r="127" customFormat="false" ht="13.2" hidden="false" customHeight="false" outlineLevel="0" collapsed="false">
      <c r="A127" s="11" t="s">
        <v>572</v>
      </c>
      <c r="B127" s="6"/>
    </row>
    <row r="128" customFormat="false" ht="26.4" hidden="false" customHeight="false" outlineLevel="0" collapsed="false">
      <c r="A128" s="11" t="s">
        <v>573</v>
      </c>
      <c r="B128" s="6"/>
    </row>
    <row r="129" customFormat="false" ht="13.2" hidden="false" customHeight="false" outlineLevel="0" collapsed="false">
      <c r="B129" s="6"/>
    </row>
    <row r="130" customFormat="false" ht="13.2" hidden="false" customHeight="false" outlineLevel="0" collapsed="false">
      <c r="A130" s="11" t="s">
        <v>574</v>
      </c>
      <c r="B130" s="6"/>
    </row>
    <row r="131" customFormat="false" ht="26.4" hidden="false" customHeight="false" outlineLevel="0" collapsed="false">
      <c r="A131" s="11" t="s">
        <v>575</v>
      </c>
      <c r="B131" s="6"/>
    </row>
    <row r="132" customFormat="false" ht="13.2" hidden="false" customHeight="false" outlineLevel="0" collapsed="false">
      <c r="B132" s="6"/>
    </row>
    <row r="133" customFormat="false" ht="13.2" hidden="false" customHeight="false" outlineLevel="0" collapsed="false">
      <c r="A133" s="11" t="s">
        <v>576</v>
      </c>
      <c r="B133" s="6"/>
    </row>
    <row r="134" customFormat="false" ht="13.2" hidden="false" customHeight="false" outlineLevel="0" collapsed="false">
      <c r="A134" s="11" t="s">
        <v>577</v>
      </c>
      <c r="B134" s="6"/>
    </row>
    <row r="135" customFormat="false" ht="13.2" hidden="false" customHeight="false" outlineLevel="0" collapsed="false">
      <c r="A135" s="11" t="s">
        <v>578</v>
      </c>
      <c r="B135" s="6"/>
    </row>
    <row r="136" customFormat="false" ht="26.4" hidden="false" customHeight="false" outlineLevel="0" collapsed="false">
      <c r="A136" s="11" t="s">
        <v>579</v>
      </c>
      <c r="B136" s="6"/>
    </row>
    <row r="137" customFormat="false" ht="13.2" hidden="false" customHeight="false" outlineLevel="0" collapsed="false">
      <c r="B137" s="6"/>
    </row>
    <row r="138" customFormat="false" ht="13.2" hidden="false" customHeight="false" outlineLevel="0" collapsed="false">
      <c r="A138" s="11" t="s">
        <v>580</v>
      </c>
      <c r="B138" s="6"/>
    </row>
    <row r="139" customFormat="false" ht="26.4" hidden="false" customHeight="false" outlineLevel="0" collapsed="false">
      <c r="A139" s="11" t="s">
        <v>581</v>
      </c>
      <c r="B139" s="6"/>
    </row>
    <row r="140" customFormat="false" ht="13.2" hidden="false" customHeight="false" outlineLevel="0" collapsed="false">
      <c r="B140" s="6"/>
    </row>
    <row r="141" customFormat="false" ht="26.4" hidden="false" customHeight="false" outlineLevel="0" collapsed="false">
      <c r="A141" s="11" t="s">
        <v>582</v>
      </c>
      <c r="B141" s="6"/>
    </row>
    <row r="142" customFormat="false" ht="13.2" hidden="false" customHeight="false" outlineLevel="0" collapsed="false">
      <c r="B142" s="6"/>
    </row>
    <row r="143" customFormat="false" ht="26.4" hidden="false" customHeight="false" outlineLevel="0" collapsed="false">
      <c r="A143" s="11" t="s">
        <v>583</v>
      </c>
      <c r="B143" s="6"/>
    </row>
    <row r="144" customFormat="false" ht="13.2" hidden="false" customHeight="false" outlineLevel="0" collapsed="false">
      <c r="B144" s="6"/>
    </row>
    <row r="145" customFormat="false" ht="26.4" hidden="false" customHeight="false" outlineLevel="0" collapsed="false">
      <c r="A145" s="11" t="s">
        <v>584</v>
      </c>
      <c r="B145" s="6"/>
    </row>
    <row r="146" customFormat="false" ht="13.2" hidden="false" customHeight="false" outlineLevel="0" collapsed="false">
      <c r="B146" s="6"/>
    </row>
    <row r="147" customFormat="false" ht="13.2" hidden="false" customHeight="false" outlineLevel="0" collapsed="false">
      <c r="A147" s="11" t="s">
        <v>585</v>
      </c>
      <c r="B147" s="6"/>
    </row>
    <row r="148" customFormat="false" ht="13.2" hidden="false" customHeight="false" outlineLevel="0" collapsed="false">
      <c r="A148" s="11" t="s">
        <v>586</v>
      </c>
      <c r="B148" s="6"/>
    </row>
    <row r="149" customFormat="false" ht="13.2" hidden="false" customHeight="false" outlineLevel="0" collapsed="false">
      <c r="A149" s="11" t="s">
        <v>587</v>
      </c>
      <c r="B149" s="6"/>
    </row>
    <row r="150" customFormat="false" ht="13.2" hidden="false" customHeight="false" outlineLevel="0" collapsed="false">
      <c r="A150" s="11" t="s">
        <v>588</v>
      </c>
      <c r="B150" s="6"/>
    </row>
    <row r="151" customFormat="false" ht="13.2" hidden="false" customHeight="false" outlineLevel="0" collapsed="false">
      <c r="A151" s="11" t="s">
        <v>589</v>
      </c>
      <c r="B151" s="6"/>
    </row>
    <row r="152" customFormat="false" ht="13.2" hidden="false" customHeight="false" outlineLevel="0" collapsed="false">
      <c r="A152" s="11" t="s">
        <v>590</v>
      </c>
      <c r="B152" s="6"/>
    </row>
    <row r="153" customFormat="false" ht="13.2" hidden="false" customHeight="false" outlineLevel="0" collapsed="false">
      <c r="A153" s="11" t="s">
        <v>591</v>
      </c>
      <c r="B153" s="6"/>
    </row>
    <row r="154" customFormat="false" ht="13.2" hidden="false" customHeight="false" outlineLevel="0" collapsed="false">
      <c r="A154" s="11" t="s">
        <v>592</v>
      </c>
      <c r="B154" s="6"/>
    </row>
    <row r="155" customFormat="false" ht="13.2" hidden="false" customHeight="false" outlineLevel="0" collapsed="false">
      <c r="A155" s="11" t="s">
        <v>593</v>
      </c>
      <c r="B155" s="6"/>
    </row>
    <row r="156" customFormat="false" ht="13.2" hidden="false" customHeight="false" outlineLevel="0" collapsed="false">
      <c r="A156" s="11" t="s">
        <v>594</v>
      </c>
      <c r="B156" s="6"/>
    </row>
    <row r="157" customFormat="false" ht="13.2" hidden="false" customHeight="false" outlineLevel="0" collapsed="false">
      <c r="A157" s="11" t="s">
        <v>595</v>
      </c>
      <c r="B157" s="6"/>
    </row>
    <row r="158" customFormat="false" ht="13.2" hidden="false" customHeight="false" outlineLevel="0" collapsed="false">
      <c r="A158" s="11" t="s">
        <v>596</v>
      </c>
      <c r="B158" s="6"/>
    </row>
    <row r="159" customFormat="false" ht="13.2" hidden="false" customHeight="false" outlineLevel="0" collapsed="false">
      <c r="A159" s="11" t="s">
        <v>597</v>
      </c>
      <c r="B159" s="6"/>
    </row>
    <row r="160" customFormat="false" ht="13.2" hidden="false" customHeight="false" outlineLevel="0" collapsed="false">
      <c r="A160" s="11" t="s">
        <v>598</v>
      </c>
      <c r="B160" s="6"/>
    </row>
    <row r="161" customFormat="false" ht="13.2" hidden="false" customHeight="false" outlineLevel="0" collapsed="false">
      <c r="A161" s="11" t="s">
        <v>599</v>
      </c>
      <c r="B161" s="6"/>
    </row>
    <row r="162" customFormat="false" ht="13.2" hidden="false" customHeight="false" outlineLevel="0" collapsed="false">
      <c r="A162" s="11" t="s">
        <v>600</v>
      </c>
      <c r="B162" s="6"/>
    </row>
    <row r="163" customFormat="false" ht="13.2" hidden="false" customHeight="false" outlineLevel="0" collapsed="false">
      <c r="A163" s="11" t="s">
        <v>601</v>
      </c>
      <c r="B163" s="6"/>
    </row>
    <row r="164" customFormat="false" ht="13.2" hidden="false" customHeight="false" outlineLevel="0" collapsed="false">
      <c r="A164" s="11" t="s">
        <v>602</v>
      </c>
      <c r="B164" s="6"/>
    </row>
    <row r="165" customFormat="false" ht="13.2" hidden="false" customHeight="false" outlineLevel="0" collapsed="false">
      <c r="A165" s="11" t="s">
        <v>603</v>
      </c>
      <c r="B165" s="6"/>
    </row>
    <row r="166" customFormat="false" ht="13.2" hidden="false" customHeight="false" outlineLevel="0" collapsed="false">
      <c r="A166" s="11" t="s">
        <v>604</v>
      </c>
      <c r="B166" s="6"/>
    </row>
    <row r="167" customFormat="false" ht="26.4" hidden="false" customHeight="false" outlineLevel="0" collapsed="false">
      <c r="A167" s="11" t="s">
        <v>605</v>
      </c>
      <c r="B167" s="6"/>
    </row>
    <row r="168" customFormat="false" ht="13.2" hidden="false" customHeight="false" outlineLevel="0" collapsed="false">
      <c r="B168" s="6"/>
    </row>
    <row r="169" customFormat="false" ht="13.2" hidden="false" customHeight="false" outlineLevel="0" collapsed="false">
      <c r="A169" s="11" t="s">
        <v>606</v>
      </c>
      <c r="B169" s="6"/>
    </row>
    <row r="170" customFormat="false" ht="13.2" hidden="false" customHeight="false" outlineLevel="0" collapsed="false">
      <c r="A170" s="11" t="s">
        <v>607</v>
      </c>
      <c r="B170" s="6"/>
    </row>
    <row r="171" customFormat="false" ht="13.2" hidden="false" customHeight="false" outlineLevel="0" collapsed="false">
      <c r="A171" s="11" t="s">
        <v>608</v>
      </c>
      <c r="B171" s="6"/>
    </row>
    <row r="172" customFormat="false" ht="13.2" hidden="false" customHeight="false" outlineLevel="0" collapsed="false">
      <c r="A172" s="11" t="s">
        <v>609</v>
      </c>
      <c r="B172" s="6"/>
    </row>
    <row r="173" customFormat="false" ht="13.2" hidden="false" customHeight="false" outlineLevel="0" collapsed="false">
      <c r="A173" s="11" t="s">
        <v>610</v>
      </c>
      <c r="B173" s="6"/>
    </row>
    <row r="174" customFormat="false" ht="13.2" hidden="false" customHeight="false" outlineLevel="0" collapsed="false">
      <c r="A174" s="11" t="s">
        <v>611</v>
      </c>
      <c r="B174" s="6"/>
    </row>
    <row r="175" customFormat="false" ht="13.2" hidden="false" customHeight="false" outlineLevel="0" collapsed="false">
      <c r="A175" s="11" t="s">
        <v>612</v>
      </c>
      <c r="B175" s="6"/>
    </row>
    <row r="176" customFormat="false" ht="26.4" hidden="false" customHeight="false" outlineLevel="0" collapsed="false">
      <c r="A176" s="11" t="s">
        <v>613</v>
      </c>
      <c r="B176" s="6"/>
    </row>
    <row r="177" customFormat="false" ht="13.2" hidden="false" customHeight="false" outlineLevel="0" collapsed="false">
      <c r="B177" s="6"/>
    </row>
    <row r="178" customFormat="false" ht="13.2" hidden="false" customHeight="false" outlineLevel="0" collapsed="false">
      <c r="A178" s="11" t="s">
        <v>614</v>
      </c>
      <c r="B178" s="6"/>
    </row>
    <row r="179" customFormat="false" ht="13.2" hidden="false" customHeight="false" outlineLevel="0" collapsed="false">
      <c r="A179" s="11" t="s">
        <v>615</v>
      </c>
      <c r="B179" s="6"/>
    </row>
    <row r="180" customFormat="false" ht="13.2" hidden="false" customHeight="false" outlineLevel="0" collapsed="false">
      <c r="A180" s="11" t="s">
        <v>616</v>
      </c>
      <c r="B180" s="6"/>
    </row>
    <row r="181" customFormat="false" ht="13.2" hidden="false" customHeight="false" outlineLevel="0" collapsed="false">
      <c r="A181" s="11" t="s">
        <v>617</v>
      </c>
      <c r="B181" s="6"/>
    </row>
    <row r="182" customFormat="false" ht="13.2" hidden="false" customHeight="false" outlineLevel="0" collapsed="false">
      <c r="A182" s="11" t="s">
        <v>618</v>
      </c>
      <c r="B182" s="6"/>
    </row>
    <row r="183" customFormat="false" ht="13.2" hidden="false" customHeight="false" outlineLevel="0" collapsed="false">
      <c r="A183" s="11" t="s">
        <v>619</v>
      </c>
      <c r="B183" s="6"/>
    </row>
    <row r="184" customFormat="false" ht="13.2" hidden="false" customHeight="false" outlineLevel="0" collapsed="false">
      <c r="A184" s="11" t="s">
        <v>620</v>
      </c>
      <c r="B184" s="6"/>
    </row>
    <row r="185" customFormat="false" ht="13.2" hidden="false" customHeight="false" outlineLevel="0" collapsed="false">
      <c r="A185" s="11" t="s">
        <v>621</v>
      </c>
      <c r="B185" s="6"/>
    </row>
    <row r="186" customFormat="false" ht="13.2" hidden="false" customHeight="false" outlineLevel="0" collapsed="false">
      <c r="A186" s="11" t="s">
        <v>622</v>
      </c>
      <c r="B186" s="6"/>
    </row>
    <row r="187" customFormat="false" ht="13.2" hidden="false" customHeight="false" outlineLevel="0" collapsed="false">
      <c r="A187" s="11" t="s">
        <v>623</v>
      </c>
      <c r="B187" s="6"/>
    </row>
    <row r="188" customFormat="false" ht="13.2" hidden="false" customHeight="false" outlineLevel="0" collapsed="false">
      <c r="A188" s="11" t="s">
        <v>624</v>
      </c>
      <c r="B188" s="6"/>
    </row>
    <row r="189" customFormat="false" ht="13.2" hidden="false" customHeight="false" outlineLevel="0" collapsed="false">
      <c r="A189" s="11" t="s">
        <v>625</v>
      </c>
      <c r="B189" s="6"/>
    </row>
    <row r="190" customFormat="false" ht="13.2" hidden="false" customHeight="false" outlineLevel="0" collapsed="false">
      <c r="A190" s="11" t="s">
        <v>626</v>
      </c>
      <c r="B190" s="6"/>
    </row>
    <row r="191" customFormat="false" ht="13.2" hidden="false" customHeight="false" outlineLevel="0" collapsed="false">
      <c r="A191" s="11" t="s">
        <v>627</v>
      </c>
      <c r="B191" s="6"/>
    </row>
    <row r="192" customFormat="false" ht="13.2" hidden="false" customHeight="false" outlineLevel="0" collapsed="false">
      <c r="A192" s="11" t="s">
        <v>628</v>
      </c>
      <c r="B192" s="6"/>
    </row>
    <row r="193" customFormat="false" ht="13.2" hidden="false" customHeight="false" outlineLevel="0" collapsed="false">
      <c r="A193" s="11" t="s">
        <v>629</v>
      </c>
      <c r="B193" s="6"/>
    </row>
    <row r="194" customFormat="false" ht="13.2" hidden="false" customHeight="false" outlineLevel="0" collapsed="false">
      <c r="A194" s="11" t="s">
        <v>630</v>
      </c>
      <c r="B194" s="6"/>
    </row>
    <row r="195" customFormat="false" ht="13.2" hidden="false" customHeight="false" outlineLevel="0" collapsed="false">
      <c r="A195" s="11" t="s">
        <v>631</v>
      </c>
      <c r="B195" s="6"/>
    </row>
    <row r="196" customFormat="false" ht="13.2" hidden="false" customHeight="false" outlineLevel="0" collapsed="false">
      <c r="A196" s="11" t="s">
        <v>632</v>
      </c>
      <c r="B196" s="6"/>
    </row>
    <row r="197" customFormat="false" ht="13.2" hidden="false" customHeight="false" outlineLevel="0" collapsed="false">
      <c r="A197" s="11" t="s">
        <v>633</v>
      </c>
      <c r="B197" s="6"/>
    </row>
    <row r="198" customFormat="false" ht="13.2" hidden="false" customHeight="false" outlineLevel="0" collapsed="false">
      <c r="A198" s="11" t="s">
        <v>634</v>
      </c>
      <c r="B198" s="6"/>
    </row>
    <row r="199" customFormat="false" ht="13.2" hidden="false" customHeight="false" outlineLevel="0" collapsed="false">
      <c r="A199" s="11" t="s">
        <v>635</v>
      </c>
      <c r="B199" s="6"/>
    </row>
    <row r="200" customFormat="false" ht="66" hidden="false" customHeight="false" outlineLevel="0" collapsed="false">
      <c r="A200" s="11" t="s">
        <v>636</v>
      </c>
      <c r="B200" s="6"/>
    </row>
    <row r="201" customFormat="false" ht="13.2" hidden="false" customHeight="false" outlineLevel="0" collapsed="false">
      <c r="B201" s="6"/>
    </row>
    <row r="202" customFormat="false" ht="13.2" hidden="false" customHeight="false" outlineLevel="0" collapsed="false">
      <c r="B202" s="6"/>
    </row>
    <row r="203" customFormat="false" ht="13.2" hidden="false" customHeight="false" outlineLevel="0" collapsed="false">
      <c r="B203" s="6"/>
    </row>
    <row r="204" customFormat="false" ht="13.2" hidden="false" customHeight="false" outlineLevel="0" collapsed="false">
      <c r="B204" s="6"/>
    </row>
    <row r="205" customFormat="false" ht="13.2" hidden="false" customHeight="false" outlineLevel="0" collapsed="false">
      <c r="A205" s="11" t="s">
        <v>637</v>
      </c>
      <c r="B205" s="6"/>
    </row>
    <row r="206" customFormat="false" ht="13.2" hidden="false" customHeight="false" outlineLevel="0" collapsed="false">
      <c r="A206" s="11" t="s">
        <v>638</v>
      </c>
      <c r="B206" s="6"/>
    </row>
    <row r="207" customFormat="false" ht="13.2" hidden="false" customHeight="false" outlineLevel="0" collapsed="false">
      <c r="A207" s="11" t="s">
        <v>639</v>
      </c>
      <c r="B207" s="6"/>
    </row>
    <row r="208" customFormat="false" ht="26.4" hidden="false" customHeight="false" outlineLevel="0" collapsed="false">
      <c r="A208" s="11" t="s">
        <v>640</v>
      </c>
      <c r="B208" s="6"/>
    </row>
    <row r="209" customFormat="false" ht="13.2" hidden="false" customHeight="false" outlineLevel="0" collapsed="false">
      <c r="B209" s="6"/>
    </row>
    <row r="210" customFormat="false" ht="13.2" hidden="false" customHeight="false" outlineLevel="0" collapsed="false">
      <c r="A210" s="11" t="s">
        <v>641</v>
      </c>
      <c r="B210" s="6"/>
    </row>
    <row r="211" customFormat="false" ht="13.2" hidden="false" customHeight="false" outlineLevel="0" collapsed="false">
      <c r="A211" s="11" t="s">
        <v>642</v>
      </c>
      <c r="B21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180"/>
  <sheetViews>
    <sheetView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pane xSplit="0" ySplit="3" topLeftCell="A25" activePane="bottomLeft" state="frozen"/>
      <selection pane="topLeft" activeCell="A22" activeCellId="0" sqref="A22"/>
      <selection pane="bottomLeft" activeCell="P41" activeCellId="0" sqref="P41"/>
    </sheetView>
  </sheetViews>
  <sheetFormatPr defaultRowHeight="13.2" zeroHeight="false" outlineLevelRow="0" outlineLevelCol="0"/>
  <cols>
    <col collapsed="false" customWidth="true" hidden="false" outlineLevel="0" max="1" min="1" style="7" width="150.42"/>
    <col collapsed="false" customWidth="true" hidden="false" outlineLevel="0" max="2" min="2" style="0" width="17.11"/>
    <col collapsed="false" customWidth="true" hidden="false" outlineLevel="0" max="3" min="3" style="0" width="13.66"/>
    <col collapsed="false" customWidth="true" hidden="false" outlineLevel="0" max="4" min="4" style="0" width="16.11"/>
    <col collapsed="false" customWidth="true" hidden="false" outlineLevel="0" max="5" min="5" style="0" width="13.89"/>
    <col collapsed="false" customWidth="true" hidden="false" outlineLevel="0" max="6" min="6" style="0" width="16.11"/>
    <col collapsed="false" customWidth="true" hidden="false" outlineLevel="0" max="7" min="7" style="0" width="13.02"/>
    <col collapsed="false" customWidth="true" hidden="false" outlineLevel="0" max="8" min="8" style="0" width="14.22"/>
    <col collapsed="false" customWidth="true" hidden="false" outlineLevel="0" max="9" min="9" style="0" width="12.33"/>
    <col collapsed="false" customWidth="true" hidden="false" outlineLevel="0" max="10" min="10" style="0" width="11.99"/>
    <col collapsed="false" customWidth="true" hidden="false" outlineLevel="0" max="11" min="11" style="0" width="11.45"/>
    <col collapsed="false" customWidth="true" hidden="false" outlineLevel="0" max="1025" min="12" style="0" width="8.67"/>
  </cols>
  <sheetData>
    <row r="2" customFormat="false" ht="13.2" hidden="false" customHeight="false" outlineLevel="0" collapsed="false">
      <c r="A2" s="7" t="s">
        <v>245</v>
      </c>
      <c r="B2" s="0" t="s">
        <v>220</v>
      </c>
      <c r="C2" s="0" t="n">
        <v>60</v>
      </c>
    </row>
    <row r="3" customFormat="false" ht="13.2" hidden="false" customHeight="false" outlineLevel="0" collapsed="false">
      <c r="A3" s="7" t="s">
        <v>246</v>
      </c>
      <c r="B3" s="0" t="s">
        <v>222</v>
      </c>
      <c r="C3" s="0" t="n">
        <v>45</v>
      </c>
    </row>
    <row r="4" customFormat="false" ht="13.2" hidden="false" customHeight="false" outlineLevel="0" collapsed="false">
      <c r="A4" s="7" t="s">
        <v>248</v>
      </c>
      <c r="B4" s="0" t="s">
        <v>224</v>
      </c>
      <c r="C4" s="0" t="n">
        <v>300</v>
      </c>
    </row>
    <row r="5" customFormat="false" ht="13.2" hidden="false" customHeight="false" outlineLevel="0" collapsed="false">
      <c r="A5" s="7" t="s">
        <v>250</v>
      </c>
      <c r="B5" s="0" t="s">
        <v>226</v>
      </c>
      <c r="C5" s="0" t="n">
        <v>200</v>
      </c>
    </row>
    <row r="6" customFormat="false" ht="13.2" hidden="false" customHeight="false" outlineLevel="0" collapsed="false">
      <c r="A6" s="7" t="s">
        <v>252</v>
      </c>
      <c r="B6" s="0" t="s">
        <v>228</v>
      </c>
      <c r="C6" s="0" t="n">
        <v>10</v>
      </c>
    </row>
    <row r="7" customFormat="false" ht="13.2" hidden="false" customHeight="false" outlineLevel="0" collapsed="false">
      <c r="A7" s="7" t="s">
        <v>254</v>
      </c>
      <c r="B7" s="0" t="s">
        <v>230</v>
      </c>
      <c r="C7" s="0" t="n">
        <v>4</v>
      </c>
    </row>
    <row r="8" customFormat="false" ht="13.2" hidden="false" customHeight="false" outlineLevel="0" collapsed="false">
      <c r="A8" s="7" t="s">
        <v>255</v>
      </c>
      <c r="B8" s="0" t="s">
        <v>232</v>
      </c>
      <c r="C8" s="0" t="n">
        <v>60</v>
      </c>
    </row>
    <row r="9" customFormat="false" ht="13.2" hidden="false" customHeight="false" outlineLevel="0" collapsed="false">
      <c r="A9" s="7" t="s">
        <v>256</v>
      </c>
      <c r="B9" s="0" t="s">
        <v>234</v>
      </c>
      <c r="C9" s="0" t="n">
        <v>5</v>
      </c>
    </row>
    <row r="10" customFormat="false" ht="13.2" hidden="false" customHeight="false" outlineLevel="0" collapsed="false">
      <c r="A10" s="7" t="s">
        <v>257</v>
      </c>
      <c r="B10" s="0" t="s">
        <v>236</v>
      </c>
      <c r="C10" s="0" t="n">
        <v>720</v>
      </c>
    </row>
    <row r="11" customFormat="false" ht="13.2" hidden="false" customHeight="false" outlineLevel="0" collapsed="false">
      <c r="A11" s="7" t="s">
        <v>258</v>
      </c>
      <c r="B11" s="0" t="s">
        <v>238</v>
      </c>
      <c r="C11" s="0" t="n">
        <v>3</v>
      </c>
    </row>
    <row r="12" customFormat="false" ht="13.2" hidden="false" customHeight="false" outlineLevel="0" collapsed="false">
      <c r="A12" s="7" t="s">
        <v>259</v>
      </c>
      <c r="B12" s="0" t="s">
        <v>240</v>
      </c>
      <c r="C12" s="0" t="n">
        <v>1000</v>
      </c>
    </row>
    <row r="13" customFormat="false" ht="13.2" hidden="false" customHeight="false" outlineLevel="0" collapsed="false">
      <c r="A13" s="7" t="s">
        <v>261</v>
      </c>
      <c r="B13" s="0" t="s">
        <v>242</v>
      </c>
      <c r="C13" s="0" t="n">
        <v>1000</v>
      </c>
    </row>
    <row r="14" customFormat="false" ht="13.2" hidden="false" customHeight="false" outlineLevel="0" collapsed="false">
      <c r="A14" s="7" t="s">
        <v>262</v>
      </c>
    </row>
    <row r="15" customFormat="false" ht="13.2" hidden="false" customHeight="false" outlineLevel="0" collapsed="false">
      <c r="A15" s="7" t="s">
        <v>263</v>
      </c>
    </row>
    <row r="16" customFormat="false" ht="13.2" hidden="false" customHeight="false" outlineLevel="0" collapsed="false">
      <c r="A16" s="7" t="s">
        <v>265</v>
      </c>
    </row>
    <row r="17" customFormat="false" ht="13.2" hidden="false" customHeight="false" outlineLevel="0" collapsed="false">
      <c r="A17" s="7" t="s">
        <v>266</v>
      </c>
    </row>
    <row r="18" customFormat="false" ht="13.2" hidden="false" customHeight="false" outlineLevel="0" collapsed="false">
      <c r="A18" s="7" t="s">
        <v>267</v>
      </c>
    </row>
    <row r="19" customFormat="false" ht="13.2" hidden="false" customHeight="false" outlineLevel="0" collapsed="false">
      <c r="A19" s="7" t="s">
        <v>268</v>
      </c>
    </row>
    <row r="20" customFormat="false" ht="13.2" hidden="false" customHeight="false" outlineLevel="0" collapsed="false">
      <c r="A20" s="7" t="s">
        <v>269</v>
      </c>
    </row>
    <row r="21" customFormat="false" ht="13.2" hidden="false" customHeight="false" outlineLevel="0" collapsed="false">
      <c r="A21" s="7" t="s">
        <v>270</v>
      </c>
    </row>
    <row r="22" s="2" customFormat="true" ht="13.2" hidden="false" customHeight="false" outlineLevel="0" collapsed="false">
      <c r="A22" s="8" t="s">
        <v>271</v>
      </c>
    </row>
    <row r="23" s="2" customFormat="true" ht="13.2" hidden="false" customHeight="false" outlineLevel="0" collapsed="false">
      <c r="A23" s="8" t="s">
        <v>273</v>
      </c>
    </row>
    <row r="24" customFormat="false" ht="13.2" hidden="false" customHeight="false" outlineLevel="0" collapsed="false">
      <c r="A24" s="9" t="s">
        <v>275</v>
      </c>
    </row>
    <row r="25" s="5" customFormat="true" ht="13.2" hidden="false" customHeight="false" outlineLevel="0" collapsed="false">
      <c r="A25" s="10"/>
      <c r="B25" s="4"/>
      <c r="AMI25" s="4"/>
      <c r="AMJ25" s="4"/>
    </row>
    <row r="26" s="2" customFormat="true" ht="13.2" hidden="false" customHeight="false" outlineLevel="0" collapsed="false">
      <c r="A26" s="11" t="s">
        <v>643</v>
      </c>
      <c r="B26" s="2" t="s">
        <v>644</v>
      </c>
      <c r="C26" s="2" t="s">
        <v>645</v>
      </c>
      <c r="D26" s="2" t="s">
        <v>646</v>
      </c>
      <c r="E26" s="2" t="s">
        <v>647</v>
      </c>
    </row>
    <row r="27" customFormat="false" ht="13.2" hidden="false" customHeight="false" outlineLevel="0" collapsed="false">
      <c r="A27" s="11" t="s">
        <v>648</v>
      </c>
      <c r="B27" s="6" t="s">
        <v>649</v>
      </c>
      <c r="C27" s="0" t="s">
        <v>650</v>
      </c>
    </row>
    <row r="28" customFormat="false" ht="13.2" hidden="false" customHeight="false" outlineLevel="0" collapsed="false">
      <c r="A28" s="11" t="s">
        <v>651</v>
      </c>
      <c r="B28" s="6" t="s">
        <v>652</v>
      </c>
      <c r="C28" s="0" t="s">
        <v>653</v>
      </c>
      <c r="D28" s="0" t="s">
        <v>654</v>
      </c>
      <c r="E28" s="0" t="s">
        <v>655</v>
      </c>
    </row>
    <row r="29" customFormat="false" ht="13.2" hidden="false" customHeight="false" outlineLevel="0" collapsed="false">
      <c r="A29" s="11" t="s">
        <v>656</v>
      </c>
      <c r="B29" s="6" t="s">
        <v>657</v>
      </c>
      <c r="C29" s="0" t="s">
        <v>658</v>
      </c>
      <c r="D29" s="0" t="s">
        <v>659</v>
      </c>
      <c r="E29" s="0" t="s">
        <v>660</v>
      </c>
      <c r="F29" s="0" t="s">
        <v>661</v>
      </c>
      <c r="G29" s="0" t="s">
        <v>662</v>
      </c>
      <c r="H29" s="0" t="s">
        <v>663</v>
      </c>
      <c r="I29" s="0" t="s">
        <v>664</v>
      </c>
      <c r="J29" s="0" t="s">
        <v>665</v>
      </c>
      <c r="K29" s="0" t="s">
        <v>666</v>
      </c>
      <c r="L29" s="0" t="s">
        <v>667</v>
      </c>
      <c r="M29" s="0" t="s">
        <v>668</v>
      </c>
      <c r="N29" s="0" t="s">
        <v>669</v>
      </c>
      <c r="O29" s="0" t="s">
        <v>670</v>
      </c>
    </row>
    <row r="30" customFormat="false" ht="13.2" hidden="false" customHeight="false" outlineLevel="0" collapsed="false">
      <c r="A30" s="11" t="s">
        <v>671</v>
      </c>
      <c r="B30" s="6" t="s">
        <v>672</v>
      </c>
      <c r="C30" s="0" t="s">
        <v>673</v>
      </c>
      <c r="D30" s="0" t="s">
        <v>674</v>
      </c>
      <c r="E30" s="0" t="s">
        <v>675</v>
      </c>
      <c r="F30" s="0" t="s">
        <v>676</v>
      </c>
      <c r="G30" s="0" t="s">
        <v>677</v>
      </c>
    </row>
    <row r="31" customFormat="false" ht="13.2" hidden="false" customHeight="false" outlineLevel="0" collapsed="false">
      <c r="A31" s="11" t="s">
        <v>678</v>
      </c>
      <c r="B31" s="6" t="s">
        <v>679</v>
      </c>
      <c r="C31" s="0" t="s">
        <v>680</v>
      </c>
    </row>
    <row r="32" customFormat="false" ht="13.2" hidden="false" customHeight="false" outlineLevel="0" collapsed="false">
      <c r="A32" s="11" t="s">
        <v>681</v>
      </c>
      <c r="B32" s="6" t="s">
        <v>682</v>
      </c>
      <c r="C32" s="0" t="s">
        <v>683</v>
      </c>
      <c r="D32" s="0" t="s">
        <v>684</v>
      </c>
      <c r="E32" s="0" t="s">
        <v>685</v>
      </c>
      <c r="F32" s="0" t="s">
        <v>686</v>
      </c>
      <c r="G32" s="0" t="s">
        <v>687</v>
      </c>
      <c r="H32" s="0" t="s">
        <v>688</v>
      </c>
      <c r="I32" s="0" t="s">
        <v>689</v>
      </c>
      <c r="J32" s="0" t="s">
        <v>690</v>
      </c>
      <c r="K32" s="0" t="s">
        <v>691</v>
      </c>
      <c r="L32" s="0" t="s">
        <v>692</v>
      </c>
    </row>
    <row r="33" customFormat="false" ht="13.2" hidden="false" customHeight="false" outlineLevel="0" collapsed="false">
      <c r="A33" s="11" t="s">
        <v>693</v>
      </c>
      <c r="B33" s="6" t="s">
        <v>694</v>
      </c>
      <c r="C33" s="0" t="s">
        <v>695</v>
      </c>
      <c r="D33" s="0" t="s">
        <v>696</v>
      </c>
      <c r="E33" s="0" t="s">
        <v>697</v>
      </c>
      <c r="F33" s="0" t="s">
        <v>698</v>
      </c>
      <c r="G33" s="0" t="s">
        <v>699</v>
      </c>
    </row>
    <row r="34" customFormat="false" ht="13.2" hidden="false" customHeight="false" outlineLevel="0" collapsed="false">
      <c r="A34" s="11" t="s">
        <v>700</v>
      </c>
      <c r="B34" s="6" t="s">
        <v>701</v>
      </c>
      <c r="C34" s="0" t="s">
        <v>702</v>
      </c>
      <c r="D34" s="0" t="s">
        <v>703</v>
      </c>
      <c r="E34" s="0" t="s">
        <v>704</v>
      </c>
      <c r="F34" s="0" t="s">
        <v>705</v>
      </c>
      <c r="G34" s="0" t="s">
        <v>706</v>
      </c>
    </row>
    <row r="35" customFormat="false" ht="13.2" hidden="false" customHeight="false" outlineLevel="0" collapsed="false">
      <c r="A35" s="11" t="s">
        <v>707</v>
      </c>
      <c r="B35" s="6" t="s">
        <v>708</v>
      </c>
      <c r="C35" s="0" t="s">
        <v>709</v>
      </c>
      <c r="D35" s="0" t="s">
        <v>710</v>
      </c>
      <c r="E35" s="0" t="s">
        <v>711</v>
      </c>
      <c r="F35" s="0" t="s">
        <v>712</v>
      </c>
      <c r="G35" s="0" t="s">
        <v>713</v>
      </c>
    </row>
    <row r="36" customFormat="false" ht="13.2" hidden="false" customHeight="false" outlineLevel="0" collapsed="false">
      <c r="A36" s="11" t="s">
        <v>714</v>
      </c>
      <c r="B36" s="6" t="s">
        <v>715</v>
      </c>
    </row>
    <row r="37" customFormat="false" ht="13.2" hidden="false" customHeight="false" outlineLevel="0" collapsed="false">
      <c r="A37" s="11" t="s">
        <v>716</v>
      </c>
      <c r="B37" s="6" t="s">
        <v>717</v>
      </c>
      <c r="C37" s="0" t="s">
        <v>718</v>
      </c>
      <c r="D37" s="0" t="s">
        <v>719</v>
      </c>
      <c r="E37" s="0" t="s">
        <v>720</v>
      </c>
      <c r="F37" s="0" t="s">
        <v>721</v>
      </c>
    </row>
    <row r="38" customFormat="false" ht="13.2" hidden="false" customHeight="false" outlineLevel="0" collapsed="false">
      <c r="A38" s="11" t="s">
        <v>722</v>
      </c>
      <c r="B38" s="6" t="s">
        <v>723</v>
      </c>
      <c r="C38" s="0" t="s">
        <v>724</v>
      </c>
      <c r="D38" s="0" t="s">
        <v>725</v>
      </c>
      <c r="E38" s="0" t="s">
        <v>726</v>
      </c>
      <c r="F38" s="0" t="s">
        <v>727</v>
      </c>
      <c r="G38" s="0" t="s">
        <v>728</v>
      </c>
      <c r="H38" s="0" t="s">
        <v>729</v>
      </c>
      <c r="I38" s="0" t="s">
        <v>730</v>
      </c>
      <c r="J38" s="0" t="s">
        <v>731</v>
      </c>
      <c r="K38" s="0" t="s">
        <v>732</v>
      </c>
      <c r="L38" s="0" t="s">
        <v>733</v>
      </c>
      <c r="M38" s="0" t="s">
        <v>734</v>
      </c>
      <c r="N38" s="0" t="s">
        <v>735</v>
      </c>
      <c r="O38" s="0" t="s">
        <v>736</v>
      </c>
      <c r="P38" s="0" t="s">
        <v>737</v>
      </c>
      <c r="Q38" s="0" t="s">
        <v>738</v>
      </c>
      <c r="R38" s="0" t="s">
        <v>739</v>
      </c>
      <c r="S38" s="0" t="s">
        <v>740</v>
      </c>
      <c r="T38" s="0" t="s">
        <v>741</v>
      </c>
      <c r="U38" s="0" t="s">
        <v>742</v>
      </c>
    </row>
    <row r="39" customFormat="false" ht="13.2" hidden="false" customHeight="false" outlineLevel="0" collapsed="false">
      <c r="A39" s="11" t="s">
        <v>743</v>
      </c>
      <c r="B39" s="6" t="s">
        <v>744</v>
      </c>
      <c r="C39" s="0" t="s">
        <v>745</v>
      </c>
      <c r="D39" s="0" t="s">
        <v>746</v>
      </c>
      <c r="E39" s="0" t="s">
        <v>747</v>
      </c>
      <c r="F39" s="0" t="s">
        <v>748</v>
      </c>
    </row>
    <row r="40" customFormat="false" ht="13.2" hidden="false" customHeight="false" outlineLevel="0" collapsed="false">
      <c r="A40" s="11" t="s">
        <v>749</v>
      </c>
      <c r="B40" s="6" t="s">
        <v>750</v>
      </c>
      <c r="C40" s="0" t="s">
        <v>751</v>
      </c>
      <c r="D40" s="0" t="s">
        <v>752</v>
      </c>
      <c r="E40" s="0" t="s">
        <v>753</v>
      </c>
      <c r="F40" s="0" t="s">
        <v>754</v>
      </c>
    </row>
    <row r="41" s="5" customFormat="true" ht="13.2" hidden="false" customHeight="false" outlineLevel="0" collapsed="false">
      <c r="A41" s="12" t="s">
        <v>503</v>
      </c>
      <c r="B41" s="13" t="str">
        <f aca="false">SUBSTITUTE(A41,"),",");",1)</f>
        <v>IHU(MNC,MSA);IYH(MNC,MSA),JE(MNC,MSA),JP(MNC,MSA),</v>
      </c>
      <c r="C41" s="13" t="str">
        <f aca="false">SUBSTITUTE(B41,"),",");",1)</f>
        <v>IHU(MNC,MSA);IYH(MNC,MSA);JE(MNC,MSA),JP(MNC,MSA),</v>
      </c>
      <c r="D41" s="13" t="str">
        <f aca="false">SUBSTITUTE(C41,"),",");",1)</f>
        <v>IHU(MNC,MSA);IYH(MNC,MSA);JE(MNC,MSA);JP(MNC,MSA),</v>
      </c>
      <c r="E41" s="13" t="str">
        <f aca="false">SUBSTITUTE(D41,"),",");",1)</f>
        <v>IHU(MNC,MSA);IYH(MNC,MSA);JE(MNC,MSA);JP(MNC,MSA);</v>
      </c>
      <c r="F41" s="13" t="str">
        <f aca="false">SUBSTITUTE(E41,"),",");",1)</f>
        <v>IHU(MNC,MSA);IYH(MNC,MSA);JE(MNC,MSA);JP(MNC,MSA);</v>
      </c>
      <c r="G41" s="13" t="str">
        <f aca="false">SUBSTITUTE(F41,"),",");",1)</f>
        <v>IHU(MNC,MSA);IYH(MNC,MSA);JE(MNC,MSA);JP(MNC,MSA);</v>
      </c>
      <c r="H41" s="13" t="str">
        <f aca="false">SUBSTITUTE(G41,"),",");",1)</f>
        <v>IHU(MNC,MSA);IYH(MNC,MSA);JE(MNC,MSA);JP(MNC,MSA);</v>
      </c>
      <c r="I41" s="13" t="str">
        <f aca="false">SUBSTITUTE(H41,"),",");",1)</f>
        <v>IHU(MNC,MSA);IYH(MNC,MSA);JE(MNC,MSA);JP(MNC,MSA);</v>
      </c>
      <c r="J41" s="13" t="str">
        <f aca="false">SUBSTITUTE(I41,"),",");",1)</f>
        <v>IHU(MNC,MSA);IYH(MNC,MSA);JE(MNC,MSA);JP(MNC,MSA);</v>
      </c>
      <c r="K41" s="13" t="str">
        <f aca="false">SUBSTITUTE(J41,"),",");",1)</f>
        <v>IHU(MNC,MSA);IYH(MNC,MSA);JE(MNC,MSA);JP(MNC,MSA);</v>
      </c>
      <c r="L41" s="13" t="str">
        <f aca="false">SUBSTITUTE(K41,"),",");",1)</f>
        <v>IHU(MNC,MSA);IYH(MNC,MSA);JE(MNC,MSA);JP(MNC,MSA);</v>
      </c>
      <c r="M41" s="13" t="str">
        <f aca="false">SUBSTITUTE(L41,"),",");",1)</f>
        <v>IHU(MNC,MSA);IYH(MNC,MSA);JE(MNC,MSA);JP(MNC,MSA);</v>
      </c>
      <c r="N41" s="13" t="str">
        <f aca="false">SUBSTITUTE(M41,"),",");",1)</f>
        <v>IHU(MNC,MSA);IYH(MNC,MSA);JE(MNC,MSA);JP(MNC,MSA);</v>
      </c>
      <c r="O41" s="13" t="str">
        <f aca="false">SUBSTITUTE(N41,"),",");",1)</f>
        <v>IHU(MNC,MSA);IYH(MNC,MSA);JE(MNC,MSA);JP(MNC,MSA);</v>
      </c>
      <c r="P41" s="13" t="str">
        <f aca="false">SUBSTITUTE(O41,"),",");",1)</f>
        <v>IHU(MNC,MSA);IYH(MNC,MSA);JE(MNC,MSA);JP(MNC,MSA);</v>
      </c>
      <c r="AMH41" s="4"/>
      <c r="AMI41" s="4"/>
      <c r="AMJ41" s="4"/>
    </row>
    <row r="42" customFormat="false" ht="13.2" hidden="false" customHeight="false" outlineLevel="0" collapsed="false">
      <c r="A42" s="11" t="s">
        <v>504</v>
      </c>
      <c r="B42" s="6" t="str">
        <f aca="false">SUBSTITUTE(A42,"),",");",1)</f>
        <v>JPL(MNC,MSA);KGO(MNC,MSA),NCR(MNC,MSA),NHU(MNC,MSA),NYLN(MNC,MSA)</v>
      </c>
      <c r="C42" s="6" t="str">
        <f aca="false">SUBSTITUTE(B42,"),",");",1)</f>
        <v>JPL(MNC,MSA);KGO(MNC,MSA);NCR(MNC,MSA),NHU(MNC,MSA),NYLN(MNC,MSA)</v>
      </c>
      <c r="D42" s="6" t="str">
        <f aca="false">SUBSTITUTE(C42,"),",");",1)</f>
        <v>JPL(MNC,MSA);KGO(MNC,MSA);NCR(MNC,MSA);NHU(MNC,MSA),NYLN(MNC,MSA)</v>
      </c>
      <c r="E42" s="6" t="str">
        <f aca="false">SUBSTITUTE(D42,"),",");",1)</f>
        <v>JPL(MNC,MSA);KGO(MNC,MSA);NCR(MNC,MSA);NHU(MNC,MSA);NYLN(MNC,MSA)</v>
      </c>
      <c r="F42" s="6" t="str">
        <f aca="false">SUBSTITUTE(E42,"),",");",1)</f>
        <v>JPL(MNC,MSA);KGO(MNC,MSA);NCR(MNC,MSA);NHU(MNC,MSA);NYLN(MNC,MSA)</v>
      </c>
      <c r="G42" s="6" t="str">
        <f aca="false">SUBSTITUTE(F42,"),",");",1)</f>
        <v>JPL(MNC,MSA);KGO(MNC,MSA);NCR(MNC,MSA);NHU(MNC,MSA);NYLN(MNC,MSA)</v>
      </c>
      <c r="H42" s="6" t="str">
        <f aca="false">SUBSTITUTE(G42,"),",");",1)</f>
        <v>JPL(MNC,MSA);KGO(MNC,MSA);NCR(MNC,MSA);NHU(MNC,MSA);NYLN(MNC,MSA)</v>
      </c>
      <c r="I42" s="6" t="str">
        <f aca="false">SUBSTITUTE(H42,"),",");",1)</f>
        <v>JPL(MNC,MSA);KGO(MNC,MSA);NCR(MNC,MSA);NHU(MNC,MSA);NYLN(MNC,MSA)</v>
      </c>
      <c r="J42" s="6" t="str">
        <f aca="false">SUBSTITUTE(I42,"),",");",1)</f>
        <v>JPL(MNC,MSA);KGO(MNC,MSA);NCR(MNC,MSA);NHU(MNC,MSA);NYLN(MNC,MSA)</v>
      </c>
      <c r="K42" s="6" t="str">
        <f aca="false">SUBSTITUTE(J42,"),",");",1)</f>
        <v>JPL(MNC,MSA);KGO(MNC,MSA);NCR(MNC,MSA);NHU(MNC,MSA);NYLN(MNC,MSA)</v>
      </c>
      <c r="L42" s="6" t="str">
        <f aca="false">SUBSTITUTE(K42,"),",");",1)</f>
        <v>JPL(MNC,MSA);KGO(MNC,MSA);NCR(MNC,MSA);NHU(MNC,MSA);NYLN(MNC,MSA)</v>
      </c>
      <c r="M42" s="6" t="str">
        <f aca="false">SUBSTITUTE(L42,"),",");",1)</f>
        <v>JPL(MNC,MSA);KGO(MNC,MSA);NCR(MNC,MSA);NHU(MNC,MSA);NYLN(MNC,MSA)</v>
      </c>
      <c r="N42" s="6" t="str">
        <f aca="false">SUBSTITUTE(M42,"),",");",1)</f>
        <v>JPL(MNC,MSA);KGO(MNC,MSA);NCR(MNC,MSA);NHU(MNC,MSA);NYLN(MNC,MSA)</v>
      </c>
      <c r="O42" s="6" t="str">
        <f aca="false">SUBSTITUTE(N42,"),",");",1)</f>
        <v>JPL(MNC,MSA);KGO(MNC,MSA);NCR(MNC,MSA);NHU(MNC,MSA);NYLN(MNC,MSA)</v>
      </c>
      <c r="P42" s="6" t="str">
        <f aca="false">SUBSTITUTE(O42,"),",");",1)</f>
        <v>JPL(MNC,MSA);KGO(MNC,MSA);NCR(MNC,MSA);NHU(MNC,MSA);NYLN(MNC,MSA)</v>
      </c>
    </row>
    <row r="43" customFormat="false" ht="13.2" hidden="false" customHeight="false" outlineLevel="0" collapsed="false">
      <c r="A43" s="11" t="s">
        <v>505</v>
      </c>
      <c r="B43" s="6" t="str">
        <f aca="false">SUBSTITUTE(A43,"),",");",1)</f>
        <v>NCP(MRO,MSA);NFRT(MRO,MSA),NPST(MRO,MSA),NTL(MRO,MSA))</v>
      </c>
      <c r="C43" s="6" t="str">
        <f aca="false">SUBSTITUTE(B43,"),",");",1)</f>
        <v>NCP(MRO,MSA);NFRT(MRO,MSA);NPST(MRO,MSA),NTL(MRO,MSA))</v>
      </c>
      <c r="D43" s="6" t="str">
        <f aca="false">SUBSTITUTE(C43,"),",");",1)</f>
        <v>NCP(MRO,MSA);NFRT(MRO,MSA);NPST(MRO,MSA);NTL(MRO,MSA))</v>
      </c>
      <c r="E43" s="6" t="str">
        <f aca="false">SUBSTITUTE(D43,"),",");",1)</f>
        <v>NCP(MRO,MSA);NFRT(MRO,MSA);NPST(MRO,MSA);NTL(MRO,MSA))</v>
      </c>
      <c r="F43" s="6" t="str">
        <f aca="false">SUBSTITUTE(E43,"),",");",1)</f>
        <v>NCP(MRO,MSA);NFRT(MRO,MSA);NPST(MRO,MSA);NTL(MRO,MSA))</v>
      </c>
      <c r="G43" s="6" t="str">
        <f aca="false">SUBSTITUTE(F43,"),",");",1)</f>
        <v>NCP(MRO,MSA);NFRT(MRO,MSA);NPST(MRO,MSA);NTL(MRO,MSA))</v>
      </c>
      <c r="H43" s="6" t="str">
        <f aca="false">SUBSTITUTE(G43,"),",");",1)</f>
        <v>NCP(MRO,MSA);NFRT(MRO,MSA);NPST(MRO,MSA);NTL(MRO,MSA))</v>
      </c>
      <c r="I43" s="6" t="str">
        <f aca="false">SUBSTITUTE(H43,"),",");",1)</f>
        <v>NCP(MRO,MSA);NFRT(MRO,MSA);NPST(MRO,MSA);NTL(MRO,MSA))</v>
      </c>
      <c r="J43" s="6" t="str">
        <f aca="false">SUBSTITUTE(I43,"),",");",1)</f>
        <v>NCP(MRO,MSA);NFRT(MRO,MSA);NPST(MRO,MSA);NTL(MRO,MSA))</v>
      </c>
      <c r="K43" s="6" t="str">
        <f aca="false">SUBSTITUTE(J43,"),",");",1)</f>
        <v>NCP(MRO,MSA);NFRT(MRO,MSA);NPST(MRO,MSA);NTL(MRO,MSA))</v>
      </c>
      <c r="L43" s="6" t="str">
        <f aca="false">SUBSTITUTE(K43,"),",");",1)</f>
        <v>NCP(MRO,MSA);NFRT(MRO,MSA);NPST(MRO,MSA);NTL(MRO,MSA))</v>
      </c>
      <c r="M43" s="6" t="str">
        <f aca="false">SUBSTITUTE(L43,"),",");",1)</f>
        <v>NCP(MRO,MSA);NFRT(MRO,MSA);NPST(MRO,MSA);NTL(MRO,MSA))</v>
      </c>
      <c r="N43" s="6" t="str">
        <f aca="false">SUBSTITUTE(M43,"),",");",1)</f>
        <v>NCP(MRO,MSA);NFRT(MRO,MSA);NPST(MRO,MSA);NTL(MRO,MSA))</v>
      </c>
      <c r="O43" s="6" t="str">
        <f aca="false">SUBSTITUTE(N43,"),",");",1)</f>
        <v>NCP(MRO,MSA);NFRT(MRO,MSA);NPST(MRO,MSA);NTL(MRO,MSA))</v>
      </c>
      <c r="P43" s="6" t="str">
        <f aca="false">SUBSTITUTE(O43,"),",");",1)</f>
        <v>NCP(MRO,MSA);NFRT(MRO,MSA);NPST(MRO,MSA);NTL(MRO,MSA))</v>
      </c>
    </row>
    <row r="44" customFormat="false" ht="13.2" hidden="false" customHeight="false" outlineLevel="0" collapsed="false">
      <c r="A44" s="11" t="s">
        <v>506</v>
      </c>
      <c r="B44" s="6" t="str">
        <f aca="false">SUBSTITUTE(A44,"),",");",1)</f>
        <v>IDFA(MHD,MOW);IDFD(MHD,MOW),IDMU(MHD,MOW),IGZO(MHD,MOW),</v>
      </c>
      <c r="C44" s="6" t="str">
        <f aca="false">SUBSTITUTE(B44,"),",");",1)</f>
        <v>IDFA(MHD,MOW);IDFD(MHD,MOW);IDMU(MHD,MOW),IGZO(MHD,MOW),</v>
      </c>
      <c r="D44" s="6" t="str">
        <f aca="false">SUBSTITUTE(C44,"),",");",1)</f>
        <v>IDFA(MHD,MOW);IDFD(MHD,MOW);IDMU(MHD,MOW);IGZO(MHD,MOW),</v>
      </c>
      <c r="E44" s="6" t="str">
        <f aca="false">SUBSTITUTE(D44,"),",");",1)</f>
        <v>IDFA(MHD,MOW);IDFD(MHD,MOW);IDMU(MHD,MOW);IGZO(MHD,MOW);</v>
      </c>
      <c r="F44" s="6" t="str">
        <f aca="false">SUBSTITUTE(E44,"),",");",1)</f>
        <v>IDFA(MHD,MOW);IDFD(MHD,MOW);IDMU(MHD,MOW);IGZO(MHD,MOW);</v>
      </c>
      <c r="G44" s="6" t="str">
        <f aca="false">SUBSTITUTE(F44,"),",");",1)</f>
        <v>IDFA(MHD,MOW);IDFD(MHD,MOW);IDMU(MHD,MOW);IGZO(MHD,MOW);</v>
      </c>
      <c r="H44" s="6" t="str">
        <f aca="false">SUBSTITUTE(G44,"),",");",1)</f>
        <v>IDFA(MHD,MOW);IDFD(MHD,MOW);IDMU(MHD,MOW);IGZO(MHD,MOW);</v>
      </c>
      <c r="I44" s="6" t="str">
        <f aca="false">SUBSTITUTE(H44,"),",");",1)</f>
        <v>IDFA(MHD,MOW);IDFD(MHD,MOW);IDMU(MHD,MOW);IGZO(MHD,MOW);</v>
      </c>
      <c r="J44" s="6" t="str">
        <f aca="false">SUBSTITUTE(I44,"),",");",1)</f>
        <v>IDFA(MHD,MOW);IDFD(MHD,MOW);IDMU(MHD,MOW);IGZO(MHD,MOW);</v>
      </c>
      <c r="K44" s="6" t="str">
        <f aca="false">SUBSTITUTE(J44,"),",");",1)</f>
        <v>IDFA(MHD,MOW);IDFD(MHD,MOW);IDMU(MHD,MOW);IGZO(MHD,MOW);</v>
      </c>
      <c r="L44" s="6" t="str">
        <f aca="false">SUBSTITUTE(K44,"),",");",1)</f>
        <v>IDFA(MHD,MOW);IDFD(MHD,MOW);IDMU(MHD,MOW);IGZO(MHD,MOW);</v>
      </c>
      <c r="M44" s="6" t="str">
        <f aca="false">SUBSTITUTE(L44,"),",");",1)</f>
        <v>IDFA(MHD,MOW);IDFD(MHD,MOW);IDMU(MHD,MOW);IGZO(MHD,MOW);</v>
      </c>
      <c r="N44" s="6" t="str">
        <f aca="false">SUBSTITUTE(M44,"),",");",1)</f>
        <v>IDFA(MHD,MOW);IDFD(MHD,MOW);IDMU(MHD,MOW);IGZO(MHD,MOW);</v>
      </c>
      <c r="O44" s="6" t="str">
        <f aca="false">SUBSTITUTE(N44,"),",");",1)</f>
        <v>IDFA(MHD,MOW);IDFD(MHD,MOW);IDMU(MHD,MOW);IGZO(MHD,MOW);</v>
      </c>
      <c r="P44" s="6" t="str">
        <f aca="false">SUBSTITUTE(O44,"),",");",1)</f>
        <v>IDFA(MHD,MOW);IDFD(MHD,MOW);IDMU(MHD,MOW);IGZO(MHD,MOW);</v>
      </c>
    </row>
    <row r="45" customFormat="false" ht="13.2" hidden="false" customHeight="false" outlineLevel="0" collapsed="false">
      <c r="A45" s="11" t="s">
        <v>507</v>
      </c>
      <c r="B45" s="6" t="str">
        <f aca="false">SUBSTITUTE(A45,"),",");",1)</f>
        <v>IGZX(MHD,MOW);IHBS(MHD,MOW),IYHO(MHD,MOW),LGIR(MHD,MOW),NBHS(MHD,MOW),NCOW(MHD,MOW),NGZA(MHD,MOW),NHBS(MHD,MOW),NYHO(MHD,MOW)</v>
      </c>
      <c r="C45" s="6" t="str">
        <f aca="false">SUBSTITUTE(B45,"),",");",1)</f>
        <v>IGZX(MHD,MOW);IHBS(MHD,MOW);IYHO(MHD,MOW),LGIR(MHD,MOW),NBHS(MHD,MOW),NCOW(MHD,MOW),NGZA(MHD,MOW),NHBS(MHD,MOW),NYHO(MHD,MOW)</v>
      </c>
      <c r="D45" s="6" t="str">
        <f aca="false">SUBSTITUTE(C45,"),",");",1)</f>
        <v>IGZX(MHD,MOW);IHBS(MHD,MOW);IYHO(MHD,MOW);LGIR(MHD,MOW),NBHS(MHD,MOW),NCOW(MHD,MOW),NGZA(MHD,MOW),NHBS(MHD,MOW),NYHO(MHD,MOW)</v>
      </c>
      <c r="E45" s="6" t="str">
        <f aca="false">SUBSTITUTE(D45,"),",");",1)</f>
        <v>IGZX(MHD,MOW);IHBS(MHD,MOW);IYHO(MHD,MOW);LGIR(MHD,MOW);NBHS(MHD,MOW),NCOW(MHD,MOW),NGZA(MHD,MOW),NHBS(MHD,MOW),NYHO(MHD,MOW)</v>
      </c>
      <c r="F45" s="6" t="str">
        <f aca="false">SUBSTITUTE(E45,"),",");",1)</f>
        <v>IGZX(MHD,MOW);IHBS(MHD,MOW);IYHO(MHD,MOW);LGIR(MHD,MOW);NBHS(MHD,MOW);NCOW(MHD,MOW),NGZA(MHD,MOW),NHBS(MHD,MOW),NYHO(MHD,MOW)</v>
      </c>
      <c r="G45" s="6" t="str">
        <f aca="false">SUBSTITUTE(F45,"),",");",1)</f>
        <v>IGZX(MHD,MOW);IHBS(MHD,MOW);IYHO(MHD,MOW);LGIR(MHD,MOW);NBHS(MHD,MOW);NCOW(MHD,MOW);NGZA(MHD,MOW),NHBS(MHD,MOW),NYHO(MHD,MOW)</v>
      </c>
      <c r="H45" s="6" t="str">
        <f aca="false">SUBSTITUTE(G45,"),",");",1)</f>
        <v>IGZX(MHD,MOW);IHBS(MHD,MOW);IYHO(MHD,MOW);LGIR(MHD,MOW);NBHS(MHD,MOW);NCOW(MHD,MOW);NGZA(MHD,MOW);NHBS(MHD,MOW),NYHO(MHD,MOW)</v>
      </c>
      <c r="I45" s="6" t="str">
        <f aca="false">SUBSTITUTE(H45,"),",");",1)</f>
        <v>IGZX(MHD,MOW);IHBS(MHD,MOW);IYHO(MHD,MOW);LGIR(MHD,MOW);NBHS(MHD,MOW);NCOW(MHD,MOW);NGZA(MHD,MOW);NHBS(MHD,MOW);NYHO(MHD,MOW)</v>
      </c>
      <c r="J45" s="6" t="str">
        <f aca="false">SUBSTITUTE(I45,"),",");",1)</f>
        <v>IGZX(MHD,MOW);IHBS(MHD,MOW);IYHO(MHD,MOW);LGIR(MHD,MOW);NBHS(MHD,MOW);NCOW(MHD,MOW);NGZA(MHD,MOW);NHBS(MHD,MOW);NYHO(MHD,MOW)</v>
      </c>
      <c r="K45" s="6" t="str">
        <f aca="false">SUBSTITUTE(J45,"),",");",1)</f>
        <v>IGZX(MHD,MOW);IHBS(MHD,MOW);IYHO(MHD,MOW);LGIR(MHD,MOW);NBHS(MHD,MOW);NCOW(MHD,MOW);NGZA(MHD,MOW);NHBS(MHD,MOW);NYHO(MHD,MOW)</v>
      </c>
      <c r="L45" s="6" t="str">
        <f aca="false">SUBSTITUTE(K45,"),",");",1)</f>
        <v>IGZX(MHD,MOW);IHBS(MHD,MOW);IYHO(MHD,MOW);LGIR(MHD,MOW);NBHS(MHD,MOW);NCOW(MHD,MOW);NGZA(MHD,MOW);NHBS(MHD,MOW);NYHO(MHD,MOW)</v>
      </c>
      <c r="M45" s="6" t="str">
        <f aca="false">SUBSTITUTE(L45,"),",");",1)</f>
        <v>IGZX(MHD,MOW);IHBS(MHD,MOW);IYHO(MHD,MOW);LGIR(MHD,MOW);NBHS(MHD,MOW);NCOW(MHD,MOW);NGZA(MHD,MOW);NHBS(MHD,MOW);NYHO(MHD,MOW)</v>
      </c>
      <c r="N45" s="6" t="str">
        <f aca="false">SUBSTITUTE(M45,"),",");",1)</f>
        <v>IGZX(MHD,MOW);IHBS(MHD,MOW);IYHO(MHD,MOW);LGIR(MHD,MOW);NBHS(MHD,MOW);NCOW(MHD,MOW);NGZA(MHD,MOW);NHBS(MHD,MOW);NYHO(MHD,MOW)</v>
      </c>
      <c r="O45" s="6" t="str">
        <f aca="false">SUBSTITUTE(N45,"),",");",1)</f>
        <v>IGZX(MHD,MOW);IHBS(MHD,MOW);IYHO(MHD,MOW);LGIR(MHD,MOW);NBHS(MHD,MOW);NCOW(MHD,MOW);NGZA(MHD,MOW);NHBS(MHD,MOW);NYHO(MHD,MOW)</v>
      </c>
      <c r="P45" s="6" t="str">
        <f aca="false">SUBSTITUTE(O45,"),",");",1)</f>
        <v>IGZX(MHD,MOW);IHBS(MHD,MOW);IYHO(MHD,MOW);LGIR(MHD,MOW);NBHS(MHD,MOW);NCOW(MHD,MOW);NGZA(MHD,MOW);NHBS(MHD,MOW);NYHO(MHD,MOW)</v>
      </c>
    </row>
    <row r="46" customFormat="false" ht="13.2" hidden="false" customHeight="false" outlineLevel="0" collapsed="false">
      <c r="A46" s="11" t="s">
        <v>508</v>
      </c>
      <c r="B46" s="6" t="str">
        <f aca="false">SUBSTITUTE(A46,"),",");",1)</f>
        <v>IDSL(MSA,MSA);IDSS(MSA,MSA),IDOW(MSA,MOW),</v>
      </c>
      <c r="C46" s="6" t="str">
        <f aca="false">SUBSTITUTE(B46,"),",");",1)</f>
        <v>IDSL(MSA,MSA);IDSS(MSA,MSA);IDOW(MSA,MOW),</v>
      </c>
      <c r="D46" s="6" t="str">
        <f aca="false">SUBSTITUTE(C46,"),",");",1)</f>
        <v>IDSL(MSA,MSA);IDSS(MSA,MSA);IDOW(MSA,MOW);</v>
      </c>
      <c r="E46" s="6" t="str">
        <f aca="false">SUBSTITUTE(D46,"),",");",1)</f>
        <v>IDSL(MSA,MSA);IDSS(MSA,MSA);IDOW(MSA,MOW);</v>
      </c>
      <c r="F46" s="6" t="str">
        <f aca="false">SUBSTITUTE(E46,"),",");",1)</f>
        <v>IDSL(MSA,MSA);IDSS(MSA,MSA);IDOW(MSA,MOW);</v>
      </c>
      <c r="G46" s="6" t="str">
        <f aca="false">SUBSTITUTE(F46,"),",");",1)</f>
        <v>IDSL(MSA,MSA);IDSS(MSA,MSA);IDOW(MSA,MOW);</v>
      </c>
      <c r="H46" s="6" t="str">
        <f aca="false">SUBSTITUTE(G46,"),",");",1)</f>
        <v>IDSL(MSA,MSA);IDSS(MSA,MSA);IDOW(MSA,MOW);</v>
      </c>
      <c r="I46" s="6" t="str">
        <f aca="false">SUBSTITUTE(H46,"),",");",1)</f>
        <v>IDSL(MSA,MSA);IDSS(MSA,MSA);IDOW(MSA,MOW);</v>
      </c>
      <c r="J46" s="6" t="str">
        <f aca="false">SUBSTITUTE(I46,"),",");",1)</f>
        <v>IDSL(MSA,MSA);IDSS(MSA,MSA);IDOW(MSA,MOW);</v>
      </c>
      <c r="K46" s="6" t="str">
        <f aca="false">SUBSTITUTE(J46,"),",");",1)</f>
        <v>IDSL(MSA,MSA);IDSS(MSA,MSA);IDOW(MSA,MOW);</v>
      </c>
      <c r="L46" s="6" t="str">
        <f aca="false">SUBSTITUTE(K46,"),",");",1)</f>
        <v>IDSL(MSA,MSA);IDSS(MSA,MSA);IDOW(MSA,MOW);</v>
      </c>
      <c r="M46" s="6" t="str">
        <f aca="false">SUBSTITUTE(L46,"),",");",1)</f>
        <v>IDSL(MSA,MSA);IDSS(MSA,MSA);IDOW(MSA,MOW);</v>
      </c>
      <c r="N46" s="6" t="str">
        <f aca="false">SUBSTITUTE(M46,"),",");",1)</f>
        <v>IDSL(MSA,MSA);IDSS(MSA,MSA);IDOW(MSA,MOW);</v>
      </c>
      <c r="O46" s="6" t="str">
        <f aca="false">SUBSTITUTE(N46,"),",");",1)</f>
        <v>IDSL(MSA,MSA);IDSS(MSA,MSA);IDOW(MSA,MOW);</v>
      </c>
      <c r="P46" s="6" t="str">
        <f aca="false">SUBSTITUTE(O46,"),",");",1)</f>
        <v>IDSL(MSA,MSA);IDSS(MSA,MSA);IDOW(MSA,MOW);</v>
      </c>
    </row>
    <row r="47" customFormat="false" ht="13.2" hidden="false" customHeight="false" outlineLevel="0" collapsed="false">
      <c r="A47" s="11" t="s">
        <v>509</v>
      </c>
      <c r="B47" s="6" t="str">
        <f aca="false">SUBSTITUTE(A47,"),",");",1)</f>
        <v>IHT(MNT,MSA);KOMP(MNT,MSA),IFED(MHD,MSA),NGZ(MHD,MSA),LID(ML1,MSA)</v>
      </c>
      <c r="C47" s="6" t="str">
        <f aca="false">SUBSTITUTE(B47,"),",");",1)</f>
        <v>IHT(MNT,MSA);KOMP(MNT,MSA);IFED(MHD,MSA),NGZ(MHD,MSA),LID(ML1,MSA)</v>
      </c>
      <c r="D47" s="6" t="str">
        <f aca="false">SUBSTITUTE(C47,"),",");",1)</f>
        <v>IHT(MNT,MSA);KOMP(MNT,MSA);IFED(MHD,MSA);NGZ(MHD,MSA),LID(ML1,MSA)</v>
      </c>
      <c r="E47" s="6" t="str">
        <f aca="false">SUBSTITUTE(D47,"),",");",1)</f>
        <v>IHT(MNT,MSA);KOMP(MNT,MSA);IFED(MHD,MSA);NGZ(MHD,MSA);LID(ML1,MSA)</v>
      </c>
      <c r="F47" s="6" t="str">
        <f aca="false">SUBSTITUTE(E47,"),",");",1)</f>
        <v>IHT(MNT,MSA);KOMP(MNT,MSA);IFED(MHD,MSA);NGZ(MHD,MSA);LID(ML1,MSA)</v>
      </c>
      <c r="G47" s="6" t="str">
        <f aca="false">SUBSTITUTE(F47,"),",");",1)</f>
        <v>IHT(MNT,MSA);KOMP(MNT,MSA);IFED(MHD,MSA);NGZ(MHD,MSA);LID(ML1,MSA)</v>
      </c>
      <c r="H47" s="6" t="str">
        <f aca="false">SUBSTITUTE(G47,"),",");",1)</f>
        <v>IHT(MNT,MSA);KOMP(MNT,MSA);IFED(MHD,MSA);NGZ(MHD,MSA);LID(ML1,MSA)</v>
      </c>
      <c r="I47" s="6" t="str">
        <f aca="false">SUBSTITUTE(H47,"),",");",1)</f>
        <v>IHT(MNT,MSA);KOMP(MNT,MSA);IFED(MHD,MSA);NGZ(MHD,MSA);LID(ML1,MSA)</v>
      </c>
      <c r="J47" s="6" t="str">
        <f aca="false">SUBSTITUTE(I47,"),",");",1)</f>
        <v>IHT(MNT,MSA);KOMP(MNT,MSA);IFED(MHD,MSA);NGZ(MHD,MSA);LID(ML1,MSA)</v>
      </c>
      <c r="K47" s="6" t="str">
        <f aca="false">SUBSTITUTE(J47,"),",");",1)</f>
        <v>IHT(MNT,MSA);KOMP(MNT,MSA);IFED(MHD,MSA);NGZ(MHD,MSA);LID(ML1,MSA)</v>
      </c>
      <c r="L47" s="6" t="str">
        <f aca="false">SUBSTITUTE(K47,"),",");",1)</f>
        <v>IHT(MNT,MSA);KOMP(MNT,MSA);IFED(MHD,MSA);NGZ(MHD,MSA);LID(ML1,MSA)</v>
      </c>
      <c r="M47" s="6" t="str">
        <f aca="false">SUBSTITUTE(L47,"),",");",1)</f>
        <v>IHT(MNT,MSA);KOMP(MNT,MSA);IFED(MHD,MSA);NGZ(MHD,MSA);LID(ML1,MSA)</v>
      </c>
      <c r="N47" s="6" t="str">
        <f aca="false">SUBSTITUTE(M47,"),",");",1)</f>
        <v>IHT(MNT,MSA);KOMP(MNT,MSA);IFED(MHD,MSA);NGZ(MHD,MSA);LID(ML1,MSA)</v>
      </c>
      <c r="O47" s="6" t="str">
        <f aca="false">SUBSTITUTE(N47,"),",");",1)</f>
        <v>IHT(MNT,MSA);KOMP(MNT,MSA);IFED(MHD,MSA);NGZ(MHD,MSA);LID(ML1,MSA)</v>
      </c>
      <c r="P47" s="6" t="str">
        <f aca="false">SUBSTITUTE(O47,"),",");",1)</f>
        <v>IHT(MNT,MSA);KOMP(MNT,MSA);IFED(MHD,MSA);NGZ(MHD,MSA);LID(ML1,MSA)</v>
      </c>
    </row>
    <row r="48" customFormat="false" ht="13.2" hidden="false" customHeight="false" outlineLevel="0" collapsed="false">
      <c r="A48" s="11" t="s">
        <v>510</v>
      </c>
      <c r="B48" s="6" t="str">
        <f aca="false">SUBSTITUTE(A48,"),",");",1)</f>
        <v>,LORG(MSL,MSA);IFLO(MSL,MSA),IHRL(12,MSA),IDFT(6,MSA),IDF0(6,MSA)</v>
      </c>
      <c r="C48" s="6" t="str">
        <f aca="false">SUBSTITUTE(B48,"),",");",1)</f>
        <v>,LORG(MSL,MSA);IFLO(MSL,MSA);IHRL(12,MSA),IDFT(6,MSA),IDF0(6,MSA)</v>
      </c>
      <c r="D48" s="6" t="str">
        <f aca="false">SUBSTITUTE(C48,"),",");",1)</f>
        <v>,LORG(MSL,MSA);IFLO(MSL,MSA);IHRL(12,MSA);IDFT(6,MSA),IDF0(6,MSA)</v>
      </c>
      <c r="E48" s="6" t="str">
        <f aca="false">SUBSTITUTE(D48,"),",");",1)</f>
        <v>,LORG(MSL,MSA);IFLO(MSL,MSA);IHRL(12,MSA);IDFT(6,MSA);IDF0(6,MSA)</v>
      </c>
      <c r="F48" s="6" t="str">
        <f aca="false">SUBSTITUTE(E48,"),",");",1)</f>
        <v>,LORG(MSL,MSA);IFLO(MSL,MSA);IHRL(12,MSA);IDFT(6,MSA);IDF0(6,MSA)</v>
      </c>
      <c r="G48" s="6" t="str">
        <f aca="false">SUBSTITUTE(F48,"),",");",1)</f>
        <v>,LORG(MSL,MSA);IFLO(MSL,MSA);IHRL(12,MSA);IDFT(6,MSA);IDF0(6,MSA)</v>
      </c>
      <c r="H48" s="6" t="str">
        <f aca="false">SUBSTITUTE(G48,"),",");",1)</f>
        <v>,LORG(MSL,MSA);IFLO(MSL,MSA);IHRL(12,MSA);IDFT(6,MSA);IDF0(6,MSA)</v>
      </c>
      <c r="I48" s="6" t="str">
        <f aca="false">SUBSTITUTE(H48,"),",");",1)</f>
        <v>,LORG(MSL,MSA);IFLO(MSL,MSA);IHRL(12,MSA);IDFT(6,MSA);IDF0(6,MSA)</v>
      </c>
      <c r="J48" s="6" t="str">
        <f aca="false">SUBSTITUTE(I48,"),",");",1)</f>
        <v>,LORG(MSL,MSA);IFLO(MSL,MSA);IHRL(12,MSA);IDFT(6,MSA);IDF0(6,MSA)</v>
      </c>
      <c r="K48" s="6" t="str">
        <f aca="false">SUBSTITUTE(J48,"),",");",1)</f>
        <v>,LORG(MSL,MSA);IFLO(MSL,MSA);IHRL(12,MSA);IDFT(6,MSA);IDF0(6,MSA)</v>
      </c>
      <c r="L48" s="6" t="str">
        <f aca="false">SUBSTITUTE(K48,"),",");",1)</f>
        <v>,LORG(MSL,MSA);IFLO(MSL,MSA);IHRL(12,MSA);IDFT(6,MSA);IDF0(6,MSA)</v>
      </c>
      <c r="M48" s="6" t="str">
        <f aca="false">SUBSTITUTE(L48,"),",");",1)</f>
        <v>,LORG(MSL,MSA);IFLO(MSL,MSA);IHRL(12,MSA);IDFT(6,MSA);IDF0(6,MSA)</v>
      </c>
      <c r="N48" s="6" t="str">
        <f aca="false">SUBSTITUTE(M48,"),",");",1)</f>
        <v>,LORG(MSL,MSA);IFLO(MSL,MSA);IHRL(12,MSA);IDFT(6,MSA);IDF0(6,MSA)</v>
      </c>
      <c r="O48" s="6" t="str">
        <f aca="false">SUBSTITUTE(N48,"),",");",1)</f>
        <v>,LORG(MSL,MSA);IFLO(MSL,MSA);IHRL(12,MSA);IDFT(6,MSA);IDF0(6,MSA)</v>
      </c>
      <c r="P48" s="6" t="str">
        <f aca="false">SUBSTITUTE(O48,"),",");",1)</f>
        <v>,LORG(MSL,MSA);IFLO(MSL,MSA);IHRL(12,MSA);IDFT(6,MSA);IDF0(6,MSA)</v>
      </c>
    </row>
    <row r="49" customFormat="false" ht="26.4" hidden="false" customHeight="false" outlineLevel="0" collapsed="false">
      <c r="A49" s="11" t="s">
        <v>511</v>
      </c>
      <c r="B49" s="6" t="str">
        <f aca="false">SUBSTITUTE(A49,"),",");",1)</f>
        <v>ITL(MRO,MNT,MSA);JH(MRO,MNT,MSA),KDT(12,MNC,MSA),LFT(MRO,MNT,MSA),LT(MRO,MNT,MSA),LYR(MRO,MNT,MSA),LPC(MRO,MPS,MSA),LY(MRO,MNC,MSA),IHDT(MBS,MHD,MOW),NGIX(MSA,MHD,MOW),NBSX(MBS,MHD,MOW)</v>
      </c>
      <c r="C49" s="6" t="str">
        <f aca="false">SUBSTITUTE(B49,"),",");",1)</f>
        <v>ITL(MRO,MNT,MSA);JH(MRO,MNT,MSA);KDT(12,MNC,MSA),LFT(MRO,MNT,MSA),LT(MRO,MNT,MSA),LYR(MRO,MNT,MSA),LPC(MRO,MPS,MSA),LY(MRO,MNC,MSA),IHDT(MBS,MHD,MOW),NGIX(MSA,MHD,MOW),NBSX(MBS,MHD,MOW)</v>
      </c>
      <c r="D49" s="6" t="str">
        <f aca="false">SUBSTITUTE(C49,"),",");",1)</f>
        <v>ITL(MRO,MNT,MSA);JH(MRO,MNT,MSA);KDT(12,MNC,MSA);LFT(MRO,MNT,MSA),LT(MRO,MNT,MSA),LYR(MRO,MNT,MSA),LPC(MRO,MPS,MSA),LY(MRO,MNC,MSA),IHDT(MBS,MHD,MOW),NGIX(MSA,MHD,MOW),NBSX(MBS,MHD,MOW)</v>
      </c>
      <c r="E49" s="6" t="str">
        <f aca="false">SUBSTITUTE(D49,"),",");",1)</f>
        <v>ITL(MRO,MNT,MSA);JH(MRO,MNT,MSA);KDT(12,MNC,MSA);LFT(MRO,MNT,MSA);LT(MRO,MNT,MSA),LYR(MRO,MNT,MSA),LPC(MRO,MPS,MSA),LY(MRO,MNC,MSA),IHDT(MBS,MHD,MOW),NGIX(MSA,MHD,MOW),NBSX(MBS,MHD,MOW)</v>
      </c>
      <c r="F49" s="6" t="str">
        <f aca="false">SUBSTITUTE(E49,"),",");",1)</f>
        <v>ITL(MRO,MNT,MSA);JH(MRO,MNT,MSA);KDT(12,MNC,MSA);LFT(MRO,MNT,MSA);LT(MRO,MNT,MSA);LYR(MRO,MNT,MSA),LPC(MRO,MPS,MSA),LY(MRO,MNC,MSA),IHDT(MBS,MHD,MOW),NGIX(MSA,MHD,MOW),NBSX(MBS,MHD,MOW)</v>
      </c>
      <c r="G49" s="6" t="str">
        <f aca="false">SUBSTITUTE(F49,"),",");",1)</f>
        <v>ITL(MRO,MNT,MSA);JH(MRO,MNT,MSA);KDT(12,MNC,MSA);LFT(MRO,MNT,MSA);LT(MRO,MNT,MSA);LYR(MRO,MNT,MSA);LPC(MRO,MPS,MSA),LY(MRO,MNC,MSA),IHDT(MBS,MHD,MOW),NGIX(MSA,MHD,MOW),NBSX(MBS,MHD,MOW)</v>
      </c>
      <c r="H49" s="6" t="str">
        <f aca="false">SUBSTITUTE(G49,"),",");",1)</f>
        <v>ITL(MRO,MNT,MSA);JH(MRO,MNT,MSA);KDT(12,MNC,MSA);LFT(MRO,MNT,MSA);LT(MRO,MNT,MSA);LYR(MRO,MNT,MSA);LPC(MRO,MPS,MSA);LY(MRO,MNC,MSA),IHDT(MBS,MHD,MOW),NGIX(MSA,MHD,MOW),NBSX(MBS,MHD,MOW)</v>
      </c>
      <c r="I49" s="6" t="str">
        <f aca="false">SUBSTITUTE(H49,"),",");",1)</f>
        <v>ITL(MRO,MNT,MSA);JH(MRO,MNT,MSA);KDT(12,MNC,MSA);LFT(MRO,MNT,MSA);LT(MRO,MNT,MSA);LYR(MRO,MNT,MSA);LPC(MRO,MPS,MSA);LY(MRO,MNC,MSA);IHDT(MBS,MHD,MOW),NGIX(MSA,MHD,MOW),NBSX(MBS,MHD,MOW)</v>
      </c>
      <c r="J49" s="6" t="str">
        <f aca="false">SUBSTITUTE(I49,"),",");",1)</f>
        <v>ITL(MRO,MNT,MSA);JH(MRO,MNT,MSA);KDT(12,MNC,MSA);LFT(MRO,MNT,MSA);LT(MRO,MNT,MSA);LYR(MRO,MNT,MSA);LPC(MRO,MPS,MSA);LY(MRO,MNC,MSA);IHDT(MBS,MHD,MOW);NGIX(MSA,MHD,MOW),NBSX(MBS,MHD,MOW)</v>
      </c>
      <c r="K49" s="6" t="str">
        <f aca="false">SUBSTITUTE(J49,"),",");",1)</f>
        <v>ITL(MRO,MNT,MSA);JH(MRO,MNT,MSA);KDT(12,MNC,MSA);LFT(MRO,MNT,MSA);LT(MRO,MNT,MSA);LYR(MRO,MNT,MSA);LPC(MRO,MPS,MSA);LY(MRO,MNC,MSA);IHDT(MBS,MHD,MOW);NGIX(MSA,MHD,MOW);NBSX(MBS,MHD,MOW)</v>
      </c>
      <c r="L49" s="6" t="str">
        <f aca="false">SUBSTITUTE(K49,"),",");",1)</f>
        <v>ITL(MRO,MNT,MSA);JH(MRO,MNT,MSA);KDT(12,MNC,MSA);LFT(MRO,MNT,MSA);LT(MRO,MNT,MSA);LYR(MRO,MNT,MSA);LPC(MRO,MPS,MSA);LY(MRO,MNC,MSA);IHDT(MBS,MHD,MOW);NGIX(MSA,MHD,MOW);NBSX(MBS,MHD,MOW)</v>
      </c>
      <c r="M49" s="6" t="str">
        <f aca="false">SUBSTITUTE(L49,"),",");",1)</f>
        <v>ITL(MRO,MNT,MSA);JH(MRO,MNT,MSA);KDT(12,MNC,MSA);LFT(MRO,MNT,MSA);LT(MRO,MNT,MSA);LYR(MRO,MNT,MSA);LPC(MRO,MPS,MSA);LY(MRO,MNC,MSA);IHDT(MBS,MHD,MOW);NGIX(MSA,MHD,MOW);NBSX(MBS,MHD,MOW)</v>
      </c>
      <c r="N49" s="6" t="str">
        <f aca="false">SUBSTITUTE(M49,"),",");",1)</f>
        <v>ITL(MRO,MNT,MSA);JH(MRO,MNT,MSA);KDT(12,MNC,MSA);LFT(MRO,MNT,MSA);LT(MRO,MNT,MSA);LYR(MRO,MNT,MSA);LPC(MRO,MPS,MSA);LY(MRO,MNC,MSA);IHDT(MBS,MHD,MOW);NGIX(MSA,MHD,MOW);NBSX(MBS,MHD,MOW)</v>
      </c>
      <c r="O49" s="6" t="str">
        <f aca="false">SUBSTITUTE(N49,"),",");",1)</f>
        <v>ITL(MRO,MNT,MSA);JH(MRO,MNT,MSA);KDT(12,MNC,MSA);LFT(MRO,MNT,MSA);LT(MRO,MNT,MSA);LYR(MRO,MNT,MSA);LPC(MRO,MPS,MSA);LY(MRO,MNC,MSA);IHDT(MBS,MHD,MOW);NGIX(MSA,MHD,MOW);NBSX(MBS,MHD,MOW)</v>
      </c>
      <c r="P49" s="6" t="str">
        <f aca="false">SUBSTITUTE(O49,"),",");",1)</f>
        <v>ITL(MRO,MNT,MSA);JH(MRO,MNT,MSA);KDT(12,MNC,MSA);LFT(MRO,MNT,MSA);LT(MRO,MNT,MSA);LYR(MRO,MNT,MSA);LPC(MRO,MPS,MSA);LY(MRO,MNC,MSA);IHDT(MBS,MHD,MOW);NGIX(MSA,MHD,MOW);NBSX(MBS,MHD,MOW)</v>
      </c>
    </row>
    <row r="50" customFormat="false" ht="13.2" hidden="false" customHeight="false" outlineLevel="0" collapsed="false">
      <c r="A50" s="11" t="s">
        <v>512</v>
      </c>
      <c r="B50" s="6" t="str">
        <f aca="false">SUBSTITUTE(A50,"),",");",1)</f>
        <v>OSAA(MOW);OWSA(MOW),PKRZ(MSL),UK(MSL),</v>
      </c>
      <c r="C50" s="6" t="str">
        <f aca="false">SUBSTITUTE(B50,"),",");",1)</f>
        <v>OSAA(MOW);OWSA(MOW);PKRZ(MSL),UK(MSL),</v>
      </c>
      <c r="D50" s="6" t="str">
        <f aca="false">SUBSTITUTE(C50,"),",");",1)</f>
        <v>OSAA(MOW);OWSA(MOW);PKRZ(MSL);UK(MSL),</v>
      </c>
      <c r="E50" s="6" t="str">
        <f aca="false">SUBSTITUTE(D50,"),",");",1)</f>
        <v>OSAA(MOW);OWSA(MOW);PKRZ(MSL);UK(MSL);</v>
      </c>
      <c r="F50" s="6" t="str">
        <f aca="false">SUBSTITUTE(E50,"),",");",1)</f>
        <v>OSAA(MOW);OWSA(MOW);PKRZ(MSL);UK(MSL);</v>
      </c>
      <c r="G50" s="6" t="str">
        <f aca="false">SUBSTITUTE(F50,"),",");",1)</f>
        <v>OSAA(MOW);OWSA(MOW);PKRZ(MSL);UK(MSL);</v>
      </c>
      <c r="H50" s="6" t="str">
        <f aca="false">SUBSTITUTE(G50,"),",");",1)</f>
        <v>OSAA(MOW);OWSA(MOW);PKRZ(MSL);UK(MSL);</v>
      </c>
      <c r="I50" s="6" t="str">
        <f aca="false">SUBSTITUTE(H50,"),",");",1)</f>
        <v>OSAA(MOW);OWSA(MOW);PKRZ(MSL);UK(MSL);</v>
      </c>
      <c r="J50" s="6" t="str">
        <f aca="false">SUBSTITUTE(I50,"),",");",1)</f>
        <v>OSAA(MOW);OWSA(MOW);PKRZ(MSL);UK(MSL);</v>
      </c>
      <c r="K50" s="6" t="str">
        <f aca="false">SUBSTITUTE(J50,"),",");",1)</f>
        <v>OSAA(MOW);OWSA(MOW);PKRZ(MSL);UK(MSL);</v>
      </c>
      <c r="L50" s="6" t="str">
        <f aca="false">SUBSTITUTE(K50,"),",");",1)</f>
        <v>OSAA(MOW);OWSA(MOW);PKRZ(MSL);UK(MSL);</v>
      </c>
      <c r="M50" s="6" t="str">
        <f aca="false">SUBSTITUTE(L50,"),",");",1)</f>
        <v>OSAA(MOW);OWSA(MOW);PKRZ(MSL);UK(MSL);</v>
      </c>
      <c r="N50" s="6" t="str">
        <f aca="false">SUBSTITUTE(M50,"),",");",1)</f>
        <v>OSAA(MOW);OWSA(MOW);PKRZ(MSL);UK(MSL);</v>
      </c>
      <c r="O50" s="6" t="str">
        <f aca="false">SUBSTITUTE(N50,"),",");",1)</f>
        <v>OSAA(MOW);OWSA(MOW);PKRZ(MSL);UK(MSL);</v>
      </c>
      <c r="P50" s="6" t="str">
        <f aca="false">SUBSTITUTE(O50,"),",");",1)</f>
        <v>OSAA(MOW);OWSA(MOW);PKRZ(MSL);UK(MSL);</v>
      </c>
    </row>
    <row r="51" customFormat="false" ht="13.2" hidden="false" customHeight="false" outlineLevel="0" collapsed="false">
      <c r="A51" s="11" t="s">
        <v>513</v>
      </c>
      <c r="B51" s="6" t="str">
        <f aca="false">SUBSTITUTE(A51,"),",");",1)</f>
        <v>UN(MSL);UP(MSL),UW(MSL)</v>
      </c>
      <c r="C51" s="6" t="str">
        <f aca="false">SUBSTITUTE(B51,"),",");",1)</f>
        <v>UN(MSL);UP(MSL);UW(MSL)</v>
      </c>
      <c r="D51" s="6" t="str">
        <f aca="false">SUBSTITUTE(C51,"),",");",1)</f>
        <v>UN(MSL);UP(MSL);UW(MSL)</v>
      </c>
      <c r="E51" s="6" t="str">
        <f aca="false">SUBSTITUTE(D51,"),",");",1)</f>
        <v>UN(MSL);UP(MSL);UW(MSL)</v>
      </c>
      <c r="F51" s="6" t="str">
        <f aca="false">SUBSTITUTE(E51,"),",");",1)</f>
        <v>UN(MSL);UP(MSL);UW(MSL)</v>
      </c>
      <c r="G51" s="6" t="str">
        <f aca="false">SUBSTITUTE(F51,"),",");",1)</f>
        <v>UN(MSL);UP(MSL);UW(MSL)</v>
      </c>
      <c r="H51" s="6" t="str">
        <f aca="false">SUBSTITUTE(G51,"),",");",1)</f>
        <v>UN(MSL);UP(MSL);UW(MSL)</v>
      </c>
      <c r="I51" s="6" t="str">
        <f aca="false">SUBSTITUTE(H51,"),",");",1)</f>
        <v>UN(MSL);UP(MSL);UW(MSL)</v>
      </c>
      <c r="J51" s="6" t="str">
        <f aca="false">SUBSTITUTE(I51,"),",");",1)</f>
        <v>UN(MSL);UP(MSL);UW(MSL)</v>
      </c>
      <c r="K51" s="6" t="str">
        <f aca="false">SUBSTITUTE(J51,"),",");",1)</f>
        <v>UN(MSL);UP(MSL);UW(MSL)</v>
      </c>
      <c r="L51" s="6" t="str">
        <f aca="false">SUBSTITUTE(K51,"),",");",1)</f>
        <v>UN(MSL);UP(MSL);UW(MSL)</v>
      </c>
      <c r="M51" s="6" t="str">
        <f aca="false">SUBSTITUTE(L51,"),",");",1)</f>
        <v>UN(MSL);UP(MSL);UW(MSL)</v>
      </c>
      <c r="N51" s="6" t="str">
        <f aca="false">SUBSTITUTE(M51,"),",");",1)</f>
        <v>UN(MSL);UP(MSL);UW(MSL)</v>
      </c>
      <c r="O51" s="6" t="str">
        <f aca="false">SUBSTITUTE(N51,"),",");",1)</f>
        <v>UN(MSL);UP(MSL);UW(MSL)</v>
      </c>
      <c r="P51" s="6" t="str">
        <f aca="false">SUBSTITUTE(O51,"),",");",1)</f>
        <v>UN(MSL);UP(MSL);UW(MSL)</v>
      </c>
    </row>
    <row r="52" customFormat="false" ht="13.2" hidden="false" customHeight="false" outlineLevel="0" collapsed="false">
      <c r="A52" s="11" t="s">
        <v>514</v>
      </c>
      <c r="B52" s="6" t="str">
        <f aca="false">SUBSTITUTE(A52,"),",");",1)</f>
        <v>FCST(MFT);FK(MFT),FN(MFT),FNMA(MFT),FNMN(MFT),FNO(MFT),</v>
      </c>
      <c r="C52" s="6" t="str">
        <f aca="false">SUBSTITUTE(B52,"),",");",1)</f>
        <v>FCST(MFT);FK(MFT);FN(MFT),FNMA(MFT),FNMN(MFT),FNO(MFT),</v>
      </c>
      <c r="D52" s="6" t="str">
        <f aca="false">SUBSTITUTE(C52,"),",");",1)</f>
        <v>FCST(MFT);FK(MFT);FN(MFT);FNMA(MFT),FNMN(MFT),FNO(MFT),</v>
      </c>
      <c r="E52" s="6" t="str">
        <f aca="false">SUBSTITUTE(D52,"),",");",1)</f>
        <v>FCST(MFT);FK(MFT);FN(MFT);FNMA(MFT);FNMN(MFT),FNO(MFT),</v>
      </c>
      <c r="F52" s="6" t="str">
        <f aca="false">SUBSTITUTE(E52,"),",");",1)</f>
        <v>FCST(MFT);FK(MFT);FN(MFT);FNMA(MFT);FNMN(MFT);FNO(MFT),</v>
      </c>
      <c r="G52" s="6" t="str">
        <f aca="false">SUBSTITUTE(F52,"),",");",1)</f>
        <v>FCST(MFT);FK(MFT);FN(MFT);FNMA(MFT);FNMN(MFT);FNO(MFT);</v>
      </c>
      <c r="H52" s="6" t="str">
        <f aca="false">SUBSTITUTE(G52,"),",");",1)</f>
        <v>FCST(MFT);FK(MFT);FN(MFT);FNMA(MFT);FNMN(MFT);FNO(MFT);</v>
      </c>
      <c r="I52" s="6" t="str">
        <f aca="false">SUBSTITUTE(H52,"),",");",1)</f>
        <v>FCST(MFT);FK(MFT);FN(MFT);FNMA(MFT);FNMN(MFT);FNO(MFT);</v>
      </c>
      <c r="J52" s="6" t="str">
        <f aca="false">SUBSTITUTE(I52,"),",");",1)</f>
        <v>FCST(MFT);FK(MFT);FN(MFT);FNMA(MFT);FNMN(MFT);FNO(MFT);</v>
      </c>
      <c r="K52" s="6" t="str">
        <f aca="false">SUBSTITUTE(J52,"),",");",1)</f>
        <v>FCST(MFT);FK(MFT);FN(MFT);FNMA(MFT);FNMN(MFT);FNO(MFT);</v>
      </c>
      <c r="L52" s="6" t="str">
        <f aca="false">SUBSTITUTE(K52,"),",");",1)</f>
        <v>FCST(MFT);FK(MFT);FN(MFT);FNMA(MFT);FNMN(MFT);FNO(MFT);</v>
      </c>
      <c r="M52" s="6" t="str">
        <f aca="false">SUBSTITUTE(L52,"),",");",1)</f>
        <v>FCST(MFT);FK(MFT);FN(MFT);FNMA(MFT);FNMN(MFT);FNO(MFT);</v>
      </c>
      <c r="N52" s="6" t="str">
        <f aca="false">SUBSTITUTE(M52,"),",");",1)</f>
        <v>FCST(MFT);FK(MFT);FN(MFT);FNMA(MFT);FNMN(MFT);FNO(MFT);</v>
      </c>
      <c r="O52" s="6" t="str">
        <f aca="false">SUBSTITUTE(N52,"),",");",1)</f>
        <v>FCST(MFT);FK(MFT);FN(MFT);FNMA(MFT);FNMN(MFT);FNO(MFT);</v>
      </c>
      <c r="P52" s="6" t="str">
        <f aca="false">SUBSTITUTE(O52,"),",");",1)</f>
        <v>FCST(MFT);FK(MFT);FN(MFT);FNMA(MFT);FNMN(MFT);FNO(MFT);</v>
      </c>
    </row>
    <row r="53" customFormat="false" ht="13.2" hidden="false" customHeight="false" outlineLevel="0" collapsed="false">
      <c r="A53" s="11" t="s">
        <v>515</v>
      </c>
      <c r="B53" s="6" t="str">
        <f aca="false">SUBSTITUTE(A53,"),",");",1)</f>
        <v>FOC(MFT);FP(MFT),FPO(MFT),FSLT(MFT)</v>
      </c>
      <c r="C53" s="6" t="str">
        <f aca="false">SUBSTITUTE(B53,"),",");",1)</f>
        <v>FOC(MFT);FP(MFT);FPO(MFT),FSLT(MFT)</v>
      </c>
      <c r="D53" s="6" t="str">
        <f aca="false">SUBSTITUTE(C53,"),",");",1)</f>
        <v>FOC(MFT);FP(MFT);FPO(MFT);FSLT(MFT)</v>
      </c>
      <c r="E53" s="6" t="str">
        <f aca="false">SUBSTITUTE(D53,"),",");",1)</f>
        <v>FOC(MFT);FP(MFT);FPO(MFT);FSLT(MFT)</v>
      </c>
      <c r="F53" s="6" t="str">
        <f aca="false">SUBSTITUTE(E53,"),",");",1)</f>
        <v>FOC(MFT);FP(MFT);FPO(MFT);FSLT(MFT)</v>
      </c>
      <c r="G53" s="6" t="str">
        <f aca="false">SUBSTITUTE(F53,"),",");",1)</f>
        <v>FOC(MFT);FP(MFT);FPO(MFT);FSLT(MFT)</v>
      </c>
      <c r="H53" s="6" t="str">
        <f aca="false">SUBSTITUTE(G53,"),",");",1)</f>
        <v>FOC(MFT);FP(MFT);FPO(MFT);FSLT(MFT)</v>
      </c>
      <c r="I53" s="6" t="str">
        <f aca="false">SUBSTITUTE(H53,"),",");",1)</f>
        <v>FOC(MFT);FP(MFT);FPO(MFT);FSLT(MFT)</v>
      </c>
      <c r="J53" s="6" t="str">
        <f aca="false">SUBSTITUTE(I53,"),",");",1)</f>
        <v>FOC(MFT);FP(MFT);FPO(MFT);FSLT(MFT)</v>
      </c>
      <c r="K53" s="6" t="str">
        <f aca="false">SUBSTITUTE(J53,"),",");",1)</f>
        <v>FOC(MFT);FP(MFT);FPO(MFT);FSLT(MFT)</v>
      </c>
      <c r="L53" s="6" t="str">
        <f aca="false">SUBSTITUTE(K53,"),",");",1)</f>
        <v>FOC(MFT);FP(MFT);FPO(MFT);FSLT(MFT)</v>
      </c>
      <c r="M53" s="6" t="str">
        <f aca="false">SUBSTITUTE(L53,"),",");",1)</f>
        <v>FOC(MFT);FP(MFT);FPO(MFT);FSLT(MFT)</v>
      </c>
      <c r="N53" s="6" t="str">
        <f aca="false">SUBSTITUTE(M53,"),",");",1)</f>
        <v>FOC(MFT);FP(MFT);FPO(MFT);FSLT(MFT)</v>
      </c>
      <c r="O53" s="6" t="str">
        <f aca="false">SUBSTITUTE(N53,"),",");",1)</f>
        <v>FOC(MFT);FP(MFT);FPO(MFT);FSLT(MFT)</v>
      </c>
      <c r="P53" s="6" t="str">
        <f aca="false">SUBSTITUTE(O53,"),",");",1)</f>
        <v>FOC(MFT);FP(MFT);FPO(MFT);FSLT(MFT)</v>
      </c>
    </row>
    <row r="54" customFormat="false" ht="13.2" hidden="false" customHeight="false" outlineLevel="0" collapsed="false">
      <c r="A54" s="11" t="s">
        <v>516</v>
      </c>
      <c r="B54" s="6" t="str">
        <f aca="false">SUBSTITUTE(A54,"),",");",1)</f>
        <v>PCST(MPS);PHLF(MPS),PHLS(MPS),PKOC(MPS),PLCH(MPS),</v>
      </c>
      <c r="C54" s="6" t="str">
        <f aca="false">SUBSTITUTE(B54,"),",");",1)</f>
        <v>PCST(MPS);PHLF(MPS);PHLS(MPS),PKOC(MPS),PLCH(MPS),</v>
      </c>
      <c r="D54" s="6" t="str">
        <f aca="false">SUBSTITUTE(C54,"),",");",1)</f>
        <v>PCST(MPS);PHLF(MPS);PHLS(MPS);PKOC(MPS),PLCH(MPS),</v>
      </c>
      <c r="E54" s="6" t="str">
        <f aca="false">SUBSTITUTE(D54,"),",");",1)</f>
        <v>PCST(MPS);PHLF(MPS);PHLS(MPS);PKOC(MPS);PLCH(MPS),</v>
      </c>
      <c r="F54" s="6" t="str">
        <f aca="false">SUBSTITUTE(E54,"),",");",1)</f>
        <v>PCST(MPS);PHLF(MPS);PHLS(MPS);PKOC(MPS);PLCH(MPS);</v>
      </c>
      <c r="G54" s="6" t="str">
        <f aca="false">SUBSTITUTE(F54,"),",");",1)</f>
        <v>PCST(MPS);PHLF(MPS);PHLS(MPS);PKOC(MPS);PLCH(MPS);</v>
      </c>
      <c r="H54" s="6" t="str">
        <f aca="false">SUBSTITUTE(G54,"),",");",1)</f>
        <v>PCST(MPS);PHLF(MPS);PHLS(MPS);PKOC(MPS);PLCH(MPS);</v>
      </c>
      <c r="I54" s="6" t="str">
        <f aca="false">SUBSTITUTE(H54,"),",");",1)</f>
        <v>PCST(MPS);PHLF(MPS);PHLS(MPS);PKOC(MPS);PLCH(MPS);</v>
      </c>
      <c r="J54" s="6" t="str">
        <f aca="false">SUBSTITUTE(I54,"),",");",1)</f>
        <v>PCST(MPS);PHLF(MPS);PHLS(MPS);PKOC(MPS);PLCH(MPS);</v>
      </c>
      <c r="K54" s="6" t="str">
        <f aca="false">SUBSTITUTE(J54,"),",");",1)</f>
        <v>PCST(MPS);PHLF(MPS);PHLS(MPS);PKOC(MPS);PLCH(MPS);</v>
      </c>
      <c r="L54" s="6" t="str">
        <f aca="false">SUBSTITUTE(K54,"),",");",1)</f>
        <v>PCST(MPS);PHLF(MPS);PHLS(MPS);PKOC(MPS);PLCH(MPS);</v>
      </c>
      <c r="M54" s="6" t="str">
        <f aca="false">SUBSTITUTE(L54,"),",");",1)</f>
        <v>PCST(MPS);PHLF(MPS);PHLS(MPS);PKOC(MPS);PLCH(MPS);</v>
      </c>
      <c r="N54" s="6" t="str">
        <f aca="false">SUBSTITUTE(M54,"),",");",1)</f>
        <v>PCST(MPS);PHLF(MPS);PHLS(MPS);PKOC(MPS);PLCH(MPS);</v>
      </c>
      <c r="O54" s="6" t="str">
        <f aca="false">SUBSTITUTE(N54,"),",");",1)</f>
        <v>PCST(MPS);PHLF(MPS);PHLS(MPS);PKOC(MPS);PLCH(MPS);</v>
      </c>
      <c r="P54" s="6" t="str">
        <f aca="false">SUBSTITUTE(O54,"),",");",1)</f>
        <v>PCST(MPS);PHLF(MPS);PHLS(MPS);PKOC(MPS);PLCH(MPS);</v>
      </c>
    </row>
    <row r="55" customFormat="false" ht="13.2" hidden="false" customHeight="false" outlineLevel="0" collapsed="false">
      <c r="A55" s="11" t="s">
        <v>517</v>
      </c>
      <c r="B55" s="6" t="str">
        <f aca="false">SUBSTITUTE(A55,"),",");",1)</f>
        <v>PSOL(MPS);PWOF(MPS),SSPS(MPS)</v>
      </c>
      <c r="C55" s="6" t="str">
        <f aca="false">SUBSTITUTE(B55,"),",");",1)</f>
        <v>PSOL(MPS);PWOF(MPS);SSPS(MPS)</v>
      </c>
      <c r="D55" s="6" t="str">
        <f aca="false">SUBSTITUTE(C55,"),",");",1)</f>
        <v>PSOL(MPS);PWOF(MPS);SSPS(MPS)</v>
      </c>
      <c r="E55" s="6" t="str">
        <f aca="false">SUBSTITUTE(D55,"),",");",1)</f>
        <v>PSOL(MPS);PWOF(MPS);SSPS(MPS)</v>
      </c>
      <c r="F55" s="6" t="str">
        <f aca="false">SUBSTITUTE(E55,"),",");",1)</f>
        <v>PSOL(MPS);PWOF(MPS);SSPS(MPS)</v>
      </c>
      <c r="G55" s="6" t="str">
        <f aca="false">SUBSTITUTE(F55,"),",");",1)</f>
        <v>PSOL(MPS);PWOF(MPS);SSPS(MPS)</v>
      </c>
      <c r="H55" s="6" t="str">
        <f aca="false">SUBSTITUTE(G55,"),",");",1)</f>
        <v>PSOL(MPS);PWOF(MPS);SSPS(MPS)</v>
      </c>
      <c r="I55" s="6" t="str">
        <f aca="false">SUBSTITUTE(H55,"),",");",1)</f>
        <v>PSOL(MPS);PWOF(MPS);SSPS(MPS)</v>
      </c>
      <c r="J55" s="6" t="str">
        <f aca="false">SUBSTITUTE(I55,"),",");",1)</f>
        <v>PSOL(MPS);PWOF(MPS);SSPS(MPS)</v>
      </c>
      <c r="K55" s="6" t="str">
        <f aca="false">SUBSTITUTE(J55,"),",");",1)</f>
        <v>PSOL(MPS);PWOF(MPS);SSPS(MPS)</v>
      </c>
      <c r="L55" s="6" t="str">
        <f aca="false">SUBSTITUTE(K55,"),",");",1)</f>
        <v>PSOL(MPS);PWOF(MPS);SSPS(MPS)</v>
      </c>
      <c r="M55" s="6" t="str">
        <f aca="false">SUBSTITUTE(L55,"),",");",1)</f>
        <v>PSOL(MPS);PWOF(MPS);SSPS(MPS)</v>
      </c>
      <c r="N55" s="6" t="str">
        <f aca="false">SUBSTITUTE(M55,"),",");",1)</f>
        <v>PSOL(MPS);PWOF(MPS);SSPS(MPS)</v>
      </c>
      <c r="O55" s="6" t="str">
        <f aca="false">SUBSTITUTE(N55,"),",");",1)</f>
        <v>PSOL(MPS);PWOF(MPS);SSPS(MPS)</v>
      </c>
      <c r="P55" s="6" t="str">
        <f aca="false">SUBSTITUTE(O55,"),",");",1)</f>
        <v>PSOL(MPS);PWOF(MPS);SSPS(MPS)</v>
      </c>
    </row>
    <row r="56" customFormat="false" ht="26.4" hidden="false" customHeight="false" outlineLevel="0" collapsed="false">
      <c r="A56" s="11" t="s">
        <v>518</v>
      </c>
      <c r="B56" s="6" t="str">
        <f aca="false">SUBSTITUTE(A56,"),",");",1)</f>
        <v>COOP(MNT);COTL(MNT),DKH(MNT),DKI(MNT),EFM(MNT),EMX(MNT),FPOP(MNT),FRCP(MNT),FULU(MNT),HE(MNT),HMO(MNT),ORHI(MNT),RHT(MNT),RIN(MNT),RR(MNT),STIR(MNT),TIL(MNT),TLD(MNT)</v>
      </c>
      <c r="C56" s="6" t="str">
        <f aca="false">SUBSTITUTE(B56,"),",");",1)</f>
        <v>COOP(MNT);COTL(MNT);DKH(MNT),DKI(MNT),EFM(MNT),EMX(MNT),FPOP(MNT),FRCP(MNT),FULU(MNT),HE(MNT),HMO(MNT),ORHI(MNT),RHT(MNT),RIN(MNT),RR(MNT),STIR(MNT),TIL(MNT),TLD(MNT)</v>
      </c>
      <c r="D56" s="6" t="str">
        <f aca="false">SUBSTITUTE(C56,"),",");",1)</f>
        <v>COOP(MNT);COTL(MNT);DKH(MNT);DKI(MNT),EFM(MNT),EMX(MNT),FPOP(MNT),FRCP(MNT),FULU(MNT),HE(MNT),HMO(MNT),ORHI(MNT),RHT(MNT),RIN(MNT),RR(MNT),STIR(MNT),TIL(MNT),TLD(MNT)</v>
      </c>
      <c r="E56" s="6" t="str">
        <f aca="false">SUBSTITUTE(D56,"),",");",1)</f>
        <v>COOP(MNT);COTL(MNT);DKH(MNT);DKI(MNT);EFM(MNT),EMX(MNT),FPOP(MNT),FRCP(MNT),FULU(MNT),HE(MNT),HMO(MNT),ORHI(MNT),RHT(MNT),RIN(MNT),RR(MNT),STIR(MNT),TIL(MNT),TLD(MNT)</v>
      </c>
      <c r="F56" s="6" t="str">
        <f aca="false">SUBSTITUTE(E56,"),",");",1)</f>
        <v>COOP(MNT);COTL(MNT);DKH(MNT);DKI(MNT);EFM(MNT);EMX(MNT),FPOP(MNT),FRCP(MNT),FULU(MNT),HE(MNT),HMO(MNT),ORHI(MNT),RHT(MNT),RIN(MNT),RR(MNT),STIR(MNT),TIL(MNT),TLD(MNT)</v>
      </c>
      <c r="G56" s="6" t="str">
        <f aca="false">SUBSTITUTE(F56,"),",");",1)</f>
        <v>COOP(MNT);COTL(MNT);DKH(MNT);DKI(MNT);EFM(MNT);EMX(MNT);FPOP(MNT),FRCP(MNT),FULU(MNT),HE(MNT),HMO(MNT),ORHI(MNT),RHT(MNT),RIN(MNT),RR(MNT),STIR(MNT),TIL(MNT),TLD(MNT)</v>
      </c>
      <c r="H56" s="6" t="str">
        <f aca="false">SUBSTITUTE(G56,"),",");",1)</f>
        <v>COOP(MNT);COTL(MNT);DKH(MNT);DKI(MNT);EFM(MNT);EMX(MNT);FPOP(MNT);FRCP(MNT),FULU(MNT),HE(MNT),HMO(MNT),ORHI(MNT),RHT(MNT),RIN(MNT),RR(MNT),STIR(MNT),TIL(MNT),TLD(MNT)</v>
      </c>
      <c r="I56" s="6" t="str">
        <f aca="false">SUBSTITUTE(H56,"),",");",1)</f>
        <v>COOP(MNT);COTL(MNT);DKH(MNT);DKI(MNT);EFM(MNT);EMX(MNT);FPOP(MNT);FRCP(MNT);FULU(MNT),HE(MNT),HMO(MNT),ORHI(MNT),RHT(MNT),RIN(MNT),RR(MNT),STIR(MNT),TIL(MNT),TLD(MNT)</v>
      </c>
      <c r="J56" s="6" t="str">
        <f aca="false">SUBSTITUTE(I56,"),",");",1)</f>
        <v>COOP(MNT);COTL(MNT);DKH(MNT);DKI(MNT);EFM(MNT);EMX(MNT);FPOP(MNT);FRCP(MNT);FULU(MNT);HE(MNT),HMO(MNT),ORHI(MNT),RHT(MNT),RIN(MNT),RR(MNT),STIR(MNT),TIL(MNT),TLD(MNT)</v>
      </c>
      <c r="K56" s="6" t="str">
        <f aca="false">SUBSTITUTE(J56,"),",");",1)</f>
        <v>COOP(MNT);COTL(MNT);DKH(MNT);DKI(MNT);EFM(MNT);EMX(MNT);FPOP(MNT);FRCP(MNT);FULU(MNT);HE(MNT);HMO(MNT),ORHI(MNT),RHT(MNT),RIN(MNT),RR(MNT),STIR(MNT),TIL(MNT),TLD(MNT)</v>
      </c>
      <c r="L56" s="6" t="str">
        <f aca="false">SUBSTITUTE(K56,"),",");",1)</f>
        <v>COOP(MNT);COTL(MNT);DKH(MNT);DKI(MNT);EFM(MNT);EMX(MNT);FPOP(MNT);FRCP(MNT);FULU(MNT);HE(MNT);HMO(MNT);ORHI(MNT),RHT(MNT),RIN(MNT),RR(MNT),STIR(MNT),TIL(MNT),TLD(MNT)</v>
      </c>
      <c r="M56" s="6" t="str">
        <f aca="false">SUBSTITUTE(L56,"),",");",1)</f>
        <v>COOP(MNT);COTL(MNT);DKH(MNT);DKI(MNT);EFM(MNT);EMX(MNT);FPOP(MNT);FRCP(MNT);FULU(MNT);HE(MNT);HMO(MNT);ORHI(MNT);RHT(MNT),RIN(MNT),RR(MNT),STIR(MNT),TIL(MNT),TLD(MNT)</v>
      </c>
      <c r="N56" s="6" t="str">
        <f aca="false">SUBSTITUTE(M56,"),",");",1)</f>
        <v>COOP(MNT);COTL(MNT);DKH(MNT);DKI(MNT);EFM(MNT);EMX(MNT);FPOP(MNT);FRCP(MNT);FULU(MNT);HE(MNT);HMO(MNT);ORHI(MNT);RHT(MNT);RIN(MNT),RR(MNT),STIR(MNT),TIL(MNT),TLD(MNT)</v>
      </c>
      <c r="O56" s="6" t="str">
        <f aca="false">SUBSTITUTE(N56,"),",");",1)</f>
        <v>COOP(MNT);COTL(MNT);DKH(MNT);DKI(MNT);EFM(MNT);EMX(MNT);FPOP(MNT);FRCP(MNT);FULU(MNT);HE(MNT);HMO(MNT);ORHI(MNT);RHT(MNT);RIN(MNT);RR(MNT),STIR(MNT),TIL(MNT),TLD(MNT)</v>
      </c>
      <c r="P56" s="6" t="str">
        <f aca="false">SUBSTITUTE(O56,"),",");",1)</f>
        <v>COOP(MNT);COTL(MNT);DKH(MNT);DKI(MNT);EFM(MNT);EMX(MNT);FPOP(MNT);FRCP(MNT);FULU(MNT);HE(MNT);HMO(MNT);ORHI(MNT);RHT(MNT);RIN(MNT);RR(MNT);STIR(MNT),TIL(MNT),TLD(MNT)</v>
      </c>
    </row>
    <row r="57" customFormat="false" ht="13.2" hidden="false" customHeight="false" outlineLevel="0" collapsed="false">
      <c r="A57" s="11" t="s">
        <v>519</v>
      </c>
      <c r="B57" s="6" t="str">
        <f aca="false">SUBSTITUTE(A57,"),",");",1)</f>
        <v>AEP(MNC);ALT(MNC),CAF(MNC),CKY(MNC),CNLV(MNC),CNY(MNC),</v>
      </c>
      <c r="C57" s="6" t="str">
        <f aca="false">SUBSTITUTE(B57,"),",");",1)</f>
        <v>AEP(MNC);ALT(MNC);CAF(MNC),CKY(MNC),CNLV(MNC),CNY(MNC),</v>
      </c>
      <c r="D57" s="6" t="str">
        <f aca="false">SUBSTITUTE(C57,"),",");",1)</f>
        <v>AEP(MNC);ALT(MNC);CAF(MNC);CKY(MNC),CNLV(MNC),CNY(MNC),</v>
      </c>
      <c r="E57" s="6" t="str">
        <f aca="false">SUBSTITUTE(D57,"),",");",1)</f>
        <v>AEP(MNC);ALT(MNC);CAF(MNC);CKY(MNC);CNLV(MNC),CNY(MNC),</v>
      </c>
      <c r="F57" s="6" t="str">
        <f aca="false">SUBSTITUTE(E57,"),",");",1)</f>
        <v>AEP(MNC);ALT(MNC);CAF(MNC);CKY(MNC);CNLV(MNC);CNY(MNC),</v>
      </c>
      <c r="G57" s="6" t="str">
        <f aca="false">SUBSTITUTE(F57,"),",");",1)</f>
        <v>AEP(MNC);ALT(MNC);CAF(MNC);CKY(MNC);CNLV(MNC);CNY(MNC);</v>
      </c>
      <c r="H57" s="6" t="str">
        <f aca="false">SUBSTITUTE(G57,"),",");",1)</f>
        <v>AEP(MNC);ALT(MNC);CAF(MNC);CKY(MNC);CNLV(MNC);CNY(MNC);</v>
      </c>
      <c r="I57" s="6" t="str">
        <f aca="false">SUBSTITUTE(H57,"),",");",1)</f>
        <v>AEP(MNC);ALT(MNC);CAF(MNC);CKY(MNC);CNLV(MNC);CNY(MNC);</v>
      </c>
      <c r="J57" s="6" t="str">
        <f aca="false">SUBSTITUTE(I57,"),",");",1)</f>
        <v>AEP(MNC);ALT(MNC);CAF(MNC);CKY(MNC);CNLV(MNC);CNY(MNC);</v>
      </c>
      <c r="K57" s="6" t="str">
        <f aca="false">SUBSTITUTE(J57,"),",");",1)</f>
        <v>AEP(MNC);ALT(MNC);CAF(MNC);CKY(MNC);CNLV(MNC);CNY(MNC);</v>
      </c>
      <c r="L57" s="6" t="str">
        <f aca="false">SUBSTITUTE(K57,"),",");",1)</f>
        <v>AEP(MNC);ALT(MNC);CAF(MNC);CKY(MNC);CNLV(MNC);CNY(MNC);</v>
      </c>
      <c r="M57" s="6" t="str">
        <f aca="false">SUBSTITUTE(L57,"),",");",1)</f>
        <v>AEP(MNC);ALT(MNC);CAF(MNC);CKY(MNC);CNLV(MNC);CNY(MNC);</v>
      </c>
      <c r="N57" s="6" t="str">
        <f aca="false">SUBSTITUTE(M57,"),",");",1)</f>
        <v>AEP(MNC);ALT(MNC);CAF(MNC);CKY(MNC);CNLV(MNC);CNY(MNC);</v>
      </c>
      <c r="O57" s="6" t="str">
        <f aca="false">SUBSTITUTE(N57,"),",");",1)</f>
        <v>AEP(MNC);ALT(MNC);CAF(MNC);CKY(MNC);CNLV(MNC);CNY(MNC);</v>
      </c>
      <c r="P57" s="6" t="str">
        <f aca="false">SUBSTITUTE(O57,"),",");",1)</f>
        <v>AEP(MNC);ALT(MNC);CAF(MNC);CKY(MNC);CNLV(MNC);CNY(MNC);</v>
      </c>
    </row>
    <row r="58" customFormat="false" ht="13.2" hidden="false" customHeight="false" outlineLevel="0" collapsed="false">
      <c r="A58" s="11" t="s">
        <v>520</v>
      </c>
      <c r="B58" s="6" t="str">
        <f aca="false">SUBSTITUTE(A58,"),",");",1)</f>
        <v>CSTS(MNC);CPY(MNC),DDM(MNC),DLAI(MNC),DMLA(MNC),DMLX(MNC),EP(MNC),</v>
      </c>
      <c r="C58" s="6" t="str">
        <f aca="false">SUBSTITUTE(B58,"),",");",1)</f>
        <v>CSTS(MNC);CPY(MNC);DDM(MNC),DLAI(MNC),DMLA(MNC),DMLX(MNC),EP(MNC),</v>
      </c>
      <c r="D58" s="6" t="str">
        <f aca="false">SUBSTITUTE(C58,"),",");",1)</f>
        <v>CSTS(MNC);CPY(MNC);DDM(MNC);DLAI(MNC),DMLA(MNC),DMLX(MNC),EP(MNC),</v>
      </c>
      <c r="E58" s="6" t="str">
        <f aca="false">SUBSTITUTE(D58,"),",");",1)</f>
        <v>CSTS(MNC);CPY(MNC);DDM(MNC);DLAI(MNC);DMLA(MNC),DMLX(MNC),EP(MNC),</v>
      </c>
      <c r="F58" s="6" t="str">
        <f aca="false">SUBSTITUTE(E58,"),",");",1)</f>
        <v>CSTS(MNC);CPY(MNC);DDM(MNC);DLAI(MNC);DMLA(MNC);DMLX(MNC),EP(MNC),</v>
      </c>
      <c r="G58" s="6" t="str">
        <f aca="false">SUBSTITUTE(F58,"),",");",1)</f>
        <v>CSTS(MNC);CPY(MNC);DDM(MNC);DLAI(MNC);DMLA(MNC);DMLX(MNC);EP(MNC),</v>
      </c>
      <c r="H58" s="6" t="str">
        <f aca="false">SUBSTITUTE(G58,"),",");",1)</f>
        <v>CSTS(MNC);CPY(MNC);DDM(MNC);DLAI(MNC);DMLA(MNC);DMLX(MNC);EP(MNC);</v>
      </c>
      <c r="I58" s="6" t="str">
        <f aca="false">SUBSTITUTE(H58,"),",");",1)</f>
        <v>CSTS(MNC);CPY(MNC);DDM(MNC);DLAI(MNC);DMLA(MNC);DMLX(MNC);EP(MNC);</v>
      </c>
      <c r="J58" s="6" t="str">
        <f aca="false">SUBSTITUTE(I58,"),",");",1)</f>
        <v>CSTS(MNC);CPY(MNC);DDM(MNC);DLAI(MNC);DMLA(MNC);DMLX(MNC);EP(MNC);</v>
      </c>
      <c r="K58" s="6" t="str">
        <f aca="false">SUBSTITUTE(J58,"),",");",1)</f>
        <v>CSTS(MNC);CPY(MNC);DDM(MNC);DLAI(MNC);DMLA(MNC);DMLX(MNC);EP(MNC);</v>
      </c>
      <c r="L58" s="6" t="str">
        <f aca="false">SUBSTITUTE(K58,"),",");",1)</f>
        <v>CSTS(MNC);CPY(MNC);DDM(MNC);DLAI(MNC);DMLA(MNC);DMLX(MNC);EP(MNC);</v>
      </c>
      <c r="M58" s="6" t="str">
        <f aca="false">SUBSTITUTE(L58,"),",");",1)</f>
        <v>CSTS(MNC);CPY(MNC);DDM(MNC);DLAI(MNC);DMLA(MNC);DMLX(MNC);EP(MNC);</v>
      </c>
      <c r="N58" s="6" t="str">
        <f aca="false">SUBSTITUTE(M58,"),",");",1)</f>
        <v>CSTS(MNC);CPY(MNC);DDM(MNC);DLAI(MNC);DMLA(MNC);DMLX(MNC);EP(MNC);</v>
      </c>
      <c r="O58" s="6" t="str">
        <f aca="false">SUBSTITUTE(N58,"),",");",1)</f>
        <v>CSTS(MNC);CPY(MNC);DDM(MNC);DLAI(MNC);DMLA(MNC);DMLX(MNC);EP(MNC);</v>
      </c>
      <c r="P58" s="6" t="str">
        <f aca="false">SUBSTITUTE(O58,"),",");",1)</f>
        <v>CSTS(MNC);CPY(MNC);DDM(MNC);DLAI(MNC);DMLA(MNC);DMLX(MNC);EP(MNC);</v>
      </c>
    </row>
    <row r="59" customFormat="false" ht="13.2" hidden="false" customHeight="false" outlineLevel="0" collapsed="false">
      <c r="A59" s="11" t="s">
        <v>521</v>
      </c>
      <c r="B59" s="6" t="str">
        <f aca="false">SUBSTITUTE(A59,"),",");",1)</f>
        <v>EXTC(MNC);FLT(MNC),FTO(MNC),GMHU(MNC),GRDD(MNC),GRLV(MNC),GSI(MNC),</v>
      </c>
      <c r="C59" s="6" t="str">
        <f aca="false">SUBSTITUTE(B59,"),",");",1)</f>
        <v>EXTC(MNC);FLT(MNC);FTO(MNC),GMHU(MNC),GRDD(MNC),GRLV(MNC),GSI(MNC),</v>
      </c>
      <c r="D59" s="6" t="str">
        <f aca="false">SUBSTITUTE(C59,"),",");",1)</f>
        <v>EXTC(MNC);FLT(MNC);FTO(MNC);GMHU(MNC),GRDD(MNC),GRLV(MNC),GSI(MNC),</v>
      </c>
      <c r="E59" s="6" t="str">
        <f aca="false">SUBSTITUTE(D59,"),",");",1)</f>
        <v>EXTC(MNC);FLT(MNC);FTO(MNC);GMHU(MNC);GRDD(MNC),GRLV(MNC),GSI(MNC),</v>
      </c>
      <c r="F59" s="6" t="str">
        <f aca="false">SUBSTITUTE(E59,"),",");",1)</f>
        <v>EXTC(MNC);FLT(MNC);FTO(MNC);GMHU(MNC);GRDD(MNC);GRLV(MNC),GSI(MNC),</v>
      </c>
      <c r="G59" s="6" t="str">
        <f aca="false">SUBSTITUTE(F59,"),",");",1)</f>
        <v>EXTC(MNC);FLT(MNC);FTO(MNC);GMHU(MNC);GRDD(MNC);GRLV(MNC);GSI(MNC),</v>
      </c>
      <c r="H59" s="6" t="str">
        <f aca="false">SUBSTITUTE(G59,"),",");",1)</f>
        <v>EXTC(MNC);FLT(MNC);FTO(MNC);GMHU(MNC);GRDD(MNC);GRLV(MNC);GSI(MNC);</v>
      </c>
      <c r="I59" s="6" t="str">
        <f aca="false">SUBSTITUTE(H59,"),",");",1)</f>
        <v>EXTC(MNC);FLT(MNC);FTO(MNC);GMHU(MNC);GRDD(MNC);GRLV(MNC);GSI(MNC);</v>
      </c>
      <c r="J59" s="6" t="str">
        <f aca="false">SUBSTITUTE(I59,"),",");",1)</f>
        <v>EXTC(MNC);FLT(MNC);FTO(MNC);GMHU(MNC);GRDD(MNC);GRLV(MNC);GSI(MNC);</v>
      </c>
      <c r="K59" s="6" t="str">
        <f aca="false">SUBSTITUTE(J59,"),",");",1)</f>
        <v>EXTC(MNC);FLT(MNC);FTO(MNC);GMHU(MNC);GRDD(MNC);GRLV(MNC);GSI(MNC);</v>
      </c>
      <c r="L59" s="6" t="str">
        <f aca="false">SUBSTITUTE(K59,"),",");",1)</f>
        <v>EXTC(MNC);FLT(MNC);FTO(MNC);GMHU(MNC);GRDD(MNC);GRLV(MNC);GSI(MNC);</v>
      </c>
      <c r="M59" s="6" t="str">
        <f aca="false">SUBSTITUTE(L59,"),",");",1)</f>
        <v>EXTC(MNC);FLT(MNC);FTO(MNC);GMHU(MNC);GRDD(MNC);GRLV(MNC);GSI(MNC);</v>
      </c>
      <c r="N59" s="6" t="str">
        <f aca="false">SUBSTITUTE(M59,"),",");",1)</f>
        <v>EXTC(MNC);FLT(MNC);FTO(MNC);GMHU(MNC);GRDD(MNC);GRLV(MNC);GSI(MNC);</v>
      </c>
      <c r="O59" s="6" t="str">
        <f aca="false">SUBSTITUTE(N59,"),",");",1)</f>
        <v>EXTC(MNC);FLT(MNC);FTO(MNC);GMHU(MNC);GRDD(MNC);GRLV(MNC);GSI(MNC);</v>
      </c>
      <c r="P59" s="6" t="str">
        <f aca="false">SUBSTITUTE(O59,"),",");",1)</f>
        <v>EXTC(MNC);FLT(MNC);FTO(MNC);GMHU(MNC);GRDD(MNC);GRLV(MNC);GSI(MNC);</v>
      </c>
    </row>
    <row r="60" customFormat="false" ht="13.2" hidden="false" customHeight="false" outlineLevel="0" collapsed="false">
      <c r="A60" s="11" t="s">
        <v>522</v>
      </c>
      <c r="B60" s="6" t="str">
        <f aca="false">SUBSTITUTE(A60,"),",");",1)</f>
        <v>HI(MNC);HMX(MNC),PHUX(MNC),PLAX(MNC),POPX(MNC),PRYF(MNC),PRYG(MNC),</v>
      </c>
      <c r="C60" s="6" t="str">
        <f aca="false">SUBSTITUTE(B60,"),",");",1)</f>
        <v>HI(MNC);HMX(MNC);PHUX(MNC),PLAX(MNC),POPX(MNC),PRYF(MNC),PRYG(MNC),</v>
      </c>
      <c r="D60" s="6" t="str">
        <f aca="false">SUBSTITUTE(C60,"),",");",1)</f>
        <v>HI(MNC);HMX(MNC);PHUX(MNC);PLAX(MNC),POPX(MNC),PRYF(MNC),PRYG(MNC),</v>
      </c>
      <c r="E60" s="6" t="str">
        <f aca="false">SUBSTITUTE(D60,"),",");",1)</f>
        <v>HI(MNC);HMX(MNC);PHUX(MNC);PLAX(MNC);POPX(MNC),PRYF(MNC),PRYG(MNC),</v>
      </c>
      <c r="F60" s="6" t="str">
        <f aca="false">SUBSTITUTE(E60,"),",");",1)</f>
        <v>HI(MNC);HMX(MNC);PHUX(MNC);PLAX(MNC);POPX(MNC);PRYF(MNC),PRYG(MNC),</v>
      </c>
      <c r="G60" s="6" t="str">
        <f aca="false">SUBSTITUTE(F60,"),",");",1)</f>
        <v>HI(MNC);HMX(MNC);PHUX(MNC);PLAX(MNC);POPX(MNC);PRYF(MNC);PRYG(MNC),</v>
      </c>
      <c r="H60" s="6" t="str">
        <f aca="false">SUBSTITUTE(G60,"),",");",1)</f>
        <v>HI(MNC);HMX(MNC);PHUX(MNC);PLAX(MNC);POPX(MNC);PRYF(MNC);PRYG(MNC);</v>
      </c>
      <c r="I60" s="6" t="str">
        <f aca="false">SUBSTITUTE(H60,"),",");",1)</f>
        <v>HI(MNC);HMX(MNC);PHUX(MNC);PLAX(MNC);POPX(MNC);PRYF(MNC);PRYG(MNC);</v>
      </c>
      <c r="J60" s="6" t="str">
        <f aca="false">SUBSTITUTE(I60,"),",");",1)</f>
        <v>HI(MNC);HMX(MNC);PHUX(MNC);PLAX(MNC);POPX(MNC);PRYF(MNC);PRYG(MNC);</v>
      </c>
      <c r="K60" s="6" t="str">
        <f aca="false">SUBSTITUTE(J60,"),",");",1)</f>
        <v>HI(MNC);HMX(MNC);PHUX(MNC);PLAX(MNC);POPX(MNC);PRYF(MNC);PRYG(MNC);</v>
      </c>
      <c r="L60" s="6" t="str">
        <f aca="false">SUBSTITUTE(K60,"),",");",1)</f>
        <v>HI(MNC);HMX(MNC);PHUX(MNC);PLAX(MNC);POPX(MNC);PRYF(MNC);PRYG(MNC);</v>
      </c>
      <c r="M60" s="6" t="str">
        <f aca="false">SUBSTITUTE(L60,"),",");",1)</f>
        <v>HI(MNC);HMX(MNC);PHUX(MNC);PLAX(MNC);POPX(MNC);PRYF(MNC);PRYG(MNC);</v>
      </c>
      <c r="N60" s="6" t="str">
        <f aca="false">SUBSTITUTE(M60,"),",");",1)</f>
        <v>HI(MNC);HMX(MNC);PHUX(MNC);PLAX(MNC);POPX(MNC);PRYF(MNC);PRYG(MNC);</v>
      </c>
      <c r="O60" s="6" t="str">
        <f aca="false">SUBSTITUTE(N60,"),",");",1)</f>
        <v>HI(MNC);HMX(MNC);PHUX(MNC);PLAX(MNC);POPX(MNC);PRYF(MNC);PRYG(MNC);</v>
      </c>
      <c r="P60" s="6" t="str">
        <f aca="false">SUBSTITUTE(O60,"),",");",1)</f>
        <v>HI(MNC);HMX(MNC);PHUX(MNC);PLAX(MNC);POPX(MNC);PRYF(MNC);PRYG(MNC);</v>
      </c>
    </row>
    <row r="61" customFormat="false" ht="13.2" hidden="false" customHeight="false" outlineLevel="0" collapsed="false">
      <c r="A61" s="11" t="s">
        <v>523</v>
      </c>
      <c r="B61" s="6" t="str">
        <f aca="false">SUBSTITUTE(A61,"),",");",1)</f>
        <v>PST(MNC);RBMD(MNC),RDMX(MNC),RLAD(MNC),SDW(MNC),TBSC(MNC),TCPA(MNC),</v>
      </c>
      <c r="C61" s="6" t="str">
        <f aca="false">SUBSTITUTE(B61,"),",");",1)</f>
        <v>PST(MNC);RBMD(MNC);RDMX(MNC),RLAD(MNC),SDW(MNC),TBSC(MNC),TCPA(MNC),</v>
      </c>
      <c r="D61" s="6" t="str">
        <f aca="false">SUBSTITUTE(C61,"),",");",1)</f>
        <v>PST(MNC);RBMD(MNC);RDMX(MNC);RLAD(MNC),SDW(MNC),TBSC(MNC),TCPA(MNC),</v>
      </c>
      <c r="E61" s="6" t="str">
        <f aca="false">SUBSTITUTE(D61,"),",");",1)</f>
        <v>PST(MNC);RBMD(MNC);RDMX(MNC);RLAD(MNC);SDW(MNC),TBSC(MNC),TCPA(MNC),</v>
      </c>
      <c r="F61" s="6" t="str">
        <f aca="false">SUBSTITUTE(E61,"),",");",1)</f>
        <v>PST(MNC);RBMD(MNC);RDMX(MNC);RLAD(MNC);SDW(MNC);TBSC(MNC),TCPA(MNC),</v>
      </c>
      <c r="G61" s="6" t="str">
        <f aca="false">SUBSTITUTE(F61,"),",");",1)</f>
        <v>PST(MNC);RBMD(MNC);RDMX(MNC);RLAD(MNC);SDW(MNC);TBSC(MNC);TCPA(MNC),</v>
      </c>
      <c r="H61" s="6" t="str">
        <f aca="false">SUBSTITUTE(G61,"),",");",1)</f>
        <v>PST(MNC);RBMD(MNC);RDMX(MNC);RLAD(MNC);SDW(MNC);TBSC(MNC);TCPA(MNC);</v>
      </c>
      <c r="I61" s="6" t="str">
        <f aca="false">SUBSTITUTE(H61,"),",");",1)</f>
        <v>PST(MNC);RBMD(MNC);RDMX(MNC);RLAD(MNC);SDW(MNC);TBSC(MNC);TCPA(MNC);</v>
      </c>
      <c r="J61" s="6" t="str">
        <f aca="false">SUBSTITUTE(I61,"),",");",1)</f>
        <v>PST(MNC);RBMD(MNC);RDMX(MNC);RLAD(MNC);SDW(MNC);TBSC(MNC);TCPA(MNC);</v>
      </c>
      <c r="K61" s="6" t="str">
        <f aca="false">SUBSTITUTE(J61,"),",");",1)</f>
        <v>PST(MNC);RBMD(MNC);RDMX(MNC);RLAD(MNC);SDW(MNC);TBSC(MNC);TCPA(MNC);</v>
      </c>
      <c r="L61" s="6" t="str">
        <f aca="false">SUBSTITUTE(K61,"),",");",1)</f>
        <v>PST(MNC);RBMD(MNC);RDMX(MNC);RLAD(MNC);SDW(MNC);TBSC(MNC);TCPA(MNC);</v>
      </c>
      <c r="M61" s="6" t="str">
        <f aca="false">SUBSTITUTE(L61,"),",");",1)</f>
        <v>PST(MNC);RBMD(MNC);RDMX(MNC);RLAD(MNC);SDW(MNC);TBSC(MNC);TCPA(MNC);</v>
      </c>
      <c r="N61" s="6" t="str">
        <f aca="false">SUBSTITUTE(M61,"),",");",1)</f>
        <v>PST(MNC);RBMD(MNC);RDMX(MNC);RLAD(MNC);SDW(MNC);TBSC(MNC);TCPA(MNC);</v>
      </c>
      <c r="O61" s="6" t="str">
        <f aca="false">SUBSTITUTE(N61,"),",");",1)</f>
        <v>PST(MNC);RBMD(MNC);RDMX(MNC);RLAD(MNC);SDW(MNC);TBSC(MNC);TCPA(MNC);</v>
      </c>
      <c r="P61" s="6" t="str">
        <f aca="false">SUBSTITUTE(O61,"),",");",1)</f>
        <v>PST(MNC);RBMD(MNC);RDMX(MNC);RLAD(MNC);SDW(MNC);TBSC(MNC);TCPA(MNC);</v>
      </c>
    </row>
    <row r="62" customFormat="false" ht="13.2" hidden="false" customHeight="false" outlineLevel="0" collapsed="false">
      <c r="A62" s="11" t="s">
        <v>524</v>
      </c>
      <c r="B62" s="6" t="str">
        <f aca="false">SUBSTITUTE(A62,"),",");",1)</f>
        <v>TCPY(MNC);TOPC(MNC),VPD2(MNC),VPTH(MNC),WA(MNC),WAVP(MNC),WCY(MNC),</v>
      </c>
      <c r="C62" s="6" t="str">
        <f aca="false">SUBSTITUTE(B62,"),",");",1)</f>
        <v>TCPY(MNC);TOPC(MNC);VPD2(MNC),VPTH(MNC),WA(MNC),WAVP(MNC),WCY(MNC),</v>
      </c>
      <c r="D62" s="6" t="str">
        <f aca="false">SUBSTITUTE(C62,"),",");",1)</f>
        <v>TCPY(MNC);TOPC(MNC);VPD2(MNC);VPTH(MNC),WA(MNC),WAVP(MNC),WCY(MNC),</v>
      </c>
      <c r="E62" s="6" t="str">
        <f aca="false">SUBSTITUTE(D62,"),",");",1)</f>
        <v>TCPY(MNC);TOPC(MNC);VPD2(MNC);VPTH(MNC);WA(MNC),WAVP(MNC),WCY(MNC),</v>
      </c>
      <c r="F62" s="6" t="str">
        <f aca="false">SUBSTITUTE(E62,"),",");",1)</f>
        <v>TCPY(MNC);TOPC(MNC);VPD2(MNC);VPTH(MNC);WA(MNC);WAVP(MNC),WCY(MNC),</v>
      </c>
      <c r="G62" s="6" t="str">
        <f aca="false">SUBSTITUTE(F62,"),",");",1)</f>
        <v>TCPY(MNC);TOPC(MNC);VPD2(MNC);VPTH(MNC);WA(MNC);WAVP(MNC);WCY(MNC),</v>
      </c>
      <c r="H62" s="6" t="str">
        <f aca="false">SUBSTITUTE(G62,"),",");",1)</f>
        <v>TCPY(MNC);TOPC(MNC);VPD2(MNC);VPTH(MNC);WA(MNC);WAVP(MNC);WCY(MNC);</v>
      </c>
      <c r="I62" s="6" t="str">
        <f aca="false">SUBSTITUTE(H62,"),",");",1)</f>
        <v>TCPY(MNC);TOPC(MNC);VPD2(MNC);VPTH(MNC);WA(MNC);WAVP(MNC);WCY(MNC);</v>
      </c>
      <c r="J62" s="6" t="str">
        <f aca="false">SUBSTITUTE(I62,"),",");",1)</f>
        <v>TCPY(MNC);TOPC(MNC);VPD2(MNC);VPTH(MNC);WA(MNC);WAVP(MNC);WCY(MNC);</v>
      </c>
      <c r="K62" s="6" t="str">
        <f aca="false">SUBSTITUTE(J62,"),",");",1)</f>
        <v>TCPY(MNC);TOPC(MNC);VPD2(MNC);VPTH(MNC);WA(MNC);WAVP(MNC);WCY(MNC);</v>
      </c>
      <c r="L62" s="6" t="str">
        <f aca="false">SUBSTITUTE(K62,"),",");",1)</f>
        <v>TCPY(MNC);TOPC(MNC);VPD2(MNC);VPTH(MNC);WA(MNC);WAVP(MNC);WCY(MNC);</v>
      </c>
      <c r="M62" s="6" t="str">
        <f aca="false">SUBSTITUTE(L62,"),",");",1)</f>
        <v>TCPY(MNC);TOPC(MNC);VPD2(MNC);VPTH(MNC);WA(MNC);WAVP(MNC);WCY(MNC);</v>
      </c>
      <c r="N62" s="6" t="str">
        <f aca="false">SUBSTITUTE(M62,"),",");",1)</f>
        <v>TCPY(MNC);TOPC(MNC);VPD2(MNC);VPTH(MNC);WA(MNC);WAVP(MNC);WCY(MNC);</v>
      </c>
      <c r="O62" s="6" t="str">
        <f aca="false">SUBSTITUTE(N62,"),",");",1)</f>
        <v>TCPY(MNC);TOPC(MNC);VPD2(MNC);VPTH(MNC);WA(MNC);WAVP(MNC);WCY(MNC);</v>
      </c>
      <c r="P62" s="6" t="str">
        <f aca="false">SUBSTITUTE(O62,"),",");",1)</f>
        <v>TCPY(MNC);TOPC(MNC);VPD2(MNC);VPTH(MNC);WA(MNC);WAVP(MNC);WCY(MNC);</v>
      </c>
    </row>
    <row r="63" customFormat="false" ht="13.2" hidden="false" customHeight="false" outlineLevel="0" collapsed="false">
      <c r="A63" s="11" t="s">
        <v>525</v>
      </c>
      <c r="B63" s="6" t="str">
        <f aca="false">SUBSTITUTE(A63,"),",");",1)</f>
        <v>WSYF(MNC);WXYF(MNC),XDLAI(MNC),XMTU(MNC),YLD(MNC),YLX(MNC)</v>
      </c>
      <c r="C63" s="6" t="str">
        <f aca="false">SUBSTITUTE(B63,"),",");",1)</f>
        <v>WSYF(MNC);WXYF(MNC);XDLAI(MNC),XMTU(MNC),YLD(MNC),YLX(MNC)</v>
      </c>
      <c r="D63" s="6" t="str">
        <f aca="false">SUBSTITUTE(C63,"),",");",1)</f>
        <v>WSYF(MNC);WXYF(MNC);XDLAI(MNC);XMTU(MNC),YLD(MNC),YLX(MNC)</v>
      </c>
      <c r="E63" s="6" t="str">
        <f aca="false">SUBSTITUTE(D63,"),",");",1)</f>
        <v>WSYF(MNC);WXYF(MNC);XDLAI(MNC);XMTU(MNC);YLD(MNC),YLX(MNC)</v>
      </c>
      <c r="F63" s="6" t="str">
        <f aca="false">SUBSTITUTE(E63,"),",");",1)</f>
        <v>WSYF(MNC);WXYF(MNC);XDLAI(MNC);XMTU(MNC);YLD(MNC);YLX(MNC)</v>
      </c>
      <c r="G63" s="6" t="str">
        <f aca="false">SUBSTITUTE(F63,"),",");",1)</f>
        <v>WSYF(MNC);WXYF(MNC);XDLAI(MNC);XMTU(MNC);YLD(MNC);YLX(MNC)</v>
      </c>
      <c r="H63" s="6" t="str">
        <f aca="false">SUBSTITUTE(G63,"),",");",1)</f>
        <v>WSYF(MNC);WXYF(MNC);XDLAI(MNC);XMTU(MNC);YLD(MNC);YLX(MNC)</v>
      </c>
      <c r="I63" s="6" t="str">
        <f aca="false">SUBSTITUTE(H63,"),",");",1)</f>
        <v>WSYF(MNC);WXYF(MNC);XDLAI(MNC);XMTU(MNC);YLD(MNC);YLX(MNC)</v>
      </c>
      <c r="J63" s="6" t="str">
        <f aca="false">SUBSTITUTE(I63,"),",");",1)</f>
        <v>WSYF(MNC);WXYF(MNC);XDLAI(MNC);XMTU(MNC);YLD(MNC);YLX(MNC)</v>
      </c>
      <c r="K63" s="6" t="str">
        <f aca="false">SUBSTITUTE(J63,"),",");",1)</f>
        <v>WSYF(MNC);WXYF(MNC);XDLAI(MNC);XMTU(MNC);YLD(MNC);YLX(MNC)</v>
      </c>
      <c r="L63" s="6" t="str">
        <f aca="false">SUBSTITUTE(K63,"),",");",1)</f>
        <v>WSYF(MNC);WXYF(MNC);XDLAI(MNC);XMTU(MNC);YLD(MNC);YLX(MNC)</v>
      </c>
      <c r="M63" s="6" t="str">
        <f aca="false">SUBSTITUTE(L63,"),",");",1)</f>
        <v>WSYF(MNC);WXYF(MNC);XDLAI(MNC);XMTU(MNC);YLD(MNC);YLX(MNC)</v>
      </c>
      <c r="N63" s="6" t="str">
        <f aca="false">SUBSTITUTE(M63,"),",");",1)</f>
        <v>WSYF(MNC);WXYF(MNC);XDLAI(MNC);XMTU(MNC);YLD(MNC);YLX(MNC)</v>
      </c>
      <c r="O63" s="6" t="str">
        <f aca="false">SUBSTITUTE(N63,"),",");",1)</f>
        <v>WSYF(MNC);WXYF(MNC);XDLAI(MNC);XMTU(MNC);YLD(MNC);YLX(MNC)</v>
      </c>
      <c r="P63" s="6" t="str">
        <f aca="false">SUBSTITUTE(O63,"),",");",1)</f>
        <v>WSYF(MNC);WXYF(MNC);XDLAI(MNC);XMTU(MNC);YLD(MNC);YLX(MNC)</v>
      </c>
    </row>
    <row r="64" customFormat="false" ht="13.2" hidden="false" customHeight="false" outlineLevel="0" collapsed="false">
      <c r="A64" s="11" t="s">
        <v>526</v>
      </c>
      <c r="B64" s="6" t="str">
        <f aca="false">SUBSTITUTE(A64,"),",");",1)</f>
        <v>ABD(MSA);AFLG(MSA),AGPM(MSA),ALGI(MSA),ALQ(MSA),ARMN(MSA),ARMX(MSA),ARSD(MSA),BA1(MSA),BA2(MSA),BCOF(MSA),BCV(MSA),</v>
      </c>
      <c r="C64" s="6" t="str">
        <f aca="false">SUBSTITUTE(B64,"),",");",1)</f>
        <v>ABD(MSA);AFLG(MSA);AGPM(MSA),ALGI(MSA),ALQ(MSA),ARMN(MSA),ARMX(MSA),ARSD(MSA),BA1(MSA),BA2(MSA),BCOF(MSA),BCV(MSA),</v>
      </c>
      <c r="D64" s="6" t="str">
        <f aca="false">SUBSTITUTE(C64,"),",");",1)</f>
        <v>ABD(MSA);AFLG(MSA);AGPM(MSA);ALGI(MSA),ALQ(MSA),ARMN(MSA),ARMX(MSA),ARSD(MSA),BA1(MSA),BA2(MSA),BCOF(MSA),BCV(MSA),</v>
      </c>
      <c r="E64" s="6" t="str">
        <f aca="false">SUBSTITUTE(D64,"),",");",1)</f>
        <v>ABD(MSA);AFLG(MSA);AGPM(MSA);ALGI(MSA);ALQ(MSA),ARMN(MSA),ARMX(MSA),ARSD(MSA),BA1(MSA),BA2(MSA),BCOF(MSA),BCV(MSA),</v>
      </c>
      <c r="F64" s="6" t="str">
        <f aca="false">SUBSTITUTE(E64,"),",");",1)</f>
        <v>ABD(MSA);AFLG(MSA);AGPM(MSA);ALGI(MSA);ALQ(MSA);ARMN(MSA),ARMX(MSA),ARSD(MSA),BA1(MSA),BA2(MSA),BCOF(MSA),BCV(MSA),</v>
      </c>
      <c r="G64" s="6" t="str">
        <f aca="false">SUBSTITUTE(F64,"),",");",1)</f>
        <v>ABD(MSA);AFLG(MSA);AGPM(MSA);ALGI(MSA);ALQ(MSA);ARMN(MSA);ARMX(MSA),ARSD(MSA),BA1(MSA),BA2(MSA),BCOF(MSA),BCV(MSA),</v>
      </c>
      <c r="H64" s="6" t="str">
        <f aca="false">SUBSTITUTE(G64,"),",");",1)</f>
        <v>ABD(MSA);AFLG(MSA);AGPM(MSA);ALGI(MSA);ALQ(MSA);ARMN(MSA);ARMX(MSA);ARSD(MSA),BA1(MSA),BA2(MSA),BCOF(MSA),BCV(MSA),</v>
      </c>
      <c r="I64" s="6" t="str">
        <f aca="false">SUBSTITUTE(H64,"),",");",1)</f>
        <v>ABD(MSA);AFLG(MSA);AGPM(MSA);ALGI(MSA);ALQ(MSA);ARMN(MSA);ARMX(MSA);ARSD(MSA);BA1(MSA),BA2(MSA),BCOF(MSA),BCV(MSA),</v>
      </c>
      <c r="J64" s="6" t="str">
        <f aca="false">SUBSTITUTE(I64,"),",");",1)</f>
        <v>ABD(MSA);AFLG(MSA);AGPM(MSA);ALGI(MSA);ALQ(MSA);ARMN(MSA);ARMX(MSA);ARSD(MSA);BA1(MSA);BA2(MSA),BCOF(MSA),BCV(MSA),</v>
      </c>
      <c r="K64" s="6" t="str">
        <f aca="false">SUBSTITUTE(J64,"),",");",1)</f>
        <v>ABD(MSA);AFLG(MSA);AGPM(MSA);ALGI(MSA);ALQ(MSA);ARMN(MSA);ARMX(MSA);ARSD(MSA);BA1(MSA);BA2(MSA);BCOF(MSA),BCV(MSA),</v>
      </c>
      <c r="L64" s="6" t="str">
        <f aca="false">SUBSTITUTE(K64,"),",");",1)</f>
        <v>ABD(MSA);AFLG(MSA);AGPM(MSA);ALGI(MSA);ALQ(MSA);ARMN(MSA);ARMX(MSA);ARSD(MSA);BA1(MSA);BA2(MSA);BCOF(MSA);BCV(MSA),</v>
      </c>
      <c r="M64" s="6" t="str">
        <f aca="false">SUBSTITUTE(L64,"),",");",1)</f>
        <v>ABD(MSA);AFLG(MSA);AGPM(MSA);ALGI(MSA);ALQ(MSA);ARMN(MSA);ARMX(MSA);ARSD(MSA);BA1(MSA);BA2(MSA);BCOF(MSA);BCV(MSA);</v>
      </c>
      <c r="N64" s="6" t="str">
        <f aca="false">SUBSTITUTE(M64,"),",");",1)</f>
        <v>ABD(MSA);AFLG(MSA);AGPM(MSA);ALGI(MSA);ALQ(MSA);ARMN(MSA);ARMX(MSA);ARSD(MSA);BA1(MSA);BA2(MSA);BCOF(MSA);BCV(MSA);</v>
      </c>
      <c r="O64" s="6" t="str">
        <f aca="false">SUBSTITUTE(N64,"),",");",1)</f>
        <v>ABD(MSA);AFLG(MSA);AGPM(MSA);ALGI(MSA);ALQ(MSA);ARMN(MSA);ARMX(MSA);ARSD(MSA);BA1(MSA);BA2(MSA);BCOF(MSA);BCV(MSA);</v>
      </c>
      <c r="P64" s="6" t="str">
        <f aca="false">SUBSTITUTE(O64,"),",");",1)</f>
        <v>ABD(MSA);AFLG(MSA);AGPM(MSA);ALGI(MSA);ALQ(MSA);ARMN(MSA);ARMX(MSA);ARSD(MSA);BA1(MSA);BA2(MSA);BCOF(MSA);BCV(MSA);</v>
      </c>
    </row>
    <row r="65" customFormat="false" ht="13.2" hidden="false" customHeight="false" outlineLevel="0" collapsed="false">
      <c r="A65" s="11" t="s">
        <v>527</v>
      </c>
      <c r="B65" s="6" t="str">
        <f aca="false">SUBSTITUTE(A65,"),",");",1)</f>
        <v>BFFL(MSA);BFSN(MSA),BFT(MSA),BGWS(MSA),BIG(MSA),BIR(MSA),BR1(MSA),BR2(MSA),</v>
      </c>
      <c r="C65" s="6" t="str">
        <f aca="false">SUBSTITUTE(B65,"),",");",1)</f>
        <v>BFFL(MSA);BFSN(MSA);BFT(MSA),BGWS(MSA),BIG(MSA),BIR(MSA),BR1(MSA),BR2(MSA),</v>
      </c>
      <c r="D65" s="6" t="str">
        <f aca="false">SUBSTITUTE(C65,"),",");",1)</f>
        <v>BFFL(MSA);BFSN(MSA);BFT(MSA);BGWS(MSA),BIG(MSA),BIR(MSA),BR1(MSA),BR2(MSA),</v>
      </c>
      <c r="E65" s="6" t="str">
        <f aca="false">SUBSTITUTE(D65,"),",");",1)</f>
        <v>BFFL(MSA);BFSN(MSA);BFT(MSA);BGWS(MSA);BIG(MSA),BIR(MSA),BR1(MSA),BR2(MSA),</v>
      </c>
      <c r="F65" s="6" t="str">
        <f aca="false">SUBSTITUTE(E65,"),",");",1)</f>
        <v>BFFL(MSA);BFSN(MSA);BFT(MSA);BGWS(MSA);BIG(MSA);BIR(MSA),BR1(MSA),BR2(MSA),</v>
      </c>
      <c r="G65" s="6" t="str">
        <f aca="false">SUBSTITUTE(F65,"),",");",1)</f>
        <v>BFFL(MSA);BFSN(MSA);BFT(MSA);BGWS(MSA);BIG(MSA);BIR(MSA);BR1(MSA),BR2(MSA),</v>
      </c>
      <c r="H65" s="6" t="str">
        <f aca="false">SUBSTITUTE(G65,"),",");",1)</f>
        <v>BFFL(MSA);BFSN(MSA);BFT(MSA);BGWS(MSA);BIG(MSA);BIR(MSA);BR1(MSA);BR2(MSA),</v>
      </c>
      <c r="I65" s="6" t="str">
        <f aca="false">SUBSTITUTE(H65,"),",");",1)</f>
        <v>BFFL(MSA);BFSN(MSA);BFT(MSA);BGWS(MSA);BIG(MSA);BIR(MSA);BR1(MSA);BR2(MSA);</v>
      </c>
      <c r="J65" s="6" t="str">
        <f aca="false">SUBSTITUTE(I65,"),",");",1)</f>
        <v>BFFL(MSA);BFSN(MSA);BFT(MSA);BGWS(MSA);BIG(MSA);BIR(MSA);BR1(MSA);BR2(MSA);</v>
      </c>
      <c r="K65" s="6" t="str">
        <f aca="false">SUBSTITUTE(J65,"),",");",1)</f>
        <v>BFFL(MSA);BFSN(MSA);BFT(MSA);BGWS(MSA);BIG(MSA);BIR(MSA);BR1(MSA);BR2(MSA);</v>
      </c>
      <c r="L65" s="6" t="str">
        <f aca="false">SUBSTITUTE(K65,"),",");",1)</f>
        <v>BFFL(MSA);BFSN(MSA);BFT(MSA);BGWS(MSA);BIG(MSA);BIR(MSA);BR1(MSA);BR2(MSA);</v>
      </c>
      <c r="M65" s="6" t="str">
        <f aca="false">SUBSTITUTE(L65,"),",");",1)</f>
        <v>BFFL(MSA);BFSN(MSA);BFT(MSA);BGWS(MSA);BIG(MSA);BIR(MSA);BR1(MSA);BR2(MSA);</v>
      </c>
      <c r="N65" s="6" t="str">
        <f aca="false">SUBSTITUTE(M65,"),",");",1)</f>
        <v>BFFL(MSA);BFSN(MSA);BFT(MSA);BGWS(MSA);BIG(MSA);BIR(MSA);BR1(MSA);BR2(MSA);</v>
      </c>
      <c r="O65" s="6" t="str">
        <f aca="false">SUBSTITUTE(N65,"),",");",1)</f>
        <v>BFFL(MSA);BFSN(MSA);BFT(MSA);BGWS(MSA);BIG(MSA);BIR(MSA);BR1(MSA);BR2(MSA);</v>
      </c>
      <c r="P65" s="6" t="str">
        <f aca="false">SUBSTITUTE(O65,"),",");",1)</f>
        <v>BFFL(MSA);BFSN(MSA);BFT(MSA);BGWS(MSA);BIG(MSA);BIR(MSA);BR1(MSA);BR2(MSA);</v>
      </c>
    </row>
    <row r="66" customFormat="false" ht="13.2" hidden="false" customHeight="false" outlineLevel="0" collapsed="false">
      <c r="A66" s="11" t="s">
        <v>528</v>
      </c>
      <c r="B66" s="6" t="str">
        <f aca="false">SUBSTITUTE(A66,"),",");",1)</f>
        <v>BRSV(MSA);BSALA(MSA),BSNO(MSA),BTC(MSA),BTCX(MSA),BTCZ(MSA),BTK(MSA),</v>
      </c>
      <c r="C66" s="6" t="str">
        <f aca="false">SUBSTITUTE(B66,"),",");",1)</f>
        <v>BRSV(MSA);BSALA(MSA);BSNO(MSA),BTC(MSA),BTCX(MSA),BTCZ(MSA),BTK(MSA),</v>
      </c>
      <c r="D66" s="6" t="str">
        <f aca="false">SUBSTITUTE(C66,"),",");",1)</f>
        <v>BRSV(MSA);BSALA(MSA);BSNO(MSA);BTC(MSA),BTCX(MSA),BTCZ(MSA),BTK(MSA),</v>
      </c>
      <c r="E66" s="6" t="str">
        <f aca="false">SUBSTITUTE(D66,"),",");",1)</f>
        <v>BRSV(MSA);BSALA(MSA);BSNO(MSA);BTC(MSA);BTCX(MSA),BTCZ(MSA),BTK(MSA),</v>
      </c>
      <c r="F66" s="6" t="str">
        <f aca="false">SUBSTITUTE(E66,"),",");",1)</f>
        <v>BRSV(MSA);BSALA(MSA);BSNO(MSA);BTC(MSA);BTCX(MSA);BTCZ(MSA),BTK(MSA),</v>
      </c>
      <c r="G66" s="6" t="str">
        <f aca="false">SUBSTITUTE(F66,"),",");",1)</f>
        <v>BRSV(MSA);BSALA(MSA);BSNO(MSA);BTC(MSA);BTCX(MSA);BTCZ(MSA);BTK(MSA),</v>
      </c>
      <c r="H66" s="6" t="str">
        <f aca="false">SUBSTITUTE(G66,"),",");",1)</f>
        <v>BRSV(MSA);BSALA(MSA);BSNO(MSA);BTC(MSA);BTCX(MSA);BTCZ(MSA);BTK(MSA);</v>
      </c>
      <c r="I66" s="6" t="str">
        <f aca="false">SUBSTITUTE(H66,"),",");",1)</f>
        <v>BRSV(MSA);BSALA(MSA);BSNO(MSA);BTC(MSA);BTCX(MSA);BTCZ(MSA);BTK(MSA);</v>
      </c>
      <c r="J66" s="6" t="str">
        <f aca="false">SUBSTITUTE(I66,"),",");",1)</f>
        <v>BRSV(MSA);BSALA(MSA);BSNO(MSA);BTC(MSA);BTCX(MSA);BTCZ(MSA);BTK(MSA);</v>
      </c>
      <c r="K66" s="6" t="str">
        <f aca="false">SUBSTITUTE(J66,"),",");",1)</f>
        <v>BRSV(MSA);BSALA(MSA);BSNO(MSA);BTC(MSA);BTCX(MSA);BTCZ(MSA);BTK(MSA);</v>
      </c>
      <c r="L66" s="6" t="str">
        <f aca="false">SUBSTITUTE(K66,"),",");",1)</f>
        <v>BRSV(MSA);BSALA(MSA);BSNO(MSA);BTC(MSA);BTCX(MSA);BTCZ(MSA);BTK(MSA);</v>
      </c>
      <c r="M66" s="6" t="str">
        <f aca="false">SUBSTITUTE(L66,"),",");",1)</f>
        <v>BRSV(MSA);BSALA(MSA);BSNO(MSA);BTC(MSA);BTCX(MSA);BTCZ(MSA);BTK(MSA);</v>
      </c>
      <c r="N66" s="6" t="str">
        <f aca="false">SUBSTITUTE(M66,"),",");",1)</f>
        <v>BRSV(MSA);BSALA(MSA);BSNO(MSA);BTC(MSA);BTCX(MSA);BTCZ(MSA);BTK(MSA);</v>
      </c>
      <c r="O66" s="6" t="str">
        <f aca="false">SUBSTITUTE(N66,"),",");",1)</f>
        <v>BRSV(MSA);BSALA(MSA);BSNO(MSA);BTC(MSA);BTCX(MSA);BTCZ(MSA);BTK(MSA);</v>
      </c>
      <c r="P66" s="6" t="str">
        <f aca="false">SUBSTITUTE(O66,"),",");",1)</f>
        <v>BRSV(MSA);BSALA(MSA);BSNO(MSA);BTC(MSA);BTCX(MSA);BTCZ(MSA);BTK(MSA);</v>
      </c>
    </row>
    <row r="67" customFormat="false" ht="13.2" hidden="false" customHeight="false" outlineLevel="0" collapsed="false">
      <c r="A67" s="11" t="s">
        <v>529</v>
      </c>
      <c r="B67" s="6" t="str">
        <f aca="false">SUBSTITUTE(A67,"),",");",1)</f>
        <v>BTN(MSA);BTNX(MSA),BTNZ(MSA),BTP(MSA),BTPX(MSA),BTPZ(MSA),BV1(MSA),</v>
      </c>
      <c r="C67" s="6" t="str">
        <f aca="false">SUBSTITUTE(B67,"),",");",1)</f>
        <v>BTN(MSA);BTNX(MSA);BTNZ(MSA),BTP(MSA),BTPX(MSA),BTPZ(MSA),BV1(MSA),</v>
      </c>
      <c r="D67" s="6" t="str">
        <f aca="false">SUBSTITUTE(C67,"),",");",1)</f>
        <v>BTN(MSA);BTNX(MSA);BTNZ(MSA);BTP(MSA),BTPX(MSA),BTPZ(MSA),BV1(MSA),</v>
      </c>
      <c r="E67" s="6" t="str">
        <f aca="false">SUBSTITUTE(D67,"),",");",1)</f>
        <v>BTN(MSA);BTNX(MSA);BTNZ(MSA);BTP(MSA);BTPX(MSA),BTPZ(MSA),BV1(MSA),</v>
      </c>
      <c r="F67" s="6" t="str">
        <f aca="false">SUBSTITUTE(E67,"),",");",1)</f>
        <v>BTN(MSA);BTNX(MSA);BTNZ(MSA);BTP(MSA);BTPX(MSA);BTPZ(MSA),BV1(MSA),</v>
      </c>
      <c r="G67" s="6" t="str">
        <f aca="false">SUBSTITUTE(F67,"),",");",1)</f>
        <v>BTN(MSA);BTNX(MSA);BTNZ(MSA);BTP(MSA);BTPX(MSA);BTPZ(MSA);BV1(MSA),</v>
      </c>
      <c r="H67" s="6" t="str">
        <f aca="false">SUBSTITUTE(G67,"),",");",1)</f>
        <v>BTN(MSA);BTNX(MSA);BTNZ(MSA);BTP(MSA);BTPX(MSA);BTPZ(MSA);BV1(MSA);</v>
      </c>
      <c r="I67" s="6" t="str">
        <f aca="false">SUBSTITUTE(H67,"),",");",1)</f>
        <v>BTN(MSA);BTNX(MSA);BTNZ(MSA);BTP(MSA);BTPX(MSA);BTPZ(MSA);BV1(MSA);</v>
      </c>
      <c r="J67" s="6" t="str">
        <f aca="false">SUBSTITUTE(I67,"),",");",1)</f>
        <v>BTN(MSA);BTNX(MSA);BTNZ(MSA);BTP(MSA);BTPX(MSA);BTPZ(MSA);BV1(MSA);</v>
      </c>
      <c r="K67" s="6" t="str">
        <f aca="false">SUBSTITUTE(J67,"),",");",1)</f>
        <v>BTN(MSA);BTNX(MSA);BTNZ(MSA);BTP(MSA);BTPX(MSA);BTPZ(MSA);BV1(MSA);</v>
      </c>
      <c r="L67" s="6" t="str">
        <f aca="false">SUBSTITUTE(K67,"),",");",1)</f>
        <v>BTN(MSA);BTNX(MSA);BTNZ(MSA);BTP(MSA);BTPX(MSA);BTPZ(MSA);BV1(MSA);</v>
      </c>
      <c r="M67" s="6" t="str">
        <f aca="false">SUBSTITUTE(L67,"),",");",1)</f>
        <v>BTN(MSA);BTNX(MSA);BTNZ(MSA);BTP(MSA);BTPX(MSA);BTPZ(MSA);BV1(MSA);</v>
      </c>
      <c r="N67" s="6" t="str">
        <f aca="false">SUBSTITUTE(M67,"),",");",1)</f>
        <v>BTN(MSA);BTNX(MSA);BTNZ(MSA);BTP(MSA);BTPX(MSA);BTPZ(MSA);BV1(MSA);</v>
      </c>
      <c r="O67" s="6" t="str">
        <f aca="false">SUBSTITUTE(N67,"),",");",1)</f>
        <v>BTN(MSA);BTNX(MSA);BTNZ(MSA);BTP(MSA);BTPX(MSA);BTPZ(MSA);BV1(MSA);</v>
      </c>
      <c r="P67" s="6" t="str">
        <f aca="false">SUBSTITUTE(O67,"),",");",1)</f>
        <v>BTN(MSA);BTNX(MSA);BTNZ(MSA);BTP(MSA);BTPX(MSA);BTPZ(MSA);BV1(MSA);</v>
      </c>
    </row>
    <row r="68" customFormat="false" ht="13.2" hidden="false" customHeight="false" outlineLevel="0" collapsed="false">
      <c r="A68" s="11" t="s">
        <v>530</v>
      </c>
      <c r="B68" s="6" t="str">
        <f aca="false">SUBSTITUTE(A68,"),",");",1)</f>
        <v>BV2(MSA);BVIR(MSA),CFNP(MSA),CHL(MSA),CHN(MSA),CHS(MSA),CHXA(MSA),</v>
      </c>
      <c r="C68" s="6" t="str">
        <f aca="false">SUBSTITUTE(B68,"),",");",1)</f>
        <v>BV2(MSA);BVIR(MSA);CFNP(MSA),CHL(MSA),CHN(MSA),CHS(MSA),CHXA(MSA),</v>
      </c>
      <c r="D68" s="6" t="str">
        <f aca="false">SUBSTITUTE(C68,"),",");",1)</f>
        <v>BV2(MSA);BVIR(MSA);CFNP(MSA);CHL(MSA),CHN(MSA),CHS(MSA),CHXA(MSA),</v>
      </c>
      <c r="E68" s="6" t="str">
        <f aca="false">SUBSTITUTE(D68,"),",");",1)</f>
        <v>BV2(MSA);BVIR(MSA);CFNP(MSA);CHL(MSA);CHN(MSA),CHS(MSA),CHXA(MSA),</v>
      </c>
      <c r="F68" s="6" t="str">
        <f aca="false">SUBSTITUTE(E68,"),",");",1)</f>
        <v>BV2(MSA);BVIR(MSA);CFNP(MSA);CHL(MSA);CHN(MSA);CHS(MSA),CHXA(MSA),</v>
      </c>
      <c r="G68" s="6" t="str">
        <f aca="false">SUBSTITUTE(F68,"),",");",1)</f>
        <v>BV2(MSA);BVIR(MSA);CFNP(MSA);CHL(MSA);CHN(MSA);CHS(MSA);CHXA(MSA),</v>
      </c>
      <c r="H68" s="6" t="str">
        <f aca="false">SUBSTITUTE(G68,"),",");",1)</f>
        <v>BV2(MSA);BVIR(MSA);CFNP(MSA);CHL(MSA);CHN(MSA);CHS(MSA);CHXA(MSA);</v>
      </c>
      <c r="I68" s="6" t="str">
        <f aca="false">SUBSTITUTE(H68,"),",");",1)</f>
        <v>BV2(MSA);BVIR(MSA);CFNP(MSA);CHL(MSA);CHN(MSA);CHS(MSA);CHXA(MSA);</v>
      </c>
      <c r="J68" s="6" t="str">
        <f aca="false">SUBSTITUTE(I68,"),",");",1)</f>
        <v>BV2(MSA);BVIR(MSA);CFNP(MSA);CHL(MSA);CHN(MSA);CHS(MSA);CHXA(MSA);</v>
      </c>
      <c r="K68" s="6" t="str">
        <f aca="false">SUBSTITUTE(J68,"),",");",1)</f>
        <v>BV2(MSA);BVIR(MSA);CFNP(MSA);CHL(MSA);CHN(MSA);CHS(MSA);CHXA(MSA);</v>
      </c>
      <c r="L68" s="6" t="str">
        <f aca="false">SUBSTITUTE(K68,"),",");",1)</f>
        <v>BV2(MSA);BVIR(MSA);CFNP(MSA);CHL(MSA);CHN(MSA);CHS(MSA);CHXA(MSA);</v>
      </c>
      <c r="M68" s="6" t="str">
        <f aca="false">SUBSTITUTE(L68,"),",");",1)</f>
        <v>BV2(MSA);BVIR(MSA);CFNP(MSA);CHL(MSA);CHN(MSA);CHS(MSA);CHXA(MSA);</v>
      </c>
      <c r="N68" s="6" t="str">
        <f aca="false">SUBSTITUTE(M68,"),",");",1)</f>
        <v>BV2(MSA);BVIR(MSA);CFNP(MSA);CHL(MSA);CHN(MSA);CHS(MSA);CHXA(MSA);</v>
      </c>
      <c r="O68" s="6" t="str">
        <f aca="false">SUBSTITUTE(N68,"),",");",1)</f>
        <v>BV2(MSA);BVIR(MSA);CFNP(MSA);CHL(MSA);CHN(MSA);CHS(MSA);CHXA(MSA);</v>
      </c>
      <c r="P68" s="6" t="str">
        <f aca="false">SUBSTITUTE(O68,"),",");",1)</f>
        <v>BV2(MSA);BVIR(MSA);CFNP(MSA);CHL(MSA);CHN(MSA);CHS(MSA);CHXA(MSA);</v>
      </c>
    </row>
    <row r="69" customFormat="false" ht="13.2" hidden="false" customHeight="false" outlineLevel="0" collapsed="false">
      <c r="A69" s="11" t="s">
        <v>531</v>
      </c>
      <c r="B69" s="6" t="str">
        <f aca="false">SUBSTITUTE(A69,"),",");",1)</f>
        <v>CHXP(MSA);CLG(MSA),CN0(MSA),CN2(MSA),CNSX(MSA)</v>
      </c>
      <c r="C69" s="6" t="str">
        <f aca="false">SUBSTITUTE(B69,"),",");",1)</f>
        <v>CHXP(MSA);CLG(MSA);CN0(MSA),CN2(MSA),CNSX(MSA)</v>
      </c>
      <c r="D69" s="6" t="str">
        <f aca="false">SUBSTITUTE(C69,"),",");",1)</f>
        <v>CHXP(MSA);CLG(MSA);CN0(MSA);CN2(MSA),CNSX(MSA)</v>
      </c>
      <c r="E69" s="6" t="str">
        <f aca="false">SUBSTITUTE(D69,"),",");",1)</f>
        <v>CHXP(MSA);CLG(MSA);CN0(MSA);CN2(MSA);CNSX(MSA)</v>
      </c>
      <c r="F69" s="6" t="str">
        <f aca="false">SUBSTITUTE(E69,"),",");",1)</f>
        <v>CHXP(MSA);CLG(MSA);CN0(MSA);CN2(MSA);CNSX(MSA)</v>
      </c>
      <c r="G69" s="6" t="str">
        <f aca="false">SUBSTITUTE(F69,"),",");",1)</f>
        <v>CHXP(MSA);CLG(MSA);CN0(MSA);CN2(MSA);CNSX(MSA)</v>
      </c>
      <c r="H69" s="6" t="str">
        <f aca="false">SUBSTITUTE(G69,"),",");",1)</f>
        <v>CHXP(MSA);CLG(MSA);CN0(MSA);CN2(MSA);CNSX(MSA)</v>
      </c>
      <c r="I69" s="6" t="str">
        <f aca="false">SUBSTITUTE(H69,"),",");",1)</f>
        <v>CHXP(MSA);CLG(MSA);CN0(MSA);CN2(MSA);CNSX(MSA)</v>
      </c>
      <c r="J69" s="6" t="str">
        <f aca="false">SUBSTITUTE(I69,"),",");",1)</f>
        <v>CHXP(MSA);CLG(MSA);CN0(MSA);CN2(MSA);CNSX(MSA)</v>
      </c>
      <c r="K69" s="6" t="str">
        <f aca="false">SUBSTITUTE(J69,"),",");",1)</f>
        <v>CHXP(MSA);CLG(MSA);CN0(MSA);CN2(MSA);CNSX(MSA)</v>
      </c>
      <c r="L69" s="6" t="str">
        <f aca="false">SUBSTITUTE(K69,"),",");",1)</f>
        <v>CHXP(MSA);CLG(MSA);CN0(MSA);CN2(MSA);CNSX(MSA)</v>
      </c>
      <c r="M69" s="6" t="str">
        <f aca="false">SUBSTITUTE(L69,"),",");",1)</f>
        <v>CHXP(MSA);CLG(MSA);CN0(MSA);CN2(MSA);CNSX(MSA)</v>
      </c>
      <c r="N69" s="6" t="str">
        <f aca="false">SUBSTITUTE(M69,"),",");",1)</f>
        <v>CHXP(MSA);CLG(MSA);CN0(MSA);CN2(MSA);CNSX(MSA)</v>
      </c>
      <c r="O69" s="6" t="str">
        <f aca="false">SUBSTITUTE(N69,"),",");",1)</f>
        <v>CHXP(MSA);CLG(MSA);CN0(MSA);CN2(MSA);CNSX(MSA)</v>
      </c>
      <c r="P69" s="6" t="str">
        <f aca="false">SUBSTITUTE(O69,"),",");",1)</f>
        <v>CHXP(MSA);CLG(MSA);CN0(MSA);CN2(MSA);CNSX(MSA)</v>
      </c>
    </row>
    <row r="70" customFormat="false" ht="13.2" hidden="false" customHeight="false" outlineLevel="0" collapsed="false">
      <c r="A70" s="11" t="s">
        <v>532</v>
      </c>
      <c r="B70" s="6" t="str">
        <f aca="false">SUBSTITUTE(A70,"),",");",1)</f>
        <v>COST(MSA);COWW(MSA),CPMX(MSA),CST1(MSA),CV(MSA),CVF(MSA),</v>
      </c>
      <c r="C70" s="6" t="str">
        <f aca="false">SUBSTITUTE(B70,"),",");",1)</f>
        <v>COST(MSA);COWW(MSA);CPMX(MSA),CST1(MSA),CV(MSA),CVF(MSA),</v>
      </c>
      <c r="D70" s="6" t="str">
        <f aca="false">SUBSTITUTE(C70,"),",");",1)</f>
        <v>COST(MSA);COWW(MSA);CPMX(MSA);CST1(MSA),CV(MSA),CVF(MSA),</v>
      </c>
      <c r="E70" s="6" t="str">
        <f aca="false">SUBSTITUTE(D70,"),",");",1)</f>
        <v>COST(MSA);COWW(MSA);CPMX(MSA);CST1(MSA);CV(MSA),CVF(MSA),</v>
      </c>
      <c r="F70" s="6" t="str">
        <f aca="false">SUBSTITUTE(E70,"),",");",1)</f>
        <v>COST(MSA);COWW(MSA);CPMX(MSA);CST1(MSA);CV(MSA);CVF(MSA),</v>
      </c>
      <c r="G70" s="6" t="str">
        <f aca="false">SUBSTITUTE(F70,"),",");",1)</f>
        <v>COST(MSA);COWW(MSA);CPMX(MSA);CST1(MSA);CV(MSA);CVF(MSA);</v>
      </c>
      <c r="H70" s="6" t="str">
        <f aca="false">SUBSTITUTE(G70,"),",");",1)</f>
        <v>COST(MSA);COWW(MSA);CPMX(MSA);CST1(MSA);CV(MSA);CVF(MSA);</v>
      </c>
      <c r="I70" s="6" t="str">
        <f aca="false">SUBSTITUTE(H70,"),",");",1)</f>
        <v>COST(MSA);COWW(MSA);CPMX(MSA);CST1(MSA);CV(MSA);CVF(MSA);</v>
      </c>
      <c r="J70" s="6" t="str">
        <f aca="false">SUBSTITUTE(I70,"),",");",1)</f>
        <v>COST(MSA);COWW(MSA);CPMX(MSA);CST1(MSA);CV(MSA);CVF(MSA);</v>
      </c>
      <c r="K70" s="6" t="str">
        <f aca="false">SUBSTITUTE(J70,"),",");",1)</f>
        <v>COST(MSA);COWW(MSA);CPMX(MSA);CST1(MSA);CV(MSA);CVF(MSA);</v>
      </c>
      <c r="L70" s="6" t="str">
        <f aca="false">SUBSTITUTE(K70,"),",");",1)</f>
        <v>COST(MSA);COWW(MSA);CPMX(MSA);CST1(MSA);CV(MSA);CVF(MSA);</v>
      </c>
      <c r="M70" s="6" t="str">
        <f aca="false">SUBSTITUTE(L70,"),",");",1)</f>
        <v>COST(MSA);COWW(MSA);CPMX(MSA);CST1(MSA);CV(MSA);CVF(MSA);</v>
      </c>
      <c r="N70" s="6" t="str">
        <f aca="false">SUBSTITUTE(M70,"),",");",1)</f>
        <v>COST(MSA);COWW(MSA);CPMX(MSA);CST1(MSA);CV(MSA);CVF(MSA);</v>
      </c>
      <c r="O70" s="6" t="str">
        <f aca="false">SUBSTITUTE(N70,"),",");",1)</f>
        <v>COST(MSA);COWW(MSA);CPMX(MSA);CST1(MSA);CV(MSA);CVF(MSA);</v>
      </c>
      <c r="P70" s="6" t="str">
        <f aca="false">SUBSTITUTE(O70,"),",");",1)</f>
        <v>COST(MSA);COWW(MSA);CPMX(MSA);CST1(MSA);CV(MSA);CVF(MSA);</v>
      </c>
    </row>
    <row r="71" customFormat="false" ht="13.2" hidden="false" customHeight="false" outlineLevel="0" collapsed="false">
      <c r="A71" s="11" t="s">
        <v>533</v>
      </c>
      <c r="B71" s="6" t="str">
        <f aca="false">SUBSTITUTE(A71,"),",");",1)</f>
        <v>CVP(MSA);CVRS(MSA),CYAV(MSA),CYMX(MSA),CYSD(MSA),DALG(MSA),DDLG(MSA),DEPC(MSA),DHT(MSA),DKIN(MSA),DKHL(MSA),DRT(MSA),DST0(MSA),</v>
      </c>
      <c r="C71" s="6" t="str">
        <f aca="false">SUBSTITUTE(B71,"),",");",1)</f>
        <v>CVP(MSA);CVRS(MSA);CYAV(MSA),CYMX(MSA),CYSD(MSA),DALG(MSA),DDLG(MSA),DEPC(MSA),DHT(MSA),DKIN(MSA),DKHL(MSA),DRT(MSA),DST0(MSA),</v>
      </c>
      <c r="D71" s="6" t="str">
        <f aca="false">SUBSTITUTE(C71,"),",");",1)</f>
        <v>CVP(MSA);CVRS(MSA);CYAV(MSA);CYMX(MSA),CYSD(MSA),DALG(MSA),DDLG(MSA),DEPC(MSA),DHT(MSA),DKIN(MSA),DKHL(MSA),DRT(MSA),DST0(MSA),</v>
      </c>
      <c r="E71" s="6" t="str">
        <f aca="false">SUBSTITUTE(D71,"),",");",1)</f>
        <v>CVP(MSA);CVRS(MSA);CYAV(MSA);CYMX(MSA);CYSD(MSA),DALG(MSA),DDLG(MSA),DEPC(MSA),DHT(MSA),DKIN(MSA),DKHL(MSA),DRT(MSA),DST0(MSA),</v>
      </c>
      <c r="F71" s="6" t="str">
        <f aca="false">SUBSTITUTE(E71,"),",");",1)</f>
        <v>CVP(MSA);CVRS(MSA);CYAV(MSA);CYMX(MSA);CYSD(MSA);DALG(MSA),DDLG(MSA),DEPC(MSA),DHT(MSA),DKIN(MSA),DKHL(MSA),DRT(MSA),DST0(MSA),</v>
      </c>
      <c r="G71" s="6" t="str">
        <f aca="false">SUBSTITUTE(F71,"),",");",1)</f>
        <v>CVP(MSA);CVRS(MSA);CYAV(MSA);CYMX(MSA);CYSD(MSA);DALG(MSA);DDLG(MSA),DEPC(MSA),DHT(MSA),DKIN(MSA),DKHL(MSA),DRT(MSA),DST0(MSA),</v>
      </c>
      <c r="H71" s="6" t="str">
        <f aca="false">SUBSTITUTE(G71,"),",");",1)</f>
        <v>CVP(MSA);CVRS(MSA);CYAV(MSA);CYMX(MSA);CYSD(MSA);DALG(MSA);DDLG(MSA);DEPC(MSA),DHT(MSA),DKIN(MSA),DKHL(MSA),DRT(MSA),DST0(MSA),</v>
      </c>
      <c r="I71" s="6" t="str">
        <f aca="false">SUBSTITUTE(H71,"),",");",1)</f>
        <v>CVP(MSA);CVRS(MSA);CYAV(MSA);CYMX(MSA);CYSD(MSA);DALG(MSA);DDLG(MSA);DEPC(MSA);DHT(MSA),DKIN(MSA),DKHL(MSA),DRT(MSA),DST0(MSA),</v>
      </c>
      <c r="J71" s="6" t="str">
        <f aca="false">SUBSTITUTE(I71,"),",");",1)</f>
        <v>CVP(MSA);CVRS(MSA);CYAV(MSA);CYMX(MSA);CYSD(MSA);DALG(MSA);DDLG(MSA);DEPC(MSA);DHT(MSA);DKIN(MSA),DKHL(MSA),DRT(MSA),DST0(MSA),</v>
      </c>
      <c r="K71" s="6" t="str">
        <f aca="false">SUBSTITUTE(J71,"),",");",1)</f>
        <v>CVP(MSA);CVRS(MSA);CYAV(MSA);CYMX(MSA);CYSD(MSA);DALG(MSA);DDLG(MSA);DEPC(MSA);DHT(MSA);DKIN(MSA);DKHL(MSA),DRT(MSA),DST0(MSA),</v>
      </c>
      <c r="L71" s="6" t="str">
        <f aca="false">SUBSTITUTE(K71,"),",");",1)</f>
        <v>CVP(MSA);CVRS(MSA);CYAV(MSA);CYMX(MSA);CYSD(MSA);DALG(MSA);DDLG(MSA);DEPC(MSA);DHT(MSA);DKIN(MSA);DKHL(MSA);DRT(MSA),DST0(MSA),</v>
      </c>
      <c r="M71" s="6" t="str">
        <f aca="false">SUBSTITUTE(L71,"),",");",1)</f>
        <v>CVP(MSA);CVRS(MSA);CYAV(MSA);CYMX(MSA);CYSD(MSA);DALG(MSA);DDLG(MSA);DEPC(MSA);DHT(MSA);DKIN(MSA);DKHL(MSA);DRT(MSA);DST0(MSA),</v>
      </c>
      <c r="N71" s="6" t="str">
        <f aca="false">SUBSTITUTE(M71,"),",");",1)</f>
        <v>CVP(MSA);CVRS(MSA);CYAV(MSA);CYMX(MSA);CYSD(MSA);DALG(MSA);DDLG(MSA);DEPC(MSA);DHT(MSA);DKIN(MSA);DKHL(MSA);DRT(MSA);DST0(MSA);</v>
      </c>
      <c r="O71" s="6" t="str">
        <f aca="false">SUBSTITUTE(N71,"),",");",1)</f>
        <v>CVP(MSA);CVRS(MSA);CYAV(MSA);CYMX(MSA);CYSD(MSA);DALG(MSA);DDLG(MSA);DEPC(MSA);DHT(MSA);DKIN(MSA);DKHL(MSA);DRT(MSA);DST0(MSA);</v>
      </c>
      <c r="P71" s="6" t="str">
        <f aca="false">SUBSTITUTE(O71,"),",");",1)</f>
        <v>CVP(MSA);CVRS(MSA);CYAV(MSA);CYMX(MSA);CYSD(MSA);DALG(MSA);DDLG(MSA);DEPC(MSA);DHT(MSA);DKIN(MSA);DKHL(MSA);DRT(MSA);DST0(MSA);</v>
      </c>
    </row>
    <row r="72" customFormat="false" ht="13.2" hidden="false" customHeight="false" outlineLevel="0" collapsed="false">
      <c r="A72" s="11" t="s">
        <v>534</v>
      </c>
      <c r="B72" s="6" t="str">
        <f aca="false">SUBSTITUTE(A72,"),",");",1)</f>
        <v>DWOC(MSA);EFI(MSA),EK(MSA),EM10(MSA),EVRS(MSA),EVRT(MSA),FBM(MSA),</v>
      </c>
      <c r="C72" s="6" t="str">
        <f aca="false">SUBSTITUTE(B72,"),",");",1)</f>
        <v>DWOC(MSA);EFI(MSA);EK(MSA),EM10(MSA),EVRS(MSA),EVRT(MSA),FBM(MSA),</v>
      </c>
      <c r="D72" s="6" t="str">
        <f aca="false">SUBSTITUTE(C72,"),",");",1)</f>
        <v>DWOC(MSA);EFI(MSA);EK(MSA);EM10(MSA),EVRS(MSA),EVRT(MSA),FBM(MSA),</v>
      </c>
      <c r="E72" s="6" t="str">
        <f aca="false">SUBSTITUTE(D72,"),",");",1)</f>
        <v>DWOC(MSA);EFI(MSA);EK(MSA);EM10(MSA);EVRS(MSA),EVRT(MSA),FBM(MSA),</v>
      </c>
      <c r="F72" s="6" t="str">
        <f aca="false">SUBSTITUTE(E72,"),",");",1)</f>
        <v>DWOC(MSA);EFI(MSA);EK(MSA);EM10(MSA);EVRS(MSA);EVRT(MSA),FBM(MSA),</v>
      </c>
      <c r="G72" s="6" t="str">
        <f aca="false">SUBSTITUTE(F72,"),",");",1)</f>
        <v>DWOC(MSA);EFI(MSA);EK(MSA);EM10(MSA);EVRS(MSA);EVRT(MSA);FBM(MSA),</v>
      </c>
      <c r="H72" s="6" t="str">
        <f aca="false">SUBSTITUTE(G72,"),",");",1)</f>
        <v>DWOC(MSA);EFI(MSA);EK(MSA);EM10(MSA);EVRS(MSA);EVRT(MSA);FBM(MSA);</v>
      </c>
      <c r="I72" s="6" t="str">
        <f aca="false">SUBSTITUTE(H72,"),",");",1)</f>
        <v>DWOC(MSA);EFI(MSA);EK(MSA);EM10(MSA);EVRS(MSA);EVRT(MSA);FBM(MSA);</v>
      </c>
      <c r="J72" s="6" t="str">
        <f aca="false">SUBSTITUTE(I72,"),",");",1)</f>
        <v>DWOC(MSA);EFI(MSA);EK(MSA);EM10(MSA);EVRS(MSA);EVRT(MSA);FBM(MSA);</v>
      </c>
      <c r="K72" s="6" t="str">
        <f aca="false">SUBSTITUTE(J72,"),",");",1)</f>
        <v>DWOC(MSA);EFI(MSA);EK(MSA);EM10(MSA);EVRS(MSA);EVRT(MSA);FBM(MSA);</v>
      </c>
      <c r="L72" s="6" t="str">
        <f aca="false">SUBSTITUTE(K72,"),",");",1)</f>
        <v>DWOC(MSA);EFI(MSA);EK(MSA);EM10(MSA);EVRS(MSA);EVRT(MSA);FBM(MSA);</v>
      </c>
      <c r="M72" s="6" t="str">
        <f aca="false">SUBSTITUTE(L72,"),",");",1)</f>
        <v>DWOC(MSA);EFI(MSA);EK(MSA);EM10(MSA);EVRS(MSA);EVRT(MSA);FBM(MSA);</v>
      </c>
      <c r="N72" s="6" t="str">
        <f aca="false">SUBSTITUTE(M72,"),",");",1)</f>
        <v>DWOC(MSA);EFI(MSA);EK(MSA);EM10(MSA);EVRS(MSA);EVRT(MSA);FBM(MSA);</v>
      </c>
      <c r="O72" s="6" t="str">
        <f aca="false">SUBSTITUTE(N72,"),",");",1)</f>
        <v>DWOC(MSA);EFI(MSA);EK(MSA);EM10(MSA);EVRS(MSA);EVRT(MSA);FBM(MSA);</v>
      </c>
      <c r="P72" s="6" t="str">
        <f aca="false">SUBSTITUTE(O72,"),",");",1)</f>
        <v>DWOC(MSA);EFI(MSA);EK(MSA);EM10(MSA);EVRS(MSA);EVRT(MSA);FBM(MSA);</v>
      </c>
    </row>
    <row r="73" customFormat="false" ht="13.2" hidden="false" customHeight="false" outlineLevel="0" collapsed="false">
      <c r="A73" s="11" t="s">
        <v>535</v>
      </c>
      <c r="B73" s="6" t="str">
        <f aca="false">SUBSTITUTE(A73,"),",");",1)</f>
        <v>FCMN(MSA);FCMP(MSA),FDSF(MSA),FFC(MSA),FFPQ(MSA),FGC(MSA),FGSL(MSA),</v>
      </c>
      <c r="C73" s="6" t="str">
        <f aca="false">SUBSTITUTE(B73,"),",");",1)</f>
        <v>FCMN(MSA);FCMP(MSA);FDSF(MSA),FFC(MSA),FFPQ(MSA),FGC(MSA),FGSL(MSA),</v>
      </c>
      <c r="D73" s="6" t="str">
        <f aca="false">SUBSTITUTE(C73,"),",");",1)</f>
        <v>FCMN(MSA);FCMP(MSA);FDSF(MSA);FFC(MSA),FFPQ(MSA),FGC(MSA),FGSL(MSA),</v>
      </c>
      <c r="E73" s="6" t="str">
        <f aca="false">SUBSTITUTE(D73,"),",");",1)</f>
        <v>FCMN(MSA);FCMP(MSA);FDSF(MSA);FFC(MSA);FFPQ(MSA),FGC(MSA),FGSL(MSA),</v>
      </c>
      <c r="F73" s="6" t="str">
        <f aca="false">SUBSTITUTE(E73,"),",");",1)</f>
        <v>FCMN(MSA);FCMP(MSA);FDSF(MSA);FFC(MSA);FFPQ(MSA);FGC(MSA),FGSL(MSA),</v>
      </c>
      <c r="G73" s="6" t="str">
        <f aca="false">SUBSTITUTE(F73,"),",");",1)</f>
        <v>FCMN(MSA);FCMP(MSA);FDSF(MSA);FFC(MSA);FFPQ(MSA);FGC(MSA);FGSL(MSA),</v>
      </c>
      <c r="H73" s="6" t="str">
        <f aca="false">SUBSTITUTE(G73,"),",");",1)</f>
        <v>FCMN(MSA);FCMP(MSA);FDSF(MSA);FFC(MSA);FFPQ(MSA);FGC(MSA);FGSL(MSA);</v>
      </c>
      <c r="I73" s="6" t="str">
        <f aca="false">SUBSTITUTE(H73,"),",");",1)</f>
        <v>FCMN(MSA);FCMP(MSA);FDSF(MSA);FFC(MSA);FFPQ(MSA);FGC(MSA);FGSL(MSA);</v>
      </c>
      <c r="J73" s="6" t="str">
        <f aca="false">SUBSTITUTE(I73,"),",");",1)</f>
        <v>FCMN(MSA);FCMP(MSA);FDSF(MSA);FFC(MSA);FFPQ(MSA);FGC(MSA);FGSL(MSA);</v>
      </c>
      <c r="K73" s="6" t="str">
        <f aca="false">SUBSTITUTE(J73,"),",");",1)</f>
        <v>FCMN(MSA);FCMP(MSA);FDSF(MSA);FFC(MSA);FFPQ(MSA);FGC(MSA);FGSL(MSA);</v>
      </c>
      <c r="L73" s="6" t="str">
        <f aca="false">SUBSTITUTE(K73,"),",");",1)</f>
        <v>FCMN(MSA);FCMP(MSA);FDSF(MSA);FFC(MSA);FFPQ(MSA);FGC(MSA);FGSL(MSA);</v>
      </c>
      <c r="M73" s="6" t="str">
        <f aca="false">SUBSTITUTE(L73,"),",");",1)</f>
        <v>FCMN(MSA);FCMP(MSA);FDSF(MSA);FFC(MSA);FFPQ(MSA);FGC(MSA);FGSL(MSA);</v>
      </c>
      <c r="N73" s="6" t="str">
        <f aca="false">SUBSTITUTE(M73,"),",");",1)</f>
        <v>FCMN(MSA);FCMP(MSA);FDSF(MSA);FFC(MSA);FFPQ(MSA);FGC(MSA);FGSL(MSA);</v>
      </c>
      <c r="O73" s="6" t="str">
        <f aca="false">SUBSTITUTE(N73,"),",");",1)</f>
        <v>FCMN(MSA);FCMP(MSA);FDSF(MSA);FFC(MSA);FFPQ(MSA);FGC(MSA);FGSL(MSA);</v>
      </c>
      <c r="P73" s="6" t="str">
        <f aca="false">SUBSTITUTE(O73,"),",");",1)</f>
        <v>FCMN(MSA);FCMP(MSA);FDSF(MSA);FFC(MSA);FFPQ(MSA);FGC(MSA);FGSL(MSA);</v>
      </c>
    </row>
    <row r="74" customFormat="false" ht="13.2" hidden="false" customHeight="false" outlineLevel="0" collapsed="false">
      <c r="A74" s="11" t="s">
        <v>536</v>
      </c>
      <c r="B74" s="6" t="str">
        <f aca="false">SUBSTITUTE(A74,"),",");",1)</f>
        <v>FHP(MSA);FIRG(MSA),FPF(MSA),FPSC(MSA),FSFN(MSA),FSFP(MSA),GMA(MSA),</v>
      </c>
      <c r="C74" s="6" t="str">
        <f aca="false">SUBSTITUTE(B74,"),",");",1)</f>
        <v>FHP(MSA);FIRG(MSA);FPF(MSA),FPSC(MSA),FSFN(MSA),FSFP(MSA),GMA(MSA),</v>
      </c>
      <c r="D74" s="6" t="str">
        <f aca="false">SUBSTITUTE(C74,"),",");",1)</f>
        <v>FHP(MSA);FIRG(MSA);FPF(MSA);FPSC(MSA),FSFN(MSA),FSFP(MSA),GMA(MSA),</v>
      </c>
      <c r="E74" s="6" t="str">
        <f aca="false">SUBSTITUTE(D74,"),",");",1)</f>
        <v>FHP(MSA);FIRG(MSA);FPF(MSA);FPSC(MSA);FSFN(MSA),FSFP(MSA),GMA(MSA),</v>
      </c>
      <c r="F74" s="6" t="str">
        <f aca="false">SUBSTITUTE(E74,"),",");",1)</f>
        <v>FHP(MSA);FIRG(MSA);FPF(MSA);FPSC(MSA);FSFN(MSA);FSFP(MSA),GMA(MSA),</v>
      </c>
      <c r="G74" s="6" t="str">
        <f aca="false">SUBSTITUTE(F74,"),",");",1)</f>
        <v>FHP(MSA);FIRG(MSA);FPF(MSA);FPSC(MSA);FSFN(MSA);FSFP(MSA);GMA(MSA),</v>
      </c>
      <c r="H74" s="6" t="str">
        <f aca="false">SUBSTITUTE(G74,"),",");",1)</f>
        <v>FHP(MSA);FIRG(MSA);FPF(MSA);FPSC(MSA);FSFN(MSA);FSFP(MSA);GMA(MSA);</v>
      </c>
      <c r="I74" s="6" t="str">
        <f aca="false">SUBSTITUTE(H74,"),",");",1)</f>
        <v>FHP(MSA);FIRG(MSA);FPF(MSA);FPSC(MSA);FSFN(MSA);FSFP(MSA);GMA(MSA);</v>
      </c>
      <c r="J74" s="6" t="str">
        <f aca="false">SUBSTITUTE(I74,"),",");",1)</f>
        <v>FHP(MSA);FIRG(MSA);FPF(MSA);FPSC(MSA);FSFN(MSA);FSFP(MSA);GMA(MSA);</v>
      </c>
      <c r="K74" s="6" t="str">
        <f aca="false">SUBSTITUTE(J74,"),",");",1)</f>
        <v>FHP(MSA);FIRG(MSA);FPF(MSA);FPSC(MSA);FSFN(MSA);FSFP(MSA);GMA(MSA);</v>
      </c>
      <c r="L74" s="6" t="str">
        <f aca="false">SUBSTITUTE(K74,"),",");",1)</f>
        <v>FHP(MSA);FIRG(MSA);FPF(MSA);FPSC(MSA);FSFN(MSA);FSFP(MSA);GMA(MSA);</v>
      </c>
      <c r="M74" s="6" t="str">
        <f aca="false">SUBSTITUTE(L74,"),",");",1)</f>
        <v>FHP(MSA);FIRG(MSA);FPF(MSA);FPSC(MSA);FSFN(MSA);FSFP(MSA);GMA(MSA);</v>
      </c>
      <c r="N74" s="6" t="str">
        <f aca="false">SUBSTITUTE(M74,"),",");",1)</f>
        <v>FHP(MSA);FIRG(MSA);FPF(MSA);FPSC(MSA);FSFN(MSA);FSFP(MSA);GMA(MSA);</v>
      </c>
      <c r="O74" s="6" t="str">
        <f aca="false">SUBSTITUTE(N74,"),",");",1)</f>
        <v>FHP(MSA);FIRG(MSA);FPF(MSA);FPSC(MSA);FSFN(MSA);FSFP(MSA);GMA(MSA);</v>
      </c>
      <c r="P74" s="6" t="str">
        <f aca="false">SUBSTITUTE(O74,"),",");",1)</f>
        <v>FHP(MSA);FIRG(MSA);FPF(MSA);FPSC(MSA);FSFN(MSA);FSFP(MSA);GMA(MSA);</v>
      </c>
    </row>
    <row r="75" customFormat="false" ht="13.2" hidden="false" customHeight="false" outlineLevel="0" collapsed="false">
      <c r="A75" s="11" t="s">
        <v>537</v>
      </c>
      <c r="B75" s="6" t="str">
        <f aca="false">SUBSTITUTE(A75,"),",");",1)</f>
        <v>GRDL(MSA);GWSN(MSA),GWST(MSA),GWMX(MSA),HCLD(MSA),HCLN(MSA),</v>
      </c>
      <c r="C75" s="6" t="str">
        <f aca="false">SUBSTITUTE(B75,"),",");",1)</f>
        <v>GRDL(MSA);GWSN(MSA);GWST(MSA),GWMX(MSA),HCLD(MSA),HCLN(MSA),</v>
      </c>
      <c r="D75" s="6" t="str">
        <f aca="false">SUBSTITUTE(C75,"),",");",1)</f>
        <v>GRDL(MSA);GWSN(MSA);GWST(MSA);GWMX(MSA),HCLD(MSA),HCLN(MSA),</v>
      </c>
      <c r="E75" s="6" t="str">
        <f aca="false">SUBSTITUTE(D75,"),",");",1)</f>
        <v>GRDL(MSA);GWSN(MSA);GWST(MSA);GWMX(MSA);HCLD(MSA),HCLN(MSA),</v>
      </c>
      <c r="F75" s="6" t="str">
        <f aca="false">SUBSTITUTE(E75,"),",");",1)</f>
        <v>GRDL(MSA);GWSN(MSA);GWST(MSA);GWMX(MSA);HCLD(MSA);HCLN(MSA),</v>
      </c>
      <c r="G75" s="6" t="str">
        <f aca="false">SUBSTITUTE(F75,"),",");",1)</f>
        <v>GRDL(MSA);GWSN(MSA);GWST(MSA);GWMX(MSA);HCLD(MSA);HCLN(MSA);</v>
      </c>
      <c r="H75" s="6" t="str">
        <f aca="false">SUBSTITUTE(G75,"),",");",1)</f>
        <v>GRDL(MSA);GWSN(MSA);GWST(MSA);GWMX(MSA);HCLD(MSA);HCLN(MSA);</v>
      </c>
      <c r="I75" s="6" t="str">
        <f aca="false">SUBSTITUTE(H75,"),",");",1)</f>
        <v>GRDL(MSA);GWSN(MSA);GWST(MSA);GWMX(MSA);HCLD(MSA);HCLN(MSA);</v>
      </c>
      <c r="J75" s="6" t="str">
        <f aca="false">SUBSTITUTE(I75,"),",");",1)</f>
        <v>GRDL(MSA);GWSN(MSA);GWST(MSA);GWMX(MSA);HCLD(MSA);HCLN(MSA);</v>
      </c>
      <c r="K75" s="6" t="str">
        <f aca="false">SUBSTITUTE(J75,"),",");",1)</f>
        <v>GRDL(MSA);GWSN(MSA);GWST(MSA);GWMX(MSA);HCLD(MSA);HCLN(MSA);</v>
      </c>
      <c r="L75" s="6" t="str">
        <f aca="false">SUBSTITUTE(K75,"),",");",1)</f>
        <v>GRDL(MSA);GWSN(MSA);GWST(MSA);GWMX(MSA);HCLD(MSA);HCLN(MSA);</v>
      </c>
      <c r="M75" s="6" t="str">
        <f aca="false">SUBSTITUTE(L75,"),",");",1)</f>
        <v>GRDL(MSA);GWSN(MSA);GWST(MSA);GWMX(MSA);HCLD(MSA);HCLN(MSA);</v>
      </c>
      <c r="N75" s="6" t="str">
        <f aca="false">SUBSTITUTE(M75,"),",");",1)</f>
        <v>GRDL(MSA);GWSN(MSA);GWST(MSA);GWMX(MSA);HCLD(MSA);HCLN(MSA);</v>
      </c>
      <c r="O75" s="6" t="str">
        <f aca="false">SUBSTITUTE(N75,"),",");",1)</f>
        <v>GRDL(MSA);GWSN(MSA);GWST(MSA);GWMX(MSA);HCLD(MSA);HCLN(MSA);</v>
      </c>
      <c r="P75" s="6" t="str">
        <f aca="false">SUBSTITUTE(O75,"),",");",1)</f>
        <v>GRDL(MSA);GWSN(MSA);GWST(MSA);GWMX(MSA);HCLD(MSA);HCLN(MSA);</v>
      </c>
    </row>
    <row r="76" customFormat="false" ht="13.2" hidden="false" customHeight="false" outlineLevel="0" collapsed="false">
      <c r="A76" s="11" t="s">
        <v>538</v>
      </c>
      <c r="B76" s="6" t="str">
        <f aca="false">SUBSTITUTE(A76,"),",");",1)</f>
        <v>HLMN(MSA);HR0(MSA),HSM(MSA),OCPD(MSA)</v>
      </c>
      <c r="C76" s="6" t="str">
        <f aca="false">SUBSTITUTE(B76,"),",");",1)</f>
        <v>HLMN(MSA);HR0(MSA);HSM(MSA),OCPD(MSA)</v>
      </c>
      <c r="D76" s="6" t="str">
        <f aca="false">SUBSTITUTE(C76,"),",");",1)</f>
        <v>HLMN(MSA);HR0(MSA);HSM(MSA);OCPD(MSA)</v>
      </c>
      <c r="E76" s="6" t="str">
        <f aca="false">SUBSTITUTE(D76,"),",");",1)</f>
        <v>HLMN(MSA);HR0(MSA);HSM(MSA);OCPD(MSA)</v>
      </c>
      <c r="F76" s="6" t="str">
        <f aca="false">SUBSTITUTE(E76,"),",");",1)</f>
        <v>HLMN(MSA);HR0(MSA);HSM(MSA);OCPD(MSA)</v>
      </c>
      <c r="G76" s="6" t="str">
        <f aca="false">SUBSTITUTE(F76,"),",");",1)</f>
        <v>HLMN(MSA);HR0(MSA);HSM(MSA);OCPD(MSA)</v>
      </c>
      <c r="H76" s="6" t="str">
        <f aca="false">SUBSTITUTE(G76,"),",");",1)</f>
        <v>HLMN(MSA);HR0(MSA);HSM(MSA);OCPD(MSA)</v>
      </c>
      <c r="I76" s="6" t="str">
        <f aca="false">SUBSTITUTE(H76,"),",");",1)</f>
        <v>HLMN(MSA);HR0(MSA);HSM(MSA);OCPD(MSA)</v>
      </c>
      <c r="J76" s="6" t="str">
        <f aca="false">SUBSTITUTE(I76,"),",");",1)</f>
        <v>HLMN(MSA);HR0(MSA);HSM(MSA);OCPD(MSA)</v>
      </c>
      <c r="K76" s="6" t="str">
        <f aca="false">SUBSTITUTE(J76,"),",");",1)</f>
        <v>HLMN(MSA);HR0(MSA);HSM(MSA);OCPD(MSA)</v>
      </c>
      <c r="L76" s="6" t="str">
        <f aca="false">SUBSTITUTE(K76,"),",");",1)</f>
        <v>HLMN(MSA);HR0(MSA);HSM(MSA);OCPD(MSA)</v>
      </c>
      <c r="M76" s="6" t="str">
        <f aca="false">SUBSTITUTE(L76,"),",");",1)</f>
        <v>HLMN(MSA);HR0(MSA);HSM(MSA);OCPD(MSA)</v>
      </c>
      <c r="N76" s="6" t="str">
        <f aca="false">SUBSTITUTE(M76,"),",");",1)</f>
        <v>HLMN(MSA);HR0(MSA);HSM(MSA);OCPD(MSA)</v>
      </c>
      <c r="O76" s="6" t="str">
        <f aca="false">SUBSTITUTE(N76,"),",");",1)</f>
        <v>HLMN(MSA);HR0(MSA);HSM(MSA);OCPD(MSA)</v>
      </c>
      <c r="P76" s="6" t="str">
        <f aca="false">SUBSTITUTE(O76,"),",");",1)</f>
        <v>HLMN(MSA);HR0(MSA);HSM(MSA);OCPD(MSA)</v>
      </c>
    </row>
    <row r="77" customFormat="false" ht="13.2" hidden="false" customHeight="false" outlineLevel="0" collapsed="false">
      <c r="A77" s="11" t="s">
        <v>539</v>
      </c>
      <c r="B77" s="6" t="str">
        <f aca="false">SUBSTITUTE(A77,"),",");",1)</f>
        <v>OMAP(MSA);ORSD(MSA),PAW(MSA),PCOF(MSA),PDAW(MSA),PDPL(MSA),PDPL0(MSA),PDPLC(MSA),PDPLX(MSA),PDSKC(MSA),PDSW(MSA),</v>
      </c>
      <c r="C77" s="6" t="str">
        <f aca="false">SUBSTITUTE(B77,"),",");",1)</f>
        <v>OMAP(MSA);ORSD(MSA);PAW(MSA),PCOF(MSA),PDAW(MSA),PDPL(MSA),PDPL0(MSA),PDPLC(MSA),PDPLX(MSA),PDSKC(MSA),PDSW(MSA),</v>
      </c>
      <c r="D77" s="6" t="str">
        <f aca="false">SUBSTITUTE(C77,"),",");",1)</f>
        <v>OMAP(MSA);ORSD(MSA);PAW(MSA);PCOF(MSA),PDAW(MSA),PDPL(MSA),PDPL0(MSA),PDPLC(MSA),PDPLX(MSA),PDSKC(MSA),PDSW(MSA),</v>
      </c>
      <c r="E77" s="6" t="str">
        <f aca="false">SUBSTITUTE(D77,"),",");",1)</f>
        <v>OMAP(MSA);ORSD(MSA);PAW(MSA);PCOF(MSA);PDAW(MSA),PDPL(MSA),PDPL0(MSA),PDPLC(MSA),PDPLX(MSA),PDSKC(MSA),PDSW(MSA),</v>
      </c>
      <c r="F77" s="6" t="str">
        <f aca="false">SUBSTITUTE(E77,"),",");",1)</f>
        <v>OMAP(MSA);ORSD(MSA);PAW(MSA);PCOF(MSA);PDAW(MSA);PDPL(MSA),PDPL0(MSA),PDPLC(MSA),PDPLX(MSA),PDSKC(MSA),PDSW(MSA),</v>
      </c>
      <c r="G77" s="6" t="str">
        <f aca="false">SUBSTITUTE(F77,"),",");",1)</f>
        <v>OMAP(MSA);ORSD(MSA);PAW(MSA);PCOF(MSA);PDAW(MSA);PDPL(MSA);PDPL0(MSA),PDPLC(MSA),PDPLX(MSA),PDSKC(MSA),PDSW(MSA),</v>
      </c>
      <c r="H77" s="6" t="str">
        <f aca="false">SUBSTITUTE(G77,"),",");",1)</f>
        <v>OMAP(MSA);ORSD(MSA);PAW(MSA);PCOF(MSA);PDAW(MSA);PDPL(MSA);PDPL0(MSA);PDPLC(MSA),PDPLX(MSA),PDSKC(MSA),PDSW(MSA),</v>
      </c>
      <c r="I77" s="6" t="str">
        <f aca="false">SUBSTITUTE(H77,"),",");",1)</f>
        <v>OMAP(MSA);ORSD(MSA);PAW(MSA);PCOF(MSA);PDAW(MSA);PDPL(MSA);PDPL0(MSA);PDPLC(MSA);PDPLX(MSA),PDSKC(MSA),PDSW(MSA),</v>
      </c>
      <c r="J77" s="6" t="str">
        <f aca="false">SUBSTITUTE(I77,"),",");",1)</f>
        <v>OMAP(MSA);ORSD(MSA);PAW(MSA);PCOF(MSA);PDAW(MSA);PDPL(MSA);PDPL0(MSA);PDPLC(MSA);PDPLX(MSA);PDSKC(MSA),PDSW(MSA),</v>
      </c>
      <c r="K77" s="6" t="str">
        <f aca="false">SUBSTITUTE(J77,"),",");",1)</f>
        <v>OMAP(MSA);ORSD(MSA);PAW(MSA);PCOF(MSA);PDAW(MSA);PDPL(MSA);PDPL0(MSA);PDPLC(MSA);PDPLX(MSA);PDSKC(MSA);PDSW(MSA),</v>
      </c>
      <c r="L77" s="6" t="str">
        <f aca="false">SUBSTITUTE(K77,"),",");",1)</f>
        <v>OMAP(MSA);ORSD(MSA);PAW(MSA);PCOF(MSA);PDAW(MSA);PDPL(MSA);PDPL0(MSA);PDPLC(MSA);PDPLX(MSA);PDSKC(MSA);PDSW(MSA);</v>
      </c>
      <c r="M77" s="6" t="str">
        <f aca="false">SUBSTITUTE(L77,"),",");",1)</f>
        <v>OMAP(MSA);ORSD(MSA);PAW(MSA);PCOF(MSA);PDAW(MSA);PDPL(MSA);PDPL0(MSA);PDPLC(MSA);PDPLX(MSA);PDSKC(MSA);PDSW(MSA);</v>
      </c>
      <c r="N77" s="6" t="str">
        <f aca="false">SUBSTITUTE(M77,"),",");",1)</f>
        <v>OMAP(MSA);ORSD(MSA);PAW(MSA);PCOF(MSA);PDAW(MSA);PDPL(MSA);PDPL0(MSA);PDPLC(MSA);PDPLX(MSA);PDSKC(MSA);PDSW(MSA);</v>
      </c>
      <c r="O77" s="6" t="str">
        <f aca="false">SUBSTITUTE(N77,"),",");",1)</f>
        <v>OMAP(MSA);ORSD(MSA);PAW(MSA);PCOF(MSA);PDAW(MSA);PDPL(MSA);PDPL0(MSA);PDPLC(MSA);PDPLX(MSA);PDSKC(MSA);PDSW(MSA);</v>
      </c>
      <c r="P77" s="6" t="str">
        <f aca="false">SUBSTITUTE(O77,"),",");",1)</f>
        <v>OMAP(MSA);ORSD(MSA);PAW(MSA);PCOF(MSA);PDAW(MSA);PDPL(MSA);PDPL0(MSA);PDPLC(MSA);PDPLX(MSA);PDSKC(MSA);PDSW(MSA);</v>
      </c>
    </row>
    <row r="78" customFormat="false" ht="13.2" hidden="false" customHeight="false" outlineLevel="0" collapsed="false">
      <c r="A78" s="11" t="s">
        <v>540</v>
      </c>
      <c r="B78" s="6" t="str">
        <f aca="false">SUBSTITUTE(A78,"),",");",1)</f>
        <v>PEC(MSA);PMX(MSA),PM10(MSA),PRSD(MSA),PSTF(MSA),PSTM(MSA),PSTS(MSA),</v>
      </c>
      <c r="C78" s="6" t="str">
        <f aca="false">SUBSTITUTE(B78,"),",");",1)</f>
        <v>PEC(MSA);PMX(MSA);PM10(MSA),PRSD(MSA),PSTF(MSA),PSTM(MSA),PSTS(MSA),</v>
      </c>
      <c r="D78" s="6" t="str">
        <f aca="false">SUBSTITUTE(C78,"),",");",1)</f>
        <v>PEC(MSA);PMX(MSA);PM10(MSA);PRSD(MSA),PSTF(MSA),PSTM(MSA),PSTS(MSA),</v>
      </c>
      <c r="E78" s="6" t="str">
        <f aca="false">SUBSTITUTE(D78,"),",");",1)</f>
        <v>PEC(MSA);PMX(MSA);PM10(MSA);PRSD(MSA);PSTF(MSA),PSTM(MSA),PSTS(MSA),</v>
      </c>
      <c r="F78" s="6" t="str">
        <f aca="false">SUBSTITUTE(E78,"),",");",1)</f>
        <v>PEC(MSA);PMX(MSA);PM10(MSA);PRSD(MSA);PSTF(MSA);PSTM(MSA),PSTS(MSA),</v>
      </c>
      <c r="G78" s="6" t="str">
        <f aca="false">SUBSTITUTE(F78,"),",");",1)</f>
        <v>PEC(MSA);PMX(MSA);PM10(MSA);PRSD(MSA);PSTF(MSA);PSTM(MSA);PSTS(MSA),</v>
      </c>
      <c r="H78" s="6" t="str">
        <f aca="false">SUBSTITUTE(G78,"),",");",1)</f>
        <v>PEC(MSA);PMX(MSA);PM10(MSA);PRSD(MSA);PSTF(MSA);PSTM(MSA);PSTS(MSA);</v>
      </c>
      <c r="I78" s="6" t="str">
        <f aca="false">SUBSTITUTE(H78,"),",");",1)</f>
        <v>PEC(MSA);PMX(MSA);PM10(MSA);PRSD(MSA);PSTF(MSA);PSTM(MSA);PSTS(MSA);</v>
      </c>
      <c r="J78" s="6" t="str">
        <f aca="false">SUBSTITUTE(I78,"),",");",1)</f>
        <v>PEC(MSA);PMX(MSA);PM10(MSA);PRSD(MSA);PSTF(MSA);PSTM(MSA);PSTS(MSA);</v>
      </c>
      <c r="K78" s="6" t="str">
        <f aca="false">SUBSTITUTE(J78,"),",");",1)</f>
        <v>PEC(MSA);PMX(MSA);PM10(MSA);PRSD(MSA);PSTF(MSA);PSTM(MSA);PSTS(MSA);</v>
      </c>
      <c r="L78" s="6" t="str">
        <f aca="false">SUBSTITUTE(K78,"),",");",1)</f>
        <v>PEC(MSA);PMX(MSA);PM10(MSA);PRSD(MSA);PSTF(MSA);PSTM(MSA);PSTS(MSA);</v>
      </c>
      <c r="M78" s="6" t="str">
        <f aca="false">SUBSTITUTE(L78,"),",");",1)</f>
        <v>PEC(MSA);PMX(MSA);PM10(MSA);PRSD(MSA);PSTF(MSA);PSTM(MSA);PSTS(MSA);</v>
      </c>
      <c r="N78" s="6" t="str">
        <f aca="false">SUBSTITUTE(M78,"),",");",1)</f>
        <v>PEC(MSA);PMX(MSA);PM10(MSA);PRSD(MSA);PSTF(MSA);PSTM(MSA);PSTS(MSA);</v>
      </c>
      <c r="O78" s="6" t="str">
        <f aca="false">SUBSTITUTE(N78,"),",");",1)</f>
        <v>PEC(MSA);PMX(MSA);PM10(MSA);PRSD(MSA);PSTF(MSA);PSTM(MSA);PSTS(MSA);</v>
      </c>
      <c r="P78" s="6" t="str">
        <f aca="false">SUBSTITUTE(O78,"),",");",1)</f>
        <v>PEC(MSA);PMX(MSA);PM10(MSA);PRSD(MSA);PSTF(MSA);PSTM(MSA);PSTS(MSA);</v>
      </c>
    </row>
    <row r="79" customFormat="false" ht="13.2" hidden="false" customHeight="false" outlineLevel="0" collapsed="false">
      <c r="A79" s="11" t="s">
        <v>541</v>
      </c>
      <c r="B79" s="6" t="str">
        <f aca="false">SUBSTITUTE(A79,"),",");",1)</f>
        <v>QCAP(MSA);QRBQ(MSA),QRQB(MSA),RCBW(MSA),RCF(MSA),RCHC(MSA),</v>
      </c>
      <c r="C79" s="6" t="str">
        <f aca="false">SUBSTITUTE(B79,"),",");",1)</f>
        <v>QCAP(MSA);QRBQ(MSA);QRQB(MSA),RCBW(MSA),RCF(MSA),RCHC(MSA),</v>
      </c>
      <c r="D79" s="6" t="str">
        <f aca="false">SUBSTITUTE(C79,"),",");",1)</f>
        <v>QCAP(MSA);QRBQ(MSA);QRQB(MSA);RCBW(MSA),RCF(MSA),RCHC(MSA),</v>
      </c>
      <c r="E79" s="6" t="str">
        <f aca="false">SUBSTITUTE(D79,"),",");",1)</f>
        <v>QCAP(MSA);QRBQ(MSA);QRQB(MSA);RCBW(MSA);RCF(MSA),RCHC(MSA),</v>
      </c>
      <c r="F79" s="6" t="str">
        <f aca="false">SUBSTITUTE(E79,"),",");",1)</f>
        <v>QCAP(MSA);QRBQ(MSA);QRQB(MSA);RCBW(MSA);RCF(MSA);RCHC(MSA),</v>
      </c>
      <c r="G79" s="6" t="str">
        <f aca="false">SUBSTITUTE(F79,"),",");",1)</f>
        <v>QCAP(MSA);QRBQ(MSA);QRQB(MSA);RCBW(MSA);RCF(MSA);RCHC(MSA);</v>
      </c>
      <c r="H79" s="6" t="str">
        <f aca="false">SUBSTITUTE(G79,"),",");",1)</f>
        <v>QCAP(MSA);QRBQ(MSA);QRQB(MSA);RCBW(MSA);RCF(MSA);RCHC(MSA);</v>
      </c>
      <c r="I79" s="6" t="str">
        <f aca="false">SUBSTITUTE(H79,"),",");",1)</f>
        <v>QCAP(MSA);QRBQ(MSA);QRQB(MSA);RCBW(MSA);RCF(MSA);RCHC(MSA);</v>
      </c>
      <c r="J79" s="6" t="str">
        <f aca="false">SUBSTITUTE(I79,"),",");",1)</f>
        <v>QCAP(MSA);QRBQ(MSA);QRQB(MSA);RCBW(MSA);RCF(MSA);RCHC(MSA);</v>
      </c>
      <c r="K79" s="6" t="str">
        <f aca="false">SUBSTITUTE(J79,"),",");",1)</f>
        <v>QCAP(MSA);QRBQ(MSA);QRQB(MSA);RCBW(MSA);RCF(MSA);RCHC(MSA);</v>
      </c>
      <c r="L79" s="6" t="str">
        <f aca="false">SUBSTITUTE(K79,"),",");",1)</f>
        <v>QCAP(MSA);QRBQ(MSA);QRQB(MSA);RCBW(MSA);RCF(MSA);RCHC(MSA);</v>
      </c>
      <c r="M79" s="6" t="str">
        <f aca="false">SUBSTITUTE(L79,"),",");",1)</f>
        <v>QCAP(MSA);QRBQ(MSA);QRQB(MSA);RCBW(MSA);RCF(MSA);RCHC(MSA);</v>
      </c>
      <c r="N79" s="6" t="str">
        <f aca="false">SUBSTITUTE(M79,"),",");",1)</f>
        <v>QCAP(MSA);QRBQ(MSA);QRQB(MSA);RCBW(MSA);RCF(MSA);RCHC(MSA);</v>
      </c>
      <c r="O79" s="6" t="str">
        <f aca="false">SUBSTITUTE(N79,"),",");",1)</f>
        <v>QCAP(MSA);QRBQ(MSA);QRQB(MSA);RCBW(MSA);RCF(MSA);RCHC(MSA);</v>
      </c>
      <c r="P79" s="6" t="str">
        <f aca="false">SUBSTITUTE(O79,"),",");",1)</f>
        <v>QCAP(MSA);QRBQ(MSA);QRQB(MSA);RCBW(MSA);RCF(MSA);RCHC(MSA);</v>
      </c>
    </row>
    <row r="80" customFormat="false" ht="13.2" hidden="false" customHeight="false" outlineLevel="0" collapsed="false">
      <c r="A80" s="11" t="s">
        <v>542</v>
      </c>
      <c r="B80" s="6" t="str">
        <f aca="false">SUBSTITUTE(A80,"),",");",1)</f>
        <v>RCHD(MSA);RCHK(MSA),RCHL(MSA),RCHN(MSA),RCHS(MSA),RCHX(MSA),</v>
      </c>
      <c r="C80" s="6" t="str">
        <f aca="false">SUBSTITUTE(B80,"),",");",1)</f>
        <v>RCHD(MSA);RCHK(MSA);RCHL(MSA),RCHN(MSA),RCHS(MSA),RCHX(MSA),</v>
      </c>
      <c r="D80" s="6" t="str">
        <f aca="false">SUBSTITUTE(C80,"),",");",1)</f>
        <v>RCHD(MSA);RCHK(MSA);RCHL(MSA);RCHN(MSA),RCHS(MSA),RCHX(MSA),</v>
      </c>
      <c r="E80" s="6" t="str">
        <f aca="false">SUBSTITUTE(D80,"),",");",1)</f>
        <v>RCHD(MSA);RCHK(MSA);RCHL(MSA);RCHN(MSA);RCHS(MSA),RCHX(MSA),</v>
      </c>
      <c r="F80" s="6" t="str">
        <f aca="false">SUBSTITUTE(E80,"),",");",1)</f>
        <v>RCHD(MSA);RCHK(MSA);RCHL(MSA);RCHN(MSA);RCHS(MSA);RCHX(MSA),</v>
      </c>
      <c r="G80" s="6" t="str">
        <f aca="false">SUBSTITUTE(F80,"),",");",1)</f>
        <v>RCHD(MSA);RCHK(MSA);RCHL(MSA);RCHN(MSA);RCHS(MSA);RCHX(MSA);</v>
      </c>
      <c r="H80" s="6" t="str">
        <f aca="false">SUBSTITUTE(G80,"),",");",1)</f>
        <v>RCHD(MSA);RCHK(MSA);RCHL(MSA);RCHN(MSA);RCHS(MSA);RCHX(MSA);</v>
      </c>
      <c r="I80" s="6" t="str">
        <f aca="false">SUBSTITUTE(H80,"),",");",1)</f>
        <v>RCHD(MSA);RCHK(MSA);RCHL(MSA);RCHN(MSA);RCHS(MSA);RCHX(MSA);</v>
      </c>
      <c r="J80" s="6" t="str">
        <f aca="false">SUBSTITUTE(I80,"),",");",1)</f>
        <v>RCHD(MSA);RCHK(MSA);RCHL(MSA);RCHN(MSA);RCHS(MSA);RCHX(MSA);</v>
      </c>
      <c r="K80" s="6" t="str">
        <f aca="false">SUBSTITUTE(J80,"),",");",1)</f>
        <v>RCHD(MSA);RCHK(MSA);RCHL(MSA);RCHN(MSA);RCHS(MSA);RCHX(MSA);</v>
      </c>
      <c r="L80" s="6" t="str">
        <f aca="false">SUBSTITUTE(K80,"),",");",1)</f>
        <v>RCHD(MSA);RCHK(MSA);RCHL(MSA);RCHN(MSA);RCHS(MSA);RCHX(MSA);</v>
      </c>
      <c r="M80" s="6" t="str">
        <f aca="false">SUBSTITUTE(L80,"),",");",1)</f>
        <v>RCHD(MSA);RCHK(MSA);RCHL(MSA);RCHN(MSA);RCHS(MSA);RCHX(MSA);</v>
      </c>
      <c r="N80" s="6" t="str">
        <f aca="false">SUBSTITUTE(M80,"),",");",1)</f>
        <v>RCHD(MSA);RCHK(MSA);RCHL(MSA);RCHN(MSA);RCHS(MSA);RCHX(MSA);</v>
      </c>
      <c r="O80" s="6" t="str">
        <f aca="false">SUBSTITUTE(N80,"),",");",1)</f>
        <v>RCHD(MSA);RCHK(MSA);RCHL(MSA);RCHN(MSA);RCHS(MSA);RCHX(MSA);</v>
      </c>
      <c r="P80" s="6" t="str">
        <f aca="false">SUBSTITUTE(O80,"),",");",1)</f>
        <v>RCHD(MSA);RCHK(MSA);RCHL(MSA);RCHN(MSA);RCHS(MSA);RCHX(MSA);</v>
      </c>
    </row>
    <row r="81" customFormat="false" ht="13.2" hidden="false" customHeight="false" outlineLevel="0" collapsed="false">
      <c r="A81" s="11" t="s">
        <v>543</v>
      </c>
      <c r="B81" s="6" t="str">
        <f aca="false">SUBSTITUTE(A81,"),",");",1)</f>
        <v>RCSS(MSA);RCTW(MSA),REPI(MSA),RFPK(MSA),RFPL(MSA),RFPS(MSA),</v>
      </c>
      <c r="C81" s="6" t="str">
        <f aca="false">SUBSTITUTE(B81,"),",");",1)</f>
        <v>RCSS(MSA);RCTW(MSA);REPI(MSA),RFPK(MSA),RFPL(MSA),RFPS(MSA),</v>
      </c>
      <c r="D81" s="6" t="str">
        <f aca="false">SUBSTITUTE(C81,"),",");",1)</f>
        <v>RCSS(MSA);RCTW(MSA);REPI(MSA);RFPK(MSA),RFPL(MSA),RFPS(MSA),</v>
      </c>
      <c r="E81" s="6" t="str">
        <f aca="false">SUBSTITUTE(D81,"),",");",1)</f>
        <v>RCSS(MSA);RCTW(MSA);REPI(MSA);RFPK(MSA);RFPL(MSA),RFPS(MSA),</v>
      </c>
      <c r="F81" s="6" t="str">
        <f aca="false">SUBSTITUTE(E81,"),",");",1)</f>
        <v>RCSS(MSA);RCTW(MSA);REPI(MSA);RFPK(MSA);RFPL(MSA);RFPS(MSA),</v>
      </c>
      <c r="G81" s="6" t="str">
        <f aca="false">SUBSTITUTE(F81,"),",");",1)</f>
        <v>RCSS(MSA);RCTW(MSA);REPI(MSA);RFPK(MSA);RFPL(MSA);RFPS(MSA);</v>
      </c>
      <c r="H81" s="6" t="str">
        <f aca="false">SUBSTITUTE(G81,"),",");",1)</f>
        <v>RCSS(MSA);RCTW(MSA);REPI(MSA);RFPK(MSA);RFPL(MSA);RFPS(MSA);</v>
      </c>
      <c r="I81" s="6" t="str">
        <f aca="false">SUBSTITUTE(H81,"),",");",1)</f>
        <v>RCSS(MSA);RCTW(MSA);REPI(MSA);RFPK(MSA);RFPL(MSA);RFPS(MSA);</v>
      </c>
      <c r="J81" s="6" t="str">
        <f aca="false">SUBSTITUTE(I81,"),",");",1)</f>
        <v>RCSS(MSA);RCTW(MSA);REPI(MSA);RFPK(MSA);RFPL(MSA);RFPS(MSA);</v>
      </c>
      <c r="K81" s="6" t="str">
        <f aca="false">SUBSTITUTE(J81,"),",");",1)</f>
        <v>RCSS(MSA);RCTW(MSA);REPI(MSA);RFPK(MSA);RFPL(MSA);RFPS(MSA);</v>
      </c>
      <c r="L81" s="6" t="str">
        <f aca="false">SUBSTITUTE(K81,"),",");",1)</f>
        <v>RCSS(MSA);RCTW(MSA);REPI(MSA);RFPK(MSA);RFPL(MSA);RFPS(MSA);</v>
      </c>
      <c r="M81" s="6" t="str">
        <f aca="false">SUBSTITUTE(L81,"),",");",1)</f>
        <v>RCSS(MSA);RCTW(MSA);REPI(MSA);RFPK(MSA);RFPL(MSA);RFPS(MSA);</v>
      </c>
      <c r="N81" s="6" t="str">
        <f aca="false">SUBSTITUTE(M81,"),",");",1)</f>
        <v>RCSS(MSA);RCTW(MSA);REPI(MSA);RFPK(MSA);RFPL(MSA);RFPS(MSA);</v>
      </c>
      <c r="O81" s="6" t="str">
        <f aca="false">SUBSTITUTE(N81,"),",");",1)</f>
        <v>RCSS(MSA);RCTW(MSA);REPI(MSA);RFPK(MSA);RFPL(MSA);RFPS(MSA);</v>
      </c>
      <c r="P81" s="6" t="str">
        <f aca="false">SUBSTITUTE(O81,"),",");",1)</f>
        <v>RCSS(MSA);RCTW(MSA);REPI(MSA);RFPK(MSA);RFPL(MSA);RFPS(MSA);</v>
      </c>
    </row>
    <row r="82" customFormat="false" ht="13.2" hidden="false" customHeight="false" outlineLevel="0" collapsed="false">
      <c r="A82" s="11" t="s">
        <v>544</v>
      </c>
      <c r="B82" s="6" t="str">
        <f aca="false">SUBSTITUTE(A82,"),",");",1)</f>
        <v>RFPW(MSA);RFPX(MSA),RFTT(MSA),RFV(MSA),RFV0(MSA),RHD(MSA),RHTT(MSA)</v>
      </c>
      <c r="C82" s="6" t="str">
        <f aca="false">SUBSTITUTE(B82,"),",");",1)</f>
        <v>RFPW(MSA);RFPX(MSA);RFTT(MSA),RFV(MSA),RFV0(MSA),RHD(MSA),RHTT(MSA)</v>
      </c>
      <c r="D82" s="6" t="str">
        <f aca="false">SUBSTITUTE(C82,"),",");",1)</f>
        <v>RFPW(MSA);RFPX(MSA);RFTT(MSA);RFV(MSA),RFV0(MSA),RHD(MSA),RHTT(MSA)</v>
      </c>
      <c r="E82" s="6" t="str">
        <f aca="false">SUBSTITUTE(D82,"),",");",1)</f>
        <v>RFPW(MSA);RFPX(MSA);RFTT(MSA);RFV(MSA);RFV0(MSA),RHD(MSA),RHTT(MSA)</v>
      </c>
      <c r="F82" s="6" t="str">
        <f aca="false">SUBSTITUTE(E82,"),",");",1)</f>
        <v>RFPW(MSA);RFPX(MSA);RFTT(MSA);RFV(MSA);RFV0(MSA);RHD(MSA),RHTT(MSA)</v>
      </c>
      <c r="G82" s="6" t="str">
        <f aca="false">SUBSTITUTE(F82,"),",");",1)</f>
        <v>RFPW(MSA);RFPX(MSA);RFTT(MSA);RFV(MSA);RFV0(MSA);RHD(MSA);RHTT(MSA)</v>
      </c>
      <c r="H82" s="6" t="str">
        <f aca="false">SUBSTITUTE(G82,"),",");",1)</f>
        <v>RFPW(MSA);RFPX(MSA);RFTT(MSA);RFV(MSA);RFV0(MSA);RHD(MSA);RHTT(MSA)</v>
      </c>
      <c r="I82" s="6" t="str">
        <f aca="false">SUBSTITUTE(H82,"),",");",1)</f>
        <v>RFPW(MSA);RFPX(MSA);RFTT(MSA);RFV(MSA);RFV0(MSA);RHD(MSA);RHTT(MSA)</v>
      </c>
      <c r="J82" s="6" t="str">
        <f aca="false">SUBSTITUTE(I82,"),",");",1)</f>
        <v>RFPW(MSA);RFPX(MSA);RFTT(MSA);RFV(MSA);RFV0(MSA);RHD(MSA);RHTT(MSA)</v>
      </c>
      <c r="K82" s="6" t="str">
        <f aca="false">SUBSTITUTE(J82,"),",");",1)</f>
        <v>RFPW(MSA);RFPX(MSA);RFTT(MSA);RFV(MSA);RFV0(MSA);RHD(MSA);RHTT(MSA)</v>
      </c>
      <c r="L82" s="6" t="str">
        <f aca="false">SUBSTITUTE(K82,"),",");",1)</f>
        <v>RFPW(MSA);RFPX(MSA);RFTT(MSA);RFV(MSA);RFV0(MSA);RHD(MSA);RHTT(MSA)</v>
      </c>
      <c r="M82" s="6" t="str">
        <f aca="false">SUBSTITUTE(L82,"),",");",1)</f>
        <v>RFPW(MSA);RFPX(MSA);RFTT(MSA);RFV(MSA);RFV0(MSA);RHD(MSA);RHTT(MSA)</v>
      </c>
      <c r="N82" s="6" t="str">
        <f aca="false">SUBSTITUTE(M82,"),",");",1)</f>
        <v>RFPW(MSA);RFPX(MSA);RFTT(MSA);RFV(MSA);RFV0(MSA);RHD(MSA);RHTT(MSA)</v>
      </c>
      <c r="O82" s="6" t="str">
        <f aca="false">SUBSTITUTE(N82,"),",");",1)</f>
        <v>RFPW(MSA);RFPX(MSA);RFTT(MSA);RFV(MSA);RFV0(MSA);RHD(MSA);RHTT(MSA)</v>
      </c>
      <c r="P82" s="6" t="str">
        <f aca="false">SUBSTITUTE(O82,"),",");",1)</f>
        <v>RFPW(MSA);RFPX(MSA);RFTT(MSA);RFV(MSA);RFV0(MSA);RHD(MSA);RHTT(MSA)</v>
      </c>
    </row>
    <row r="83" customFormat="false" ht="13.2" hidden="false" customHeight="false" outlineLevel="0" collapsed="false">
      <c r="A83" s="11" t="s">
        <v>545</v>
      </c>
      <c r="B83" s="6" t="str">
        <f aca="false">SUBSTITUTE(A83,"),",");",1)</f>
        <v>RINT(MSA);RLF(MSA),RMXS(MSA),ROSP(MSA),RRUF(MSA),RSAE(MSA),RSAP(MSA),RSBD(MSA),RSDP(MSA),RSEE(MSA),RSEP(MSA),RSF(MSA),</v>
      </c>
      <c r="C83" s="6" t="str">
        <f aca="false">SUBSTITUTE(B83,"),",");",1)</f>
        <v>RINT(MSA);RLF(MSA);RMXS(MSA),ROSP(MSA),RRUF(MSA),RSAE(MSA),RSAP(MSA),RSBD(MSA),RSDP(MSA),RSEE(MSA),RSEP(MSA),RSF(MSA),</v>
      </c>
      <c r="D83" s="6" t="str">
        <f aca="false">SUBSTITUTE(C83,"),",");",1)</f>
        <v>RINT(MSA);RLF(MSA);RMXS(MSA);ROSP(MSA),RRUF(MSA),RSAE(MSA),RSAP(MSA),RSBD(MSA),RSDP(MSA),RSEE(MSA),RSEP(MSA),RSF(MSA),</v>
      </c>
      <c r="E83" s="6" t="str">
        <f aca="false">SUBSTITUTE(D83,"),",");",1)</f>
        <v>RINT(MSA);RLF(MSA);RMXS(MSA);ROSP(MSA);RRUF(MSA),RSAE(MSA),RSAP(MSA),RSBD(MSA),RSDP(MSA),RSEE(MSA),RSEP(MSA),RSF(MSA),</v>
      </c>
      <c r="F83" s="6" t="str">
        <f aca="false">SUBSTITUTE(E83,"),",");",1)</f>
        <v>RINT(MSA);RLF(MSA);RMXS(MSA);ROSP(MSA);RRUF(MSA);RSAE(MSA),RSAP(MSA),RSBD(MSA),RSDP(MSA),RSEE(MSA),RSEP(MSA),RSF(MSA),</v>
      </c>
      <c r="G83" s="6" t="str">
        <f aca="false">SUBSTITUTE(F83,"),",");",1)</f>
        <v>RINT(MSA);RLF(MSA);RMXS(MSA);ROSP(MSA);RRUF(MSA);RSAE(MSA);RSAP(MSA),RSBD(MSA),RSDP(MSA),RSEE(MSA),RSEP(MSA),RSF(MSA),</v>
      </c>
      <c r="H83" s="6" t="str">
        <f aca="false">SUBSTITUTE(G83,"),",");",1)</f>
        <v>RINT(MSA);RLF(MSA);RMXS(MSA);ROSP(MSA);RRUF(MSA);RSAE(MSA);RSAP(MSA);RSBD(MSA),RSDP(MSA),RSEE(MSA),RSEP(MSA),RSF(MSA),</v>
      </c>
      <c r="I83" s="6" t="str">
        <f aca="false">SUBSTITUTE(H83,"),",");",1)</f>
        <v>RINT(MSA);RLF(MSA);RMXS(MSA);ROSP(MSA);RRUF(MSA);RSAE(MSA);RSAP(MSA);RSBD(MSA);RSDP(MSA),RSEE(MSA),RSEP(MSA),RSF(MSA),</v>
      </c>
      <c r="J83" s="6" t="str">
        <f aca="false">SUBSTITUTE(I83,"),",");",1)</f>
        <v>RINT(MSA);RLF(MSA);RMXS(MSA);ROSP(MSA);RRUF(MSA);RSAE(MSA);RSAP(MSA);RSBD(MSA);RSDP(MSA);RSEE(MSA),RSEP(MSA),RSF(MSA),</v>
      </c>
      <c r="K83" s="6" t="str">
        <f aca="false">SUBSTITUTE(J83,"),",");",1)</f>
        <v>RINT(MSA);RLF(MSA);RMXS(MSA);ROSP(MSA);RRUF(MSA);RSAE(MSA);RSAP(MSA);RSBD(MSA);RSDP(MSA);RSEE(MSA);RSEP(MSA),RSF(MSA),</v>
      </c>
      <c r="L83" s="6" t="str">
        <f aca="false">SUBSTITUTE(K83,"),",");",1)</f>
        <v>RINT(MSA);RLF(MSA);RMXS(MSA);ROSP(MSA);RRUF(MSA);RSAE(MSA);RSAP(MSA);RSBD(MSA);RSDP(MSA);RSEE(MSA);RSEP(MSA);RSF(MSA),</v>
      </c>
      <c r="M83" s="6" t="str">
        <f aca="false">SUBSTITUTE(L83,"),",");",1)</f>
        <v>RINT(MSA);RLF(MSA);RMXS(MSA);ROSP(MSA);RRUF(MSA);RSAE(MSA);RSAP(MSA);RSBD(MSA);RSDP(MSA);RSEE(MSA);RSEP(MSA);RSF(MSA);</v>
      </c>
      <c r="N83" s="6" t="str">
        <f aca="false">SUBSTITUTE(M83,"),",");",1)</f>
        <v>RINT(MSA);RLF(MSA);RMXS(MSA);ROSP(MSA);RRUF(MSA);RSAE(MSA);RSAP(MSA);RSBD(MSA);RSDP(MSA);RSEE(MSA);RSEP(MSA);RSF(MSA);</v>
      </c>
      <c r="O83" s="6" t="str">
        <f aca="false">SUBSTITUTE(N83,"),",");",1)</f>
        <v>RINT(MSA);RLF(MSA);RMXS(MSA);ROSP(MSA);RRUF(MSA);RSAE(MSA);RSAP(MSA);RSBD(MSA);RSDP(MSA);RSEE(MSA);RSEP(MSA);RSF(MSA);</v>
      </c>
      <c r="P83" s="6" t="str">
        <f aca="false">SUBSTITUTE(O83,"),",");",1)</f>
        <v>RINT(MSA);RLF(MSA);RMXS(MSA);ROSP(MSA);RRUF(MSA);RSAE(MSA);RSAP(MSA);RSBD(MSA);RSDP(MSA);RSEE(MSA);RSEP(MSA);RSF(MSA);</v>
      </c>
    </row>
    <row r="84" customFormat="false" ht="13.2" hidden="false" customHeight="false" outlineLevel="0" collapsed="false">
      <c r="A84" s="11" t="s">
        <v>546</v>
      </c>
      <c r="B84" s="6" t="str">
        <f aca="false">SUBSTITUTE(A84,"),",");",1)</f>
        <v>RSHC(MSA);RSK(MSA),RSLK(MSA),RSOC(MSA),RSON(MSA),RSOP(MSA),RSO3(MSA),RSRR(MSA),RSSA(MSA),RSSP(MSA),RST0(MSA),RSV(MSA),RSVB(MSA),</v>
      </c>
      <c r="C84" s="6" t="str">
        <f aca="false">SUBSTITUTE(B84,"),",");",1)</f>
        <v>RSHC(MSA);RSK(MSA);RSLK(MSA),RSOC(MSA),RSON(MSA),RSOP(MSA),RSO3(MSA),RSRR(MSA),RSSA(MSA),RSSP(MSA),RST0(MSA),RSV(MSA),RSVB(MSA),</v>
      </c>
      <c r="D84" s="6" t="str">
        <f aca="false">SUBSTITUTE(C84,"),",");",1)</f>
        <v>RSHC(MSA);RSK(MSA);RSLK(MSA);RSOC(MSA),RSON(MSA),RSOP(MSA),RSO3(MSA),RSRR(MSA),RSSA(MSA),RSSP(MSA),RST0(MSA),RSV(MSA),RSVB(MSA),</v>
      </c>
      <c r="E84" s="6" t="str">
        <f aca="false">SUBSTITUTE(D84,"),",");",1)</f>
        <v>RSHC(MSA);RSK(MSA);RSLK(MSA);RSOC(MSA);RSON(MSA),RSOP(MSA),RSO3(MSA),RSRR(MSA),RSSA(MSA),RSSP(MSA),RST0(MSA),RSV(MSA),RSVB(MSA),</v>
      </c>
      <c r="F84" s="6" t="str">
        <f aca="false">SUBSTITUTE(E84,"),",");",1)</f>
        <v>RSHC(MSA);RSK(MSA);RSLK(MSA);RSOC(MSA);RSON(MSA);RSOP(MSA),RSO3(MSA),RSRR(MSA),RSSA(MSA),RSSP(MSA),RST0(MSA),RSV(MSA),RSVB(MSA),</v>
      </c>
      <c r="G84" s="6" t="str">
        <f aca="false">SUBSTITUTE(F84,"),",");",1)</f>
        <v>RSHC(MSA);RSK(MSA);RSLK(MSA);RSOC(MSA);RSON(MSA);RSOP(MSA);RSO3(MSA),RSRR(MSA),RSSA(MSA),RSSP(MSA),RST0(MSA),RSV(MSA),RSVB(MSA),</v>
      </c>
      <c r="H84" s="6" t="str">
        <f aca="false">SUBSTITUTE(G84,"),",");",1)</f>
        <v>RSHC(MSA);RSK(MSA);RSLK(MSA);RSOC(MSA);RSON(MSA);RSOP(MSA);RSO3(MSA);RSRR(MSA),RSSA(MSA),RSSP(MSA),RST0(MSA),RSV(MSA),RSVB(MSA),</v>
      </c>
      <c r="I84" s="6" t="str">
        <f aca="false">SUBSTITUTE(H84,"),",");",1)</f>
        <v>RSHC(MSA);RSK(MSA);RSLK(MSA);RSOC(MSA);RSON(MSA);RSOP(MSA);RSO3(MSA);RSRR(MSA);RSSA(MSA),RSSP(MSA),RST0(MSA),RSV(MSA),RSVB(MSA),</v>
      </c>
      <c r="J84" s="6" t="str">
        <f aca="false">SUBSTITUTE(I84,"),",");",1)</f>
        <v>RSHC(MSA);RSK(MSA);RSLK(MSA);RSOC(MSA);RSON(MSA);RSOP(MSA);RSO3(MSA);RSRR(MSA);RSSA(MSA);RSSP(MSA),RST0(MSA),RSV(MSA),RSVB(MSA),</v>
      </c>
      <c r="K84" s="6" t="str">
        <f aca="false">SUBSTITUTE(J84,"),",");",1)</f>
        <v>RSHC(MSA);RSK(MSA);RSLK(MSA);RSOC(MSA);RSON(MSA);RSOP(MSA);RSO3(MSA);RSRR(MSA);RSSA(MSA);RSSP(MSA);RST0(MSA),RSV(MSA),RSVB(MSA),</v>
      </c>
      <c r="L84" s="6" t="str">
        <f aca="false">SUBSTITUTE(K84,"),",");",1)</f>
        <v>RSHC(MSA);RSK(MSA);RSLK(MSA);RSOC(MSA);RSON(MSA);RSOP(MSA);RSO3(MSA);RSRR(MSA);RSSA(MSA);RSSP(MSA);RST0(MSA);RSV(MSA),RSVB(MSA),</v>
      </c>
      <c r="M84" s="6" t="str">
        <f aca="false">SUBSTITUTE(L84,"),",");",1)</f>
        <v>RSHC(MSA);RSK(MSA);RSLK(MSA);RSOC(MSA);RSON(MSA);RSOP(MSA);RSO3(MSA);RSRR(MSA);RSSA(MSA);RSSP(MSA);RST0(MSA);RSV(MSA);RSVB(MSA),</v>
      </c>
      <c r="N84" s="6" t="str">
        <f aca="false">SUBSTITUTE(M84,"),",");",1)</f>
        <v>RSHC(MSA);RSK(MSA);RSLK(MSA);RSOC(MSA);RSON(MSA);RSOP(MSA);RSO3(MSA);RSRR(MSA);RSSA(MSA);RSSP(MSA);RST0(MSA);RSV(MSA);RSVB(MSA);</v>
      </c>
      <c r="O84" s="6" t="str">
        <f aca="false">SUBSTITUTE(N84,"),",");",1)</f>
        <v>RSHC(MSA);RSK(MSA);RSLK(MSA);RSOC(MSA);RSON(MSA);RSOP(MSA);RSO3(MSA);RSRR(MSA);RSSA(MSA);RSSP(MSA);RST0(MSA);RSV(MSA);RSVB(MSA);</v>
      </c>
      <c r="P84" s="6" t="str">
        <f aca="false">SUBSTITUTE(O84,"),",");",1)</f>
        <v>RSHC(MSA);RSK(MSA);RSLK(MSA);RSOC(MSA);RSON(MSA);RSOP(MSA);RSO3(MSA);RSRR(MSA);RSSA(MSA);RSSP(MSA);RST0(MSA);RSV(MSA);RSVB(MSA);</v>
      </c>
    </row>
    <row r="85" customFormat="false" ht="13.2" hidden="false" customHeight="false" outlineLevel="0" collapsed="false">
      <c r="A85" s="11" t="s">
        <v>547</v>
      </c>
      <c r="B85" s="6" t="str">
        <f aca="false">SUBSTITUTE(A85,"),",");",1)</f>
        <v>RSVE(MSA);RSVF(MSA),RSVP(MSA),RSPK(MSA),RSYB(MSA),RSYF(MSA),</v>
      </c>
      <c r="C85" s="6" t="str">
        <f aca="false">SUBSTITUTE(B85,"),",");",1)</f>
        <v>RSVE(MSA);RSVF(MSA);RSVP(MSA),RSPK(MSA),RSYB(MSA),RSYF(MSA),</v>
      </c>
      <c r="D85" s="6" t="str">
        <f aca="false">SUBSTITUTE(C85,"),",");",1)</f>
        <v>RSVE(MSA);RSVF(MSA);RSVP(MSA);RSPK(MSA),RSYB(MSA),RSYF(MSA),</v>
      </c>
      <c r="E85" s="6" t="str">
        <f aca="false">SUBSTITUTE(D85,"),",");",1)</f>
        <v>RSVE(MSA);RSVF(MSA);RSVP(MSA);RSPK(MSA);RSYB(MSA),RSYF(MSA),</v>
      </c>
      <c r="F85" s="6" t="str">
        <f aca="false">SUBSTITUTE(E85,"),",");",1)</f>
        <v>RSVE(MSA);RSVF(MSA);RSVP(MSA);RSPK(MSA);RSYB(MSA);RSYF(MSA),</v>
      </c>
      <c r="G85" s="6" t="str">
        <f aca="false">SUBSTITUTE(F85,"),",");",1)</f>
        <v>RSVE(MSA);RSVF(MSA);RSVP(MSA);RSPK(MSA);RSYB(MSA);RSYF(MSA);</v>
      </c>
      <c r="H85" s="6" t="str">
        <f aca="false">SUBSTITUTE(G85,"),",");",1)</f>
        <v>RSVE(MSA);RSVF(MSA);RSVP(MSA);RSPK(MSA);RSYB(MSA);RSYF(MSA);</v>
      </c>
      <c r="I85" s="6" t="str">
        <f aca="false">SUBSTITUTE(H85,"),",");",1)</f>
        <v>RSVE(MSA);RSVF(MSA);RSVP(MSA);RSPK(MSA);RSYB(MSA);RSYF(MSA);</v>
      </c>
      <c r="J85" s="6" t="str">
        <f aca="false">SUBSTITUTE(I85,"),",");",1)</f>
        <v>RSVE(MSA);RSVF(MSA);RSVP(MSA);RSPK(MSA);RSYB(MSA);RSYF(MSA);</v>
      </c>
      <c r="K85" s="6" t="str">
        <f aca="false">SUBSTITUTE(J85,"),",");",1)</f>
        <v>RSVE(MSA);RSVF(MSA);RSVP(MSA);RSPK(MSA);RSYB(MSA);RSYF(MSA);</v>
      </c>
      <c r="L85" s="6" t="str">
        <f aca="false">SUBSTITUTE(K85,"),",");",1)</f>
        <v>RSVE(MSA);RSVF(MSA);RSVP(MSA);RSPK(MSA);RSYB(MSA);RSYF(MSA);</v>
      </c>
      <c r="M85" s="6" t="str">
        <f aca="false">SUBSTITUTE(L85,"),",");",1)</f>
        <v>RSVE(MSA);RSVF(MSA);RSVP(MSA);RSPK(MSA);RSYB(MSA);RSYF(MSA);</v>
      </c>
      <c r="N85" s="6" t="str">
        <f aca="false">SUBSTITUTE(M85,"),",");",1)</f>
        <v>RSVE(MSA);RSVF(MSA);RSVP(MSA);RSPK(MSA);RSYB(MSA);RSYF(MSA);</v>
      </c>
      <c r="O85" s="6" t="str">
        <f aca="false">SUBSTITUTE(N85,"),",");",1)</f>
        <v>RSVE(MSA);RSVF(MSA);RSVP(MSA);RSPK(MSA);RSYB(MSA);RSYF(MSA);</v>
      </c>
      <c r="P85" s="6" t="str">
        <f aca="false">SUBSTITUTE(O85,"),",");",1)</f>
        <v>RSVE(MSA);RSVF(MSA);RSVP(MSA);RSPK(MSA);RSYB(MSA);RSYF(MSA);</v>
      </c>
    </row>
    <row r="86" customFormat="false" ht="13.2" hidden="false" customHeight="false" outlineLevel="0" collapsed="false">
      <c r="A86" s="11" t="s">
        <v>548</v>
      </c>
      <c r="B86" s="6" t="str">
        <f aca="false">SUBSTITUTE(A86,"),",");",1)</f>
        <v>RSYN(MSA);RSYS(MSA),RVE0(MSA),RVP0(MSA),RZ(MSA),RZSW(MSA),SALA(MSA),</v>
      </c>
      <c r="C86" s="6" t="str">
        <f aca="false">SUBSTITUTE(B86,"),",");",1)</f>
        <v>RSYN(MSA);RSYS(MSA);RVE0(MSA),RVP0(MSA),RZ(MSA),RZSW(MSA),SALA(MSA),</v>
      </c>
      <c r="D86" s="6" t="str">
        <f aca="false">SUBSTITUTE(C86,"),",");",1)</f>
        <v>RSYN(MSA);RSYS(MSA);RVE0(MSA);RVP0(MSA),RZ(MSA),RZSW(MSA),SALA(MSA),</v>
      </c>
      <c r="E86" s="6" t="str">
        <f aca="false">SUBSTITUTE(D86,"),",");",1)</f>
        <v>RSYN(MSA);RSYS(MSA);RVE0(MSA);RVP0(MSA);RZ(MSA),RZSW(MSA),SALA(MSA),</v>
      </c>
      <c r="F86" s="6" t="str">
        <f aca="false">SUBSTITUTE(E86,"),",");",1)</f>
        <v>RSYN(MSA);RSYS(MSA);RVE0(MSA);RVP0(MSA);RZ(MSA);RZSW(MSA),SALA(MSA),</v>
      </c>
      <c r="G86" s="6" t="str">
        <f aca="false">SUBSTITUTE(F86,"),",");",1)</f>
        <v>RSYN(MSA);RSYS(MSA);RVE0(MSA);RVP0(MSA);RZ(MSA);RZSW(MSA);SALA(MSA),</v>
      </c>
      <c r="H86" s="6" t="str">
        <f aca="false">SUBSTITUTE(G86,"),",");",1)</f>
        <v>RSYN(MSA);RSYS(MSA);RVE0(MSA);RVP0(MSA);RZ(MSA);RZSW(MSA);SALA(MSA);</v>
      </c>
      <c r="I86" s="6" t="str">
        <f aca="false">SUBSTITUTE(H86,"),",");",1)</f>
        <v>RSYN(MSA);RSYS(MSA);RVE0(MSA);RVP0(MSA);RZ(MSA);RZSW(MSA);SALA(MSA);</v>
      </c>
      <c r="J86" s="6" t="str">
        <f aca="false">SUBSTITUTE(I86,"),",");",1)</f>
        <v>RSYN(MSA);RSYS(MSA);RVE0(MSA);RVP0(MSA);RZ(MSA);RZSW(MSA);SALA(MSA);</v>
      </c>
      <c r="K86" s="6" t="str">
        <f aca="false">SUBSTITUTE(J86,"),",");",1)</f>
        <v>RSYN(MSA);RSYS(MSA);RVE0(MSA);RVP0(MSA);RZ(MSA);RZSW(MSA);SALA(MSA);</v>
      </c>
      <c r="L86" s="6" t="str">
        <f aca="false">SUBSTITUTE(K86,"),",");",1)</f>
        <v>RSYN(MSA);RSYS(MSA);RVE0(MSA);RVP0(MSA);RZ(MSA);RZSW(MSA);SALA(MSA);</v>
      </c>
      <c r="M86" s="6" t="str">
        <f aca="false">SUBSTITUTE(L86,"),",");",1)</f>
        <v>RSYN(MSA);RSYS(MSA);RVE0(MSA);RVP0(MSA);RZ(MSA);RZSW(MSA);SALA(MSA);</v>
      </c>
      <c r="N86" s="6" t="str">
        <f aca="false">SUBSTITUTE(M86,"),",");",1)</f>
        <v>RSYN(MSA);RSYS(MSA);RVE0(MSA);RVP0(MSA);RZ(MSA);RZSW(MSA);SALA(MSA);</v>
      </c>
      <c r="O86" s="6" t="str">
        <f aca="false">SUBSTITUTE(N86,"),",");",1)</f>
        <v>RSYN(MSA);RSYS(MSA);RVE0(MSA);RVP0(MSA);RZ(MSA);RZSW(MSA);SALA(MSA);</v>
      </c>
      <c r="P86" s="6" t="str">
        <f aca="false">SUBSTITUTE(O86,"),",");",1)</f>
        <v>RSYN(MSA);RSYS(MSA);RVE0(MSA);RVP0(MSA);RZ(MSA);RZSW(MSA);SALA(MSA);</v>
      </c>
    </row>
    <row r="87" customFormat="false" ht="13.2" hidden="false" customHeight="false" outlineLevel="0" collapsed="false">
      <c r="A87" s="11" t="s">
        <v>549</v>
      </c>
      <c r="B87" s="6" t="str">
        <f aca="false">SUBSTITUTE(A87,"),",");",1)</f>
        <v>SALB(MSA);SAMA(MSA),SATK(MSA),SCI(MSA),SCNX(MSA),SDVR(MSA),SLF(MSA),</v>
      </c>
      <c r="C87" s="6" t="str">
        <f aca="false">SUBSTITUTE(B87,"),",");",1)</f>
        <v>SALB(MSA);SAMA(MSA);SATK(MSA),SCI(MSA),SCNX(MSA),SDVR(MSA),SLF(MSA),</v>
      </c>
      <c r="D87" s="6" t="str">
        <f aca="false">SUBSTITUTE(C87,"),",");",1)</f>
        <v>SALB(MSA);SAMA(MSA);SATK(MSA);SCI(MSA),SCNX(MSA),SDVR(MSA),SLF(MSA),</v>
      </c>
      <c r="E87" s="6" t="str">
        <f aca="false">SUBSTITUTE(D87,"),",");",1)</f>
        <v>SALB(MSA);SAMA(MSA);SATK(MSA);SCI(MSA);SCNX(MSA),SDVR(MSA),SLF(MSA),</v>
      </c>
      <c r="F87" s="6" t="str">
        <f aca="false">SUBSTITUTE(E87,"),",");",1)</f>
        <v>SALB(MSA);SAMA(MSA);SATK(MSA);SCI(MSA);SCNX(MSA);SDVR(MSA),SLF(MSA),</v>
      </c>
      <c r="G87" s="6" t="str">
        <f aca="false">SUBSTITUTE(F87,"),",");",1)</f>
        <v>SALB(MSA);SAMA(MSA);SATK(MSA);SCI(MSA);SCNX(MSA);SDVR(MSA);SLF(MSA),</v>
      </c>
      <c r="H87" s="6" t="str">
        <f aca="false">SUBSTITUTE(G87,"),",");",1)</f>
        <v>SALB(MSA);SAMA(MSA);SATK(MSA);SCI(MSA);SCNX(MSA);SDVR(MSA);SLF(MSA);</v>
      </c>
      <c r="I87" s="6" t="str">
        <f aca="false">SUBSTITUTE(H87,"),",");",1)</f>
        <v>SALB(MSA);SAMA(MSA);SATK(MSA);SCI(MSA);SCNX(MSA);SDVR(MSA);SLF(MSA);</v>
      </c>
      <c r="J87" s="6" t="str">
        <f aca="false">SUBSTITUTE(I87,"),",");",1)</f>
        <v>SALB(MSA);SAMA(MSA);SATK(MSA);SCI(MSA);SCNX(MSA);SDVR(MSA);SLF(MSA);</v>
      </c>
      <c r="K87" s="6" t="str">
        <f aca="false">SUBSTITUTE(J87,"),",");",1)</f>
        <v>SALB(MSA);SAMA(MSA);SATK(MSA);SCI(MSA);SCNX(MSA);SDVR(MSA);SLF(MSA);</v>
      </c>
      <c r="L87" s="6" t="str">
        <f aca="false">SUBSTITUTE(K87,"),",");",1)</f>
        <v>SALB(MSA);SAMA(MSA);SATK(MSA);SCI(MSA);SCNX(MSA);SDVR(MSA);SLF(MSA);</v>
      </c>
      <c r="M87" s="6" t="str">
        <f aca="false">SUBSTITUTE(L87,"),",");",1)</f>
        <v>SALB(MSA);SAMA(MSA);SATK(MSA);SCI(MSA);SCNX(MSA);SDVR(MSA);SLF(MSA);</v>
      </c>
      <c r="N87" s="6" t="str">
        <f aca="false">SUBSTITUTE(M87,"),",");",1)</f>
        <v>SALB(MSA);SAMA(MSA);SATK(MSA);SCI(MSA);SCNX(MSA);SDVR(MSA);SLF(MSA);</v>
      </c>
      <c r="O87" s="6" t="str">
        <f aca="false">SUBSTITUTE(N87,"),",");",1)</f>
        <v>SALB(MSA);SAMA(MSA);SATK(MSA);SCI(MSA);SCNX(MSA);SDVR(MSA);SLF(MSA);</v>
      </c>
      <c r="P87" s="6" t="str">
        <f aca="false">SUBSTITUTE(O87,"),",");",1)</f>
        <v>SALB(MSA);SAMA(MSA);SATK(MSA);SCI(MSA);SCNX(MSA);SDVR(MSA);SLF(MSA);</v>
      </c>
    </row>
    <row r="88" customFormat="false" ht="13.2" hidden="false" customHeight="false" outlineLevel="0" collapsed="false">
      <c r="A88" s="11" t="s">
        <v>550</v>
      </c>
      <c r="B88" s="6" t="str">
        <f aca="false">SUBSTITUTE(A88,"),",");",1)</f>
        <v>SLT0(MSA);SLTX(MSA),SMAS(MSA),SMEO(MSA),SMFN(MSA),SMFU(MSA),</v>
      </c>
      <c r="C88" s="6" t="str">
        <f aca="false">SUBSTITUTE(B88,"),",");",1)</f>
        <v>SLT0(MSA);SLTX(MSA);SMAS(MSA),SMEO(MSA),SMFN(MSA),SMFU(MSA),</v>
      </c>
      <c r="D88" s="6" t="str">
        <f aca="false">SUBSTITUTE(C88,"),",");",1)</f>
        <v>SLT0(MSA);SLTX(MSA);SMAS(MSA);SMEO(MSA),SMFN(MSA),SMFU(MSA),</v>
      </c>
      <c r="E88" s="6" t="str">
        <f aca="false">SUBSTITUTE(D88,"),",");",1)</f>
        <v>SLT0(MSA);SLTX(MSA);SMAS(MSA);SMEO(MSA);SMFN(MSA),SMFU(MSA),</v>
      </c>
      <c r="F88" s="6" t="str">
        <f aca="false">SUBSTITUTE(E88,"),",");",1)</f>
        <v>SLT0(MSA);SLTX(MSA);SMAS(MSA);SMEO(MSA);SMFN(MSA);SMFU(MSA),</v>
      </c>
      <c r="G88" s="6" t="str">
        <f aca="false">SUBSTITUTE(F88,"),",");",1)</f>
        <v>SLT0(MSA);SLTX(MSA);SMAS(MSA);SMEO(MSA);SMFN(MSA);SMFU(MSA);</v>
      </c>
      <c r="H88" s="6" t="str">
        <f aca="false">SUBSTITUTE(G88,"),",");",1)</f>
        <v>SLT0(MSA);SLTX(MSA);SMAS(MSA);SMEO(MSA);SMFN(MSA);SMFU(MSA);</v>
      </c>
      <c r="I88" s="6" t="str">
        <f aca="false">SUBSTITUTE(H88,"),",");",1)</f>
        <v>SLT0(MSA);SLTX(MSA);SMAS(MSA);SMEO(MSA);SMFN(MSA);SMFU(MSA);</v>
      </c>
      <c r="J88" s="6" t="str">
        <f aca="false">SUBSTITUTE(I88,"),",");",1)</f>
        <v>SLT0(MSA);SLTX(MSA);SMAS(MSA);SMEO(MSA);SMFN(MSA);SMFU(MSA);</v>
      </c>
      <c r="K88" s="6" t="str">
        <f aca="false">SUBSTITUTE(J88,"),",");",1)</f>
        <v>SLT0(MSA);SLTX(MSA);SMAS(MSA);SMEO(MSA);SMFN(MSA);SMFU(MSA);</v>
      </c>
      <c r="L88" s="6" t="str">
        <f aca="false">SUBSTITUTE(K88,"),",");",1)</f>
        <v>SLT0(MSA);SLTX(MSA);SMAS(MSA);SMEO(MSA);SMFN(MSA);SMFU(MSA);</v>
      </c>
      <c r="M88" s="6" t="str">
        <f aca="false">SUBSTITUTE(L88,"),",");",1)</f>
        <v>SLT0(MSA);SLTX(MSA);SMAS(MSA);SMEO(MSA);SMFN(MSA);SMFU(MSA);</v>
      </c>
      <c r="N88" s="6" t="str">
        <f aca="false">SUBSTITUTE(M88,"),",");",1)</f>
        <v>SLT0(MSA);SLTX(MSA);SMAS(MSA);SMEO(MSA);SMFN(MSA);SMFU(MSA);</v>
      </c>
      <c r="O88" s="6" t="str">
        <f aca="false">SUBSTITUTE(N88,"),",");",1)</f>
        <v>SLT0(MSA);SLTX(MSA);SMAS(MSA);SMEO(MSA);SMFN(MSA);SMFU(MSA);</v>
      </c>
      <c r="P88" s="6" t="str">
        <f aca="false">SUBSTITUTE(O88,"),",");",1)</f>
        <v>SLT0(MSA);SLTX(MSA);SMAS(MSA);SMEO(MSA);SMFN(MSA);SMFU(MSA);</v>
      </c>
    </row>
    <row r="89" customFormat="false" ht="13.2" hidden="false" customHeight="false" outlineLevel="0" collapsed="false">
      <c r="A89" s="11" t="s">
        <v>551</v>
      </c>
      <c r="B89" s="6" t="str">
        <f aca="false">SUBSTITUTE(A89,"),",");",1)</f>
        <v>SMKS(MSA);SMLA(MSA),SMMU(MSA),SMNS(MSA),SMNU(MSA),SMPL(MSA),</v>
      </c>
      <c r="C89" s="6" t="str">
        <f aca="false">SUBSTITUTE(B89,"),",");",1)</f>
        <v>SMKS(MSA);SMLA(MSA);SMMU(MSA),SMNS(MSA),SMNU(MSA),SMPL(MSA),</v>
      </c>
      <c r="D89" s="6" t="str">
        <f aca="false">SUBSTITUTE(C89,"),",");",1)</f>
        <v>SMKS(MSA);SMLA(MSA);SMMU(MSA);SMNS(MSA),SMNU(MSA),SMPL(MSA),</v>
      </c>
      <c r="E89" s="6" t="str">
        <f aca="false">SUBSTITUTE(D89,"),",");",1)</f>
        <v>SMKS(MSA);SMLA(MSA);SMMU(MSA);SMNS(MSA);SMNU(MSA),SMPL(MSA),</v>
      </c>
      <c r="F89" s="6" t="str">
        <f aca="false">SUBSTITUTE(E89,"),",");",1)</f>
        <v>SMKS(MSA);SMLA(MSA);SMMU(MSA);SMNS(MSA);SMNU(MSA);SMPL(MSA),</v>
      </c>
      <c r="G89" s="6" t="str">
        <f aca="false">SUBSTITUTE(F89,"),",");",1)</f>
        <v>SMKS(MSA);SMLA(MSA);SMMU(MSA);SMNS(MSA);SMNU(MSA);SMPL(MSA);</v>
      </c>
      <c r="H89" s="6" t="str">
        <f aca="false">SUBSTITUTE(G89,"),",");",1)</f>
        <v>SMKS(MSA);SMLA(MSA);SMMU(MSA);SMNS(MSA);SMNU(MSA);SMPL(MSA);</v>
      </c>
      <c r="I89" s="6" t="str">
        <f aca="false">SUBSTITUTE(H89,"),",");",1)</f>
        <v>SMKS(MSA);SMLA(MSA);SMMU(MSA);SMNS(MSA);SMNU(MSA);SMPL(MSA);</v>
      </c>
      <c r="J89" s="6" t="str">
        <f aca="false">SUBSTITUTE(I89,"),",");",1)</f>
        <v>SMKS(MSA);SMLA(MSA);SMMU(MSA);SMNS(MSA);SMNU(MSA);SMPL(MSA);</v>
      </c>
      <c r="K89" s="6" t="str">
        <f aca="false">SUBSTITUTE(J89,"),",");",1)</f>
        <v>SMKS(MSA);SMLA(MSA);SMMU(MSA);SMNS(MSA);SMNU(MSA);SMPL(MSA);</v>
      </c>
      <c r="L89" s="6" t="str">
        <f aca="false">SUBSTITUTE(K89,"),",");",1)</f>
        <v>SMKS(MSA);SMLA(MSA);SMMU(MSA);SMNS(MSA);SMNU(MSA);SMPL(MSA);</v>
      </c>
      <c r="M89" s="6" t="str">
        <f aca="false">SUBSTITUTE(L89,"),",");",1)</f>
        <v>SMKS(MSA);SMLA(MSA);SMMU(MSA);SMNS(MSA);SMNU(MSA);SMPL(MSA);</v>
      </c>
      <c r="N89" s="6" t="str">
        <f aca="false">SUBSTITUTE(M89,"),",");",1)</f>
        <v>SMKS(MSA);SMLA(MSA);SMMU(MSA);SMNS(MSA);SMNU(MSA);SMPL(MSA);</v>
      </c>
      <c r="O89" s="6" t="str">
        <f aca="false">SUBSTITUTE(N89,"),",");",1)</f>
        <v>SMKS(MSA);SMLA(MSA);SMMU(MSA);SMNS(MSA);SMNU(MSA);SMPL(MSA);</v>
      </c>
      <c r="P89" s="6" t="str">
        <f aca="false">SUBSTITUTE(O89,"),",");",1)</f>
        <v>SMKS(MSA);SMLA(MSA);SMMU(MSA);SMNS(MSA);SMNU(MSA);SMPL(MSA);</v>
      </c>
    </row>
    <row r="90" customFormat="false" ht="13.2" hidden="false" customHeight="false" outlineLevel="0" collapsed="false">
      <c r="A90" s="11" t="s">
        <v>552</v>
      </c>
      <c r="B90" s="6" t="str">
        <f aca="false">SUBSTITUTE(A90,"),",");",1)</f>
        <v>SMPQ(MSA);SMPS(MSA),SMPY(MSA),SMRF(MSA),SMSS(MSA),SMST(MSA),</v>
      </c>
      <c r="C90" s="6" t="str">
        <f aca="false">SUBSTITUTE(B90,"),",");",1)</f>
        <v>SMPQ(MSA);SMPS(MSA);SMPY(MSA),SMRF(MSA),SMSS(MSA),SMST(MSA),</v>
      </c>
      <c r="D90" s="6" t="str">
        <f aca="false">SUBSTITUTE(C90,"),",");",1)</f>
        <v>SMPQ(MSA);SMPS(MSA);SMPY(MSA);SMRF(MSA),SMSS(MSA),SMST(MSA),</v>
      </c>
      <c r="E90" s="6" t="str">
        <f aca="false">SUBSTITUTE(D90,"),",");",1)</f>
        <v>SMPQ(MSA);SMPS(MSA);SMPY(MSA);SMRF(MSA);SMSS(MSA),SMST(MSA),</v>
      </c>
      <c r="F90" s="6" t="str">
        <f aca="false">SUBSTITUTE(E90,"),",");",1)</f>
        <v>SMPQ(MSA);SMPS(MSA);SMPY(MSA);SMRF(MSA);SMSS(MSA);SMST(MSA),</v>
      </c>
      <c r="G90" s="6" t="str">
        <f aca="false">SUBSTITUTE(F90,"),",");",1)</f>
        <v>SMPQ(MSA);SMPS(MSA);SMPY(MSA);SMRF(MSA);SMSS(MSA);SMST(MSA);</v>
      </c>
      <c r="H90" s="6" t="str">
        <f aca="false">SUBSTITUTE(G90,"),",");",1)</f>
        <v>SMPQ(MSA);SMPS(MSA);SMPY(MSA);SMRF(MSA);SMSS(MSA);SMST(MSA);</v>
      </c>
      <c r="I90" s="6" t="str">
        <f aca="false">SUBSTITUTE(H90,"),",");",1)</f>
        <v>SMPQ(MSA);SMPS(MSA);SMPY(MSA);SMRF(MSA);SMSS(MSA);SMST(MSA);</v>
      </c>
      <c r="J90" s="6" t="str">
        <f aca="false">SUBSTITUTE(I90,"),",");",1)</f>
        <v>SMPQ(MSA);SMPS(MSA);SMPY(MSA);SMRF(MSA);SMSS(MSA);SMST(MSA);</v>
      </c>
      <c r="K90" s="6" t="str">
        <f aca="false">SUBSTITUTE(J90,"),",");",1)</f>
        <v>SMPQ(MSA);SMPS(MSA);SMPY(MSA);SMRF(MSA);SMSS(MSA);SMST(MSA);</v>
      </c>
      <c r="L90" s="6" t="str">
        <f aca="false">SUBSTITUTE(K90,"),",");",1)</f>
        <v>SMPQ(MSA);SMPS(MSA);SMPY(MSA);SMRF(MSA);SMSS(MSA);SMST(MSA);</v>
      </c>
      <c r="M90" s="6" t="str">
        <f aca="false">SUBSTITUTE(L90,"),",");",1)</f>
        <v>SMPQ(MSA);SMPS(MSA);SMPY(MSA);SMRF(MSA);SMSS(MSA);SMST(MSA);</v>
      </c>
      <c r="N90" s="6" t="str">
        <f aca="false">SUBSTITUTE(M90,"),",");",1)</f>
        <v>SMPQ(MSA);SMPS(MSA);SMPY(MSA);SMRF(MSA);SMSS(MSA);SMST(MSA);</v>
      </c>
      <c r="O90" s="6" t="str">
        <f aca="false">SUBSTITUTE(N90,"),",");",1)</f>
        <v>SMPQ(MSA);SMPS(MSA);SMPY(MSA);SMRF(MSA);SMSS(MSA);SMST(MSA);</v>
      </c>
      <c r="P90" s="6" t="str">
        <f aca="false">SUBSTITUTE(O90,"),",");",1)</f>
        <v>SMPQ(MSA);SMPS(MSA);SMPY(MSA);SMRF(MSA);SMSS(MSA);SMST(MSA);</v>
      </c>
      <c r="Q90" s="6" t="str">
        <f aca="false">SUBSTITUTE(P90,"),",");",1)</f>
        <v>SMPQ(MSA);SMPS(MSA);SMPY(MSA);SMRF(MSA);SMSS(MSA);SMST(MSA);</v>
      </c>
      <c r="R90" s="6" t="str">
        <f aca="false">SUBSTITUTE(Q90,"),",");",1)</f>
        <v>SMPQ(MSA);SMPS(MSA);SMPY(MSA);SMRF(MSA);SMSS(MSA);SMST(MSA);</v>
      </c>
    </row>
    <row r="91" customFormat="false" ht="13.2" hidden="false" customHeight="false" outlineLevel="0" collapsed="false">
      <c r="A91" s="11" t="s">
        <v>553</v>
      </c>
      <c r="B91" s="6" t="str">
        <f aca="false">SUBSTITUTE(A91,"),",");",1)</f>
        <v>SMTS(MSA);SMWS(MSA),SMX(MSA),SMY1(MSA),SMY2(MSA),SNO(MSA),</v>
      </c>
      <c r="C91" s="6" t="str">
        <f aca="false">SUBSTITUTE(B91,"),",");",1)</f>
        <v>SMTS(MSA);SMWS(MSA);SMX(MSA),SMY1(MSA),SMY2(MSA),SNO(MSA),</v>
      </c>
      <c r="D91" s="6" t="str">
        <f aca="false">SUBSTITUTE(C91,"),",");",1)</f>
        <v>SMTS(MSA);SMWS(MSA);SMX(MSA);SMY1(MSA),SMY2(MSA),SNO(MSA),</v>
      </c>
      <c r="E91" s="6" t="str">
        <f aca="false">SUBSTITUTE(D91,"),",");",1)</f>
        <v>SMTS(MSA);SMWS(MSA);SMX(MSA);SMY1(MSA);SMY2(MSA),SNO(MSA),</v>
      </c>
      <c r="F91" s="6" t="str">
        <f aca="false">SUBSTITUTE(E91,"),",");",1)</f>
        <v>SMTS(MSA);SMWS(MSA);SMX(MSA);SMY1(MSA);SMY2(MSA);SNO(MSA),</v>
      </c>
      <c r="G91" s="6" t="str">
        <f aca="false">SUBSTITUTE(F91,"),",");",1)</f>
        <v>SMTS(MSA);SMWS(MSA);SMX(MSA);SMY1(MSA);SMY2(MSA);SNO(MSA);</v>
      </c>
      <c r="H91" s="6" t="str">
        <f aca="false">SUBSTITUTE(G91,"),",");",1)</f>
        <v>SMTS(MSA);SMWS(MSA);SMX(MSA);SMY1(MSA);SMY2(MSA);SNO(MSA);</v>
      </c>
      <c r="I91" s="6" t="str">
        <f aca="false">SUBSTITUTE(H91,"),",");",1)</f>
        <v>SMTS(MSA);SMWS(MSA);SMX(MSA);SMY1(MSA);SMY2(MSA);SNO(MSA);</v>
      </c>
      <c r="J91" s="6" t="str">
        <f aca="false">SUBSTITUTE(I91,"),",");",1)</f>
        <v>SMTS(MSA);SMWS(MSA);SMX(MSA);SMY1(MSA);SMY2(MSA);SNO(MSA);</v>
      </c>
      <c r="K91" s="6" t="str">
        <f aca="false">SUBSTITUTE(J91,"),",");",1)</f>
        <v>SMTS(MSA);SMWS(MSA);SMX(MSA);SMY1(MSA);SMY2(MSA);SNO(MSA);</v>
      </c>
      <c r="L91" s="6" t="str">
        <f aca="false">SUBSTITUTE(K91,"),",");",1)</f>
        <v>SMTS(MSA);SMWS(MSA);SMX(MSA);SMY1(MSA);SMY2(MSA);SNO(MSA);</v>
      </c>
      <c r="M91" s="6" t="str">
        <f aca="false">SUBSTITUTE(L91,"),",");",1)</f>
        <v>SMTS(MSA);SMWS(MSA);SMX(MSA);SMY1(MSA);SMY2(MSA);SNO(MSA);</v>
      </c>
      <c r="N91" s="6" t="str">
        <f aca="false">SUBSTITUTE(M91,"),",");",1)</f>
        <v>SMTS(MSA);SMWS(MSA);SMX(MSA);SMY1(MSA);SMY2(MSA);SNO(MSA);</v>
      </c>
      <c r="O91" s="6" t="str">
        <f aca="false">SUBSTITUTE(N91,"),",");",1)</f>
        <v>SMTS(MSA);SMWS(MSA);SMX(MSA);SMY1(MSA);SMY2(MSA);SNO(MSA);</v>
      </c>
      <c r="P91" s="6" t="str">
        <f aca="false">SUBSTITUTE(O91,"),",");",1)</f>
        <v>SMTS(MSA);SMWS(MSA);SMX(MSA);SMY1(MSA);SMY2(MSA);SNO(MSA);</v>
      </c>
      <c r="Q91" s="6" t="str">
        <f aca="false">SUBSTITUTE(P91,"),",");",1)</f>
        <v>SMTS(MSA);SMWS(MSA);SMX(MSA);SMY1(MSA);SMY2(MSA);SNO(MSA);</v>
      </c>
      <c r="R91" s="6" t="str">
        <f aca="false">SUBSTITUTE(Q91,"),",");",1)</f>
        <v>SMTS(MSA);SMWS(MSA);SMX(MSA);SMY1(MSA);SMY2(MSA);SNO(MSA);</v>
      </c>
    </row>
    <row r="92" customFormat="false" ht="13.2" hidden="false" customHeight="false" outlineLevel="0" collapsed="false">
      <c r="A92" s="11" t="s">
        <v>554</v>
      </c>
      <c r="B92" s="6" t="str">
        <f aca="false">SUBSTITUTE(A92,"),",");",1)</f>
        <v>SOLQ(MSA);SPLG(MSA),SRAD(MSA),SRSD(MSA),SSFI(MSA),SSIN(MSA),SSW(MSA)</v>
      </c>
      <c r="C92" s="6" t="str">
        <f aca="false">SUBSTITUTE(B92,"),",");",1)</f>
        <v>SOLQ(MSA);SPLG(MSA);SRAD(MSA),SRSD(MSA),SSFI(MSA),SSIN(MSA),SSW(MSA)</v>
      </c>
      <c r="D92" s="6" t="str">
        <f aca="false">SUBSTITUTE(C92,"),",");",1)</f>
        <v>SOLQ(MSA);SPLG(MSA);SRAD(MSA);SRSD(MSA),SSFI(MSA),SSIN(MSA),SSW(MSA)</v>
      </c>
      <c r="E92" s="6" t="str">
        <f aca="false">SUBSTITUTE(D92,"),",");",1)</f>
        <v>SOLQ(MSA);SPLG(MSA);SRAD(MSA);SRSD(MSA);SSFI(MSA),SSIN(MSA),SSW(MSA)</v>
      </c>
      <c r="F92" s="6" t="str">
        <f aca="false">SUBSTITUTE(E92,"),",");",1)</f>
        <v>SOLQ(MSA);SPLG(MSA);SRAD(MSA);SRSD(MSA);SSFI(MSA);SSIN(MSA),SSW(MSA)</v>
      </c>
      <c r="G92" s="6" t="str">
        <f aca="false">SUBSTITUTE(F92,"),",");",1)</f>
        <v>SOLQ(MSA);SPLG(MSA);SRAD(MSA);SRSD(MSA);SSFI(MSA);SSIN(MSA);SSW(MSA)</v>
      </c>
      <c r="H92" s="6" t="str">
        <f aca="false">SUBSTITUTE(G92,"),",");",1)</f>
        <v>SOLQ(MSA);SPLG(MSA);SRAD(MSA);SRSD(MSA);SSFI(MSA);SSIN(MSA);SSW(MSA)</v>
      </c>
      <c r="I92" s="6" t="str">
        <f aca="false">SUBSTITUTE(H92,"),",");",1)</f>
        <v>SOLQ(MSA);SPLG(MSA);SRAD(MSA);SRSD(MSA);SSFI(MSA);SSIN(MSA);SSW(MSA)</v>
      </c>
      <c r="J92" s="6" t="str">
        <f aca="false">SUBSTITUTE(I92,"),",");",1)</f>
        <v>SOLQ(MSA);SPLG(MSA);SRAD(MSA);SRSD(MSA);SSFI(MSA);SSIN(MSA);SSW(MSA)</v>
      </c>
      <c r="K92" s="6" t="str">
        <f aca="false">SUBSTITUTE(J92,"),",");",1)</f>
        <v>SOLQ(MSA);SPLG(MSA);SRAD(MSA);SRSD(MSA);SSFI(MSA);SSIN(MSA);SSW(MSA)</v>
      </c>
      <c r="L92" s="6" t="str">
        <f aca="false">SUBSTITUTE(K92,"),",");",1)</f>
        <v>SOLQ(MSA);SPLG(MSA);SRAD(MSA);SRSD(MSA);SSFI(MSA);SSIN(MSA);SSW(MSA)</v>
      </c>
      <c r="M92" s="6" t="str">
        <f aca="false">SUBSTITUTE(L92,"),",");",1)</f>
        <v>SOLQ(MSA);SPLG(MSA);SRAD(MSA);SRSD(MSA);SSFI(MSA);SSIN(MSA);SSW(MSA)</v>
      </c>
      <c r="N92" s="6" t="str">
        <f aca="false">SUBSTITUTE(M92,"),",");",1)</f>
        <v>SOLQ(MSA);SPLG(MSA);SRAD(MSA);SRSD(MSA);SSFI(MSA);SSIN(MSA);SSW(MSA)</v>
      </c>
      <c r="O92" s="6" t="str">
        <f aca="false">SUBSTITUTE(N92,"),",");",1)</f>
        <v>SOLQ(MSA);SPLG(MSA);SRAD(MSA);SRSD(MSA);SSFI(MSA);SSIN(MSA);SSW(MSA)</v>
      </c>
      <c r="P92" s="6" t="str">
        <f aca="false">SUBSTITUTE(O92,"),",");",1)</f>
        <v>SOLQ(MSA);SPLG(MSA);SRAD(MSA);SRSD(MSA);SSFI(MSA);SSIN(MSA);SSW(MSA)</v>
      </c>
      <c r="Q92" s="6" t="str">
        <f aca="false">SUBSTITUTE(P92,"),",");",1)</f>
        <v>SOLQ(MSA);SPLG(MSA);SRAD(MSA);SRSD(MSA);SSFI(MSA);SSIN(MSA);SSW(MSA)</v>
      </c>
      <c r="R92" s="6" t="str">
        <f aca="false">SUBSTITUTE(Q92,"),",");",1)</f>
        <v>SOLQ(MSA);SPLG(MSA);SRAD(MSA);SRSD(MSA);SSFI(MSA);SSIN(MSA);SSW(MSA)</v>
      </c>
    </row>
    <row r="93" customFormat="false" ht="13.2" hidden="false" customHeight="false" outlineLevel="0" collapsed="false">
      <c r="A93" s="11" t="s">
        <v>555</v>
      </c>
      <c r="B93" s="6" t="str">
        <f aca="false">SUBSTITUTE(A93,"),",");",1)</f>
        <v>ST0(MSA);STDO(MSA),STDOK(MSA),STDON(MSA),STDOP(MSA),</v>
      </c>
      <c r="C93" s="6" t="str">
        <f aca="false">SUBSTITUTE(B93,"),",");",1)</f>
        <v>ST0(MSA);STDO(MSA);STDOK(MSA),STDON(MSA),STDOP(MSA),</v>
      </c>
      <c r="D93" s="6" t="str">
        <f aca="false">SUBSTITUTE(C93,"),",");",1)</f>
        <v>ST0(MSA);STDO(MSA);STDOK(MSA);STDON(MSA),STDOP(MSA),</v>
      </c>
      <c r="E93" s="6" t="str">
        <f aca="false">SUBSTITUTE(D93,"),",");",1)</f>
        <v>ST0(MSA);STDO(MSA);STDOK(MSA);STDON(MSA);STDOP(MSA),</v>
      </c>
      <c r="F93" s="6" t="str">
        <f aca="false">SUBSTITUTE(E93,"),",");",1)</f>
        <v>ST0(MSA);STDO(MSA);STDOK(MSA);STDON(MSA);STDOP(MSA);</v>
      </c>
      <c r="G93" s="6" t="str">
        <f aca="false">SUBSTITUTE(F93,"),",");",1)</f>
        <v>ST0(MSA);STDO(MSA);STDOK(MSA);STDON(MSA);STDOP(MSA);</v>
      </c>
      <c r="H93" s="6" t="str">
        <f aca="false">SUBSTITUTE(G93,"),",");",1)</f>
        <v>ST0(MSA);STDO(MSA);STDOK(MSA);STDON(MSA);STDOP(MSA);</v>
      </c>
      <c r="I93" s="6" t="str">
        <f aca="false">SUBSTITUTE(H93,"),",");",1)</f>
        <v>ST0(MSA);STDO(MSA);STDOK(MSA);STDON(MSA);STDOP(MSA);</v>
      </c>
      <c r="J93" s="6" t="str">
        <f aca="false">SUBSTITUTE(I93,"),",");",1)</f>
        <v>ST0(MSA);STDO(MSA);STDOK(MSA);STDON(MSA);STDOP(MSA);</v>
      </c>
      <c r="K93" s="6" t="str">
        <f aca="false">SUBSTITUTE(J93,"),",");",1)</f>
        <v>ST0(MSA);STDO(MSA);STDOK(MSA);STDON(MSA);STDOP(MSA);</v>
      </c>
      <c r="L93" s="6" t="str">
        <f aca="false">SUBSTITUTE(K93,"),",");",1)</f>
        <v>ST0(MSA);STDO(MSA);STDOK(MSA);STDON(MSA);STDOP(MSA);</v>
      </c>
      <c r="M93" s="6" t="str">
        <f aca="false">SUBSTITUTE(L93,"),",");",1)</f>
        <v>ST0(MSA);STDO(MSA);STDOK(MSA);STDON(MSA);STDOP(MSA);</v>
      </c>
      <c r="N93" s="6" t="str">
        <f aca="false">SUBSTITUTE(M93,"),",");",1)</f>
        <v>ST0(MSA);STDO(MSA);STDOK(MSA);STDON(MSA);STDOP(MSA);</v>
      </c>
      <c r="O93" s="6" t="str">
        <f aca="false">SUBSTITUTE(N93,"),",");",1)</f>
        <v>ST0(MSA);STDO(MSA);STDOK(MSA);STDON(MSA);STDOP(MSA);</v>
      </c>
      <c r="P93" s="6" t="str">
        <f aca="false">SUBSTITUTE(O93,"),",");",1)</f>
        <v>ST0(MSA);STDO(MSA);STDOK(MSA);STDON(MSA);STDOP(MSA);</v>
      </c>
      <c r="Q93" s="6" t="str">
        <f aca="false">SUBSTITUTE(P93,"),",");",1)</f>
        <v>ST0(MSA);STDO(MSA);STDOK(MSA);STDON(MSA);STDOP(MSA);</v>
      </c>
      <c r="R93" s="6" t="str">
        <f aca="false">SUBSTITUTE(Q93,"),",");",1)</f>
        <v>ST0(MSA);STDO(MSA);STDOK(MSA);STDON(MSA);STDOP(MSA);</v>
      </c>
    </row>
    <row r="94" customFormat="false" ht="13.2" hidden="false" customHeight="false" outlineLevel="0" collapsed="false">
      <c r="A94" s="11" t="s">
        <v>556</v>
      </c>
      <c r="B94" s="6" t="str">
        <f aca="false">SUBSTITUTE(A94,"),",");",1)</f>
        <v>STKR(MSA);STLT(MSA),STP(MSA),SW(MSA),SWB(MSA),SWBD(MSA),SWBX(MSA),</v>
      </c>
      <c r="C94" s="6" t="str">
        <f aca="false">SUBSTITUTE(B94,"),",");",1)</f>
        <v>STKR(MSA);STLT(MSA);STP(MSA),SW(MSA),SWB(MSA),SWBD(MSA),SWBX(MSA),</v>
      </c>
      <c r="D94" s="6" t="str">
        <f aca="false">SUBSTITUTE(C94,"),",");",1)</f>
        <v>STKR(MSA);STLT(MSA);STP(MSA);SW(MSA),SWB(MSA),SWBD(MSA),SWBX(MSA),</v>
      </c>
      <c r="E94" s="6" t="str">
        <f aca="false">SUBSTITUTE(D94,"),",");",1)</f>
        <v>STKR(MSA);STLT(MSA);STP(MSA);SW(MSA);SWB(MSA),SWBD(MSA),SWBX(MSA),</v>
      </c>
      <c r="F94" s="6" t="str">
        <f aca="false">SUBSTITUTE(E94,"),",");",1)</f>
        <v>STKR(MSA);STLT(MSA);STP(MSA);SW(MSA);SWB(MSA);SWBD(MSA),SWBX(MSA),</v>
      </c>
      <c r="G94" s="6" t="str">
        <f aca="false">SUBSTITUTE(F94,"),",");",1)</f>
        <v>STKR(MSA);STLT(MSA);STP(MSA);SW(MSA);SWB(MSA);SWBD(MSA);SWBX(MSA),</v>
      </c>
      <c r="H94" s="6" t="str">
        <f aca="false">SUBSTITUTE(G94,"),",");",1)</f>
        <v>STKR(MSA);STLT(MSA);STP(MSA);SW(MSA);SWB(MSA);SWBD(MSA);SWBX(MSA);</v>
      </c>
      <c r="I94" s="6" t="str">
        <f aca="false">SUBSTITUTE(H94,"),",");",1)</f>
        <v>STKR(MSA);STLT(MSA);STP(MSA);SW(MSA);SWB(MSA);SWBD(MSA);SWBX(MSA);</v>
      </c>
      <c r="J94" s="6" t="str">
        <f aca="false">SUBSTITUTE(I94,"),",");",1)</f>
        <v>STKR(MSA);STLT(MSA);STP(MSA);SW(MSA);SWB(MSA);SWBD(MSA);SWBX(MSA);</v>
      </c>
      <c r="K94" s="6" t="str">
        <f aca="false">SUBSTITUTE(J94,"),",");",1)</f>
        <v>STKR(MSA);STLT(MSA);STP(MSA);SW(MSA);SWB(MSA);SWBD(MSA);SWBX(MSA);</v>
      </c>
      <c r="L94" s="6" t="str">
        <f aca="false">SUBSTITUTE(K94,"),",");",1)</f>
        <v>STKR(MSA);STLT(MSA);STP(MSA);SW(MSA);SWB(MSA);SWBD(MSA);SWBX(MSA);</v>
      </c>
      <c r="M94" s="6" t="str">
        <f aca="false">SUBSTITUTE(L94,"),",");",1)</f>
        <v>STKR(MSA);STLT(MSA);STP(MSA);SW(MSA);SWB(MSA);SWBD(MSA);SWBX(MSA);</v>
      </c>
      <c r="N94" s="6" t="str">
        <f aca="false">SUBSTITUTE(M94,"),",");",1)</f>
        <v>STKR(MSA);STLT(MSA);STP(MSA);SW(MSA);SWB(MSA);SWBD(MSA);SWBX(MSA);</v>
      </c>
      <c r="O94" s="6" t="str">
        <f aca="false">SUBSTITUTE(N94,"),",");",1)</f>
        <v>STKR(MSA);STLT(MSA);STP(MSA);SW(MSA);SWB(MSA);SWBD(MSA);SWBX(MSA);</v>
      </c>
      <c r="P94" s="6" t="str">
        <f aca="false">SUBSTITUTE(O94,"),",");",1)</f>
        <v>STKR(MSA);STLT(MSA);STP(MSA);SW(MSA);SWB(MSA);SWBD(MSA);SWBX(MSA);</v>
      </c>
      <c r="Q94" s="6" t="str">
        <f aca="false">SUBSTITUTE(P94,"),",");",1)</f>
        <v>STKR(MSA);STLT(MSA);STP(MSA);SW(MSA);SWB(MSA);SWBD(MSA);SWBX(MSA);</v>
      </c>
      <c r="R94" s="6" t="str">
        <f aca="false">SUBSTITUTE(Q94,"),",");",1)</f>
        <v>STKR(MSA);STLT(MSA);STP(MSA);SW(MSA);SWB(MSA);SWBD(MSA);SWBX(MSA);</v>
      </c>
    </row>
    <row r="95" customFormat="false" ht="13.2" hidden="false" customHeight="false" outlineLevel="0" collapsed="false">
      <c r="A95" s="11" t="s">
        <v>557</v>
      </c>
      <c r="B95" s="6" t="str">
        <f aca="false">SUBSTITUTE(A95,"),",");",1)</f>
        <v>SWLT(MSA);S3(MSA),TAGP(MSA),TCC(MSA),TCS(MSA),TFLG(MSA),THK(MSA),</v>
      </c>
      <c r="C95" s="6" t="str">
        <f aca="false">SUBSTITUTE(B95,"),",");",1)</f>
        <v>SWLT(MSA);S3(MSA);TAGP(MSA),TCC(MSA),TCS(MSA),TFLG(MSA),THK(MSA),</v>
      </c>
      <c r="D95" s="6" t="str">
        <f aca="false">SUBSTITUTE(C95,"),",");",1)</f>
        <v>SWLT(MSA);S3(MSA);TAGP(MSA);TCC(MSA),TCS(MSA),TFLG(MSA),THK(MSA),</v>
      </c>
      <c r="E95" s="6" t="str">
        <f aca="false">SUBSTITUTE(D95,"),",");",1)</f>
        <v>SWLT(MSA);S3(MSA);TAGP(MSA);TCC(MSA);TCS(MSA),TFLG(MSA),THK(MSA),</v>
      </c>
      <c r="F95" s="6" t="str">
        <f aca="false">SUBSTITUTE(E95,"),",");",1)</f>
        <v>SWLT(MSA);S3(MSA);TAGP(MSA);TCC(MSA);TCS(MSA);TFLG(MSA),THK(MSA),</v>
      </c>
      <c r="G95" s="6" t="str">
        <f aca="false">SUBSTITUTE(F95,"),",");",1)</f>
        <v>SWLT(MSA);S3(MSA);TAGP(MSA);TCC(MSA);TCS(MSA);TFLG(MSA);THK(MSA),</v>
      </c>
      <c r="H95" s="6" t="str">
        <f aca="false">SUBSTITUTE(G95,"),",");",1)</f>
        <v>SWLT(MSA);S3(MSA);TAGP(MSA);TCC(MSA);TCS(MSA);TFLG(MSA);THK(MSA);</v>
      </c>
      <c r="I95" s="6" t="str">
        <f aca="false">SUBSTITUTE(H95,"),",");",1)</f>
        <v>SWLT(MSA);S3(MSA);TAGP(MSA);TCC(MSA);TCS(MSA);TFLG(MSA);THK(MSA);</v>
      </c>
      <c r="J95" s="6" t="str">
        <f aca="false">SUBSTITUTE(I95,"),",");",1)</f>
        <v>SWLT(MSA);S3(MSA);TAGP(MSA);TCC(MSA);TCS(MSA);TFLG(MSA);THK(MSA);</v>
      </c>
      <c r="K95" s="6" t="str">
        <f aca="false">SUBSTITUTE(J95,"),",");",1)</f>
        <v>SWLT(MSA);S3(MSA);TAGP(MSA);TCC(MSA);TCS(MSA);TFLG(MSA);THK(MSA);</v>
      </c>
      <c r="L95" s="6" t="str">
        <f aca="false">SUBSTITUTE(K95,"),",");",1)</f>
        <v>SWLT(MSA);S3(MSA);TAGP(MSA);TCC(MSA);TCS(MSA);TFLG(MSA);THK(MSA);</v>
      </c>
      <c r="M95" s="6" t="str">
        <f aca="false">SUBSTITUTE(L95,"),",");",1)</f>
        <v>SWLT(MSA);S3(MSA);TAGP(MSA);TCC(MSA);TCS(MSA);TFLG(MSA);THK(MSA);</v>
      </c>
      <c r="N95" s="6" t="str">
        <f aca="false">SUBSTITUTE(M95,"),",");",1)</f>
        <v>SWLT(MSA);S3(MSA);TAGP(MSA);TCC(MSA);TCS(MSA);TFLG(MSA);THK(MSA);</v>
      </c>
      <c r="O95" s="6" t="str">
        <f aca="false">SUBSTITUTE(N95,"),",");",1)</f>
        <v>SWLT(MSA);S3(MSA);TAGP(MSA);TCC(MSA);TCS(MSA);TFLG(MSA);THK(MSA);</v>
      </c>
      <c r="P95" s="6" t="str">
        <f aca="false">SUBSTITUTE(O95,"),",");",1)</f>
        <v>SWLT(MSA);S3(MSA);TAGP(MSA);TCC(MSA);TCS(MSA);TFLG(MSA);THK(MSA);</v>
      </c>
      <c r="Q95" s="6" t="str">
        <f aca="false">SUBSTITUTE(P95,"),",");",1)</f>
        <v>SWLT(MSA);S3(MSA);TAGP(MSA);TCC(MSA);TCS(MSA);TFLG(MSA);THK(MSA);</v>
      </c>
      <c r="R95" s="6" t="str">
        <f aca="false">SUBSTITUTE(Q95,"),",");",1)</f>
        <v>SWLT(MSA);S3(MSA);TAGP(MSA);TCC(MSA);TCS(MSA);TFLG(MSA);THK(MSA);</v>
      </c>
    </row>
    <row r="96" customFormat="false" ht="13.2" hidden="false" customHeight="false" outlineLevel="0" collapsed="false">
      <c r="A96" s="11" t="s">
        <v>558</v>
      </c>
      <c r="B96" s="6" t="str">
        <f aca="false">SUBSTITUTE(A96,"),",");",1)</f>
        <v>TILG(MSA);TKR(MSA),TLMF(MSA),TMN(MSA),TMX(MSA),TNOR(MSA),TOC(MSA),</v>
      </c>
      <c r="C96" s="6" t="str">
        <f aca="false">SUBSTITUTE(B96,"),",");",1)</f>
        <v>TILG(MSA);TKR(MSA);TLMF(MSA),TMN(MSA),TMX(MSA),TNOR(MSA),TOC(MSA),</v>
      </c>
      <c r="D96" s="6" t="str">
        <f aca="false">SUBSTITUTE(C96,"),",");",1)</f>
        <v>TILG(MSA);TKR(MSA);TLMF(MSA);TMN(MSA),TMX(MSA),TNOR(MSA),TOC(MSA),</v>
      </c>
      <c r="E96" s="6" t="str">
        <f aca="false">SUBSTITUTE(D96,"),",");",1)</f>
        <v>TILG(MSA);TKR(MSA);TLMF(MSA);TMN(MSA);TMX(MSA),TNOR(MSA),TOC(MSA),</v>
      </c>
      <c r="F96" s="6" t="str">
        <f aca="false">SUBSTITUTE(E96,"),",");",1)</f>
        <v>TILG(MSA);TKR(MSA);TLMF(MSA);TMN(MSA);TMX(MSA);TNOR(MSA),TOC(MSA),</v>
      </c>
      <c r="G96" s="6" t="str">
        <f aca="false">SUBSTITUTE(F96,"),",");",1)</f>
        <v>TILG(MSA);TKR(MSA);TLMF(MSA);TMN(MSA);TMX(MSA);TNOR(MSA);TOC(MSA),</v>
      </c>
      <c r="H96" s="6" t="str">
        <f aca="false">SUBSTITUTE(G96,"),",");",1)</f>
        <v>TILG(MSA);TKR(MSA);TLMF(MSA);TMN(MSA);TMX(MSA);TNOR(MSA);TOC(MSA);</v>
      </c>
      <c r="I96" s="6" t="str">
        <f aca="false">SUBSTITUTE(H96,"),",");",1)</f>
        <v>TILG(MSA);TKR(MSA);TLMF(MSA);TMN(MSA);TMX(MSA);TNOR(MSA);TOC(MSA);</v>
      </c>
      <c r="J96" s="6" t="str">
        <f aca="false">SUBSTITUTE(I96,"),",");",1)</f>
        <v>TILG(MSA);TKR(MSA);TLMF(MSA);TMN(MSA);TMX(MSA);TNOR(MSA);TOC(MSA);</v>
      </c>
      <c r="K96" s="6" t="str">
        <f aca="false">SUBSTITUTE(J96,"),",");",1)</f>
        <v>TILG(MSA);TKR(MSA);TLMF(MSA);TMN(MSA);TMX(MSA);TNOR(MSA);TOC(MSA);</v>
      </c>
      <c r="L96" s="6" t="str">
        <f aca="false">SUBSTITUTE(K96,"),",");",1)</f>
        <v>TILG(MSA);TKR(MSA);TLMF(MSA);TMN(MSA);TMX(MSA);TNOR(MSA);TOC(MSA);</v>
      </c>
      <c r="M96" s="6" t="str">
        <f aca="false">SUBSTITUTE(L96,"),",");",1)</f>
        <v>TILG(MSA);TKR(MSA);TLMF(MSA);TMN(MSA);TMX(MSA);TNOR(MSA);TOC(MSA);</v>
      </c>
      <c r="N96" s="6" t="str">
        <f aca="false">SUBSTITUTE(M96,"),",");",1)</f>
        <v>TILG(MSA);TKR(MSA);TLMF(MSA);TMN(MSA);TMX(MSA);TNOR(MSA);TOC(MSA);</v>
      </c>
      <c r="O96" s="6" t="str">
        <f aca="false">SUBSTITUTE(N96,"),",");",1)</f>
        <v>TILG(MSA);TKR(MSA);TLMF(MSA);TMN(MSA);TMX(MSA);TNOR(MSA);TOC(MSA);</v>
      </c>
      <c r="P96" s="6" t="str">
        <f aca="false">SUBSTITUTE(O96,"),",");",1)</f>
        <v>TILG(MSA);TKR(MSA);TLMF(MSA);TMN(MSA);TMX(MSA);TNOR(MSA);TOC(MSA);</v>
      </c>
      <c r="Q96" s="6" t="str">
        <f aca="false">SUBSTITUTE(P96,"),",");",1)</f>
        <v>TILG(MSA);TKR(MSA);TLMF(MSA);TMN(MSA);TMX(MSA);TNOR(MSA);TOC(MSA);</v>
      </c>
      <c r="R96" s="6" t="str">
        <f aca="false">SUBSTITUTE(Q96,"),",");",1)</f>
        <v>TILG(MSA);TKR(MSA);TLMF(MSA);TMN(MSA);TMX(MSA);TNOR(MSA);TOC(MSA);</v>
      </c>
    </row>
    <row r="97" customFormat="false" ht="13.2" hidden="false" customHeight="false" outlineLevel="0" collapsed="false">
      <c r="A97" s="11" t="s">
        <v>559</v>
      </c>
      <c r="B97" s="6" t="str">
        <f aca="false">SUBSTITUTE(A97,"),",");",1)</f>
        <v>TPSF(MSA);TRSD(MSA),TSLA(MSA),TSMY(MSA),TSNO(MSA),TVGF(MSA),</v>
      </c>
      <c r="C97" s="6" t="str">
        <f aca="false">SUBSTITUTE(B97,"),",");",1)</f>
        <v>TPSF(MSA);TRSD(MSA);TSLA(MSA),TSMY(MSA),TSNO(MSA),TVGF(MSA),</v>
      </c>
      <c r="D97" s="6" t="str">
        <f aca="false">SUBSTITUTE(C97,"),",");",1)</f>
        <v>TPSF(MSA);TRSD(MSA);TSLA(MSA);TSMY(MSA),TSNO(MSA),TVGF(MSA),</v>
      </c>
      <c r="E97" s="6" t="str">
        <f aca="false">SUBSTITUTE(D97,"),",");",1)</f>
        <v>TPSF(MSA);TRSD(MSA);TSLA(MSA);TSMY(MSA);TSNO(MSA),TVGF(MSA),</v>
      </c>
      <c r="F97" s="6" t="str">
        <f aca="false">SUBSTITUTE(E97,"),",");",1)</f>
        <v>TPSF(MSA);TRSD(MSA);TSLA(MSA);TSMY(MSA);TSNO(MSA);TVGF(MSA),</v>
      </c>
      <c r="G97" s="6" t="str">
        <f aca="false">SUBSTITUTE(F97,"),",");",1)</f>
        <v>TPSF(MSA);TRSD(MSA);TSLA(MSA);TSMY(MSA);TSNO(MSA);TVGF(MSA);</v>
      </c>
      <c r="H97" s="6" t="str">
        <f aca="false">SUBSTITUTE(G97,"),",");",1)</f>
        <v>TPSF(MSA);TRSD(MSA);TSLA(MSA);TSMY(MSA);TSNO(MSA);TVGF(MSA);</v>
      </c>
      <c r="I97" s="6" t="str">
        <f aca="false">SUBSTITUTE(H97,"),",");",1)</f>
        <v>TPSF(MSA);TRSD(MSA);TSLA(MSA);TSMY(MSA);TSNO(MSA);TVGF(MSA);</v>
      </c>
      <c r="J97" s="6" t="str">
        <f aca="false">SUBSTITUTE(I97,"),",");",1)</f>
        <v>TPSF(MSA);TRSD(MSA);TSLA(MSA);TSMY(MSA);TSNO(MSA);TVGF(MSA);</v>
      </c>
      <c r="K97" s="6" t="str">
        <f aca="false">SUBSTITUTE(J97,"),",");",1)</f>
        <v>TPSF(MSA);TRSD(MSA);TSLA(MSA);TSMY(MSA);TSNO(MSA);TVGF(MSA);</v>
      </c>
      <c r="L97" s="6" t="str">
        <f aca="false">SUBSTITUTE(K97,"),",");",1)</f>
        <v>TPSF(MSA);TRSD(MSA);TSLA(MSA);TSMY(MSA);TSNO(MSA);TVGF(MSA);</v>
      </c>
      <c r="M97" s="6" t="str">
        <f aca="false">SUBSTITUTE(L97,"),",");",1)</f>
        <v>TPSF(MSA);TRSD(MSA);TSLA(MSA);TSMY(MSA);TSNO(MSA);TVGF(MSA);</v>
      </c>
      <c r="N97" s="6" t="str">
        <f aca="false">SUBSTITUTE(M97,"),",");",1)</f>
        <v>TPSF(MSA);TRSD(MSA);TSLA(MSA);TSMY(MSA);TSNO(MSA);TVGF(MSA);</v>
      </c>
      <c r="O97" s="6" t="str">
        <f aca="false">SUBSTITUTE(N97,"),",");",1)</f>
        <v>TPSF(MSA);TRSD(MSA);TSLA(MSA);TSMY(MSA);TSNO(MSA);TVGF(MSA);</v>
      </c>
      <c r="P97" s="6" t="str">
        <f aca="false">SUBSTITUTE(O97,"),",");",1)</f>
        <v>TPSF(MSA);TRSD(MSA);TSLA(MSA);TSMY(MSA);TSNO(MSA);TVGF(MSA);</v>
      </c>
      <c r="Q97" s="6" t="str">
        <f aca="false">SUBSTITUTE(P97,"),",");",1)</f>
        <v>TPSF(MSA);TRSD(MSA);TSLA(MSA);TSMY(MSA);TSNO(MSA);TVGF(MSA);</v>
      </c>
      <c r="R97" s="6" t="str">
        <f aca="false">SUBSTITUTE(Q97,"),",");",1)</f>
        <v>TPSF(MSA);TRSD(MSA);TSLA(MSA);TSMY(MSA);TSNO(MSA);TVGF(MSA);</v>
      </c>
    </row>
    <row r="98" customFormat="false" ht="13.2" hidden="false" customHeight="false" outlineLevel="0" collapsed="false">
      <c r="A98" s="11" t="s">
        <v>560</v>
      </c>
      <c r="B98" s="6" t="str">
        <f aca="false">SUBSTITUTE(A98,"),",");",1)</f>
        <v>TYK(MSA);TYN(MSA)</v>
      </c>
      <c r="C98" s="6" t="str">
        <f aca="false">SUBSTITUTE(B98,"),",");",1)</f>
        <v>TYK(MSA);TYN(MSA)</v>
      </c>
      <c r="D98" s="6" t="str">
        <f aca="false">SUBSTITUTE(C98,"),",");",1)</f>
        <v>TYK(MSA);TYN(MSA)</v>
      </c>
      <c r="E98" s="6" t="str">
        <f aca="false">SUBSTITUTE(D98,"),",");",1)</f>
        <v>TYK(MSA);TYN(MSA)</v>
      </c>
      <c r="F98" s="6" t="str">
        <f aca="false">SUBSTITUTE(E98,"),",");",1)</f>
        <v>TYK(MSA);TYN(MSA)</v>
      </c>
      <c r="G98" s="6" t="str">
        <f aca="false">SUBSTITUTE(F98,"),",");",1)</f>
        <v>TYK(MSA);TYN(MSA)</v>
      </c>
      <c r="H98" s="6" t="str">
        <f aca="false">SUBSTITUTE(G98,"),",");",1)</f>
        <v>TYK(MSA);TYN(MSA)</v>
      </c>
      <c r="I98" s="6" t="str">
        <f aca="false">SUBSTITUTE(H98,"),",");",1)</f>
        <v>TYK(MSA);TYN(MSA)</v>
      </c>
      <c r="J98" s="6" t="str">
        <f aca="false">SUBSTITUTE(I98,"),",");",1)</f>
        <v>TYK(MSA);TYN(MSA)</v>
      </c>
      <c r="K98" s="6" t="str">
        <f aca="false">SUBSTITUTE(J98,"),",");",1)</f>
        <v>TYK(MSA);TYN(MSA)</v>
      </c>
      <c r="L98" s="6" t="str">
        <f aca="false">SUBSTITUTE(K98,"),",");",1)</f>
        <v>TYK(MSA);TYN(MSA)</v>
      </c>
      <c r="M98" s="6" t="str">
        <f aca="false">SUBSTITUTE(L98,"),",");",1)</f>
        <v>TYK(MSA);TYN(MSA)</v>
      </c>
      <c r="N98" s="6" t="str">
        <f aca="false">SUBSTITUTE(M98,"),",");",1)</f>
        <v>TYK(MSA);TYN(MSA)</v>
      </c>
      <c r="O98" s="6" t="str">
        <f aca="false">SUBSTITUTE(N98,"),",");",1)</f>
        <v>TYK(MSA);TYN(MSA)</v>
      </c>
      <c r="P98" s="6" t="str">
        <f aca="false">SUBSTITUTE(O98,"),",");",1)</f>
        <v>TYK(MSA);TYN(MSA)</v>
      </c>
      <c r="Q98" s="6" t="str">
        <f aca="false">SUBSTITUTE(P98,"),",");",1)</f>
        <v>TYK(MSA);TYN(MSA)</v>
      </c>
      <c r="R98" s="6" t="str">
        <f aca="false">SUBSTITUTE(Q98,"),",");",1)</f>
        <v>TYK(MSA);TYN(MSA)</v>
      </c>
    </row>
    <row r="99" customFormat="false" ht="13.2" hidden="false" customHeight="false" outlineLevel="0" collapsed="false">
      <c r="A99" s="11" t="s">
        <v>561</v>
      </c>
      <c r="B99" s="6" t="str">
        <f aca="false">SUBSTITUTE(A99,"),",");",1)</f>
        <v>TYP(MSA);U10(MSA),UB1(MSA),UOB(MSA),UPSX(MSA),URBF(MSA),</v>
      </c>
      <c r="C99" s="6" t="str">
        <f aca="false">SUBSTITUTE(B99,"),",");",1)</f>
        <v>TYP(MSA);U10(MSA);UB1(MSA),UOB(MSA),UPSX(MSA),URBF(MSA),</v>
      </c>
      <c r="D99" s="6" t="str">
        <f aca="false">SUBSTITUTE(C99,"),",");",1)</f>
        <v>TYP(MSA);U10(MSA);UB1(MSA);UOB(MSA),UPSX(MSA),URBF(MSA),</v>
      </c>
      <c r="E99" s="6" t="str">
        <f aca="false">SUBSTITUTE(D99,"),",");",1)</f>
        <v>TYP(MSA);U10(MSA);UB1(MSA);UOB(MSA);UPSX(MSA),URBF(MSA),</v>
      </c>
      <c r="F99" s="6" t="str">
        <f aca="false">SUBSTITUTE(E99,"),",");",1)</f>
        <v>TYP(MSA);U10(MSA);UB1(MSA);UOB(MSA);UPSX(MSA);URBF(MSA),</v>
      </c>
      <c r="G99" s="6" t="str">
        <f aca="false">SUBSTITUTE(F99,"),",");",1)</f>
        <v>TYP(MSA);U10(MSA);UB1(MSA);UOB(MSA);UPSX(MSA);URBF(MSA);</v>
      </c>
      <c r="H99" s="6" t="str">
        <f aca="false">SUBSTITUTE(G99,"),",");",1)</f>
        <v>TYP(MSA);U10(MSA);UB1(MSA);UOB(MSA);UPSX(MSA);URBF(MSA);</v>
      </c>
      <c r="I99" s="6" t="str">
        <f aca="false">SUBSTITUTE(H99,"),",");",1)</f>
        <v>TYP(MSA);U10(MSA);UB1(MSA);UOB(MSA);UPSX(MSA);URBF(MSA);</v>
      </c>
      <c r="J99" s="6" t="str">
        <f aca="false">SUBSTITUTE(I99,"),",");",1)</f>
        <v>TYP(MSA);U10(MSA);UB1(MSA);UOB(MSA);UPSX(MSA);URBF(MSA);</v>
      </c>
      <c r="K99" s="6" t="str">
        <f aca="false">SUBSTITUTE(J99,"),",");",1)</f>
        <v>TYP(MSA);U10(MSA);UB1(MSA);UOB(MSA);UPSX(MSA);URBF(MSA);</v>
      </c>
      <c r="L99" s="6" t="str">
        <f aca="false">SUBSTITUTE(K99,"),",");",1)</f>
        <v>TYP(MSA);U10(MSA);UB1(MSA);UOB(MSA);UPSX(MSA);URBF(MSA);</v>
      </c>
      <c r="M99" s="6" t="str">
        <f aca="false">SUBSTITUTE(L99,"),",");",1)</f>
        <v>TYP(MSA);U10(MSA);UB1(MSA);UOB(MSA);UPSX(MSA);URBF(MSA);</v>
      </c>
      <c r="N99" s="6" t="str">
        <f aca="false">SUBSTITUTE(M99,"),",");",1)</f>
        <v>TYP(MSA);U10(MSA);UB1(MSA);UOB(MSA);UPSX(MSA);URBF(MSA);</v>
      </c>
      <c r="O99" s="6" t="str">
        <f aca="false">SUBSTITUTE(N99,"),",");",1)</f>
        <v>TYP(MSA);U10(MSA);UB1(MSA);UOB(MSA);UPSX(MSA);URBF(MSA);</v>
      </c>
      <c r="P99" s="6" t="str">
        <f aca="false">SUBSTITUTE(O99,"),",");",1)</f>
        <v>TYP(MSA);U10(MSA);UB1(MSA);UOB(MSA);UPSX(MSA);URBF(MSA);</v>
      </c>
      <c r="Q99" s="6" t="str">
        <f aca="false">SUBSTITUTE(P99,"),",");",1)</f>
        <v>TYP(MSA);U10(MSA);UB1(MSA);UOB(MSA);UPSX(MSA);URBF(MSA);</v>
      </c>
      <c r="R99" s="6" t="str">
        <f aca="false">SUBSTITUTE(Q99,"),",");",1)</f>
        <v>TYP(MSA);U10(MSA);UB1(MSA);UOB(MSA);UPSX(MSA);URBF(MSA);</v>
      </c>
    </row>
    <row r="100" customFormat="false" ht="13.2" hidden="false" customHeight="false" outlineLevel="0" collapsed="false">
      <c r="A100" s="11" t="s">
        <v>562</v>
      </c>
      <c r="B100" s="6" t="str">
        <f aca="false">SUBSTITUTE(A100,"),",");",1)</f>
        <v>USL(MSA);VAC(MSA),VALF1(MSA),VAP(MSA),VCHA(MSA),VCHB(MSA),VFPA(MSA),</v>
      </c>
      <c r="C100" s="6" t="str">
        <f aca="false">SUBSTITUTE(B100,"),",");",1)</f>
        <v>USL(MSA);VAC(MSA);VALF1(MSA),VAP(MSA),VCHA(MSA),VCHB(MSA),VFPA(MSA),</v>
      </c>
      <c r="D100" s="6" t="str">
        <f aca="false">SUBSTITUTE(C100,"),",");",1)</f>
        <v>USL(MSA);VAC(MSA);VALF1(MSA);VAP(MSA),VCHA(MSA),VCHB(MSA),VFPA(MSA),</v>
      </c>
      <c r="E100" s="6" t="str">
        <f aca="false">SUBSTITUTE(D100,"),",");",1)</f>
        <v>USL(MSA);VAC(MSA);VALF1(MSA);VAP(MSA);VCHA(MSA),VCHB(MSA),VFPA(MSA),</v>
      </c>
      <c r="F100" s="6" t="str">
        <f aca="false">SUBSTITUTE(E100,"),",");",1)</f>
        <v>USL(MSA);VAC(MSA);VALF1(MSA);VAP(MSA);VCHA(MSA);VCHB(MSA),VFPA(MSA),</v>
      </c>
      <c r="G100" s="6" t="str">
        <f aca="false">SUBSTITUTE(F100,"),",");",1)</f>
        <v>USL(MSA);VAC(MSA);VALF1(MSA);VAP(MSA);VCHA(MSA);VCHB(MSA);VFPA(MSA),</v>
      </c>
      <c r="H100" s="6" t="str">
        <f aca="false">SUBSTITUTE(G100,"),",");",1)</f>
        <v>USL(MSA);VAC(MSA);VALF1(MSA);VAP(MSA);VCHA(MSA);VCHB(MSA);VFPA(MSA);</v>
      </c>
      <c r="I100" s="6" t="str">
        <f aca="false">SUBSTITUTE(H100,"),",");",1)</f>
        <v>USL(MSA);VAC(MSA);VALF1(MSA);VAP(MSA);VCHA(MSA);VCHB(MSA);VFPA(MSA);</v>
      </c>
      <c r="J100" s="6" t="str">
        <f aca="false">SUBSTITUTE(I100,"),",");",1)</f>
        <v>USL(MSA);VAC(MSA);VALF1(MSA);VAP(MSA);VCHA(MSA);VCHB(MSA);VFPA(MSA);</v>
      </c>
      <c r="K100" s="6" t="str">
        <f aca="false">SUBSTITUTE(J100,"),",");",1)</f>
        <v>USL(MSA);VAC(MSA);VALF1(MSA);VAP(MSA);VCHA(MSA);VCHB(MSA);VFPA(MSA);</v>
      </c>
      <c r="L100" s="6" t="str">
        <f aca="false">SUBSTITUTE(K100,"),",");",1)</f>
        <v>USL(MSA);VAC(MSA);VALF1(MSA);VAP(MSA);VCHA(MSA);VCHB(MSA);VFPA(MSA);</v>
      </c>
      <c r="M100" s="6" t="str">
        <f aca="false">SUBSTITUTE(L100,"),",");",1)</f>
        <v>USL(MSA);VAC(MSA);VALF1(MSA);VAP(MSA);VCHA(MSA);VCHB(MSA);VFPA(MSA);</v>
      </c>
      <c r="N100" s="6" t="str">
        <f aca="false">SUBSTITUTE(M100,"),",");",1)</f>
        <v>USL(MSA);VAC(MSA);VALF1(MSA);VAP(MSA);VCHA(MSA);VCHB(MSA);VFPA(MSA);</v>
      </c>
      <c r="O100" s="6" t="str">
        <f aca="false">SUBSTITUTE(N100,"),",");",1)</f>
        <v>USL(MSA);VAC(MSA);VALF1(MSA);VAP(MSA);VCHA(MSA);VCHB(MSA);VFPA(MSA);</v>
      </c>
      <c r="P100" s="6" t="str">
        <f aca="false">SUBSTITUTE(O100,"),",");",1)</f>
        <v>USL(MSA);VAC(MSA);VALF1(MSA);VAP(MSA);VCHA(MSA);VCHB(MSA);VFPA(MSA);</v>
      </c>
      <c r="Q100" s="6" t="str">
        <f aca="false">SUBSTITUTE(P100,"),",");",1)</f>
        <v>USL(MSA);VAC(MSA);VALF1(MSA);VAP(MSA);VCHA(MSA);VCHB(MSA);VFPA(MSA);</v>
      </c>
      <c r="R100" s="6" t="str">
        <f aca="false">SUBSTITUTE(Q100,"),",");",1)</f>
        <v>USL(MSA);VAC(MSA);VALF1(MSA);VAP(MSA);VCHA(MSA);VCHB(MSA);VFPA(MSA);</v>
      </c>
    </row>
    <row r="101" customFormat="false" ht="13.2" hidden="false" customHeight="false" outlineLevel="0" collapsed="false">
      <c r="A101" s="11" t="s">
        <v>563</v>
      </c>
      <c r="B101" s="6" t="str">
        <f aca="false">SUBSTITUTE(A101,"),",");",1)</f>
        <v>VFPB(MSA);VIMX(MSA),VIRT(MSA),VLG(MSA),VLGB(MSA),VLGI(MSA),</v>
      </c>
      <c r="C101" s="6" t="str">
        <f aca="false">SUBSTITUTE(B101,"),",");",1)</f>
        <v>VFPB(MSA);VIMX(MSA);VIRT(MSA),VLG(MSA),VLGB(MSA),VLGI(MSA),</v>
      </c>
      <c r="D101" s="6" t="str">
        <f aca="false">SUBSTITUTE(C101,"),",");",1)</f>
        <v>VFPB(MSA);VIMX(MSA);VIRT(MSA);VLG(MSA),VLGB(MSA),VLGI(MSA),</v>
      </c>
      <c r="E101" s="6" t="str">
        <f aca="false">SUBSTITUTE(D101,"),",");",1)</f>
        <v>VFPB(MSA);VIMX(MSA);VIRT(MSA);VLG(MSA);VLGB(MSA),VLGI(MSA),</v>
      </c>
      <c r="F101" s="6" t="str">
        <f aca="false">SUBSTITUTE(E101,"),",");",1)</f>
        <v>VFPB(MSA);VIMX(MSA);VIRT(MSA);VLG(MSA);VLGB(MSA);VLGI(MSA),</v>
      </c>
      <c r="G101" s="6" t="str">
        <f aca="false">SUBSTITUTE(F101,"),",");",1)</f>
        <v>VFPB(MSA);VIMX(MSA);VIRT(MSA);VLG(MSA);VLGB(MSA);VLGI(MSA);</v>
      </c>
      <c r="H101" s="6" t="str">
        <f aca="false">SUBSTITUTE(G101,"),",");",1)</f>
        <v>VFPB(MSA);VIMX(MSA);VIRT(MSA);VLG(MSA);VLGB(MSA);VLGI(MSA);</v>
      </c>
      <c r="I101" s="6" t="str">
        <f aca="false">SUBSTITUTE(H101,"),",");",1)</f>
        <v>VFPB(MSA);VIMX(MSA);VIRT(MSA);VLG(MSA);VLGB(MSA);VLGI(MSA);</v>
      </c>
      <c r="J101" s="6" t="str">
        <f aca="false">SUBSTITUTE(I101,"),",");",1)</f>
        <v>VFPB(MSA);VIMX(MSA);VIRT(MSA);VLG(MSA);VLGB(MSA);VLGI(MSA);</v>
      </c>
      <c r="K101" s="6" t="str">
        <f aca="false">SUBSTITUTE(J101,"),",");",1)</f>
        <v>VFPB(MSA);VIMX(MSA);VIRT(MSA);VLG(MSA);VLGB(MSA);VLGI(MSA);</v>
      </c>
      <c r="L101" s="6" t="str">
        <f aca="false">SUBSTITUTE(K101,"),",");",1)</f>
        <v>VFPB(MSA);VIMX(MSA);VIRT(MSA);VLG(MSA);VLGB(MSA);VLGI(MSA);</v>
      </c>
      <c r="M101" s="6" t="str">
        <f aca="false">SUBSTITUTE(L101,"),",");",1)</f>
        <v>VFPB(MSA);VIMX(MSA);VIRT(MSA);VLG(MSA);VLGB(MSA);VLGI(MSA);</v>
      </c>
      <c r="N101" s="6" t="str">
        <f aca="false">SUBSTITUTE(M101,"),",");",1)</f>
        <v>VFPB(MSA);VIMX(MSA);VIRT(MSA);VLG(MSA);VLGB(MSA);VLGI(MSA);</v>
      </c>
      <c r="O101" s="6" t="str">
        <f aca="false">SUBSTITUTE(N101,"),",");",1)</f>
        <v>VFPB(MSA);VIMX(MSA);VIRT(MSA);VLG(MSA);VLGB(MSA);VLGI(MSA);</v>
      </c>
      <c r="P101" s="6" t="str">
        <f aca="false">SUBSTITUTE(O101,"),",");",1)</f>
        <v>VFPB(MSA);VIMX(MSA);VIRT(MSA);VLG(MSA);VLGB(MSA);VLGI(MSA);</v>
      </c>
      <c r="Q101" s="6" t="str">
        <f aca="false">SUBSTITUTE(P101,"),",");",1)</f>
        <v>VFPB(MSA);VIMX(MSA);VIRT(MSA);VLG(MSA);VLGB(MSA);VLGI(MSA);</v>
      </c>
      <c r="R101" s="6" t="str">
        <f aca="false">SUBSTITUTE(Q101,"),",");",1)</f>
        <v>VFPB(MSA);VIMX(MSA);VIRT(MSA);VLG(MSA);VLGB(MSA);VLGI(MSA);</v>
      </c>
    </row>
    <row r="102" customFormat="false" ht="13.2" hidden="false" customHeight="false" outlineLevel="0" collapsed="false">
      <c r="A102" s="11" t="s">
        <v>564</v>
      </c>
      <c r="B102" s="6" t="str">
        <f aca="false">SUBSTITUTE(A102,"),",");",1)</f>
        <v>VLGM(MSA);VLGN(MSA),VPU(MSA),VRSE(MSA),VSK(MSA),VSLT(MSA),WDRM(MSA)</v>
      </c>
      <c r="C102" s="6" t="str">
        <f aca="false">SUBSTITUTE(B102,"),",");",1)</f>
        <v>VLGM(MSA);VLGN(MSA);VPU(MSA),VRSE(MSA),VSK(MSA),VSLT(MSA),WDRM(MSA)</v>
      </c>
      <c r="D102" s="6" t="str">
        <f aca="false">SUBSTITUTE(C102,"),",");",1)</f>
        <v>VLGM(MSA);VLGN(MSA);VPU(MSA);VRSE(MSA),VSK(MSA),VSLT(MSA),WDRM(MSA)</v>
      </c>
      <c r="E102" s="6" t="str">
        <f aca="false">SUBSTITUTE(D102,"),",");",1)</f>
        <v>VLGM(MSA);VLGN(MSA);VPU(MSA);VRSE(MSA);VSK(MSA),VSLT(MSA),WDRM(MSA)</v>
      </c>
      <c r="F102" s="6" t="str">
        <f aca="false">SUBSTITUTE(E102,"),",");",1)</f>
        <v>VLGM(MSA);VLGN(MSA);VPU(MSA);VRSE(MSA);VSK(MSA);VSLT(MSA),WDRM(MSA)</v>
      </c>
      <c r="G102" s="6" t="str">
        <f aca="false">SUBSTITUTE(F102,"),",");",1)</f>
        <v>VLGM(MSA);VLGN(MSA);VPU(MSA);VRSE(MSA);VSK(MSA);VSLT(MSA);WDRM(MSA)</v>
      </c>
      <c r="H102" s="6" t="str">
        <f aca="false">SUBSTITUTE(G102,"),",");",1)</f>
        <v>VLGM(MSA);VLGN(MSA);VPU(MSA);VRSE(MSA);VSK(MSA);VSLT(MSA);WDRM(MSA)</v>
      </c>
      <c r="I102" s="6" t="str">
        <f aca="false">SUBSTITUTE(H102,"),",");",1)</f>
        <v>VLGM(MSA);VLGN(MSA);VPU(MSA);VRSE(MSA);VSK(MSA);VSLT(MSA);WDRM(MSA)</v>
      </c>
      <c r="J102" s="6" t="str">
        <f aca="false">SUBSTITUTE(I102,"),",");",1)</f>
        <v>VLGM(MSA);VLGN(MSA);VPU(MSA);VRSE(MSA);VSK(MSA);VSLT(MSA);WDRM(MSA)</v>
      </c>
      <c r="K102" s="6" t="str">
        <f aca="false">SUBSTITUTE(J102,"),",");",1)</f>
        <v>VLGM(MSA);VLGN(MSA);VPU(MSA);VRSE(MSA);VSK(MSA);VSLT(MSA);WDRM(MSA)</v>
      </c>
      <c r="L102" s="6" t="str">
        <f aca="false">SUBSTITUTE(K102,"),",");",1)</f>
        <v>VLGM(MSA);VLGN(MSA);VPU(MSA);VRSE(MSA);VSK(MSA);VSLT(MSA);WDRM(MSA)</v>
      </c>
      <c r="M102" s="6" t="str">
        <f aca="false">SUBSTITUTE(L102,"),",");",1)</f>
        <v>VLGM(MSA);VLGN(MSA);VPU(MSA);VRSE(MSA);VSK(MSA);VSLT(MSA);WDRM(MSA)</v>
      </c>
      <c r="N102" s="6" t="str">
        <f aca="false">SUBSTITUTE(M102,"),",");",1)</f>
        <v>VLGM(MSA);VLGN(MSA);VPU(MSA);VRSE(MSA);VSK(MSA);VSLT(MSA);WDRM(MSA)</v>
      </c>
      <c r="O102" s="6" t="str">
        <f aca="false">SUBSTITUTE(N102,"),",");",1)</f>
        <v>VLGM(MSA);VLGN(MSA);VPU(MSA);VRSE(MSA);VSK(MSA);VSLT(MSA);WDRM(MSA)</v>
      </c>
      <c r="P102" s="6" t="str">
        <f aca="false">SUBSTITUTE(O102,"),",");",1)</f>
        <v>VLGM(MSA);VLGN(MSA);VPU(MSA);VRSE(MSA);VSK(MSA);VSLT(MSA);WDRM(MSA)</v>
      </c>
      <c r="Q102" s="6" t="str">
        <f aca="false">SUBSTITUTE(P102,"),",");",1)</f>
        <v>VLGM(MSA);VLGN(MSA);VPU(MSA);VRSE(MSA);VSK(MSA);VSLT(MSA);WDRM(MSA)</v>
      </c>
      <c r="R102" s="6" t="str">
        <f aca="false">SUBSTITUTE(Q102,"),",");",1)</f>
        <v>VLGM(MSA);VLGN(MSA);VPU(MSA);VRSE(MSA);VSK(MSA);VSLT(MSA);WDRM(MSA)</v>
      </c>
    </row>
    <row r="103" customFormat="false" ht="13.2" hidden="false" customHeight="false" outlineLevel="0" collapsed="false">
      <c r="A103" s="11" t="s">
        <v>565</v>
      </c>
      <c r="B103" s="6" t="str">
        <f aca="false">SUBSTITUTE(A103,"),",");",1)</f>
        <v>WK(MSA);WS(MSA),WSA(MSA),WSX(MSA),WTMB(MSA),WTBL(MSA),</v>
      </c>
      <c r="C103" s="6" t="str">
        <f aca="false">SUBSTITUTE(B103,"),",");",1)</f>
        <v>WK(MSA);WS(MSA);WSA(MSA),WSX(MSA),WTMB(MSA),WTBL(MSA),</v>
      </c>
      <c r="D103" s="6" t="str">
        <f aca="false">SUBSTITUTE(C103,"),",");",1)</f>
        <v>WK(MSA);WS(MSA);WSA(MSA);WSX(MSA),WTMB(MSA),WTBL(MSA),</v>
      </c>
      <c r="E103" s="6" t="str">
        <f aca="false">SUBSTITUTE(D103,"),",");",1)</f>
        <v>WK(MSA);WS(MSA);WSA(MSA);WSX(MSA);WTMB(MSA),WTBL(MSA),</v>
      </c>
      <c r="F103" s="6" t="str">
        <f aca="false">SUBSTITUTE(E103,"),",");",1)</f>
        <v>WK(MSA);WS(MSA);WSA(MSA);WSX(MSA);WTMB(MSA);WTBL(MSA),</v>
      </c>
      <c r="G103" s="6" t="str">
        <f aca="false">SUBSTITUTE(F103,"),",");",1)</f>
        <v>WK(MSA);WS(MSA);WSA(MSA);WSX(MSA);WTMB(MSA);WTBL(MSA);</v>
      </c>
      <c r="H103" s="6" t="str">
        <f aca="false">SUBSTITUTE(G103,"),",");",1)</f>
        <v>WK(MSA);WS(MSA);WSA(MSA);WSX(MSA);WTMB(MSA);WTBL(MSA);</v>
      </c>
      <c r="I103" s="6" t="str">
        <f aca="false">SUBSTITUTE(H103,"),",");",1)</f>
        <v>WK(MSA);WS(MSA);WSA(MSA);WSX(MSA);WTMB(MSA);WTBL(MSA);</v>
      </c>
      <c r="J103" s="6" t="str">
        <f aca="false">SUBSTITUTE(I103,"),",");",1)</f>
        <v>WK(MSA);WS(MSA);WSA(MSA);WSX(MSA);WTMB(MSA);WTBL(MSA);</v>
      </c>
      <c r="K103" s="6" t="str">
        <f aca="false">SUBSTITUTE(J103,"),",");",1)</f>
        <v>WK(MSA);WS(MSA);WSA(MSA);WSX(MSA);WTMB(MSA);WTBL(MSA);</v>
      </c>
      <c r="L103" s="6" t="str">
        <f aca="false">SUBSTITUTE(K103,"),",");",1)</f>
        <v>WK(MSA);WS(MSA);WSA(MSA);WSX(MSA);WTMB(MSA);WTBL(MSA);</v>
      </c>
      <c r="M103" s="6" t="str">
        <f aca="false">SUBSTITUTE(L103,"),",");",1)</f>
        <v>WK(MSA);WS(MSA);WSA(MSA);WSX(MSA);WTMB(MSA);WTBL(MSA);</v>
      </c>
      <c r="N103" s="6" t="str">
        <f aca="false">SUBSTITUTE(M103,"),",");",1)</f>
        <v>WK(MSA);WS(MSA);WSA(MSA);WSX(MSA);WTMB(MSA);WTBL(MSA);</v>
      </c>
      <c r="O103" s="6" t="str">
        <f aca="false">SUBSTITUTE(N103,"),",");",1)</f>
        <v>WK(MSA);WS(MSA);WSA(MSA);WSX(MSA);WTMB(MSA);WTBL(MSA);</v>
      </c>
      <c r="P103" s="6" t="str">
        <f aca="false">SUBSTITUTE(O103,"),",");",1)</f>
        <v>WK(MSA);WS(MSA);WSA(MSA);WSX(MSA);WTMB(MSA);WTBL(MSA);</v>
      </c>
      <c r="Q103" s="6" t="str">
        <f aca="false">SUBSTITUTE(P103,"),",");",1)</f>
        <v>WK(MSA);WS(MSA);WSA(MSA);WSX(MSA);WTMB(MSA);WTBL(MSA);</v>
      </c>
      <c r="R103" s="6" t="str">
        <f aca="false">SUBSTITUTE(Q103,"),",");",1)</f>
        <v>WK(MSA);WS(MSA);WSA(MSA);WSX(MSA);WTMB(MSA);WTBL(MSA);</v>
      </c>
    </row>
    <row r="104" customFormat="false" ht="13.2" hidden="false" customHeight="false" outlineLevel="0" collapsed="false">
      <c r="A104" s="11" t="s">
        <v>566</v>
      </c>
      <c r="B104" s="6" t="str">
        <f aca="false">SUBSTITUTE(A104,"),",");",1)</f>
        <v>WTMN(MSA);WTMU(MSA),WTMX(MSA),XCT(MSA),XHSM(MSA),XIDK(MSA),XIDS(MSA),XMAP(MSA),XNS(MSA),XRFI(MSA),YCT(MSA),YLC(MSA),YLS(MSA),</v>
      </c>
      <c r="C104" s="6" t="str">
        <f aca="false">SUBSTITUTE(B104,"),",");",1)</f>
        <v>WTMN(MSA);WTMU(MSA);WTMX(MSA),XCT(MSA),XHSM(MSA),XIDK(MSA),XIDS(MSA),XMAP(MSA),XNS(MSA),XRFI(MSA),YCT(MSA),YLC(MSA),YLS(MSA),</v>
      </c>
      <c r="D104" s="6" t="str">
        <f aca="false">SUBSTITUTE(C104,"),",");",1)</f>
        <v>WTMN(MSA);WTMU(MSA);WTMX(MSA);XCT(MSA),XHSM(MSA),XIDK(MSA),XIDS(MSA),XMAP(MSA),XNS(MSA),XRFI(MSA),YCT(MSA),YLC(MSA),YLS(MSA),</v>
      </c>
      <c r="E104" s="6" t="str">
        <f aca="false">SUBSTITUTE(D104,"),",");",1)</f>
        <v>WTMN(MSA);WTMU(MSA);WTMX(MSA);XCT(MSA);XHSM(MSA),XIDK(MSA),XIDS(MSA),XMAP(MSA),XNS(MSA),XRFI(MSA),YCT(MSA),YLC(MSA),YLS(MSA),</v>
      </c>
      <c r="F104" s="6" t="str">
        <f aca="false">SUBSTITUTE(E104,"),",");",1)</f>
        <v>WTMN(MSA);WTMU(MSA);WTMX(MSA);XCT(MSA);XHSM(MSA);XIDK(MSA),XIDS(MSA),XMAP(MSA),XNS(MSA),XRFI(MSA),YCT(MSA),YLC(MSA),YLS(MSA),</v>
      </c>
      <c r="G104" s="6" t="str">
        <f aca="false">SUBSTITUTE(F104,"),",");",1)</f>
        <v>WTMN(MSA);WTMU(MSA);WTMX(MSA);XCT(MSA);XHSM(MSA);XIDK(MSA);XIDS(MSA),XMAP(MSA),XNS(MSA),XRFI(MSA),YCT(MSA),YLC(MSA),YLS(MSA),</v>
      </c>
      <c r="H104" s="6" t="str">
        <f aca="false">SUBSTITUTE(G104,"),",");",1)</f>
        <v>WTMN(MSA);WTMU(MSA);WTMX(MSA);XCT(MSA);XHSM(MSA);XIDK(MSA);XIDS(MSA);XMAP(MSA),XNS(MSA),XRFI(MSA),YCT(MSA),YLC(MSA),YLS(MSA),</v>
      </c>
      <c r="I104" s="6" t="str">
        <f aca="false">SUBSTITUTE(H104,"),",");",1)</f>
        <v>WTMN(MSA);WTMU(MSA);WTMX(MSA);XCT(MSA);XHSM(MSA);XIDK(MSA);XIDS(MSA);XMAP(MSA);XNS(MSA),XRFI(MSA),YCT(MSA),YLC(MSA),YLS(MSA),</v>
      </c>
      <c r="J104" s="6" t="str">
        <f aca="false">SUBSTITUTE(I104,"),",");",1)</f>
        <v>WTMN(MSA);WTMU(MSA);WTMX(MSA);XCT(MSA);XHSM(MSA);XIDK(MSA);XIDS(MSA);XMAP(MSA);XNS(MSA);XRFI(MSA),YCT(MSA),YLC(MSA),YLS(MSA),</v>
      </c>
      <c r="K104" s="6" t="str">
        <f aca="false">SUBSTITUTE(J104,"),",");",1)</f>
        <v>WTMN(MSA);WTMU(MSA);WTMX(MSA);XCT(MSA);XHSM(MSA);XIDK(MSA);XIDS(MSA);XMAP(MSA);XNS(MSA);XRFI(MSA);YCT(MSA),YLC(MSA),YLS(MSA),</v>
      </c>
      <c r="L104" s="6" t="str">
        <f aca="false">SUBSTITUTE(K104,"),",");",1)</f>
        <v>WTMN(MSA);WTMU(MSA);WTMX(MSA);XCT(MSA);XHSM(MSA);XIDK(MSA);XIDS(MSA);XMAP(MSA);XNS(MSA);XRFI(MSA);YCT(MSA);YLC(MSA),YLS(MSA),</v>
      </c>
      <c r="M104" s="6" t="str">
        <f aca="false">SUBSTITUTE(L104,"),",");",1)</f>
        <v>WTMN(MSA);WTMU(MSA);WTMX(MSA);XCT(MSA);XHSM(MSA);XIDK(MSA);XIDS(MSA);XMAP(MSA);XNS(MSA);XRFI(MSA);YCT(MSA);YLC(MSA);YLS(MSA),</v>
      </c>
      <c r="N104" s="6" t="str">
        <f aca="false">SUBSTITUTE(M104,"),",");",1)</f>
        <v>WTMN(MSA);WTMU(MSA);WTMX(MSA);XCT(MSA);XHSM(MSA);XIDK(MSA);XIDS(MSA);XMAP(MSA);XNS(MSA);XRFI(MSA);YCT(MSA);YLC(MSA);YLS(MSA);</v>
      </c>
      <c r="O104" s="6" t="str">
        <f aca="false">SUBSTITUTE(N104,"),",");",1)</f>
        <v>WTMN(MSA);WTMU(MSA);WTMX(MSA);XCT(MSA);XHSM(MSA);XIDK(MSA);XIDS(MSA);XMAP(MSA);XNS(MSA);XRFI(MSA);YCT(MSA);YLC(MSA);YLS(MSA);</v>
      </c>
      <c r="P104" s="6" t="str">
        <f aca="false">SUBSTITUTE(O104,"),",");",1)</f>
        <v>WTMN(MSA);WTMU(MSA);WTMX(MSA);XCT(MSA);XHSM(MSA);XIDK(MSA);XIDS(MSA);XMAP(MSA);XNS(MSA);XRFI(MSA);YCT(MSA);YLC(MSA);YLS(MSA);</v>
      </c>
      <c r="Q104" s="6" t="str">
        <f aca="false">SUBSTITUTE(P104,"),",");",1)</f>
        <v>WTMN(MSA);WTMU(MSA);WTMX(MSA);XCT(MSA);XHSM(MSA);XIDK(MSA);XIDS(MSA);XMAP(MSA);XNS(MSA);XRFI(MSA);YCT(MSA);YLC(MSA);YLS(MSA);</v>
      </c>
      <c r="R104" s="6" t="str">
        <f aca="false">SUBSTITUTE(Q104,"),",");",1)</f>
        <v>WTMN(MSA);WTMU(MSA);WTMX(MSA);XCT(MSA);XHSM(MSA);XIDK(MSA);XIDS(MSA);XMAP(MSA);XNS(MSA);XRFI(MSA);YCT(MSA);YLC(MSA);YLS(MSA);</v>
      </c>
    </row>
    <row r="105" customFormat="false" ht="13.2" hidden="false" customHeight="false" outlineLevel="0" collapsed="false">
      <c r="A105" s="11" t="s">
        <v>567</v>
      </c>
      <c r="B105" s="6" t="str">
        <f aca="false">SUBSTITUTE(A105,"),",");",1)</f>
        <v>YTN(MSA);YTX(MSA),ZBMC(MSA),ZBMN(MSA),ZCO(MSA),ZCOB(MSA),ZEK(MSA),</v>
      </c>
      <c r="C105" s="6" t="str">
        <f aca="false">SUBSTITUTE(B105,"),",");",1)</f>
        <v>YTN(MSA);YTX(MSA);ZBMC(MSA),ZBMN(MSA),ZCO(MSA),ZCOB(MSA),ZEK(MSA),</v>
      </c>
      <c r="D105" s="6" t="str">
        <f aca="false">SUBSTITUTE(C105,"),",");",1)</f>
        <v>YTN(MSA);YTX(MSA);ZBMC(MSA);ZBMN(MSA),ZCO(MSA),ZCOB(MSA),ZEK(MSA),</v>
      </c>
      <c r="E105" s="6" t="str">
        <f aca="false">SUBSTITUTE(D105,"),",");",1)</f>
        <v>YTN(MSA);YTX(MSA);ZBMC(MSA);ZBMN(MSA);ZCO(MSA),ZCOB(MSA),ZEK(MSA),</v>
      </c>
      <c r="F105" s="6" t="str">
        <f aca="false">SUBSTITUTE(E105,"),",");",1)</f>
        <v>YTN(MSA);YTX(MSA);ZBMC(MSA);ZBMN(MSA);ZCO(MSA);ZCOB(MSA),ZEK(MSA),</v>
      </c>
      <c r="G105" s="6" t="str">
        <f aca="false">SUBSTITUTE(F105,"),",");",1)</f>
        <v>YTN(MSA);YTX(MSA);ZBMC(MSA);ZBMN(MSA);ZCO(MSA);ZCOB(MSA);ZEK(MSA),</v>
      </c>
      <c r="H105" s="6" t="str">
        <f aca="false">SUBSTITUTE(G105,"),",");",1)</f>
        <v>YTN(MSA);YTX(MSA);ZBMC(MSA);ZBMN(MSA);ZCO(MSA);ZCOB(MSA);ZEK(MSA);</v>
      </c>
      <c r="I105" s="6" t="str">
        <f aca="false">SUBSTITUTE(H105,"),",");",1)</f>
        <v>YTN(MSA);YTX(MSA);ZBMC(MSA);ZBMN(MSA);ZCO(MSA);ZCOB(MSA);ZEK(MSA);</v>
      </c>
      <c r="J105" s="6" t="str">
        <f aca="false">SUBSTITUTE(I105,"),",");",1)</f>
        <v>YTN(MSA);YTX(MSA);ZBMC(MSA);ZBMN(MSA);ZCO(MSA);ZCOB(MSA);ZEK(MSA);</v>
      </c>
      <c r="K105" s="6" t="str">
        <f aca="false">SUBSTITUTE(J105,"),",");",1)</f>
        <v>YTN(MSA);YTX(MSA);ZBMC(MSA);ZBMN(MSA);ZCO(MSA);ZCOB(MSA);ZEK(MSA);</v>
      </c>
      <c r="L105" s="6" t="str">
        <f aca="false">SUBSTITUTE(K105,"),",");",1)</f>
        <v>YTN(MSA);YTX(MSA);ZBMC(MSA);ZBMN(MSA);ZCO(MSA);ZCOB(MSA);ZEK(MSA);</v>
      </c>
      <c r="M105" s="6" t="str">
        <f aca="false">SUBSTITUTE(L105,"),",");",1)</f>
        <v>YTN(MSA);YTX(MSA);ZBMC(MSA);ZBMN(MSA);ZCO(MSA);ZCOB(MSA);ZEK(MSA);</v>
      </c>
      <c r="N105" s="6" t="str">
        <f aca="false">SUBSTITUTE(M105,"),",");",1)</f>
        <v>YTN(MSA);YTX(MSA);ZBMC(MSA);ZBMN(MSA);ZCO(MSA);ZCOB(MSA);ZEK(MSA);</v>
      </c>
      <c r="O105" s="6" t="str">
        <f aca="false">SUBSTITUTE(N105,"),",");",1)</f>
        <v>YTN(MSA);YTX(MSA);ZBMC(MSA);ZBMN(MSA);ZCO(MSA);ZCOB(MSA);ZEK(MSA);</v>
      </c>
      <c r="P105" s="6" t="str">
        <f aca="false">SUBSTITUTE(O105,"),",");",1)</f>
        <v>YTN(MSA);YTX(MSA);ZBMC(MSA);ZBMN(MSA);ZCO(MSA);ZCOB(MSA);ZEK(MSA);</v>
      </c>
      <c r="Q105" s="6" t="str">
        <f aca="false">SUBSTITUTE(P105,"),",");",1)</f>
        <v>YTN(MSA);YTX(MSA);ZBMC(MSA);ZBMN(MSA);ZCO(MSA);ZCOB(MSA);ZEK(MSA);</v>
      </c>
      <c r="R105" s="6" t="str">
        <f aca="false">SUBSTITUTE(Q105,"),",");",1)</f>
        <v>YTN(MSA);YTX(MSA);ZBMC(MSA);ZBMN(MSA);ZCO(MSA);ZCOB(MSA);ZEK(MSA);</v>
      </c>
    </row>
    <row r="106" customFormat="false" ht="13.2" hidden="false" customHeight="false" outlineLevel="0" collapsed="false">
      <c r="A106" s="11" t="s">
        <v>568</v>
      </c>
      <c r="B106" s="6" t="str">
        <f aca="false">SUBSTITUTE(A106,"),",");",1)</f>
        <v>ZFK(MSA);ZFOP(MSA),ZHPC(MSA),ZHPN(MSA),ZHSC(MSA),ZHSN(MSA),ZLM(MSA),</v>
      </c>
      <c r="C106" s="6" t="str">
        <f aca="false">SUBSTITUTE(B106,"),",");",1)</f>
        <v>ZFK(MSA);ZFOP(MSA);ZHPC(MSA),ZHPN(MSA),ZHSC(MSA),ZHSN(MSA),ZLM(MSA),</v>
      </c>
      <c r="D106" s="6" t="str">
        <f aca="false">SUBSTITUTE(C106,"),",");",1)</f>
        <v>ZFK(MSA);ZFOP(MSA);ZHPC(MSA);ZHPN(MSA),ZHSC(MSA),ZHSN(MSA),ZLM(MSA),</v>
      </c>
      <c r="E106" s="6" t="str">
        <f aca="false">SUBSTITUTE(D106,"),",");",1)</f>
        <v>ZFK(MSA);ZFOP(MSA);ZHPC(MSA);ZHPN(MSA);ZHSC(MSA),ZHSN(MSA),ZLM(MSA),</v>
      </c>
      <c r="F106" s="6" t="str">
        <f aca="false">SUBSTITUTE(E106,"),",");",1)</f>
        <v>ZFK(MSA);ZFOP(MSA);ZHPC(MSA);ZHPN(MSA);ZHSC(MSA);ZHSN(MSA),ZLM(MSA),</v>
      </c>
      <c r="G106" s="6" t="str">
        <f aca="false">SUBSTITUTE(F106,"),",");",1)</f>
        <v>ZFK(MSA);ZFOP(MSA);ZHPC(MSA);ZHPN(MSA);ZHSC(MSA);ZHSN(MSA);ZLM(MSA),</v>
      </c>
      <c r="H106" s="6" t="str">
        <f aca="false">SUBSTITUTE(G106,"),",");",1)</f>
        <v>ZFK(MSA);ZFOP(MSA);ZHPC(MSA);ZHPN(MSA);ZHSC(MSA);ZHSN(MSA);ZLM(MSA);</v>
      </c>
      <c r="I106" s="6" t="str">
        <f aca="false">SUBSTITUTE(H106,"),",");",1)</f>
        <v>ZFK(MSA);ZFOP(MSA);ZHPC(MSA);ZHPN(MSA);ZHSC(MSA);ZHSN(MSA);ZLM(MSA);</v>
      </c>
      <c r="J106" s="6" t="str">
        <f aca="false">SUBSTITUTE(I106,"),",");",1)</f>
        <v>ZFK(MSA);ZFOP(MSA);ZHPC(MSA);ZHPN(MSA);ZHSC(MSA);ZHSN(MSA);ZLM(MSA);</v>
      </c>
      <c r="K106" s="6" t="str">
        <f aca="false">SUBSTITUTE(J106,"),",");",1)</f>
        <v>ZFK(MSA);ZFOP(MSA);ZHPC(MSA);ZHPN(MSA);ZHSC(MSA);ZHSN(MSA);ZLM(MSA);</v>
      </c>
      <c r="L106" s="6" t="str">
        <f aca="false">SUBSTITUTE(K106,"),",");",1)</f>
        <v>ZFK(MSA);ZFOP(MSA);ZHPC(MSA);ZHPN(MSA);ZHSC(MSA);ZHSN(MSA);ZLM(MSA);</v>
      </c>
      <c r="M106" s="6" t="str">
        <f aca="false">SUBSTITUTE(L106,"),",");",1)</f>
        <v>ZFK(MSA);ZFOP(MSA);ZHPC(MSA);ZHPN(MSA);ZHSC(MSA);ZHSN(MSA);ZLM(MSA);</v>
      </c>
      <c r="N106" s="6" t="str">
        <f aca="false">SUBSTITUTE(M106,"),",");",1)</f>
        <v>ZFK(MSA);ZFOP(MSA);ZHPC(MSA);ZHPN(MSA);ZHSC(MSA);ZHSN(MSA);ZLM(MSA);</v>
      </c>
      <c r="O106" s="6" t="str">
        <f aca="false">SUBSTITUTE(N106,"),",");",1)</f>
        <v>ZFK(MSA);ZFOP(MSA);ZHPC(MSA);ZHPN(MSA);ZHSC(MSA);ZHSN(MSA);ZLM(MSA);</v>
      </c>
      <c r="P106" s="6" t="str">
        <f aca="false">SUBSTITUTE(O106,"),",");",1)</f>
        <v>ZFK(MSA);ZFOP(MSA);ZHPC(MSA);ZHPN(MSA);ZHSC(MSA);ZHSN(MSA);ZLM(MSA);</v>
      </c>
      <c r="Q106" s="6" t="str">
        <f aca="false">SUBSTITUTE(P106,"),",");",1)</f>
        <v>ZFK(MSA);ZFOP(MSA);ZHPC(MSA);ZHPN(MSA);ZHSC(MSA);ZHSN(MSA);ZLM(MSA);</v>
      </c>
      <c r="R106" s="6" t="str">
        <f aca="false">SUBSTITUTE(Q106,"),",");",1)</f>
        <v>ZFK(MSA);ZFOP(MSA);ZHPC(MSA);ZHPN(MSA);ZHSC(MSA);ZHSN(MSA);ZLM(MSA);</v>
      </c>
    </row>
    <row r="107" customFormat="false" ht="13.2" hidden="false" customHeight="false" outlineLevel="0" collapsed="false">
      <c r="A107" s="11" t="s">
        <v>569</v>
      </c>
      <c r="B107" s="6" t="str">
        <f aca="false">SUBSTITUTE(A107,"),",");",1)</f>
        <v>ZLMC(MSA);ZLMN(MSA),ZLS(MSA),ZLSC(MSA),ZLSL(MSA),ZLSLC(MSA),</v>
      </c>
      <c r="C107" s="6" t="str">
        <f aca="false">SUBSTITUTE(B107,"),",");",1)</f>
        <v>ZLMC(MSA);ZLMN(MSA);ZLS(MSA),ZLSC(MSA),ZLSL(MSA),ZLSLC(MSA),</v>
      </c>
      <c r="D107" s="6" t="str">
        <f aca="false">SUBSTITUTE(C107,"),",");",1)</f>
        <v>ZLMC(MSA);ZLMN(MSA);ZLS(MSA);ZLSC(MSA),ZLSL(MSA),ZLSLC(MSA),</v>
      </c>
      <c r="E107" s="6" t="str">
        <f aca="false">SUBSTITUTE(D107,"),",");",1)</f>
        <v>ZLMC(MSA);ZLMN(MSA);ZLS(MSA);ZLSC(MSA);ZLSL(MSA),ZLSLC(MSA),</v>
      </c>
      <c r="F107" s="6" t="str">
        <f aca="false">SUBSTITUTE(E107,"),",");",1)</f>
        <v>ZLMC(MSA);ZLMN(MSA);ZLS(MSA);ZLSC(MSA);ZLSL(MSA);ZLSLC(MSA),</v>
      </c>
      <c r="G107" s="6" t="str">
        <f aca="false">SUBSTITUTE(F107,"),",");",1)</f>
        <v>ZLMC(MSA);ZLMN(MSA);ZLS(MSA);ZLSC(MSA);ZLSL(MSA);ZLSLC(MSA);</v>
      </c>
      <c r="H107" s="6" t="str">
        <f aca="false">SUBSTITUTE(G107,"),",");",1)</f>
        <v>ZLMC(MSA);ZLMN(MSA);ZLS(MSA);ZLSC(MSA);ZLSL(MSA);ZLSLC(MSA);</v>
      </c>
      <c r="I107" s="6" t="str">
        <f aca="false">SUBSTITUTE(H107,"),",");",1)</f>
        <v>ZLMC(MSA);ZLMN(MSA);ZLS(MSA);ZLSC(MSA);ZLSL(MSA);ZLSLC(MSA);</v>
      </c>
      <c r="J107" s="6" t="str">
        <f aca="false">SUBSTITUTE(I107,"),",");",1)</f>
        <v>ZLMC(MSA);ZLMN(MSA);ZLS(MSA);ZLSC(MSA);ZLSL(MSA);ZLSLC(MSA);</v>
      </c>
      <c r="K107" s="6" t="str">
        <f aca="false">SUBSTITUTE(J107,"),",");",1)</f>
        <v>ZLMC(MSA);ZLMN(MSA);ZLS(MSA);ZLSC(MSA);ZLSL(MSA);ZLSLC(MSA);</v>
      </c>
      <c r="L107" s="6" t="str">
        <f aca="false">SUBSTITUTE(K107,"),",");",1)</f>
        <v>ZLMC(MSA);ZLMN(MSA);ZLS(MSA);ZLSC(MSA);ZLSL(MSA);ZLSLC(MSA);</v>
      </c>
      <c r="M107" s="6" t="str">
        <f aca="false">SUBSTITUTE(L107,"),",");",1)</f>
        <v>ZLMC(MSA);ZLMN(MSA);ZLS(MSA);ZLSC(MSA);ZLSL(MSA);ZLSLC(MSA);</v>
      </c>
      <c r="N107" s="6" t="str">
        <f aca="false">SUBSTITUTE(M107,"),",");",1)</f>
        <v>ZLMC(MSA);ZLMN(MSA);ZLS(MSA);ZLSC(MSA);ZLSL(MSA);ZLSLC(MSA);</v>
      </c>
      <c r="O107" s="6" t="str">
        <f aca="false">SUBSTITUTE(N107,"),",");",1)</f>
        <v>ZLMC(MSA);ZLMN(MSA);ZLS(MSA);ZLSC(MSA);ZLSL(MSA);ZLSLC(MSA);</v>
      </c>
      <c r="P107" s="6" t="str">
        <f aca="false">SUBSTITUTE(O107,"),",");",1)</f>
        <v>ZLMC(MSA);ZLMN(MSA);ZLS(MSA);ZLSC(MSA);ZLSL(MSA);ZLSLC(MSA);</v>
      </c>
      <c r="Q107" s="6" t="str">
        <f aca="false">SUBSTITUTE(P107,"),",");",1)</f>
        <v>ZLMC(MSA);ZLMN(MSA);ZLS(MSA);ZLSC(MSA);ZLSL(MSA);ZLSLC(MSA);</v>
      </c>
      <c r="R107" s="6" t="str">
        <f aca="false">SUBSTITUTE(Q107,"),",");",1)</f>
        <v>ZLMC(MSA);ZLMN(MSA);ZLS(MSA);ZLSC(MSA);ZLSL(MSA);ZLSLC(MSA);</v>
      </c>
    </row>
    <row r="108" customFormat="false" ht="13.2" hidden="false" customHeight="false" outlineLevel="0" collapsed="false">
      <c r="A108" s="11" t="s">
        <v>570</v>
      </c>
      <c r="B108" s="6" t="str">
        <f aca="false">SUBSTITUTE(A108,"),",");",1)</f>
        <v>ZLSLNC(MSA);ZLSN(MSA),ZNMA(MSA),ZNMN(MSA),ZNMU(MSA),ZNOA(MSA),</v>
      </c>
      <c r="C108" s="6" t="str">
        <f aca="false">SUBSTITUTE(B108,"),",");",1)</f>
        <v>ZLSLNC(MSA);ZLSN(MSA);ZNMA(MSA),ZNMN(MSA),ZNMU(MSA),ZNOA(MSA),</v>
      </c>
      <c r="D108" s="6" t="str">
        <f aca="false">SUBSTITUTE(C108,"),",");",1)</f>
        <v>ZLSLNC(MSA);ZLSN(MSA);ZNMA(MSA);ZNMN(MSA),ZNMU(MSA),ZNOA(MSA),</v>
      </c>
      <c r="E108" s="6" t="str">
        <f aca="false">SUBSTITUTE(D108,"),",");",1)</f>
        <v>ZLSLNC(MSA);ZLSN(MSA);ZNMA(MSA);ZNMN(MSA);ZNMU(MSA),ZNOA(MSA),</v>
      </c>
      <c r="F108" s="6" t="str">
        <f aca="false">SUBSTITUTE(E108,"),",");",1)</f>
        <v>ZLSLNC(MSA);ZLSN(MSA);ZNMA(MSA);ZNMN(MSA);ZNMU(MSA);ZNOA(MSA),</v>
      </c>
      <c r="G108" s="6" t="str">
        <f aca="false">SUBSTITUTE(F108,"),",");",1)</f>
        <v>ZLSLNC(MSA);ZLSN(MSA);ZNMA(MSA);ZNMN(MSA);ZNMU(MSA);ZNOA(MSA);</v>
      </c>
      <c r="H108" s="6" t="str">
        <f aca="false">SUBSTITUTE(G108,"),",");",1)</f>
        <v>ZLSLNC(MSA);ZLSN(MSA);ZNMA(MSA);ZNMN(MSA);ZNMU(MSA);ZNOA(MSA);</v>
      </c>
      <c r="I108" s="6" t="str">
        <f aca="false">SUBSTITUTE(H108,"),",");",1)</f>
        <v>ZLSLNC(MSA);ZLSN(MSA);ZNMA(MSA);ZNMN(MSA);ZNMU(MSA);ZNOA(MSA);</v>
      </c>
      <c r="J108" s="6" t="str">
        <f aca="false">SUBSTITUTE(I108,"),",");",1)</f>
        <v>ZLSLNC(MSA);ZLSN(MSA);ZNMA(MSA);ZNMN(MSA);ZNMU(MSA);ZNOA(MSA);</v>
      </c>
      <c r="K108" s="6" t="str">
        <f aca="false">SUBSTITUTE(J108,"),",");",1)</f>
        <v>ZLSLNC(MSA);ZLSN(MSA);ZNMA(MSA);ZNMN(MSA);ZNMU(MSA);ZNOA(MSA);</v>
      </c>
      <c r="L108" s="6" t="str">
        <f aca="false">SUBSTITUTE(K108,"),",");",1)</f>
        <v>ZLSLNC(MSA);ZLSN(MSA);ZNMA(MSA);ZNMN(MSA);ZNMU(MSA);ZNOA(MSA);</v>
      </c>
      <c r="M108" s="6" t="str">
        <f aca="false">SUBSTITUTE(L108,"),",");",1)</f>
        <v>ZLSLNC(MSA);ZLSN(MSA);ZNMA(MSA);ZNMN(MSA);ZNMU(MSA);ZNOA(MSA);</v>
      </c>
      <c r="N108" s="6" t="str">
        <f aca="false">SUBSTITUTE(M108,"),",");",1)</f>
        <v>ZLSLNC(MSA);ZLSN(MSA);ZNMA(MSA);ZNMN(MSA);ZNMU(MSA);ZNOA(MSA);</v>
      </c>
      <c r="O108" s="6" t="str">
        <f aca="false">SUBSTITUTE(N108,"),",");",1)</f>
        <v>ZLSLNC(MSA);ZLSN(MSA);ZNMA(MSA);ZNMN(MSA);ZNMU(MSA);ZNOA(MSA);</v>
      </c>
      <c r="P108" s="6" t="str">
        <f aca="false">SUBSTITUTE(O108,"),",");",1)</f>
        <v>ZLSLNC(MSA);ZLSN(MSA);ZNMA(MSA);ZNMN(MSA);ZNMU(MSA);ZNOA(MSA);</v>
      </c>
      <c r="Q108" s="6" t="str">
        <f aca="false">SUBSTITUTE(P108,"),",");",1)</f>
        <v>ZLSLNC(MSA);ZLSN(MSA);ZNMA(MSA);ZNMN(MSA);ZNMU(MSA);ZNOA(MSA);</v>
      </c>
      <c r="R108" s="6" t="str">
        <f aca="false">SUBSTITUTE(Q108,"),",");",1)</f>
        <v>ZLSLNC(MSA);ZLSN(MSA);ZNMA(MSA);ZNMN(MSA);ZNMU(MSA);ZNOA(MSA);</v>
      </c>
    </row>
    <row r="109" customFormat="false" ht="13.2" hidden="false" customHeight="false" outlineLevel="0" collapsed="false">
      <c r="A109" s="11" t="s">
        <v>571</v>
      </c>
      <c r="B109" s="6" t="str">
        <f aca="false">SUBSTITUTE(A109,"),",");",1)</f>
        <v>ZNOS(MSA);ZNOU(MSA),ZOC(MSA),ZON(MSA),ZPMA(MSA),ZPML(MSA),ZPMS(MSA),</v>
      </c>
      <c r="C109" s="6" t="str">
        <f aca="false">SUBSTITUTE(B109,"),",");",1)</f>
        <v>ZNOS(MSA);ZNOU(MSA);ZOC(MSA),ZON(MSA),ZPMA(MSA),ZPML(MSA),ZPMS(MSA),</v>
      </c>
      <c r="D109" s="6" t="str">
        <f aca="false">SUBSTITUTE(C109,"),",");",1)</f>
        <v>ZNOS(MSA);ZNOU(MSA);ZOC(MSA);ZON(MSA),ZPMA(MSA),ZPML(MSA),ZPMS(MSA),</v>
      </c>
      <c r="E109" s="6" t="str">
        <f aca="false">SUBSTITUTE(D109,"),",");",1)</f>
        <v>ZNOS(MSA);ZNOU(MSA);ZOC(MSA);ZON(MSA);ZPMA(MSA),ZPML(MSA),ZPMS(MSA),</v>
      </c>
      <c r="F109" s="6" t="str">
        <f aca="false">SUBSTITUTE(E109,"),",");",1)</f>
        <v>ZNOS(MSA);ZNOU(MSA);ZOC(MSA);ZON(MSA);ZPMA(MSA);ZPML(MSA),ZPMS(MSA),</v>
      </c>
      <c r="G109" s="6" t="str">
        <f aca="false">SUBSTITUTE(F109,"),",");",1)</f>
        <v>ZNOS(MSA);ZNOU(MSA);ZOC(MSA);ZON(MSA);ZPMA(MSA);ZPML(MSA);ZPMS(MSA),</v>
      </c>
      <c r="H109" s="6" t="str">
        <f aca="false">SUBSTITUTE(G109,"),",");",1)</f>
        <v>ZNOS(MSA);ZNOU(MSA);ZOC(MSA);ZON(MSA);ZPMA(MSA);ZPML(MSA);ZPMS(MSA);</v>
      </c>
      <c r="I109" s="6" t="str">
        <f aca="false">SUBSTITUTE(H109,"),",");",1)</f>
        <v>ZNOS(MSA);ZNOU(MSA);ZOC(MSA);ZON(MSA);ZPMA(MSA);ZPML(MSA);ZPMS(MSA);</v>
      </c>
      <c r="J109" s="6" t="str">
        <f aca="false">SUBSTITUTE(I109,"),",");",1)</f>
        <v>ZNOS(MSA);ZNOU(MSA);ZOC(MSA);ZON(MSA);ZPMA(MSA);ZPML(MSA);ZPMS(MSA);</v>
      </c>
      <c r="K109" s="6" t="str">
        <f aca="false">SUBSTITUTE(J109,"),",");",1)</f>
        <v>ZNOS(MSA);ZNOU(MSA);ZOC(MSA);ZON(MSA);ZPMA(MSA);ZPML(MSA);ZPMS(MSA);</v>
      </c>
      <c r="L109" s="6" t="str">
        <f aca="false">SUBSTITUTE(K109,"),",");",1)</f>
        <v>ZNOS(MSA);ZNOU(MSA);ZOC(MSA);ZON(MSA);ZPMA(MSA);ZPML(MSA);ZPMS(MSA);</v>
      </c>
      <c r="M109" s="6" t="str">
        <f aca="false">SUBSTITUTE(L109,"),",");",1)</f>
        <v>ZNOS(MSA);ZNOU(MSA);ZOC(MSA);ZON(MSA);ZPMA(MSA);ZPML(MSA);ZPMS(MSA);</v>
      </c>
      <c r="N109" s="6" t="str">
        <f aca="false">SUBSTITUTE(M109,"),",");",1)</f>
        <v>ZNOS(MSA);ZNOU(MSA);ZOC(MSA);ZON(MSA);ZPMA(MSA);ZPML(MSA);ZPMS(MSA);</v>
      </c>
      <c r="O109" s="6" t="str">
        <f aca="false">SUBSTITUTE(N109,"),",");",1)</f>
        <v>ZNOS(MSA);ZNOU(MSA);ZOC(MSA);ZON(MSA);ZPMA(MSA);ZPML(MSA);ZPMS(MSA);</v>
      </c>
      <c r="P109" s="6" t="str">
        <f aca="false">SUBSTITUTE(O109,"),",");",1)</f>
        <v>ZNOS(MSA);ZNOU(MSA);ZOC(MSA);ZON(MSA);ZPMA(MSA);ZPML(MSA);ZPMS(MSA);</v>
      </c>
      <c r="Q109" s="6" t="str">
        <f aca="false">SUBSTITUTE(P109,"),",");",1)</f>
        <v>ZNOS(MSA);ZNOU(MSA);ZOC(MSA);ZON(MSA);ZPMA(MSA);ZPML(MSA);ZPMS(MSA);</v>
      </c>
      <c r="R109" s="6" t="str">
        <f aca="false">SUBSTITUTE(Q109,"),",");",1)</f>
        <v>ZNOS(MSA);ZNOU(MSA);ZOC(MSA);ZON(MSA);ZPMA(MSA);ZPML(MSA);ZPMS(MSA);</v>
      </c>
    </row>
    <row r="110" customFormat="false" ht="13.2" hidden="false" customHeight="false" outlineLevel="0" collapsed="false">
      <c r="A110" s="11" t="s">
        <v>572</v>
      </c>
      <c r="B110" s="6" t="str">
        <f aca="false">SUBSTITUTE(A110,"),",");",1)</f>
        <v>ZPMU(MSA);ZPO(MSA),ZPOU(MSA),ZSK(MSA),ZSLT(MSA),ZTP(MSA)</v>
      </c>
      <c r="C110" s="6" t="str">
        <f aca="false">SUBSTITUTE(B110,"),",");",1)</f>
        <v>ZPMU(MSA);ZPO(MSA);ZPOU(MSA),ZSK(MSA),ZSLT(MSA),ZTP(MSA)</v>
      </c>
      <c r="D110" s="6" t="str">
        <f aca="false">SUBSTITUTE(C110,"),",");",1)</f>
        <v>ZPMU(MSA);ZPO(MSA);ZPOU(MSA);ZSK(MSA),ZSLT(MSA),ZTP(MSA)</v>
      </c>
      <c r="E110" s="6" t="str">
        <f aca="false">SUBSTITUTE(D110,"),",");",1)</f>
        <v>ZPMU(MSA);ZPO(MSA);ZPOU(MSA);ZSK(MSA);ZSLT(MSA),ZTP(MSA)</v>
      </c>
      <c r="F110" s="6" t="str">
        <f aca="false">SUBSTITUTE(E110,"),",");",1)</f>
        <v>ZPMU(MSA);ZPO(MSA);ZPOU(MSA);ZSK(MSA);ZSLT(MSA);ZTP(MSA)</v>
      </c>
      <c r="G110" s="6" t="str">
        <f aca="false">SUBSTITUTE(F110,"),",");",1)</f>
        <v>ZPMU(MSA);ZPO(MSA);ZPOU(MSA);ZSK(MSA);ZSLT(MSA);ZTP(MSA)</v>
      </c>
      <c r="H110" s="6" t="str">
        <f aca="false">SUBSTITUTE(G110,"),",");",1)</f>
        <v>ZPMU(MSA);ZPO(MSA);ZPOU(MSA);ZSK(MSA);ZSLT(MSA);ZTP(MSA)</v>
      </c>
      <c r="I110" s="6" t="str">
        <f aca="false">SUBSTITUTE(H110,"),",");",1)</f>
        <v>ZPMU(MSA);ZPO(MSA);ZPOU(MSA);ZSK(MSA);ZSLT(MSA);ZTP(MSA)</v>
      </c>
      <c r="J110" s="6" t="str">
        <f aca="false">SUBSTITUTE(I110,"),",");",1)</f>
        <v>ZPMU(MSA);ZPO(MSA);ZPOU(MSA);ZSK(MSA);ZSLT(MSA);ZTP(MSA)</v>
      </c>
      <c r="K110" s="6" t="str">
        <f aca="false">SUBSTITUTE(J110,"),",");",1)</f>
        <v>ZPMU(MSA);ZPO(MSA);ZPOU(MSA);ZSK(MSA);ZSLT(MSA);ZTP(MSA)</v>
      </c>
      <c r="L110" s="6" t="str">
        <f aca="false">SUBSTITUTE(K110,"),",");",1)</f>
        <v>ZPMU(MSA);ZPO(MSA);ZPOU(MSA);ZSK(MSA);ZSLT(MSA);ZTP(MSA)</v>
      </c>
      <c r="M110" s="6" t="str">
        <f aca="false">SUBSTITUTE(L110,"),",");",1)</f>
        <v>ZPMU(MSA);ZPO(MSA);ZPOU(MSA);ZSK(MSA);ZSLT(MSA);ZTP(MSA)</v>
      </c>
      <c r="N110" s="6" t="str">
        <f aca="false">SUBSTITUTE(M110,"),",");",1)</f>
        <v>ZPMU(MSA);ZPO(MSA);ZPOU(MSA);ZSK(MSA);ZSLT(MSA);ZTP(MSA)</v>
      </c>
      <c r="O110" s="6" t="str">
        <f aca="false">SUBSTITUTE(N110,"),",");",1)</f>
        <v>ZPMU(MSA);ZPO(MSA);ZPOU(MSA);ZSK(MSA);ZSLT(MSA);ZTP(MSA)</v>
      </c>
      <c r="P110" s="6" t="str">
        <f aca="false">SUBSTITUTE(O110,"),",");",1)</f>
        <v>ZPMU(MSA);ZPO(MSA);ZPOU(MSA);ZSK(MSA);ZSLT(MSA);ZTP(MSA)</v>
      </c>
      <c r="Q110" s="6" t="str">
        <f aca="false">SUBSTITUTE(P110,"),",");",1)</f>
        <v>ZPMU(MSA);ZPO(MSA);ZPOU(MSA);ZSK(MSA);ZSLT(MSA);ZTP(MSA)</v>
      </c>
      <c r="R110" s="6" t="str">
        <f aca="false">SUBSTITUTE(Q110,"),",");",1)</f>
        <v>ZPMU(MSA);ZPO(MSA);ZPOU(MSA);ZSK(MSA);ZSLT(MSA);ZTP(MSA)</v>
      </c>
    </row>
    <row r="111" customFormat="false" ht="13.2" hidden="false" customHeight="false" outlineLevel="0" collapsed="false">
      <c r="A111" s="11" t="s">
        <v>573</v>
      </c>
      <c r="B111" s="6" t="str">
        <f aca="false">SUBSTITUTE(A111,"),",");",1)</f>
        <v>CPVH(MHY);DPMT(MHY),DRAV(MHY),ERAV(MHY),HYDV(MHY),RCTC(MHY),PRAV(MHY),PRB(MHY),PSZM(MHY),QC(MHY),QDR(MHY),QDRN(MHY),</v>
      </c>
      <c r="C111" s="6" t="str">
        <f aca="false">SUBSTITUTE(B111,"),",");",1)</f>
        <v>CPVH(MHY);DPMT(MHY);DRAV(MHY),ERAV(MHY),HYDV(MHY),RCTC(MHY),PRAV(MHY),PRB(MHY),PSZM(MHY),QC(MHY),QDR(MHY),QDRN(MHY),</v>
      </c>
      <c r="D111" s="6" t="str">
        <f aca="false">SUBSTITUTE(C111,"),",");",1)</f>
        <v>CPVH(MHY);DPMT(MHY);DRAV(MHY);ERAV(MHY),HYDV(MHY),RCTC(MHY),PRAV(MHY),PRB(MHY),PSZM(MHY),QC(MHY),QDR(MHY),QDRN(MHY),</v>
      </c>
      <c r="E111" s="6" t="str">
        <f aca="false">SUBSTITUTE(D111,"),",");",1)</f>
        <v>CPVH(MHY);DPMT(MHY);DRAV(MHY);ERAV(MHY);HYDV(MHY),RCTC(MHY),PRAV(MHY),PRB(MHY),PSZM(MHY),QC(MHY),QDR(MHY),QDRN(MHY),</v>
      </c>
      <c r="F111" s="6" t="str">
        <f aca="false">SUBSTITUTE(E111,"),",");",1)</f>
        <v>CPVH(MHY);DPMT(MHY);DRAV(MHY);ERAV(MHY);HYDV(MHY);RCTC(MHY),PRAV(MHY),PRB(MHY),PSZM(MHY),QC(MHY),QDR(MHY),QDRN(MHY),</v>
      </c>
      <c r="G111" s="6" t="str">
        <f aca="false">SUBSTITUTE(F111,"),",");",1)</f>
        <v>CPVH(MHY);DPMT(MHY);DRAV(MHY);ERAV(MHY);HYDV(MHY);RCTC(MHY);PRAV(MHY),PRB(MHY),PSZM(MHY),QC(MHY),QDR(MHY),QDRN(MHY),</v>
      </c>
      <c r="H111" s="6" t="str">
        <f aca="false">SUBSTITUTE(G111,"),",");",1)</f>
        <v>CPVH(MHY);DPMT(MHY);DRAV(MHY);ERAV(MHY);HYDV(MHY);RCTC(MHY);PRAV(MHY);PRB(MHY),PSZM(MHY),QC(MHY),QDR(MHY),QDRN(MHY),</v>
      </c>
      <c r="I111" s="6" t="str">
        <f aca="false">SUBSTITUTE(H111,"),",");",1)</f>
        <v>CPVH(MHY);DPMT(MHY);DRAV(MHY);ERAV(MHY);HYDV(MHY);RCTC(MHY);PRAV(MHY);PRB(MHY);PSZM(MHY),QC(MHY),QDR(MHY),QDRN(MHY),</v>
      </c>
      <c r="J111" s="6" t="str">
        <f aca="false">SUBSTITUTE(I111,"),",");",1)</f>
        <v>CPVH(MHY);DPMT(MHY);DRAV(MHY);ERAV(MHY);HYDV(MHY);RCTC(MHY);PRAV(MHY);PRB(MHY);PSZM(MHY);QC(MHY),QDR(MHY),QDRN(MHY),</v>
      </c>
      <c r="K111" s="6" t="str">
        <f aca="false">SUBSTITUTE(J111,"),",");",1)</f>
        <v>CPVH(MHY);DPMT(MHY);DRAV(MHY);ERAV(MHY);HYDV(MHY);RCTC(MHY);PRAV(MHY);PRB(MHY);PSZM(MHY);QC(MHY);QDR(MHY),QDRN(MHY),</v>
      </c>
      <c r="L111" s="6" t="str">
        <f aca="false">SUBSTITUTE(K111,"),",");",1)</f>
        <v>CPVH(MHY);DPMT(MHY);DRAV(MHY);ERAV(MHY);HYDV(MHY);RCTC(MHY);PRAV(MHY);PRB(MHY);PSZM(MHY);QC(MHY);QDR(MHY);QDRN(MHY),</v>
      </c>
      <c r="M111" s="6" t="str">
        <f aca="false">SUBSTITUTE(L111,"),",");",1)</f>
        <v>CPVH(MHY);DPMT(MHY);DRAV(MHY);ERAV(MHY);HYDV(MHY);RCTC(MHY);PRAV(MHY);PRB(MHY);PSZM(MHY);QC(MHY);QDR(MHY);QDRN(MHY);</v>
      </c>
      <c r="N111" s="6" t="str">
        <f aca="false">SUBSTITUTE(M111,"),",");",1)</f>
        <v>CPVH(MHY);DPMT(MHY);DRAV(MHY);ERAV(MHY);HYDV(MHY);RCTC(MHY);PRAV(MHY);PRB(MHY);PSZM(MHY);QC(MHY);QDR(MHY);QDRN(MHY);</v>
      </c>
      <c r="O111" s="6" t="str">
        <f aca="false">SUBSTITUTE(N111,"),",");",1)</f>
        <v>CPVH(MHY);DPMT(MHY);DRAV(MHY);ERAV(MHY);HYDV(MHY);RCTC(MHY);PRAV(MHY);PRB(MHY);PSZM(MHY);QC(MHY);QDR(MHY);QDRN(MHY);</v>
      </c>
      <c r="P111" s="6" t="str">
        <f aca="false">SUBSTITUTE(O111,"),",");",1)</f>
        <v>CPVH(MHY);DPMT(MHY);DRAV(MHY);ERAV(MHY);HYDV(MHY);RCTC(MHY);PRAV(MHY);PRB(MHY);PSZM(MHY);QC(MHY);QDR(MHY);QDRN(MHY);</v>
      </c>
      <c r="Q111" s="6" t="str">
        <f aca="false">SUBSTITUTE(P111,"),",");",1)</f>
        <v>CPVH(MHY);DPMT(MHY);DRAV(MHY);ERAV(MHY);HYDV(MHY);RCTC(MHY);PRAV(MHY);PRB(MHY);PSZM(MHY);QC(MHY);QDR(MHY);QDRN(MHY);</v>
      </c>
      <c r="R111" s="6" t="str">
        <f aca="false">SUBSTITUTE(Q111,"),",");",1)</f>
        <v>CPVH(MHY);DPMT(MHY);DRAV(MHY);ERAV(MHY);HYDV(MHY);RCTC(MHY);PRAV(MHY);PRB(MHY);PSZM(MHY);QC(MHY);QDR(MHY);QDRN(MHY);</v>
      </c>
    </row>
    <row r="112" customFormat="false" ht="13.2" hidden="false" customHeight="false" outlineLevel="0" collapsed="false">
      <c r="A112" s="11" t="s">
        <v>574</v>
      </c>
      <c r="B112" s="6" t="str">
        <f aca="false">SUBSTITUTE(A112,"),",");",1)</f>
        <v>QDRP(MHY);QN(MHY),QP(MHY),QPR(MHY),QPU(MHY),QRF(MHY),QRFN(MHY),</v>
      </c>
      <c r="C112" s="6" t="str">
        <f aca="false">SUBSTITUTE(B112,"),",");",1)</f>
        <v>QDRP(MHY);QN(MHY);QP(MHY),QPR(MHY),QPU(MHY),QRF(MHY),QRFN(MHY),</v>
      </c>
      <c r="D112" s="6" t="str">
        <f aca="false">SUBSTITUTE(C112,"),",");",1)</f>
        <v>QDRP(MHY);QN(MHY);QP(MHY);QPR(MHY),QPU(MHY),QRF(MHY),QRFN(MHY),</v>
      </c>
      <c r="E112" s="6" t="str">
        <f aca="false">SUBSTITUTE(D112,"),",");",1)</f>
        <v>QDRP(MHY);QN(MHY);QP(MHY);QPR(MHY);QPU(MHY),QRF(MHY),QRFN(MHY),</v>
      </c>
      <c r="F112" s="6" t="str">
        <f aca="false">SUBSTITUTE(E112,"),",");",1)</f>
        <v>QDRP(MHY);QN(MHY);QP(MHY);QPR(MHY);QPU(MHY);QRF(MHY),QRFN(MHY),</v>
      </c>
      <c r="G112" s="6" t="str">
        <f aca="false">SUBSTITUTE(F112,"),",");",1)</f>
        <v>QDRP(MHY);QN(MHY);QP(MHY);QPR(MHY);QPU(MHY);QRF(MHY);QRFN(MHY),</v>
      </c>
      <c r="H112" s="6" t="str">
        <f aca="false">SUBSTITUTE(G112,"),",");",1)</f>
        <v>QDRP(MHY);QN(MHY);QP(MHY);QPR(MHY);QPU(MHY);QRF(MHY);QRFN(MHY);</v>
      </c>
      <c r="I112" s="6" t="str">
        <f aca="false">SUBSTITUTE(H112,"),",");",1)</f>
        <v>QDRP(MHY);QN(MHY);QP(MHY);QPR(MHY);QPU(MHY);QRF(MHY);QRFN(MHY);</v>
      </c>
      <c r="J112" s="6" t="str">
        <f aca="false">SUBSTITUTE(I112,"),",");",1)</f>
        <v>QDRP(MHY);QN(MHY);QP(MHY);QPR(MHY);QPU(MHY);QRF(MHY);QRFN(MHY);</v>
      </c>
      <c r="K112" s="6" t="str">
        <f aca="false">SUBSTITUTE(J112,"),",");",1)</f>
        <v>QDRP(MHY);QN(MHY);QP(MHY);QPR(MHY);QPU(MHY);QRF(MHY);QRFN(MHY);</v>
      </c>
      <c r="L112" s="6" t="str">
        <f aca="false">SUBSTITUTE(K112,"),",");",1)</f>
        <v>QDRP(MHY);QN(MHY);QP(MHY);QPR(MHY);QPU(MHY);QRF(MHY);QRFN(MHY);</v>
      </c>
      <c r="M112" s="6" t="str">
        <f aca="false">SUBSTITUTE(L112,"),",");",1)</f>
        <v>QDRP(MHY);QN(MHY);QP(MHY);QPR(MHY);QPU(MHY);QRF(MHY);QRFN(MHY);</v>
      </c>
      <c r="N112" s="6" t="str">
        <f aca="false">SUBSTITUTE(M112,"),",");",1)</f>
        <v>QDRP(MHY);QN(MHY);QP(MHY);QPR(MHY);QPU(MHY);QRF(MHY);QRFN(MHY);</v>
      </c>
      <c r="O112" s="6" t="str">
        <f aca="false">SUBSTITUTE(N112,"),",");",1)</f>
        <v>QDRP(MHY);QN(MHY);QP(MHY);QPR(MHY);QPU(MHY);QRF(MHY);QRFN(MHY);</v>
      </c>
      <c r="P112" s="6" t="str">
        <f aca="false">SUBSTITUTE(O112,"),",");",1)</f>
        <v>QDRP(MHY);QN(MHY);QP(MHY);QPR(MHY);QPU(MHY);QRF(MHY);QRFN(MHY);</v>
      </c>
      <c r="Q112" s="6" t="str">
        <f aca="false">SUBSTITUTE(P112,"),",");",1)</f>
        <v>QDRP(MHY);QN(MHY);QP(MHY);QPR(MHY);QPU(MHY);QRF(MHY);QRFN(MHY);</v>
      </c>
      <c r="R112" s="6" t="str">
        <f aca="false">SUBSTITUTE(Q112,"),",");",1)</f>
        <v>QDRP(MHY);QN(MHY);QP(MHY);QPR(MHY);QPU(MHY);QRF(MHY);QRFN(MHY);</v>
      </c>
    </row>
    <row r="113" customFormat="false" ht="13.2" hidden="false" customHeight="false" outlineLevel="0" collapsed="false">
      <c r="A113" s="11" t="s">
        <v>575</v>
      </c>
      <c r="B113" s="6" t="str">
        <f aca="false">SUBSTITUTE(A113,"),",");",1)</f>
        <v>QRFP(MHY);QRP(MHY),QURB(MHY),QVOL(MHY),RQRB(MHY),RSFN(MHY),RSSF(MHY),RWSA(MHY),SHYD(MHY),SMIO(MHY),SQVL(MHY),SST(MHY),STY(MHY),</v>
      </c>
      <c r="C113" s="6" t="str">
        <f aca="false">SUBSTITUTE(B113,"),",");",1)</f>
        <v>QRFP(MHY);QRP(MHY);QURB(MHY),QVOL(MHY),RQRB(MHY),RSFN(MHY),RSSF(MHY),RWSA(MHY),SHYD(MHY),SMIO(MHY),SQVL(MHY),SST(MHY),STY(MHY),</v>
      </c>
      <c r="D113" s="6" t="str">
        <f aca="false">SUBSTITUTE(C113,"),",");",1)</f>
        <v>QRFP(MHY);QRP(MHY);QURB(MHY);QVOL(MHY),RQRB(MHY),RSFN(MHY),RSSF(MHY),RWSA(MHY),SHYD(MHY),SMIO(MHY),SQVL(MHY),SST(MHY),STY(MHY),</v>
      </c>
      <c r="E113" s="6" t="str">
        <f aca="false">SUBSTITUTE(D113,"),",");",1)</f>
        <v>QRFP(MHY);QRP(MHY);QURB(MHY);QVOL(MHY);RQRB(MHY),RSFN(MHY),RSSF(MHY),RWSA(MHY),SHYD(MHY),SMIO(MHY),SQVL(MHY),SST(MHY),STY(MHY),</v>
      </c>
      <c r="F113" s="6" t="str">
        <f aca="false">SUBSTITUTE(E113,"),",");",1)</f>
        <v>QRFP(MHY);QRP(MHY);QURB(MHY);QVOL(MHY);RQRB(MHY);RSFN(MHY),RSSF(MHY),RWSA(MHY),SHYD(MHY),SMIO(MHY),SQVL(MHY),SST(MHY),STY(MHY),</v>
      </c>
      <c r="G113" s="6" t="str">
        <f aca="false">SUBSTITUTE(F113,"),",");",1)</f>
        <v>QRFP(MHY);QRP(MHY);QURB(MHY);QVOL(MHY);RQRB(MHY);RSFN(MHY);RSSF(MHY),RWSA(MHY),SHYD(MHY),SMIO(MHY),SQVL(MHY),SST(MHY),STY(MHY),</v>
      </c>
      <c r="H113" s="6" t="str">
        <f aca="false">SUBSTITUTE(G113,"),",");",1)</f>
        <v>QRFP(MHY);QRP(MHY);QURB(MHY);QVOL(MHY);RQRB(MHY);RSFN(MHY);RSSF(MHY);RWSA(MHY),SHYD(MHY),SMIO(MHY),SQVL(MHY),SST(MHY),STY(MHY),</v>
      </c>
      <c r="I113" s="6" t="str">
        <f aca="false">SUBSTITUTE(H113,"),",");",1)</f>
        <v>QRFP(MHY);QRP(MHY);QURB(MHY);QVOL(MHY);RQRB(MHY);RSFN(MHY);RSSF(MHY);RWSA(MHY);SHYD(MHY),SMIO(MHY),SQVL(MHY),SST(MHY),STY(MHY),</v>
      </c>
      <c r="J113" s="6" t="str">
        <f aca="false">SUBSTITUTE(I113,"),",");",1)</f>
        <v>QRFP(MHY);QRP(MHY);QURB(MHY);QVOL(MHY);RQRB(MHY);RSFN(MHY);RSSF(MHY);RWSA(MHY);SHYD(MHY);SMIO(MHY),SQVL(MHY),SST(MHY),STY(MHY),</v>
      </c>
      <c r="K113" s="6" t="str">
        <f aca="false">SUBSTITUTE(J113,"),",");",1)</f>
        <v>QRFP(MHY);QRP(MHY);QURB(MHY);QVOL(MHY);RQRB(MHY);RSFN(MHY);RSSF(MHY);RWSA(MHY);SHYD(MHY);SMIO(MHY);SQVL(MHY),SST(MHY),STY(MHY),</v>
      </c>
      <c r="L113" s="6" t="str">
        <f aca="false">SUBSTITUTE(K113,"),",");",1)</f>
        <v>QRFP(MHY);QRP(MHY);QURB(MHY);QVOL(MHY);RQRB(MHY);RSFN(MHY);RSSF(MHY);RWSA(MHY);SHYD(MHY);SMIO(MHY);SQVL(MHY);SST(MHY),STY(MHY),</v>
      </c>
      <c r="M113" s="6" t="str">
        <f aca="false">SUBSTITUTE(L113,"),",");",1)</f>
        <v>QRFP(MHY);QRP(MHY);QURB(MHY);QVOL(MHY);RQRB(MHY);RSFN(MHY);RSSF(MHY);RWSA(MHY);SHYD(MHY);SMIO(MHY);SQVL(MHY);SST(MHY);STY(MHY),</v>
      </c>
      <c r="N113" s="6" t="str">
        <f aca="false">SUBSTITUTE(M113,"),",");",1)</f>
        <v>QRFP(MHY);QRP(MHY);QURB(MHY);QVOL(MHY);RQRB(MHY);RSFN(MHY);RSSF(MHY);RWSA(MHY);SHYD(MHY);SMIO(MHY);SQVL(MHY);SST(MHY);STY(MHY);</v>
      </c>
      <c r="O113" s="6" t="str">
        <f aca="false">SUBSTITUTE(N113,"),",");",1)</f>
        <v>QRFP(MHY);QRP(MHY);QURB(MHY);QVOL(MHY);RQRB(MHY);RSFN(MHY);RSSF(MHY);RWSA(MHY);SHYD(MHY);SMIO(MHY);SQVL(MHY);SST(MHY);STY(MHY);</v>
      </c>
      <c r="P113" s="6" t="str">
        <f aca="false">SUBSTITUTE(O113,"),",");",1)</f>
        <v>QRFP(MHY);QRP(MHY);QURB(MHY);QVOL(MHY);RQRB(MHY);RSFN(MHY);RSSF(MHY);RWSA(MHY);SHYD(MHY);SMIO(MHY);SQVL(MHY);SST(MHY);STY(MHY);</v>
      </c>
      <c r="Q113" s="6" t="str">
        <f aca="false">SUBSTITUTE(P113,"),",");",1)</f>
        <v>QRFP(MHY);QRP(MHY);QURB(MHY);QVOL(MHY);RQRB(MHY);RSFN(MHY);RSSF(MHY);RWSA(MHY);SHYD(MHY);SMIO(MHY);SQVL(MHY);SST(MHY);STY(MHY);</v>
      </c>
      <c r="R113" s="6" t="str">
        <f aca="false">SUBSTITUTE(Q113,"),",");",1)</f>
        <v>QRFP(MHY);QRP(MHY);QURB(MHY);QVOL(MHY);RQRB(MHY);RSFN(MHY);RSSF(MHY);RWSA(MHY);SHYD(MHY);SMIO(MHY);SQVL(MHY);SST(MHY);STY(MHY);</v>
      </c>
    </row>
    <row r="114" customFormat="false" ht="13.2" hidden="false" customHeight="false" outlineLevel="0" collapsed="false">
      <c r="A114" s="11" t="s">
        <v>576</v>
      </c>
      <c r="B114" s="6" t="str">
        <f aca="false">SUBSTITUTE(A114,"),",");",1)</f>
        <v>TC(MHY);TCAV(MHY),TCMN(MHY),TCMX(MHY),TNYL(MHY),TSFK(MHY),TSFN(MHY),</v>
      </c>
      <c r="C114" s="6" t="str">
        <f aca="false">SUBSTITUTE(B114,"),",");",1)</f>
        <v>TC(MHY);TCAV(MHY);TCMN(MHY),TCMX(MHY),TNYL(MHY),TSFK(MHY),TSFN(MHY),</v>
      </c>
      <c r="D114" s="6" t="str">
        <f aca="false">SUBSTITUTE(C114,"),",");",1)</f>
        <v>TC(MHY);TCAV(MHY);TCMN(MHY);TCMX(MHY),TNYL(MHY),TSFK(MHY),TSFN(MHY),</v>
      </c>
      <c r="E114" s="6" t="str">
        <f aca="false">SUBSTITUTE(D114,"),",");",1)</f>
        <v>TC(MHY);TCAV(MHY);TCMN(MHY);TCMX(MHY);TNYL(MHY),TSFK(MHY),TSFN(MHY),</v>
      </c>
      <c r="F114" s="6" t="str">
        <f aca="false">SUBSTITUTE(E114,"),",");",1)</f>
        <v>TC(MHY);TCAV(MHY);TCMN(MHY);TCMX(MHY);TNYL(MHY);TSFK(MHY),TSFN(MHY),</v>
      </c>
      <c r="G114" s="6" t="str">
        <f aca="false">SUBSTITUTE(F114,"),",");",1)</f>
        <v>TC(MHY);TCAV(MHY);TCMN(MHY);TCMX(MHY);TNYL(MHY);TSFK(MHY);TSFN(MHY),</v>
      </c>
      <c r="H114" s="6" t="str">
        <f aca="false">SUBSTITUTE(G114,"),",");",1)</f>
        <v>TC(MHY);TCAV(MHY);TCMN(MHY);TCMX(MHY);TNYL(MHY);TSFK(MHY);TSFN(MHY);</v>
      </c>
      <c r="I114" s="6" t="str">
        <f aca="false">SUBSTITUTE(H114,"),",");",1)</f>
        <v>TC(MHY);TCAV(MHY);TCMN(MHY);TCMX(MHY);TNYL(MHY);TSFK(MHY);TSFN(MHY);</v>
      </c>
      <c r="J114" s="6" t="str">
        <f aca="false">SUBSTITUTE(I114,"),",");",1)</f>
        <v>TC(MHY);TCAV(MHY);TCMN(MHY);TCMX(MHY);TNYL(MHY);TSFK(MHY);TSFN(MHY);</v>
      </c>
      <c r="K114" s="6" t="str">
        <f aca="false">SUBSTITUTE(J114,"),",");",1)</f>
        <v>TC(MHY);TCAV(MHY);TCMN(MHY);TCMX(MHY);TNYL(MHY);TSFK(MHY);TSFN(MHY);</v>
      </c>
      <c r="L114" s="6" t="str">
        <f aca="false">SUBSTITUTE(K114,"),",");",1)</f>
        <v>TC(MHY);TCAV(MHY);TCMN(MHY);TCMX(MHY);TNYL(MHY);TSFK(MHY);TSFN(MHY);</v>
      </c>
      <c r="M114" s="6" t="str">
        <f aca="false">SUBSTITUTE(L114,"),",");",1)</f>
        <v>TC(MHY);TCAV(MHY);TCMN(MHY);TCMX(MHY);TNYL(MHY);TSFK(MHY);TSFN(MHY);</v>
      </c>
      <c r="N114" s="6" t="str">
        <f aca="false">SUBSTITUTE(M114,"),",");",1)</f>
        <v>TC(MHY);TCAV(MHY);TCMN(MHY);TCMX(MHY);TNYL(MHY);TSFK(MHY);TSFN(MHY);</v>
      </c>
      <c r="O114" s="6" t="str">
        <f aca="false">SUBSTITUTE(N114,"),",");",1)</f>
        <v>TC(MHY);TCAV(MHY);TCMN(MHY);TCMX(MHY);TNYL(MHY);TSFK(MHY);TSFN(MHY);</v>
      </c>
      <c r="P114" s="6" t="str">
        <f aca="false">SUBSTITUTE(O114,"),",");",1)</f>
        <v>TC(MHY);TCAV(MHY);TCMN(MHY);TCMX(MHY);TNYL(MHY);TSFK(MHY);TSFN(MHY);</v>
      </c>
      <c r="Q114" s="6" t="str">
        <f aca="false">SUBSTITUTE(P114,"),",");",1)</f>
        <v>TC(MHY);TCAV(MHY);TCMN(MHY);TCMX(MHY);TNYL(MHY);TSFK(MHY);TSFN(MHY);</v>
      </c>
      <c r="R114" s="6" t="str">
        <f aca="false">SUBSTITUTE(Q114,"),",");",1)</f>
        <v>TC(MHY);TCAV(MHY);TCMN(MHY);TCMX(MHY);TNYL(MHY);TSFK(MHY);TSFN(MHY);</v>
      </c>
    </row>
    <row r="115" customFormat="false" ht="13.2" hidden="false" customHeight="false" outlineLevel="0" collapsed="false">
      <c r="A115" s="11" t="s">
        <v>577</v>
      </c>
      <c r="B115" s="6" t="str">
        <f aca="false">SUBSTITUTE(A115,"),",");",1)</f>
        <v>WYLD(MHY);YC(MHY),YCOU(MHY),YCWN(MHY),YMNU(MHY),YN(MHY),YNOU(MHY),</v>
      </c>
      <c r="C115" s="6" t="str">
        <f aca="false">SUBSTITUTE(B115,"),",");",1)</f>
        <v>WYLD(MHY);YC(MHY);YCOU(MHY),YCWN(MHY),YMNU(MHY),YN(MHY),YNOU(MHY),</v>
      </c>
      <c r="D115" s="6" t="str">
        <f aca="false">SUBSTITUTE(C115,"),",");",1)</f>
        <v>WYLD(MHY);YC(MHY);YCOU(MHY);YCWN(MHY),YMNU(MHY),YN(MHY),YNOU(MHY),</v>
      </c>
      <c r="E115" s="6" t="str">
        <f aca="false">SUBSTITUTE(D115,"),",");",1)</f>
        <v>WYLD(MHY);YC(MHY);YCOU(MHY);YCWN(MHY);YMNU(MHY),YN(MHY),YNOU(MHY),</v>
      </c>
      <c r="F115" s="6" t="str">
        <f aca="false">SUBSTITUTE(E115,"),",");",1)</f>
        <v>WYLD(MHY);YC(MHY);YCOU(MHY);YCWN(MHY);YMNU(MHY);YN(MHY),YNOU(MHY),</v>
      </c>
      <c r="G115" s="6" t="str">
        <f aca="false">SUBSTITUTE(F115,"),",");",1)</f>
        <v>WYLD(MHY);YC(MHY);YCOU(MHY);YCWN(MHY);YMNU(MHY);YN(MHY);YNOU(MHY),</v>
      </c>
      <c r="H115" s="6" t="str">
        <f aca="false">SUBSTITUTE(G115,"),",");",1)</f>
        <v>WYLD(MHY);YC(MHY);YCOU(MHY);YCWN(MHY);YMNU(MHY);YN(MHY);YNOU(MHY);</v>
      </c>
      <c r="I115" s="6" t="str">
        <f aca="false">SUBSTITUTE(H115,"),",");",1)</f>
        <v>WYLD(MHY);YC(MHY);YCOU(MHY);YCWN(MHY);YMNU(MHY);YN(MHY);YNOU(MHY);</v>
      </c>
      <c r="J115" s="6" t="str">
        <f aca="false">SUBSTITUTE(I115,"),",");",1)</f>
        <v>WYLD(MHY);YC(MHY);YCOU(MHY);YCWN(MHY);YMNU(MHY);YN(MHY);YNOU(MHY);</v>
      </c>
      <c r="K115" s="6" t="str">
        <f aca="false">SUBSTITUTE(J115,"),",");",1)</f>
        <v>WYLD(MHY);YC(MHY);YCOU(MHY);YCWN(MHY);YMNU(MHY);YN(MHY);YNOU(MHY);</v>
      </c>
      <c r="L115" s="6" t="str">
        <f aca="false">SUBSTITUTE(K115,"),",");",1)</f>
        <v>WYLD(MHY);YC(MHY);YCOU(MHY);YCWN(MHY);YMNU(MHY);YN(MHY);YNOU(MHY);</v>
      </c>
      <c r="M115" s="6" t="str">
        <f aca="false">SUBSTITUTE(L115,"),",");",1)</f>
        <v>WYLD(MHY);YC(MHY);YCOU(MHY);YCWN(MHY);YMNU(MHY);YN(MHY);YNOU(MHY);</v>
      </c>
      <c r="N115" s="6" t="str">
        <f aca="false">SUBSTITUTE(M115,"),",");",1)</f>
        <v>WYLD(MHY);YC(MHY);YCOU(MHY);YCWN(MHY);YMNU(MHY);YN(MHY);YNOU(MHY);</v>
      </c>
      <c r="O115" s="6" t="str">
        <f aca="false">SUBSTITUTE(N115,"),",");",1)</f>
        <v>WYLD(MHY);YC(MHY);YCOU(MHY);YCWN(MHY);YMNU(MHY);YN(MHY);YNOU(MHY);</v>
      </c>
      <c r="P115" s="6" t="str">
        <f aca="false">SUBSTITUTE(O115,"),",");",1)</f>
        <v>WYLD(MHY);YC(MHY);YCOU(MHY);YCWN(MHY);YMNU(MHY);YN(MHY);YNOU(MHY);</v>
      </c>
      <c r="Q115" s="6" t="str">
        <f aca="false">SUBSTITUTE(P115,"),",");",1)</f>
        <v>WYLD(MHY);YC(MHY);YCOU(MHY);YCWN(MHY);YMNU(MHY);YN(MHY);YNOU(MHY);</v>
      </c>
      <c r="R115" s="6" t="str">
        <f aca="false">SUBSTITUTE(Q115,"),",");",1)</f>
        <v>WYLD(MHY);YC(MHY);YCOU(MHY);YCWN(MHY);YMNU(MHY);YN(MHY);YNOU(MHY);</v>
      </c>
    </row>
    <row r="116" customFormat="false" ht="13.2" hidden="false" customHeight="false" outlineLevel="0" collapsed="false">
      <c r="A116" s="11" t="s">
        <v>578</v>
      </c>
      <c r="B116" s="6" t="str">
        <f aca="false">SUBSTITUTE(A116,"),",");",1)</f>
        <v>YNWN(MHY);YP(MHY),YPOU(MHY),YPWN(MHY),YW(MHY)</v>
      </c>
      <c r="C116" s="6" t="str">
        <f aca="false">SUBSTITUTE(B116,"),",");",1)</f>
        <v>YNWN(MHY);YP(MHY);YPOU(MHY),YPWN(MHY),YW(MHY)</v>
      </c>
      <c r="D116" s="6" t="str">
        <f aca="false">SUBSTITUTE(C116,"),",");",1)</f>
        <v>YNWN(MHY);YP(MHY);YPOU(MHY);YPWN(MHY),YW(MHY)</v>
      </c>
      <c r="E116" s="6" t="str">
        <f aca="false">SUBSTITUTE(D116,"),",");",1)</f>
        <v>YNWN(MHY);YP(MHY);YPOU(MHY);YPWN(MHY);YW(MHY)</v>
      </c>
      <c r="F116" s="6" t="str">
        <f aca="false">SUBSTITUTE(E116,"),",");",1)</f>
        <v>YNWN(MHY);YP(MHY);YPOU(MHY);YPWN(MHY);YW(MHY)</v>
      </c>
      <c r="G116" s="6" t="str">
        <f aca="false">SUBSTITUTE(F116,"),",");",1)</f>
        <v>YNWN(MHY);YP(MHY);YPOU(MHY);YPWN(MHY);YW(MHY)</v>
      </c>
      <c r="H116" s="6" t="str">
        <f aca="false">SUBSTITUTE(G116,"),",");",1)</f>
        <v>YNWN(MHY);YP(MHY);YPOU(MHY);YPWN(MHY);YW(MHY)</v>
      </c>
      <c r="I116" s="6" t="str">
        <f aca="false">SUBSTITUTE(H116,"),",");",1)</f>
        <v>YNWN(MHY);YP(MHY);YPOU(MHY);YPWN(MHY);YW(MHY)</v>
      </c>
      <c r="J116" s="6" t="str">
        <f aca="false">SUBSTITUTE(I116,"),",");",1)</f>
        <v>YNWN(MHY);YP(MHY);YPOU(MHY);YPWN(MHY);YW(MHY)</v>
      </c>
      <c r="K116" s="6" t="str">
        <f aca="false">SUBSTITUTE(J116,"),",");",1)</f>
        <v>YNWN(MHY);YP(MHY);YPOU(MHY);YPWN(MHY);YW(MHY)</v>
      </c>
      <c r="L116" s="6" t="str">
        <f aca="false">SUBSTITUTE(K116,"),",");",1)</f>
        <v>YNWN(MHY);YP(MHY);YPOU(MHY);YPWN(MHY);YW(MHY)</v>
      </c>
      <c r="M116" s="6" t="str">
        <f aca="false">SUBSTITUTE(L116,"),",");",1)</f>
        <v>YNWN(MHY);YP(MHY);YPOU(MHY);YPWN(MHY);YW(MHY)</v>
      </c>
      <c r="N116" s="6" t="str">
        <f aca="false">SUBSTITUTE(M116,"),",");",1)</f>
        <v>YNWN(MHY);YP(MHY);YPOU(MHY);YPWN(MHY);YW(MHY)</v>
      </c>
      <c r="O116" s="6" t="str">
        <f aca="false">SUBSTITUTE(N116,"),",");",1)</f>
        <v>YNWN(MHY);YP(MHY);YPOU(MHY);YPWN(MHY);YW(MHY)</v>
      </c>
      <c r="P116" s="6" t="str">
        <f aca="false">SUBSTITUTE(O116,"),",");",1)</f>
        <v>YNWN(MHY);YP(MHY);YPOU(MHY);YPWN(MHY);YW(MHY)</v>
      </c>
      <c r="Q116" s="6" t="str">
        <f aca="false">SUBSTITUTE(P116,"),",");",1)</f>
        <v>YNWN(MHY);YP(MHY);YPOU(MHY);YPWN(MHY);YW(MHY)</v>
      </c>
      <c r="R116" s="6" t="str">
        <f aca="false">SUBSTITUTE(Q116,"),",");",1)</f>
        <v>YNWN(MHY);YP(MHY);YPOU(MHY);YPWN(MHY);YW(MHY)</v>
      </c>
    </row>
    <row r="117" customFormat="false" ht="13.2" hidden="false" customHeight="false" outlineLevel="0" collapsed="false">
      <c r="A117" s="11" t="s">
        <v>579</v>
      </c>
      <c r="B117" s="6" t="str">
        <f aca="false">SUBSTITUTE(A117,"),",");",1)</f>
        <v>PSO3(MPO);PSON(MPO),PSOP(MPO),PSOQ(MPO),PSOY(MPO),PQPS(MPO),PSSP(MPO),PYPS(MPO)</v>
      </c>
      <c r="C117" s="6" t="str">
        <f aca="false">SUBSTITUTE(B117,"),",");",1)</f>
        <v>PSO3(MPO);PSON(MPO);PSOP(MPO),PSOQ(MPO),PSOY(MPO),PQPS(MPO),PSSP(MPO),PYPS(MPO)</v>
      </c>
      <c r="D117" s="6" t="str">
        <f aca="false">SUBSTITUTE(C117,"),",");",1)</f>
        <v>PSO3(MPO);PSON(MPO);PSOP(MPO);PSOQ(MPO),PSOY(MPO),PQPS(MPO),PSSP(MPO),PYPS(MPO)</v>
      </c>
      <c r="E117" s="6" t="str">
        <f aca="false">SUBSTITUTE(D117,"),",");",1)</f>
        <v>PSO3(MPO);PSON(MPO);PSOP(MPO);PSOQ(MPO);PSOY(MPO),PQPS(MPO),PSSP(MPO),PYPS(MPO)</v>
      </c>
      <c r="F117" s="6" t="str">
        <f aca="false">SUBSTITUTE(E117,"),",");",1)</f>
        <v>PSO3(MPO);PSON(MPO);PSOP(MPO);PSOQ(MPO);PSOY(MPO);PQPS(MPO),PSSP(MPO),PYPS(MPO)</v>
      </c>
      <c r="G117" s="6" t="str">
        <f aca="false">SUBSTITUTE(F117,"),",");",1)</f>
        <v>PSO3(MPO);PSON(MPO);PSOP(MPO);PSOQ(MPO);PSOY(MPO);PQPS(MPO);PSSP(MPO),PYPS(MPO)</v>
      </c>
      <c r="H117" s="6" t="str">
        <f aca="false">SUBSTITUTE(G117,"),",");",1)</f>
        <v>PSO3(MPO);PSON(MPO);PSOP(MPO);PSOQ(MPO);PSOY(MPO);PQPS(MPO);PSSP(MPO);PYPS(MPO)</v>
      </c>
      <c r="I117" s="6" t="str">
        <f aca="false">SUBSTITUTE(H117,"),",");",1)</f>
        <v>PSO3(MPO);PSON(MPO);PSOP(MPO);PSOQ(MPO);PSOY(MPO);PQPS(MPO);PSSP(MPO);PYPS(MPO)</v>
      </c>
      <c r="J117" s="6" t="str">
        <f aca="false">SUBSTITUTE(I117,"),",");",1)</f>
        <v>PSO3(MPO);PSON(MPO);PSOP(MPO);PSOQ(MPO);PSOY(MPO);PQPS(MPO);PSSP(MPO);PYPS(MPO)</v>
      </c>
      <c r="K117" s="6" t="str">
        <f aca="false">SUBSTITUTE(J117,"),",");",1)</f>
        <v>PSO3(MPO);PSON(MPO);PSOP(MPO);PSOQ(MPO);PSOY(MPO);PQPS(MPO);PSSP(MPO);PYPS(MPO)</v>
      </c>
      <c r="L117" s="6" t="str">
        <f aca="false">SUBSTITUTE(K117,"),",");",1)</f>
        <v>PSO3(MPO);PSON(MPO);PSOP(MPO);PSOQ(MPO);PSOY(MPO);PQPS(MPO);PSSP(MPO);PYPS(MPO)</v>
      </c>
      <c r="M117" s="6" t="str">
        <f aca="false">SUBSTITUTE(L117,"),",");",1)</f>
        <v>PSO3(MPO);PSON(MPO);PSOP(MPO);PSOQ(MPO);PSOY(MPO);PQPS(MPO);PSSP(MPO);PYPS(MPO)</v>
      </c>
      <c r="N117" s="6" t="str">
        <f aca="false">SUBSTITUTE(M117,"),",");",1)</f>
        <v>PSO3(MPO);PSON(MPO);PSOP(MPO);PSOQ(MPO);PSOY(MPO);PQPS(MPO);PSSP(MPO);PYPS(MPO)</v>
      </c>
      <c r="O117" s="6" t="str">
        <f aca="false">SUBSTITUTE(N117,"),",");",1)</f>
        <v>PSO3(MPO);PSON(MPO);PSOP(MPO);PSOQ(MPO);PSOY(MPO);PQPS(MPO);PSSP(MPO);PYPS(MPO)</v>
      </c>
      <c r="P117" s="6" t="str">
        <f aca="false">SUBSTITUTE(O117,"),",");",1)</f>
        <v>PSO3(MPO);PSON(MPO);PSOP(MPO);PSOQ(MPO);PSOY(MPO);PQPS(MPO);PSSP(MPO);PYPS(MPO)</v>
      </c>
      <c r="Q117" s="6" t="str">
        <f aca="false">SUBSTITUTE(P117,"),",");",1)</f>
        <v>PSO3(MPO);PSON(MPO);PSOP(MPO);PSOQ(MPO);PSOY(MPO);PQPS(MPO);PSSP(MPO);PYPS(MPO)</v>
      </c>
      <c r="R117" s="6" t="str">
        <f aca="false">SUBSTITUTE(Q117,"),",");",1)</f>
        <v>PSO3(MPO);PSON(MPO);PSOP(MPO);PSOQ(MPO);PSOY(MPO);PQPS(MPO);PSSP(MPO);PYPS(MPO)</v>
      </c>
    </row>
    <row r="118" customFormat="false" ht="13.2" hidden="false" customHeight="false" outlineLevel="0" collapsed="false">
      <c r="A118" s="11" t="s">
        <v>580</v>
      </c>
      <c r="B118" s="6" t="str">
        <f aca="false">SUBSTITUTE(A118,"),",");",1)</f>
        <v>QGA(MHP);RFDT(MHP),VARW(NSM))</v>
      </c>
      <c r="C118" s="6" t="str">
        <f aca="false">SUBSTITUTE(B118,"),",");",1)</f>
        <v>QGA(MHP);RFDT(MHP);VARW(NSM))</v>
      </c>
      <c r="D118" s="6" t="str">
        <f aca="false">SUBSTITUTE(C118,"),",");",1)</f>
        <v>QGA(MHP);RFDT(MHP);VARW(NSM))</v>
      </c>
      <c r="E118" s="6" t="str">
        <f aca="false">SUBSTITUTE(D118,"),",");",1)</f>
        <v>QGA(MHP);RFDT(MHP);VARW(NSM))</v>
      </c>
      <c r="F118" s="6" t="str">
        <f aca="false">SUBSTITUTE(E118,"),",");",1)</f>
        <v>QGA(MHP);RFDT(MHP);VARW(NSM))</v>
      </c>
      <c r="G118" s="6" t="str">
        <f aca="false">SUBSTITUTE(F118,"),",");",1)</f>
        <v>QGA(MHP);RFDT(MHP);VARW(NSM))</v>
      </c>
      <c r="H118" s="6" t="str">
        <f aca="false">SUBSTITUTE(G118,"),",");",1)</f>
        <v>QGA(MHP);RFDT(MHP);VARW(NSM))</v>
      </c>
      <c r="I118" s="6" t="str">
        <f aca="false">SUBSTITUTE(H118,"),",");",1)</f>
        <v>QGA(MHP);RFDT(MHP);VARW(NSM))</v>
      </c>
      <c r="J118" s="6" t="str">
        <f aca="false">SUBSTITUTE(I118,"),",");",1)</f>
        <v>QGA(MHP);RFDT(MHP);VARW(NSM))</v>
      </c>
      <c r="K118" s="6" t="str">
        <f aca="false">SUBSTITUTE(J118,"),",");",1)</f>
        <v>QGA(MHP);RFDT(MHP);VARW(NSM))</v>
      </c>
      <c r="L118" s="6" t="str">
        <f aca="false">SUBSTITUTE(K118,"),",");",1)</f>
        <v>QGA(MHP);RFDT(MHP);VARW(NSM))</v>
      </c>
      <c r="M118" s="6" t="str">
        <f aca="false">SUBSTITUTE(L118,"),",");",1)</f>
        <v>QGA(MHP);RFDT(MHP);VARW(NSM))</v>
      </c>
      <c r="N118" s="6" t="str">
        <f aca="false">SUBSTITUTE(M118,"),",");",1)</f>
        <v>QGA(MHP);RFDT(MHP);VARW(NSM))</v>
      </c>
      <c r="O118" s="6" t="str">
        <f aca="false">SUBSTITUTE(N118,"),",");",1)</f>
        <v>QGA(MHP);RFDT(MHP);VARW(NSM))</v>
      </c>
      <c r="P118" s="6" t="str">
        <f aca="false">SUBSTITUTE(O118,"),",");",1)</f>
        <v>QGA(MHP);RFDT(MHP);VARW(NSM))</v>
      </c>
      <c r="Q118" s="6" t="str">
        <f aca="false">SUBSTITUTE(P118,"),",");",1)</f>
        <v>QGA(MHP);RFDT(MHP);VARW(NSM))</v>
      </c>
      <c r="R118" s="6" t="str">
        <f aca="false">SUBSTITUTE(Q118,"),",");",1)</f>
        <v>QGA(MHP);RFDT(MHP);VARW(NSM))</v>
      </c>
    </row>
    <row r="119" customFormat="false" ht="13.2" hidden="false" customHeight="false" outlineLevel="0" collapsed="false">
      <c r="A119" s="11" t="s">
        <v>581</v>
      </c>
      <c r="B119" s="6" t="str">
        <f aca="false">SUBSTITUTE(A119,"),",");",1)</f>
        <v>EO5(30,MSA);RF5(30,MSA),SCFS(30,MSA),XMS(30,MSA),ASW(12,MSA),CX(12,MSA),QIN(12,MSA),SET(12,MSA),SRD(12,MSA),SRMX(12,MSA),</v>
      </c>
      <c r="C119" s="6" t="str">
        <f aca="false">SUBSTITUTE(B119,"),",");",1)</f>
        <v>EO5(30,MSA);RF5(30,MSA);SCFS(30,MSA),XMS(30,MSA),ASW(12,MSA),CX(12,MSA),QIN(12,MSA),SET(12,MSA),SRD(12,MSA),SRMX(12,MSA),</v>
      </c>
      <c r="D119" s="6" t="str">
        <f aca="false">SUBSTITUTE(C119,"),",");",1)</f>
        <v>EO5(30,MSA);RF5(30,MSA);SCFS(30,MSA);XMS(30,MSA),ASW(12,MSA),CX(12,MSA),QIN(12,MSA),SET(12,MSA),SRD(12,MSA),SRMX(12,MSA),</v>
      </c>
      <c r="E119" s="6" t="str">
        <f aca="false">SUBSTITUTE(D119,"),",");",1)</f>
        <v>EO5(30,MSA);RF5(30,MSA);SCFS(30,MSA);XMS(30,MSA);ASW(12,MSA),CX(12,MSA),QIN(12,MSA),SET(12,MSA),SRD(12,MSA),SRMX(12,MSA),</v>
      </c>
      <c r="F119" s="6" t="str">
        <f aca="false">SUBSTITUTE(E119,"),",");",1)</f>
        <v>EO5(30,MSA);RF5(30,MSA);SCFS(30,MSA);XMS(30,MSA);ASW(12,MSA);CX(12,MSA),QIN(12,MSA),SET(12,MSA),SRD(12,MSA),SRMX(12,MSA),</v>
      </c>
      <c r="G119" s="6" t="str">
        <f aca="false">SUBSTITUTE(F119,"),",");",1)</f>
        <v>EO5(30,MSA);RF5(30,MSA);SCFS(30,MSA);XMS(30,MSA);ASW(12,MSA);CX(12,MSA);QIN(12,MSA),SET(12,MSA),SRD(12,MSA),SRMX(12,MSA),</v>
      </c>
      <c r="H119" s="6" t="str">
        <f aca="false">SUBSTITUTE(G119,"),",");",1)</f>
        <v>EO5(30,MSA);RF5(30,MSA);SCFS(30,MSA);XMS(30,MSA);ASW(12,MSA);CX(12,MSA);QIN(12,MSA);SET(12,MSA),SRD(12,MSA),SRMX(12,MSA),</v>
      </c>
      <c r="I119" s="6" t="str">
        <f aca="false">SUBSTITUTE(H119,"),",");",1)</f>
        <v>EO5(30,MSA);RF5(30,MSA);SCFS(30,MSA);XMS(30,MSA);ASW(12,MSA);CX(12,MSA);QIN(12,MSA);SET(12,MSA);SRD(12,MSA),SRMX(12,MSA),</v>
      </c>
      <c r="J119" s="6" t="str">
        <f aca="false">SUBSTITUTE(I119,"),",");",1)</f>
        <v>EO5(30,MSA);RF5(30,MSA);SCFS(30,MSA);XMS(30,MSA);ASW(12,MSA);CX(12,MSA);QIN(12,MSA);SET(12,MSA);SRD(12,MSA);SRMX(12,MSA),</v>
      </c>
      <c r="K119" s="6" t="str">
        <f aca="false">SUBSTITUTE(J119,"),",");",1)</f>
        <v>EO5(30,MSA);RF5(30,MSA);SCFS(30,MSA);XMS(30,MSA);ASW(12,MSA);CX(12,MSA);QIN(12,MSA);SET(12,MSA);SRD(12,MSA);SRMX(12,MSA);</v>
      </c>
      <c r="L119" s="6" t="str">
        <f aca="false">SUBSTITUTE(K119,"),",");",1)</f>
        <v>EO5(30,MSA);RF5(30,MSA);SCFS(30,MSA);XMS(30,MSA);ASW(12,MSA);CX(12,MSA);QIN(12,MSA);SET(12,MSA);SRD(12,MSA);SRMX(12,MSA);</v>
      </c>
      <c r="M119" s="6" t="str">
        <f aca="false">SUBSTITUTE(L119,"),",");",1)</f>
        <v>EO5(30,MSA);RF5(30,MSA);SCFS(30,MSA);XMS(30,MSA);ASW(12,MSA);CX(12,MSA);QIN(12,MSA);SET(12,MSA);SRD(12,MSA);SRMX(12,MSA);</v>
      </c>
      <c r="N119" s="6" t="str">
        <f aca="false">SUBSTITUTE(M119,"),",");",1)</f>
        <v>EO5(30,MSA);RF5(30,MSA);SCFS(30,MSA);XMS(30,MSA);ASW(12,MSA);CX(12,MSA);QIN(12,MSA);SET(12,MSA);SRD(12,MSA);SRMX(12,MSA);</v>
      </c>
      <c r="O119" s="6" t="str">
        <f aca="false">SUBSTITUTE(N119,"),",");",1)</f>
        <v>EO5(30,MSA);RF5(30,MSA);SCFS(30,MSA);XMS(30,MSA);ASW(12,MSA);CX(12,MSA);QIN(12,MSA);SET(12,MSA);SRD(12,MSA);SRMX(12,MSA);</v>
      </c>
      <c r="P119" s="6" t="str">
        <f aca="false">SUBSTITUTE(O119,"),",");",1)</f>
        <v>EO5(30,MSA);RF5(30,MSA);SCFS(30,MSA);XMS(30,MSA);ASW(12,MSA);CX(12,MSA);QIN(12,MSA);SET(12,MSA);SRD(12,MSA);SRMX(12,MSA);</v>
      </c>
      <c r="Q119" s="6" t="str">
        <f aca="false">SUBSTITUTE(P119,"),",");",1)</f>
        <v>EO5(30,MSA);RF5(30,MSA);SCFS(30,MSA);XMS(30,MSA);ASW(12,MSA);CX(12,MSA);QIN(12,MSA);SET(12,MSA);SRD(12,MSA);SRMX(12,MSA);</v>
      </c>
      <c r="R119" s="6" t="str">
        <f aca="false">SUBSTITUTE(Q119,"),",");",1)</f>
        <v>EO5(30,MSA);RF5(30,MSA);SCFS(30,MSA);XMS(30,MSA);ASW(12,MSA);CX(12,MSA);QIN(12,MSA);SET(12,MSA);SRD(12,MSA);SRMX(12,MSA);</v>
      </c>
    </row>
    <row r="120" customFormat="false" ht="13.2" hidden="false" customHeight="false" outlineLevel="0" collapsed="false">
      <c r="A120" s="11" t="s">
        <v>582</v>
      </c>
      <c r="B120" s="6" t="str">
        <f aca="false">SUBSTITUTE(A120,"),",");",1)</f>
        <v>TAMX(12,MSA);TCN(12,MSA),TCVF(12,MSA),TEI(12,MSA),TET(12,MSA),THRL(12,MSA),TQ(12,MSA),TR(12,MSA),TRHT(12,MSA),TSN(12,MSA),TSR(12,MSA),</v>
      </c>
      <c r="C120" s="6" t="str">
        <f aca="false">SUBSTITUTE(B120,"),",");",1)</f>
        <v>TAMX(12,MSA);TCN(12,MSA);TCVF(12,MSA),TEI(12,MSA),TET(12,MSA),THRL(12,MSA),TQ(12,MSA),TR(12,MSA),TRHT(12,MSA),TSN(12,MSA),TSR(12,MSA),</v>
      </c>
      <c r="D120" s="6" t="str">
        <f aca="false">SUBSTITUTE(C120,"),",");",1)</f>
        <v>TAMX(12,MSA);TCN(12,MSA);TCVF(12,MSA);TEI(12,MSA),TET(12,MSA),THRL(12,MSA),TQ(12,MSA),TR(12,MSA),TRHT(12,MSA),TSN(12,MSA),TSR(12,MSA),</v>
      </c>
      <c r="E120" s="6" t="str">
        <f aca="false">SUBSTITUTE(D120,"),",");",1)</f>
        <v>TAMX(12,MSA);TCN(12,MSA);TCVF(12,MSA);TEI(12,MSA);TET(12,MSA),THRL(12,MSA),TQ(12,MSA),TR(12,MSA),TRHT(12,MSA),TSN(12,MSA),TSR(12,MSA),</v>
      </c>
      <c r="F120" s="6" t="str">
        <f aca="false">SUBSTITUTE(E120,"),",");",1)</f>
        <v>TAMX(12,MSA);TCN(12,MSA);TCVF(12,MSA);TEI(12,MSA);TET(12,MSA);THRL(12,MSA),TQ(12,MSA),TR(12,MSA),TRHT(12,MSA),TSN(12,MSA),TSR(12,MSA),</v>
      </c>
      <c r="G120" s="6" t="str">
        <f aca="false">SUBSTITUTE(F120,"),",");",1)</f>
        <v>TAMX(12,MSA);TCN(12,MSA);TCVF(12,MSA);TEI(12,MSA);TET(12,MSA);THRL(12,MSA);TQ(12,MSA),TR(12,MSA),TRHT(12,MSA),TSN(12,MSA),TSR(12,MSA),</v>
      </c>
      <c r="H120" s="6" t="str">
        <f aca="false">SUBSTITUTE(G120,"),",");",1)</f>
        <v>TAMX(12,MSA);TCN(12,MSA);TCVF(12,MSA);TEI(12,MSA);TET(12,MSA);THRL(12,MSA);TQ(12,MSA);TR(12,MSA),TRHT(12,MSA),TSN(12,MSA),TSR(12,MSA),</v>
      </c>
      <c r="I120" s="6" t="str">
        <f aca="false">SUBSTITUTE(H120,"),",");",1)</f>
        <v>TAMX(12,MSA);TCN(12,MSA);TCVF(12,MSA);TEI(12,MSA);TET(12,MSA);THRL(12,MSA);TQ(12,MSA);TR(12,MSA);TRHT(12,MSA),TSN(12,MSA),TSR(12,MSA),</v>
      </c>
      <c r="J120" s="6" t="str">
        <f aca="false">SUBSTITUTE(I120,"),",");",1)</f>
        <v>TAMX(12,MSA);TCN(12,MSA);TCVF(12,MSA);TEI(12,MSA);TET(12,MSA);THRL(12,MSA);TQ(12,MSA);TR(12,MSA);TRHT(12,MSA);TSN(12,MSA),TSR(12,MSA),</v>
      </c>
      <c r="K120" s="6" t="str">
        <f aca="false">SUBSTITUTE(J120,"),",");",1)</f>
        <v>TAMX(12,MSA);TCN(12,MSA);TCVF(12,MSA);TEI(12,MSA);TET(12,MSA);THRL(12,MSA);TQ(12,MSA);TR(12,MSA);TRHT(12,MSA);TSN(12,MSA);TSR(12,MSA),</v>
      </c>
      <c r="L120" s="6" t="str">
        <f aca="false">SUBSTITUTE(K120,"),",");",1)</f>
        <v>TAMX(12,MSA);TCN(12,MSA);TCVF(12,MSA);TEI(12,MSA);TET(12,MSA);THRL(12,MSA);TQ(12,MSA);TR(12,MSA);TRHT(12,MSA);TSN(12,MSA);TSR(12,MSA);</v>
      </c>
      <c r="M120" s="6" t="str">
        <f aca="false">SUBSTITUTE(L120,"),",");",1)</f>
        <v>TAMX(12,MSA);TCN(12,MSA);TCVF(12,MSA);TEI(12,MSA);TET(12,MSA);THRL(12,MSA);TQ(12,MSA);TR(12,MSA);TRHT(12,MSA);TSN(12,MSA);TSR(12,MSA);</v>
      </c>
      <c r="N120" s="6" t="str">
        <f aca="false">SUBSTITUTE(M120,"),",");",1)</f>
        <v>TAMX(12,MSA);TCN(12,MSA);TCVF(12,MSA);TEI(12,MSA);TET(12,MSA);THRL(12,MSA);TQ(12,MSA);TR(12,MSA);TRHT(12,MSA);TSN(12,MSA);TSR(12,MSA);</v>
      </c>
      <c r="O120" s="6" t="str">
        <f aca="false">SUBSTITUTE(N120,"),",");",1)</f>
        <v>TAMX(12,MSA);TCN(12,MSA);TCVF(12,MSA);TEI(12,MSA);TET(12,MSA);THRL(12,MSA);TQ(12,MSA);TR(12,MSA);TRHT(12,MSA);TSN(12,MSA);TSR(12,MSA);</v>
      </c>
      <c r="P120" s="6" t="str">
        <f aca="false">SUBSTITUTE(O120,"),",");",1)</f>
        <v>TAMX(12,MSA);TCN(12,MSA);TCVF(12,MSA);TEI(12,MSA);TET(12,MSA);THRL(12,MSA);TQ(12,MSA);TR(12,MSA);TRHT(12,MSA);TSN(12,MSA);TSR(12,MSA);</v>
      </c>
      <c r="Q120" s="6" t="str">
        <f aca="false">SUBSTITUTE(P120,"),",");",1)</f>
        <v>TAMX(12,MSA);TCN(12,MSA);TCVF(12,MSA);TEI(12,MSA);TET(12,MSA);THRL(12,MSA);TQ(12,MSA);TR(12,MSA);TRHT(12,MSA);TSN(12,MSA);TSR(12,MSA);</v>
      </c>
      <c r="R120" s="6" t="str">
        <f aca="false">SUBSTITUTE(Q120,"),",");",1)</f>
        <v>TAMX(12,MSA);TCN(12,MSA);TCVF(12,MSA);TEI(12,MSA);TET(12,MSA);THRL(12,MSA);TQ(12,MSA);TR(12,MSA);TRHT(12,MSA);TSN(12,MSA);TSR(12,MSA);</v>
      </c>
    </row>
    <row r="121" customFormat="false" ht="13.2" hidden="false" customHeight="false" outlineLevel="0" collapsed="false">
      <c r="A121" s="11" t="s">
        <v>583</v>
      </c>
      <c r="B121" s="6" t="str">
        <f aca="false">SUBSTITUTE(A121,"),",");",1)</f>
        <v>TSY(12,MSA);TXMX(12,MSA),TXMN(12,MSA),TQN(12,MSA),TQP(12,MSA),TQPU(12,MSA),TYON(12,MSA),TYTP(12,MSA),TYW(12,MSA),CNSC(2,MSA)</v>
      </c>
      <c r="C121" s="6" t="str">
        <f aca="false">SUBSTITUTE(B121,"),",");",1)</f>
        <v>TSY(12,MSA);TXMX(12,MSA);TXMN(12,MSA),TQN(12,MSA),TQP(12,MSA),TQPU(12,MSA),TYON(12,MSA),TYTP(12,MSA),TYW(12,MSA),CNSC(2,MSA)</v>
      </c>
      <c r="D121" s="6" t="str">
        <f aca="false">SUBSTITUTE(C121,"),",");",1)</f>
        <v>TSY(12,MSA);TXMX(12,MSA);TXMN(12,MSA);TQN(12,MSA),TQP(12,MSA),TQPU(12,MSA),TYON(12,MSA),TYTP(12,MSA),TYW(12,MSA),CNSC(2,MSA)</v>
      </c>
      <c r="E121" s="6" t="str">
        <f aca="false">SUBSTITUTE(D121,"),",");",1)</f>
        <v>TSY(12,MSA);TXMX(12,MSA);TXMN(12,MSA);TQN(12,MSA);TQP(12,MSA),TQPU(12,MSA),TYON(12,MSA),TYTP(12,MSA),TYW(12,MSA),CNSC(2,MSA)</v>
      </c>
      <c r="F121" s="6" t="str">
        <f aca="false">SUBSTITUTE(E121,"),",");",1)</f>
        <v>TSY(12,MSA);TXMX(12,MSA);TXMN(12,MSA);TQN(12,MSA);TQP(12,MSA);TQPU(12,MSA),TYON(12,MSA),TYTP(12,MSA),TYW(12,MSA),CNSC(2,MSA)</v>
      </c>
      <c r="G121" s="6" t="str">
        <f aca="false">SUBSTITUTE(F121,"),",");",1)</f>
        <v>TSY(12,MSA);TXMX(12,MSA);TXMN(12,MSA);TQN(12,MSA);TQP(12,MSA);TQPU(12,MSA);TYON(12,MSA),TYTP(12,MSA),TYW(12,MSA),CNSC(2,MSA)</v>
      </c>
      <c r="H121" s="6" t="str">
        <f aca="false">SUBSTITUTE(G121,"),",");",1)</f>
        <v>TSY(12,MSA);TXMX(12,MSA);TXMN(12,MSA);TQN(12,MSA);TQP(12,MSA);TQPU(12,MSA);TYON(12,MSA);TYTP(12,MSA),TYW(12,MSA),CNSC(2,MSA)</v>
      </c>
      <c r="I121" s="6" t="str">
        <f aca="false">SUBSTITUTE(H121,"),",");",1)</f>
        <v>TSY(12,MSA);TXMX(12,MSA);TXMN(12,MSA);TQN(12,MSA);TQP(12,MSA);TQPU(12,MSA);TYON(12,MSA);TYTP(12,MSA);TYW(12,MSA),CNSC(2,MSA)</v>
      </c>
      <c r="J121" s="6" t="str">
        <f aca="false">SUBSTITUTE(I121,"),",");",1)</f>
        <v>TSY(12,MSA);TXMX(12,MSA);TXMN(12,MSA);TQN(12,MSA);TQP(12,MSA);TQPU(12,MSA);TYON(12,MSA);TYTP(12,MSA);TYW(12,MSA);CNSC(2,MSA)</v>
      </c>
      <c r="K121" s="6" t="str">
        <f aca="false">SUBSTITUTE(J121,"),",");",1)</f>
        <v>TSY(12,MSA);TXMX(12,MSA);TXMN(12,MSA);TQN(12,MSA);TQP(12,MSA);TQPU(12,MSA);TYON(12,MSA);TYTP(12,MSA);TYW(12,MSA);CNSC(2,MSA)</v>
      </c>
      <c r="L121" s="6" t="str">
        <f aca="false">SUBSTITUTE(K121,"),",");",1)</f>
        <v>TSY(12,MSA);TXMX(12,MSA);TXMN(12,MSA);TQN(12,MSA);TQP(12,MSA);TQPU(12,MSA);TYON(12,MSA);TYTP(12,MSA);TYW(12,MSA);CNSC(2,MSA)</v>
      </c>
      <c r="M121" s="6" t="str">
        <f aca="false">SUBSTITUTE(L121,"),",");",1)</f>
        <v>TSY(12,MSA);TXMX(12,MSA);TXMN(12,MSA);TQN(12,MSA);TQP(12,MSA);TQPU(12,MSA);TYON(12,MSA);TYTP(12,MSA);TYW(12,MSA);CNSC(2,MSA)</v>
      </c>
      <c r="N121" s="6" t="str">
        <f aca="false">SUBSTITUTE(M121,"),",");",1)</f>
        <v>TSY(12,MSA);TXMX(12,MSA);TXMN(12,MSA);TQN(12,MSA);TQP(12,MSA);TQPU(12,MSA);TYON(12,MSA);TYTP(12,MSA);TYW(12,MSA);CNSC(2,MSA)</v>
      </c>
      <c r="O121" s="6" t="str">
        <f aca="false">SUBSTITUTE(N121,"),",");",1)</f>
        <v>TSY(12,MSA);TXMX(12,MSA);TXMN(12,MSA);TQN(12,MSA);TQP(12,MSA);TQPU(12,MSA);TYON(12,MSA);TYTP(12,MSA);TYW(12,MSA);CNSC(2,MSA)</v>
      </c>
      <c r="P121" s="6" t="str">
        <f aca="false">SUBSTITUTE(O121,"),",");",1)</f>
        <v>TSY(12,MSA);TXMX(12,MSA);TXMN(12,MSA);TQN(12,MSA);TQP(12,MSA);TQPU(12,MSA);TYON(12,MSA);TYTP(12,MSA);TYW(12,MSA);CNSC(2,MSA)</v>
      </c>
      <c r="Q121" s="6" t="str">
        <f aca="false">SUBSTITUTE(P121,"),",");",1)</f>
        <v>TSY(12,MSA);TXMX(12,MSA);TXMN(12,MSA);TQN(12,MSA);TQP(12,MSA);TQPU(12,MSA);TYON(12,MSA);TYTP(12,MSA);TYW(12,MSA);CNSC(2,MSA)</v>
      </c>
      <c r="R121" s="6" t="str">
        <f aca="false">SUBSTITUTE(Q121,"),",");",1)</f>
        <v>TSY(12,MSA);TXMX(12,MSA);TXMN(12,MSA);TQN(12,MSA);TQP(12,MSA);TQPU(12,MSA);TYON(12,MSA);TYTP(12,MSA);TYW(12,MSA);CNSC(2,MSA)</v>
      </c>
    </row>
    <row r="122" customFormat="false" ht="13.2" hidden="false" customHeight="false" outlineLevel="0" collapsed="false">
      <c r="A122" s="11" t="s">
        <v>584</v>
      </c>
      <c r="B122" s="6" t="str">
        <f aca="false">SUBSTITUTE(A122,"),",");",1)</f>
        <v>ALS(MSL,MSA);BD(MSL,MSA),BDD(MSL,MSA),BDM(MSL,MSA),BDP(MSL,MSA),BPT(MSL,MSA),CAC(MSL,MSA),CBN(MSL,MSA),CDG(MSL,MSA),</v>
      </c>
      <c r="C122" s="6" t="str">
        <f aca="false">SUBSTITUTE(B122,"),",");",1)</f>
        <v>ALS(MSL,MSA);BD(MSL,MSA);BDD(MSL,MSA),BDM(MSL,MSA),BDP(MSL,MSA),BPT(MSL,MSA),CAC(MSL,MSA),CBN(MSL,MSA),CDG(MSL,MSA),</v>
      </c>
      <c r="D122" s="6" t="str">
        <f aca="false">SUBSTITUTE(C122,"),",");",1)</f>
        <v>ALS(MSL,MSA);BD(MSL,MSA);BDD(MSL,MSA);BDM(MSL,MSA),BDP(MSL,MSA),BPT(MSL,MSA),CAC(MSL,MSA),CBN(MSL,MSA),CDG(MSL,MSA),</v>
      </c>
      <c r="E122" s="6" t="str">
        <f aca="false">SUBSTITUTE(D122,"),",");",1)</f>
        <v>ALS(MSL,MSA);BD(MSL,MSA);BDD(MSL,MSA);BDM(MSL,MSA);BDP(MSL,MSA),BPT(MSL,MSA),CAC(MSL,MSA),CBN(MSL,MSA),CDG(MSL,MSA),</v>
      </c>
      <c r="F122" s="6" t="str">
        <f aca="false">SUBSTITUTE(E122,"),",");",1)</f>
        <v>ALS(MSL,MSA);BD(MSL,MSA);BDD(MSL,MSA);BDM(MSL,MSA);BDP(MSL,MSA);BPT(MSL,MSA),CAC(MSL,MSA),CBN(MSL,MSA),CDG(MSL,MSA),</v>
      </c>
      <c r="G122" s="6" t="str">
        <f aca="false">SUBSTITUTE(F122,"),",");",1)</f>
        <v>ALS(MSL,MSA);BD(MSL,MSA);BDD(MSL,MSA);BDM(MSL,MSA);BDP(MSL,MSA);BPT(MSL,MSA);CAC(MSL,MSA),CBN(MSL,MSA),CDG(MSL,MSA),</v>
      </c>
      <c r="H122" s="6" t="str">
        <f aca="false">SUBSTITUTE(G122,"),",");",1)</f>
        <v>ALS(MSL,MSA);BD(MSL,MSA);BDD(MSL,MSA);BDM(MSL,MSA);BDP(MSL,MSA);BPT(MSL,MSA);CAC(MSL,MSA);CBN(MSL,MSA),CDG(MSL,MSA),</v>
      </c>
      <c r="I122" s="6" t="str">
        <f aca="false">SUBSTITUTE(H122,"),",");",1)</f>
        <v>ALS(MSL,MSA);BD(MSL,MSA);BDD(MSL,MSA);BDM(MSL,MSA);BDP(MSL,MSA);BPT(MSL,MSA);CAC(MSL,MSA);CBN(MSL,MSA);CDG(MSL,MSA),</v>
      </c>
      <c r="J122" s="6" t="str">
        <f aca="false">SUBSTITUTE(I122,"),",");",1)</f>
        <v>ALS(MSL,MSA);BD(MSL,MSA);BDD(MSL,MSA);BDM(MSL,MSA);BDP(MSL,MSA);BPT(MSL,MSA);CAC(MSL,MSA);CBN(MSL,MSA);CDG(MSL,MSA);</v>
      </c>
      <c r="K122" s="6" t="str">
        <f aca="false">SUBSTITUTE(J122,"),",");",1)</f>
        <v>ALS(MSL,MSA);BD(MSL,MSA);BDD(MSL,MSA);BDM(MSL,MSA);BDP(MSL,MSA);BPT(MSL,MSA);CAC(MSL,MSA);CBN(MSL,MSA);CDG(MSL,MSA);</v>
      </c>
      <c r="L122" s="6" t="str">
        <f aca="false">SUBSTITUTE(K122,"),",");",1)</f>
        <v>ALS(MSL,MSA);BD(MSL,MSA);BDD(MSL,MSA);BDM(MSL,MSA);BDP(MSL,MSA);BPT(MSL,MSA);CAC(MSL,MSA);CBN(MSL,MSA);CDG(MSL,MSA);</v>
      </c>
      <c r="M122" s="6" t="str">
        <f aca="false">SUBSTITUTE(L122,"),",");",1)</f>
        <v>ALS(MSL,MSA);BD(MSL,MSA);BDD(MSL,MSA);BDM(MSL,MSA);BDP(MSL,MSA);BPT(MSL,MSA);CAC(MSL,MSA);CBN(MSL,MSA);CDG(MSL,MSA);</v>
      </c>
      <c r="N122" s="6" t="str">
        <f aca="false">SUBSTITUTE(M122,"),",");",1)</f>
        <v>ALS(MSL,MSA);BD(MSL,MSA);BDD(MSL,MSA);BDM(MSL,MSA);BDP(MSL,MSA);BPT(MSL,MSA);CAC(MSL,MSA);CBN(MSL,MSA);CDG(MSL,MSA);</v>
      </c>
      <c r="O122" s="6" t="str">
        <f aca="false">SUBSTITUTE(N122,"),",");",1)</f>
        <v>ALS(MSL,MSA);BD(MSL,MSA);BDD(MSL,MSA);BDM(MSL,MSA);BDP(MSL,MSA);BPT(MSL,MSA);CAC(MSL,MSA);CBN(MSL,MSA);CDG(MSL,MSA);</v>
      </c>
      <c r="P122" s="6" t="str">
        <f aca="false">SUBSTITUTE(O122,"),",");",1)</f>
        <v>ALS(MSL,MSA);BD(MSL,MSA);BDD(MSL,MSA);BDM(MSL,MSA);BDP(MSL,MSA);BPT(MSL,MSA);CAC(MSL,MSA);CBN(MSL,MSA);CDG(MSL,MSA);</v>
      </c>
      <c r="Q122" s="6" t="str">
        <f aca="false">SUBSTITUTE(P122,"),",");",1)</f>
        <v>ALS(MSL,MSA);BD(MSL,MSA);BDD(MSL,MSA);BDM(MSL,MSA);BDP(MSL,MSA);BPT(MSL,MSA);CAC(MSL,MSA);CBN(MSL,MSA);CDG(MSL,MSA);</v>
      </c>
      <c r="R122" s="6" t="str">
        <f aca="false">SUBSTITUTE(Q122,"),",");",1)</f>
        <v>ALS(MSL,MSA);BD(MSL,MSA);BDD(MSL,MSA);BDM(MSL,MSA);BDP(MSL,MSA);BPT(MSL,MSA);CAC(MSL,MSA);CBN(MSL,MSA);CDG(MSL,MSA);</v>
      </c>
    </row>
    <row r="123" customFormat="false" ht="13.2" hidden="false" customHeight="false" outlineLevel="0" collapsed="false">
      <c r="A123" s="11" t="s">
        <v>585</v>
      </c>
      <c r="B123" s="6" t="str">
        <f aca="false">SUBSTITUTE(A123,"),",");",1)</f>
        <v>CEC(MSL,MSA);CLA(MSL,MSA),CNDS(MSL,MSA),CNRT(MSL,MSA),CPRH(MSL,MSA),</v>
      </c>
      <c r="C123" s="6" t="str">
        <f aca="false">SUBSTITUTE(B123,"),",");",1)</f>
        <v>CEC(MSL,MSA);CLA(MSL,MSA);CNDS(MSL,MSA),CNRT(MSL,MSA),CPRH(MSL,MSA),</v>
      </c>
      <c r="D123" s="6" t="str">
        <f aca="false">SUBSTITUTE(C123,"),",");",1)</f>
        <v>CEC(MSL,MSA);CLA(MSL,MSA);CNDS(MSL,MSA);CNRT(MSL,MSA),CPRH(MSL,MSA),</v>
      </c>
      <c r="E123" s="6" t="str">
        <f aca="false">SUBSTITUTE(D123,"),",");",1)</f>
        <v>CEC(MSL,MSA);CLA(MSL,MSA);CNDS(MSL,MSA);CNRT(MSL,MSA);CPRH(MSL,MSA),</v>
      </c>
      <c r="F123" s="6" t="str">
        <f aca="false">SUBSTITUTE(E123,"),",");",1)</f>
        <v>CEC(MSL,MSA);CLA(MSL,MSA);CNDS(MSL,MSA);CNRT(MSL,MSA);CPRH(MSL,MSA);</v>
      </c>
      <c r="G123" s="6" t="str">
        <f aca="false">SUBSTITUTE(F123,"),",");",1)</f>
        <v>CEC(MSL,MSA);CLA(MSL,MSA);CNDS(MSL,MSA);CNRT(MSL,MSA);CPRH(MSL,MSA);</v>
      </c>
      <c r="H123" s="6" t="str">
        <f aca="false">SUBSTITUTE(G123,"),",");",1)</f>
        <v>CEC(MSL,MSA);CLA(MSL,MSA);CNDS(MSL,MSA);CNRT(MSL,MSA);CPRH(MSL,MSA);</v>
      </c>
      <c r="I123" s="6" t="str">
        <f aca="false">SUBSTITUTE(H123,"),",");",1)</f>
        <v>CEC(MSL,MSA);CLA(MSL,MSA);CNDS(MSL,MSA);CNRT(MSL,MSA);CPRH(MSL,MSA);</v>
      </c>
      <c r="J123" s="6" t="str">
        <f aca="false">SUBSTITUTE(I123,"),",");",1)</f>
        <v>CEC(MSL,MSA);CLA(MSL,MSA);CNDS(MSL,MSA);CNRT(MSL,MSA);CPRH(MSL,MSA);</v>
      </c>
      <c r="K123" s="6" t="str">
        <f aca="false">SUBSTITUTE(J123,"),",");",1)</f>
        <v>CEC(MSL,MSA);CLA(MSL,MSA);CNDS(MSL,MSA);CNRT(MSL,MSA);CPRH(MSL,MSA);</v>
      </c>
      <c r="L123" s="6" t="str">
        <f aca="false">SUBSTITUTE(K123,"),",");",1)</f>
        <v>CEC(MSL,MSA);CLA(MSL,MSA);CNDS(MSL,MSA);CNRT(MSL,MSA);CPRH(MSL,MSA);</v>
      </c>
      <c r="M123" s="6" t="str">
        <f aca="false">SUBSTITUTE(L123,"),",");",1)</f>
        <v>CEC(MSL,MSA);CLA(MSL,MSA);CNDS(MSL,MSA);CNRT(MSL,MSA);CPRH(MSL,MSA);</v>
      </c>
      <c r="N123" s="6" t="str">
        <f aca="false">SUBSTITUTE(M123,"),",");",1)</f>
        <v>CEC(MSL,MSA);CLA(MSL,MSA);CNDS(MSL,MSA);CNRT(MSL,MSA);CPRH(MSL,MSA);</v>
      </c>
      <c r="O123" s="6" t="str">
        <f aca="false">SUBSTITUTE(N123,"),",");",1)</f>
        <v>CEC(MSL,MSA);CLA(MSL,MSA);CNDS(MSL,MSA);CNRT(MSL,MSA);CPRH(MSL,MSA);</v>
      </c>
      <c r="P123" s="6" t="str">
        <f aca="false">SUBSTITUTE(O123,"),",");",1)</f>
        <v>CEC(MSL,MSA);CLA(MSL,MSA);CNDS(MSL,MSA);CNRT(MSL,MSA);CPRH(MSL,MSA);</v>
      </c>
      <c r="Q123" s="6" t="str">
        <f aca="false">SUBSTITUTE(P123,"),",");",1)</f>
        <v>CEC(MSL,MSA);CLA(MSL,MSA);CNDS(MSL,MSA);CNRT(MSL,MSA);CPRH(MSL,MSA);</v>
      </c>
      <c r="R123" s="6" t="str">
        <f aca="false">SUBSTITUTE(Q123,"),",");",1)</f>
        <v>CEC(MSL,MSA);CLA(MSL,MSA);CNDS(MSL,MSA);CNRT(MSL,MSA);CPRH(MSL,MSA);</v>
      </c>
    </row>
    <row r="124" customFormat="false" ht="13.2" hidden="false" customHeight="false" outlineLevel="0" collapsed="false">
      <c r="A124" s="11" t="s">
        <v>586</v>
      </c>
      <c r="B124" s="6" t="str">
        <f aca="false">SUBSTITUTE(A124,"),",");",1)</f>
        <v>CPRV(MSL,MSA);DHN(MSL,MSA),ECND(MSL,MSA),EQKE(MSL,MSA),EQKS(MSL,MSA),</v>
      </c>
      <c r="C124" s="6" t="str">
        <f aca="false">SUBSTITUTE(B124,"),",");",1)</f>
        <v>CPRV(MSL,MSA);DHN(MSL,MSA);ECND(MSL,MSA),EQKE(MSL,MSA),EQKS(MSL,MSA),</v>
      </c>
      <c r="D124" s="6" t="str">
        <f aca="false">SUBSTITUTE(C124,"),",");",1)</f>
        <v>CPRV(MSL,MSA);DHN(MSL,MSA);ECND(MSL,MSA);EQKE(MSL,MSA),EQKS(MSL,MSA),</v>
      </c>
      <c r="E124" s="6" t="str">
        <f aca="false">SUBSTITUTE(D124,"),",");",1)</f>
        <v>CPRV(MSL,MSA);DHN(MSL,MSA);ECND(MSL,MSA);EQKE(MSL,MSA);EQKS(MSL,MSA),</v>
      </c>
      <c r="F124" s="6" t="str">
        <f aca="false">SUBSTITUTE(E124,"),",");",1)</f>
        <v>CPRV(MSL,MSA);DHN(MSL,MSA);ECND(MSL,MSA);EQKE(MSL,MSA);EQKS(MSL,MSA);</v>
      </c>
      <c r="G124" s="6" t="str">
        <f aca="false">SUBSTITUTE(F124,"),",");",1)</f>
        <v>CPRV(MSL,MSA);DHN(MSL,MSA);ECND(MSL,MSA);EQKE(MSL,MSA);EQKS(MSL,MSA);</v>
      </c>
      <c r="H124" s="6" t="str">
        <f aca="false">SUBSTITUTE(G124,"),",");",1)</f>
        <v>CPRV(MSL,MSA);DHN(MSL,MSA);ECND(MSL,MSA);EQKE(MSL,MSA);EQKS(MSL,MSA);</v>
      </c>
      <c r="I124" s="6" t="str">
        <f aca="false">SUBSTITUTE(H124,"),",");",1)</f>
        <v>CPRV(MSL,MSA);DHN(MSL,MSA);ECND(MSL,MSA);EQKE(MSL,MSA);EQKS(MSL,MSA);</v>
      </c>
      <c r="J124" s="6" t="str">
        <f aca="false">SUBSTITUTE(I124,"),",");",1)</f>
        <v>CPRV(MSL,MSA);DHN(MSL,MSA);ECND(MSL,MSA);EQKE(MSL,MSA);EQKS(MSL,MSA);</v>
      </c>
      <c r="K124" s="6" t="str">
        <f aca="false">SUBSTITUTE(J124,"),",");",1)</f>
        <v>CPRV(MSL,MSA);DHN(MSL,MSA);ECND(MSL,MSA);EQKE(MSL,MSA);EQKS(MSL,MSA);</v>
      </c>
      <c r="L124" s="6" t="str">
        <f aca="false">SUBSTITUTE(K124,"),",");",1)</f>
        <v>CPRV(MSL,MSA);DHN(MSL,MSA);ECND(MSL,MSA);EQKE(MSL,MSA);EQKS(MSL,MSA);</v>
      </c>
      <c r="M124" s="6" t="str">
        <f aca="false">SUBSTITUTE(L124,"),",");",1)</f>
        <v>CPRV(MSL,MSA);DHN(MSL,MSA);ECND(MSL,MSA);EQKE(MSL,MSA);EQKS(MSL,MSA);</v>
      </c>
      <c r="N124" s="6" t="str">
        <f aca="false">SUBSTITUTE(M124,"),",");",1)</f>
        <v>CPRV(MSL,MSA);DHN(MSL,MSA);ECND(MSL,MSA);EQKE(MSL,MSA);EQKS(MSL,MSA);</v>
      </c>
      <c r="O124" s="6" t="str">
        <f aca="false">SUBSTITUTE(N124,"),",");",1)</f>
        <v>CPRV(MSL,MSA);DHN(MSL,MSA);ECND(MSL,MSA);EQKE(MSL,MSA);EQKS(MSL,MSA);</v>
      </c>
      <c r="P124" s="6" t="str">
        <f aca="false">SUBSTITUTE(O124,"),",");",1)</f>
        <v>CPRV(MSL,MSA);DHN(MSL,MSA);ECND(MSL,MSA);EQKE(MSL,MSA);EQKS(MSL,MSA);</v>
      </c>
      <c r="Q124" s="6" t="str">
        <f aca="false">SUBSTITUTE(P124,"),",");",1)</f>
        <v>CPRV(MSL,MSA);DHN(MSL,MSA);ECND(MSL,MSA);EQKE(MSL,MSA);EQKS(MSL,MSA);</v>
      </c>
      <c r="R124" s="6" t="str">
        <f aca="false">SUBSTITUTE(Q124,"),",");",1)</f>
        <v>CPRV(MSL,MSA);DHN(MSL,MSA);ECND(MSL,MSA);EQKE(MSL,MSA);EQKS(MSL,MSA);</v>
      </c>
    </row>
    <row r="125" customFormat="false" ht="13.2" hidden="false" customHeight="false" outlineLevel="0" collapsed="false">
      <c r="A125" s="11" t="s">
        <v>587</v>
      </c>
      <c r="B125" s="6" t="str">
        <f aca="false">SUBSTITUTE(A125,"),",");",1)</f>
        <v>EXCK(MSL,MSA);FE26(MSL,MSA),FIXK(MSL,MSA),FOP(MSL,MSA),HCL(MSL,MSA),</v>
      </c>
      <c r="C125" s="6" t="str">
        <f aca="false">SUBSTITUTE(B125,"),",");",1)</f>
        <v>EXCK(MSL,MSA);FE26(MSL,MSA);FIXK(MSL,MSA),FOP(MSL,MSA),HCL(MSL,MSA),</v>
      </c>
      <c r="D125" s="6" t="str">
        <f aca="false">SUBSTITUTE(C125,"),",");",1)</f>
        <v>EXCK(MSL,MSA);FE26(MSL,MSA);FIXK(MSL,MSA);FOP(MSL,MSA),HCL(MSL,MSA),</v>
      </c>
      <c r="E125" s="6" t="str">
        <f aca="false">SUBSTITUTE(D125,"),",");",1)</f>
        <v>EXCK(MSL,MSA);FE26(MSL,MSA);FIXK(MSL,MSA);FOP(MSL,MSA);HCL(MSL,MSA),</v>
      </c>
      <c r="F125" s="6" t="str">
        <f aca="false">SUBSTITUTE(E125,"),",");",1)</f>
        <v>EXCK(MSL,MSA);FE26(MSL,MSA);FIXK(MSL,MSA);FOP(MSL,MSA);HCL(MSL,MSA);</v>
      </c>
      <c r="G125" s="6" t="str">
        <f aca="false">SUBSTITUTE(F125,"),",");",1)</f>
        <v>EXCK(MSL,MSA);FE26(MSL,MSA);FIXK(MSL,MSA);FOP(MSL,MSA);HCL(MSL,MSA);</v>
      </c>
      <c r="H125" s="6" t="str">
        <f aca="false">SUBSTITUTE(G125,"),",");",1)</f>
        <v>EXCK(MSL,MSA);FE26(MSL,MSA);FIXK(MSL,MSA);FOP(MSL,MSA);HCL(MSL,MSA);</v>
      </c>
      <c r="I125" s="6" t="str">
        <f aca="false">SUBSTITUTE(H125,"),",");",1)</f>
        <v>EXCK(MSL,MSA);FE26(MSL,MSA);FIXK(MSL,MSA);FOP(MSL,MSA);HCL(MSL,MSA);</v>
      </c>
      <c r="J125" s="6" t="str">
        <f aca="false">SUBSTITUTE(I125,"),",");",1)</f>
        <v>EXCK(MSL,MSA);FE26(MSL,MSA);FIXK(MSL,MSA);FOP(MSL,MSA);HCL(MSL,MSA);</v>
      </c>
      <c r="K125" s="6" t="str">
        <f aca="false">SUBSTITUTE(J125,"),",");",1)</f>
        <v>EXCK(MSL,MSA);FE26(MSL,MSA);FIXK(MSL,MSA);FOP(MSL,MSA);HCL(MSL,MSA);</v>
      </c>
      <c r="L125" s="6" t="str">
        <f aca="false">SUBSTITUTE(K125,"),",");",1)</f>
        <v>EXCK(MSL,MSA);FE26(MSL,MSA);FIXK(MSL,MSA);FOP(MSL,MSA);HCL(MSL,MSA);</v>
      </c>
      <c r="M125" s="6" t="str">
        <f aca="false">SUBSTITUTE(L125,"),",");",1)</f>
        <v>EXCK(MSL,MSA);FE26(MSL,MSA);FIXK(MSL,MSA);FOP(MSL,MSA);HCL(MSL,MSA);</v>
      </c>
      <c r="N125" s="6" t="str">
        <f aca="false">SUBSTITUTE(M125,"),",");",1)</f>
        <v>EXCK(MSL,MSA);FE26(MSL,MSA);FIXK(MSL,MSA);FOP(MSL,MSA);HCL(MSL,MSA);</v>
      </c>
      <c r="O125" s="6" t="str">
        <f aca="false">SUBSTITUTE(N125,"),",");",1)</f>
        <v>EXCK(MSL,MSA);FE26(MSL,MSA);FIXK(MSL,MSA);FOP(MSL,MSA);HCL(MSL,MSA);</v>
      </c>
      <c r="P125" s="6" t="str">
        <f aca="false">SUBSTITUTE(O125,"),",");",1)</f>
        <v>EXCK(MSL,MSA);FE26(MSL,MSA);FIXK(MSL,MSA);FOP(MSL,MSA);HCL(MSL,MSA);</v>
      </c>
      <c r="Q125" s="6" t="str">
        <f aca="false">SUBSTITUTE(P125,"),",");",1)</f>
        <v>EXCK(MSL,MSA);FE26(MSL,MSA);FIXK(MSL,MSA);FOP(MSL,MSA);HCL(MSL,MSA);</v>
      </c>
      <c r="R125" s="6" t="str">
        <f aca="false">SUBSTITUTE(Q125,"),",");",1)</f>
        <v>EXCK(MSL,MSA);FE26(MSL,MSA);FIXK(MSL,MSA);FOP(MSL,MSA);HCL(MSL,MSA);</v>
      </c>
    </row>
    <row r="126" customFormat="false" ht="13.2" hidden="false" customHeight="false" outlineLevel="0" collapsed="false">
      <c r="A126" s="11" t="s">
        <v>588</v>
      </c>
      <c r="B126" s="6" t="str">
        <f aca="false">SUBSTITUTE(A126,"),",");",1)</f>
        <v>PH(MSL,MSA);PO(MSL,MSA),PSP(MSL,MSA),RNMN(MSL,MSA),ROK(MSL,MSA),</v>
      </c>
      <c r="C126" s="6" t="str">
        <f aca="false">SUBSTITUTE(B126,"),",");",1)</f>
        <v>PH(MSL,MSA);PO(MSL,MSA);PSP(MSL,MSA),RNMN(MSL,MSA),ROK(MSL,MSA),</v>
      </c>
      <c r="D126" s="6" t="str">
        <f aca="false">SUBSTITUTE(C126,"),",");",1)</f>
        <v>PH(MSL,MSA);PO(MSL,MSA);PSP(MSL,MSA);RNMN(MSL,MSA),ROK(MSL,MSA),</v>
      </c>
      <c r="E126" s="6" t="str">
        <f aca="false">SUBSTITUTE(D126,"),",");",1)</f>
        <v>PH(MSL,MSA);PO(MSL,MSA);PSP(MSL,MSA);RNMN(MSL,MSA);ROK(MSL,MSA),</v>
      </c>
      <c r="F126" s="6" t="str">
        <f aca="false">SUBSTITUTE(E126,"),",");",1)</f>
        <v>PH(MSL,MSA);PO(MSL,MSA);PSP(MSL,MSA);RNMN(MSL,MSA);ROK(MSL,MSA);</v>
      </c>
      <c r="G126" s="6" t="str">
        <f aca="false">SUBSTITUTE(F126,"),",");",1)</f>
        <v>PH(MSL,MSA);PO(MSL,MSA);PSP(MSL,MSA);RNMN(MSL,MSA);ROK(MSL,MSA);</v>
      </c>
      <c r="H126" s="6" t="str">
        <f aca="false">SUBSTITUTE(G126,"),",");",1)</f>
        <v>PH(MSL,MSA);PO(MSL,MSA);PSP(MSL,MSA);RNMN(MSL,MSA);ROK(MSL,MSA);</v>
      </c>
      <c r="I126" s="6" t="str">
        <f aca="false">SUBSTITUTE(H126,"),",");",1)</f>
        <v>PH(MSL,MSA);PO(MSL,MSA);PSP(MSL,MSA);RNMN(MSL,MSA);ROK(MSL,MSA);</v>
      </c>
      <c r="J126" s="6" t="str">
        <f aca="false">SUBSTITUTE(I126,"),",");",1)</f>
        <v>PH(MSL,MSA);PO(MSL,MSA);PSP(MSL,MSA);RNMN(MSL,MSA);ROK(MSL,MSA);</v>
      </c>
      <c r="K126" s="6" t="str">
        <f aca="false">SUBSTITUTE(J126,"),",");",1)</f>
        <v>PH(MSL,MSA);PO(MSL,MSA);PSP(MSL,MSA);RNMN(MSL,MSA);ROK(MSL,MSA);</v>
      </c>
      <c r="L126" s="6" t="str">
        <f aca="false">SUBSTITUTE(K126,"),",");",1)</f>
        <v>PH(MSL,MSA);PO(MSL,MSA);PSP(MSL,MSA);RNMN(MSL,MSA);ROK(MSL,MSA);</v>
      </c>
      <c r="M126" s="6" t="str">
        <f aca="false">SUBSTITUTE(L126,"),",");",1)</f>
        <v>PH(MSL,MSA);PO(MSL,MSA);PSP(MSL,MSA);RNMN(MSL,MSA);ROK(MSL,MSA);</v>
      </c>
      <c r="N126" s="6" t="str">
        <f aca="false">SUBSTITUTE(M126,"),",");",1)</f>
        <v>PH(MSL,MSA);PO(MSL,MSA);PSP(MSL,MSA);RNMN(MSL,MSA);ROK(MSL,MSA);</v>
      </c>
      <c r="O126" s="6" t="str">
        <f aca="false">SUBSTITUTE(N126,"),",");",1)</f>
        <v>PH(MSL,MSA);PO(MSL,MSA);PSP(MSL,MSA);RNMN(MSL,MSA);ROK(MSL,MSA);</v>
      </c>
      <c r="P126" s="6" t="str">
        <f aca="false">SUBSTITUTE(O126,"),",");",1)</f>
        <v>PH(MSL,MSA);PO(MSL,MSA);PSP(MSL,MSA);RNMN(MSL,MSA);ROK(MSL,MSA);</v>
      </c>
      <c r="Q126" s="6" t="str">
        <f aca="false">SUBSTITUTE(P126,"),",");",1)</f>
        <v>PH(MSL,MSA);PO(MSL,MSA);PSP(MSL,MSA);RNMN(MSL,MSA);ROK(MSL,MSA);</v>
      </c>
      <c r="R126" s="6" t="str">
        <f aca="false">SUBSTITUTE(Q126,"),",");",1)</f>
        <v>PH(MSL,MSA);PO(MSL,MSA);PSP(MSL,MSA);RNMN(MSL,MSA);ROK(MSL,MSA);</v>
      </c>
    </row>
    <row r="127" customFormat="false" ht="13.2" hidden="false" customHeight="false" outlineLevel="0" collapsed="false">
      <c r="A127" s="11" t="s">
        <v>589</v>
      </c>
      <c r="B127" s="6" t="str">
        <f aca="false">SUBSTITUTE(A127,"),",");",1)</f>
        <v>RSD(MSL,MSA);RSDM(MSL,MSA),SAN(MSL,MSA),SATC(MSL,MSA),SEV(MSL,MSA),</v>
      </c>
      <c r="C127" s="6" t="str">
        <f aca="false">SUBSTITUTE(B127,"),",");",1)</f>
        <v>RSD(MSL,MSA);RSDM(MSL,MSA);SAN(MSL,MSA),SATC(MSL,MSA),SEV(MSL,MSA),</v>
      </c>
      <c r="D127" s="6" t="str">
        <f aca="false">SUBSTITUTE(C127,"),",");",1)</f>
        <v>RSD(MSL,MSA);RSDM(MSL,MSA);SAN(MSL,MSA);SATC(MSL,MSA),SEV(MSL,MSA),</v>
      </c>
      <c r="E127" s="6" t="str">
        <f aca="false">SUBSTITUTE(D127,"),",");",1)</f>
        <v>RSD(MSL,MSA);RSDM(MSL,MSA);SAN(MSL,MSA);SATC(MSL,MSA);SEV(MSL,MSA),</v>
      </c>
      <c r="F127" s="6" t="str">
        <f aca="false">SUBSTITUTE(E127,"),",");",1)</f>
        <v>RSD(MSL,MSA);RSDM(MSL,MSA);SAN(MSL,MSA);SATC(MSL,MSA);SEV(MSL,MSA);</v>
      </c>
      <c r="G127" s="6" t="str">
        <f aca="false">SUBSTITUTE(F127,"),",");",1)</f>
        <v>RSD(MSL,MSA);RSDM(MSL,MSA);SAN(MSL,MSA);SATC(MSL,MSA);SEV(MSL,MSA);</v>
      </c>
      <c r="H127" s="6" t="str">
        <f aca="false">SUBSTITUTE(G127,"),",");",1)</f>
        <v>RSD(MSL,MSA);RSDM(MSL,MSA);SAN(MSL,MSA);SATC(MSL,MSA);SEV(MSL,MSA);</v>
      </c>
      <c r="I127" s="6" t="str">
        <f aca="false">SUBSTITUTE(H127,"),",");",1)</f>
        <v>RSD(MSL,MSA);RSDM(MSL,MSA);SAN(MSL,MSA);SATC(MSL,MSA);SEV(MSL,MSA);</v>
      </c>
      <c r="J127" s="6" t="str">
        <f aca="false">SUBSTITUTE(I127,"),",");",1)</f>
        <v>RSD(MSL,MSA);RSDM(MSL,MSA);SAN(MSL,MSA);SATC(MSL,MSA);SEV(MSL,MSA);</v>
      </c>
      <c r="K127" s="6" t="str">
        <f aca="false">SUBSTITUTE(J127,"),",");",1)</f>
        <v>RSD(MSL,MSA);RSDM(MSL,MSA);SAN(MSL,MSA);SATC(MSL,MSA);SEV(MSL,MSA);</v>
      </c>
      <c r="L127" s="6" t="str">
        <f aca="false">SUBSTITUTE(K127,"),",");",1)</f>
        <v>RSD(MSL,MSA);RSDM(MSL,MSA);SAN(MSL,MSA);SATC(MSL,MSA);SEV(MSL,MSA);</v>
      </c>
      <c r="M127" s="6" t="str">
        <f aca="false">SUBSTITUTE(L127,"),",");",1)</f>
        <v>RSD(MSL,MSA);RSDM(MSL,MSA);SAN(MSL,MSA);SATC(MSL,MSA);SEV(MSL,MSA);</v>
      </c>
      <c r="N127" s="6" t="str">
        <f aca="false">SUBSTITUTE(M127,"),",");",1)</f>
        <v>RSD(MSL,MSA);RSDM(MSL,MSA);SAN(MSL,MSA);SATC(MSL,MSA);SEV(MSL,MSA);</v>
      </c>
      <c r="O127" s="6" t="str">
        <f aca="false">SUBSTITUTE(N127,"),",");",1)</f>
        <v>RSD(MSL,MSA);RSDM(MSL,MSA);SAN(MSL,MSA);SATC(MSL,MSA);SEV(MSL,MSA);</v>
      </c>
      <c r="P127" s="6" t="str">
        <f aca="false">SUBSTITUTE(O127,"),",");",1)</f>
        <v>RSD(MSL,MSA);RSDM(MSL,MSA);SAN(MSL,MSA);SATC(MSL,MSA);SEV(MSL,MSA);</v>
      </c>
      <c r="Q127" s="6" t="str">
        <f aca="false">SUBSTITUTE(P127,"),",");",1)</f>
        <v>RSD(MSL,MSA);RSDM(MSL,MSA);SAN(MSL,MSA);SATC(MSL,MSA);SEV(MSL,MSA);</v>
      </c>
      <c r="R127" s="6" t="str">
        <f aca="false">SUBSTITUTE(Q127,"),",");",1)</f>
        <v>RSD(MSL,MSA);RSDM(MSL,MSA);SAN(MSL,MSA);SATC(MSL,MSA);SEV(MSL,MSA);</v>
      </c>
    </row>
    <row r="128" customFormat="false" ht="13.2" hidden="false" customHeight="false" outlineLevel="0" collapsed="false">
      <c r="A128" s="11" t="s">
        <v>590</v>
      </c>
      <c r="B128" s="6" t="str">
        <f aca="false">SUBSTITUTE(A128,"),",");",1)</f>
        <v>SIL(MSL,MSA);SMB(MSL,MSA),SULF(MSL,MSA),SUT(MSL,MSA)</v>
      </c>
      <c r="C128" s="6" t="str">
        <f aca="false">SUBSTITUTE(B128,"),",");",1)</f>
        <v>SIL(MSL,MSA);SMB(MSL,MSA);SULF(MSL,MSA),SUT(MSL,MSA)</v>
      </c>
      <c r="D128" s="6" t="str">
        <f aca="false">SUBSTITUTE(C128,"),",");",1)</f>
        <v>SIL(MSL,MSA);SMB(MSL,MSA);SULF(MSL,MSA);SUT(MSL,MSA)</v>
      </c>
      <c r="E128" s="6" t="str">
        <f aca="false">SUBSTITUTE(D128,"),",");",1)</f>
        <v>SIL(MSL,MSA);SMB(MSL,MSA);SULF(MSL,MSA);SUT(MSL,MSA)</v>
      </c>
      <c r="F128" s="6" t="str">
        <f aca="false">SUBSTITUTE(E128,"),",");",1)</f>
        <v>SIL(MSL,MSA);SMB(MSL,MSA);SULF(MSL,MSA);SUT(MSL,MSA)</v>
      </c>
      <c r="G128" s="6" t="str">
        <f aca="false">SUBSTITUTE(F128,"),",");",1)</f>
        <v>SIL(MSL,MSA);SMB(MSL,MSA);SULF(MSL,MSA);SUT(MSL,MSA)</v>
      </c>
      <c r="H128" s="6" t="str">
        <f aca="false">SUBSTITUTE(G128,"),",");",1)</f>
        <v>SIL(MSL,MSA);SMB(MSL,MSA);SULF(MSL,MSA);SUT(MSL,MSA)</v>
      </c>
      <c r="I128" s="6" t="str">
        <f aca="false">SUBSTITUTE(H128,"),",");",1)</f>
        <v>SIL(MSL,MSA);SMB(MSL,MSA);SULF(MSL,MSA);SUT(MSL,MSA)</v>
      </c>
      <c r="J128" s="6" t="str">
        <f aca="false">SUBSTITUTE(I128,"),",");",1)</f>
        <v>SIL(MSL,MSA);SMB(MSL,MSA);SULF(MSL,MSA);SUT(MSL,MSA)</v>
      </c>
      <c r="K128" s="6" t="str">
        <f aca="false">SUBSTITUTE(J128,"),",");",1)</f>
        <v>SIL(MSL,MSA);SMB(MSL,MSA);SULF(MSL,MSA);SUT(MSL,MSA)</v>
      </c>
      <c r="L128" s="6" t="str">
        <f aca="false">SUBSTITUTE(K128,"),",");",1)</f>
        <v>SIL(MSL,MSA);SMB(MSL,MSA);SULF(MSL,MSA);SUT(MSL,MSA)</v>
      </c>
      <c r="M128" s="6" t="str">
        <f aca="false">SUBSTITUTE(L128,"),",");",1)</f>
        <v>SIL(MSL,MSA);SMB(MSL,MSA);SULF(MSL,MSA);SUT(MSL,MSA)</v>
      </c>
      <c r="N128" s="6" t="str">
        <f aca="false">SUBSTITUTE(M128,"),",");",1)</f>
        <v>SIL(MSL,MSA);SMB(MSL,MSA);SULF(MSL,MSA);SUT(MSL,MSA)</v>
      </c>
      <c r="O128" s="6" t="str">
        <f aca="false">SUBSTITUTE(N128,"),",");",1)</f>
        <v>SIL(MSL,MSA);SMB(MSL,MSA);SULF(MSL,MSA);SUT(MSL,MSA)</v>
      </c>
      <c r="P128" s="6" t="str">
        <f aca="false">SUBSTITUTE(O128,"),",");",1)</f>
        <v>SIL(MSL,MSA);SMB(MSL,MSA);SULF(MSL,MSA);SUT(MSL,MSA)</v>
      </c>
      <c r="Q128" s="6" t="str">
        <f aca="false">SUBSTITUTE(P128,"),",");",1)</f>
        <v>SIL(MSL,MSA);SMB(MSL,MSA);SULF(MSL,MSA);SUT(MSL,MSA)</v>
      </c>
      <c r="R128" s="6" t="str">
        <f aca="false">SUBSTITUTE(Q128,"),",");",1)</f>
        <v>SIL(MSL,MSA);SMB(MSL,MSA);SULF(MSL,MSA);SUT(MSL,MSA)</v>
      </c>
    </row>
    <row r="129" customFormat="false" ht="13.2" hidden="false" customHeight="false" outlineLevel="0" collapsed="false">
      <c r="A129" s="11" t="s">
        <v>591</v>
      </c>
      <c r="B129" s="6" t="str">
        <f aca="false">SUBSTITUTE(A129,"),",");",1)</f>
        <v>SWST(MSL,MSA);STFR(MSL,MSA),STMP(MSL,MSA),VNO3(MSL,MSA),</v>
      </c>
      <c r="C129" s="6" t="str">
        <f aca="false">SUBSTITUTE(B129,"),",");",1)</f>
        <v>SWST(MSL,MSA);STFR(MSL,MSA);STMP(MSL,MSA),VNO3(MSL,MSA),</v>
      </c>
      <c r="D129" s="6" t="str">
        <f aca="false">SUBSTITUTE(C129,"),",");",1)</f>
        <v>SWST(MSL,MSA);STFR(MSL,MSA);STMP(MSL,MSA);VNO3(MSL,MSA),</v>
      </c>
      <c r="E129" s="6" t="str">
        <f aca="false">SUBSTITUTE(D129,"),",");",1)</f>
        <v>SWST(MSL,MSA);STFR(MSL,MSA);STMP(MSL,MSA);VNO3(MSL,MSA);</v>
      </c>
      <c r="F129" s="6" t="str">
        <f aca="false">SUBSTITUTE(E129,"),",");",1)</f>
        <v>SWST(MSL,MSA);STFR(MSL,MSA);STMP(MSL,MSA);VNO3(MSL,MSA);</v>
      </c>
      <c r="G129" s="6" t="str">
        <f aca="false">SUBSTITUTE(F129,"),",");",1)</f>
        <v>SWST(MSL,MSA);STFR(MSL,MSA);STMP(MSL,MSA);VNO3(MSL,MSA);</v>
      </c>
      <c r="H129" s="6" t="str">
        <f aca="false">SUBSTITUTE(G129,"),",");",1)</f>
        <v>SWST(MSL,MSA);STFR(MSL,MSA);STMP(MSL,MSA);VNO3(MSL,MSA);</v>
      </c>
      <c r="I129" s="6" t="str">
        <f aca="false">SUBSTITUTE(H129,"),",");",1)</f>
        <v>SWST(MSL,MSA);STFR(MSL,MSA);STMP(MSL,MSA);VNO3(MSL,MSA);</v>
      </c>
      <c r="J129" s="6" t="str">
        <f aca="false">SUBSTITUTE(I129,"),",");",1)</f>
        <v>SWST(MSL,MSA);STFR(MSL,MSA);STMP(MSL,MSA);VNO3(MSL,MSA);</v>
      </c>
      <c r="K129" s="6" t="str">
        <f aca="false">SUBSTITUTE(J129,"),",");",1)</f>
        <v>SWST(MSL,MSA);STFR(MSL,MSA);STMP(MSL,MSA);VNO3(MSL,MSA);</v>
      </c>
      <c r="L129" s="6" t="str">
        <f aca="false">SUBSTITUTE(K129,"),",");",1)</f>
        <v>SWST(MSL,MSA);STFR(MSL,MSA);STMP(MSL,MSA);VNO3(MSL,MSA);</v>
      </c>
      <c r="M129" s="6" t="str">
        <f aca="false">SUBSTITUTE(L129,"),",");",1)</f>
        <v>SWST(MSL,MSA);STFR(MSL,MSA);STMP(MSL,MSA);VNO3(MSL,MSA);</v>
      </c>
      <c r="N129" s="6" t="str">
        <f aca="false">SUBSTITUTE(M129,"),",");",1)</f>
        <v>SWST(MSL,MSA);STFR(MSL,MSA);STMP(MSL,MSA);VNO3(MSL,MSA);</v>
      </c>
      <c r="O129" s="6" t="str">
        <f aca="false">SUBSTITUTE(N129,"),",");",1)</f>
        <v>SWST(MSL,MSA);STFR(MSL,MSA);STMP(MSL,MSA);VNO3(MSL,MSA);</v>
      </c>
      <c r="P129" s="6" t="str">
        <f aca="false">SUBSTITUTE(O129,"),",");",1)</f>
        <v>SWST(MSL,MSA);STFR(MSL,MSA);STMP(MSL,MSA);VNO3(MSL,MSA);</v>
      </c>
      <c r="Q129" s="6" t="str">
        <f aca="false">SUBSTITUTE(P129,"),",");",1)</f>
        <v>SWST(MSL,MSA);STFR(MSL,MSA);STMP(MSL,MSA);VNO3(MSL,MSA);</v>
      </c>
      <c r="R129" s="6" t="str">
        <f aca="false">SUBSTITUTE(Q129,"),",");",1)</f>
        <v>SWST(MSL,MSA);STFR(MSL,MSA);STMP(MSL,MSA);VNO3(MSL,MSA);</v>
      </c>
    </row>
    <row r="130" customFormat="false" ht="13.2" hidden="false" customHeight="false" outlineLevel="0" collapsed="false">
      <c r="A130" s="11" t="s">
        <v>592</v>
      </c>
      <c r="B130" s="6" t="str">
        <f aca="false">SUBSTITUTE(A130,"),",");",1)</f>
        <v>WBMN(MSL,MSA);WCMU(MSL,MSA),WCOU(MSL,MSA),WHPC(MSL,MSA),</v>
      </c>
      <c r="C130" s="6" t="str">
        <f aca="false">SUBSTITUTE(B130,"),",");",1)</f>
        <v>WBMN(MSL,MSA);WCMU(MSL,MSA);WCOU(MSL,MSA),WHPC(MSL,MSA),</v>
      </c>
      <c r="D130" s="6" t="str">
        <f aca="false">SUBSTITUTE(C130,"),",");",1)</f>
        <v>WBMN(MSL,MSA);WCMU(MSL,MSA);WCOU(MSL,MSA);WHPC(MSL,MSA),</v>
      </c>
      <c r="E130" s="6" t="str">
        <f aca="false">SUBSTITUTE(D130,"),",");",1)</f>
        <v>WBMN(MSL,MSA);WCMU(MSL,MSA);WCOU(MSL,MSA);WHPC(MSL,MSA);</v>
      </c>
      <c r="F130" s="6" t="str">
        <f aca="false">SUBSTITUTE(E130,"),",");",1)</f>
        <v>WBMN(MSL,MSA);WCMU(MSL,MSA);WCOU(MSL,MSA);WHPC(MSL,MSA);</v>
      </c>
      <c r="G130" s="6" t="str">
        <f aca="false">SUBSTITUTE(F130,"),",");",1)</f>
        <v>WBMN(MSL,MSA);WCMU(MSL,MSA);WCOU(MSL,MSA);WHPC(MSL,MSA);</v>
      </c>
      <c r="H130" s="6" t="str">
        <f aca="false">SUBSTITUTE(G130,"),",");",1)</f>
        <v>WBMN(MSL,MSA);WCMU(MSL,MSA);WCOU(MSL,MSA);WHPC(MSL,MSA);</v>
      </c>
      <c r="I130" s="6" t="str">
        <f aca="false">SUBSTITUTE(H130,"),",");",1)</f>
        <v>WBMN(MSL,MSA);WCMU(MSL,MSA);WCOU(MSL,MSA);WHPC(MSL,MSA);</v>
      </c>
      <c r="J130" s="6" t="str">
        <f aca="false">SUBSTITUTE(I130,"),",");",1)</f>
        <v>WBMN(MSL,MSA);WCMU(MSL,MSA);WCOU(MSL,MSA);WHPC(MSL,MSA);</v>
      </c>
      <c r="K130" s="6" t="str">
        <f aca="false">SUBSTITUTE(J130,"),",");",1)</f>
        <v>WBMN(MSL,MSA);WCMU(MSL,MSA);WCOU(MSL,MSA);WHPC(MSL,MSA);</v>
      </c>
      <c r="L130" s="6" t="str">
        <f aca="false">SUBSTITUTE(K130,"),",");",1)</f>
        <v>WBMN(MSL,MSA);WCMU(MSL,MSA);WCOU(MSL,MSA);WHPC(MSL,MSA);</v>
      </c>
      <c r="M130" s="6" t="str">
        <f aca="false">SUBSTITUTE(L130,"),",");",1)</f>
        <v>WBMN(MSL,MSA);WCMU(MSL,MSA);WCOU(MSL,MSA);WHPC(MSL,MSA);</v>
      </c>
      <c r="N130" s="6" t="str">
        <f aca="false">SUBSTITUTE(M130,"),",");",1)</f>
        <v>WBMN(MSL,MSA);WCMU(MSL,MSA);WCOU(MSL,MSA);WHPC(MSL,MSA);</v>
      </c>
      <c r="O130" s="6" t="str">
        <f aca="false">SUBSTITUTE(N130,"),",");",1)</f>
        <v>WBMN(MSL,MSA);WCMU(MSL,MSA);WCOU(MSL,MSA);WHPC(MSL,MSA);</v>
      </c>
      <c r="P130" s="6" t="str">
        <f aca="false">SUBSTITUTE(O130,"),",");",1)</f>
        <v>WBMN(MSL,MSA);WCMU(MSL,MSA);WCOU(MSL,MSA);WHPC(MSL,MSA);</v>
      </c>
      <c r="Q130" s="6" t="str">
        <f aca="false">SUBSTITUTE(P130,"),",");",1)</f>
        <v>WBMN(MSL,MSA);WCMU(MSL,MSA);WCOU(MSL,MSA);WHPC(MSL,MSA);</v>
      </c>
      <c r="R130" s="6" t="str">
        <f aca="false">SUBSTITUTE(Q130,"),",");",1)</f>
        <v>WBMN(MSL,MSA);WCMU(MSL,MSA);WCOU(MSL,MSA);WHPC(MSL,MSA);</v>
      </c>
    </row>
    <row r="131" customFormat="false" ht="13.2" hidden="false" customHeight="false" outlineLevel="0" collapsed="false">
      <c r="A131" s="11" t="s">
        <v>593</v>
      </c>
      <c r="B131" s="6" t="str">
        <f aca="false">SUBSTITUTE(A131,"),",");",1)</f>
        <v>WHPN(MSL,MSA);WHSC(MSL,MSA),WHSN(MSL,MSA),WKMU(MSL,MSA),</v>
      </c>
      <c r="C131" s="6" t="str">
        <f aca="false">SUBSTITUTE(B131,"),",");",1)</f>
        <v>WHPN(MSL,MSA);WHSC(MSL,MSA);WHSN(MSL,MSA),WKMU(MSL,MSA),</v>
      </c>
      <c r="D131" s="6" t="str">
        <f aca="false">SUBSTITUTE(C131,"),",");",1)</f>
        <v>WHPN(MSL,MSA);WHSC(MSL,MSA);WHSN(MSL,MSA);WKMU(MSL,MSA),</v>
      </c>
      <c r="E131" s="6" t="str">
        <f aca="false">SUBSTITUTE(D131,"),",");",1)</f>
        <v>WHPN(MSL,MSA);WHSC(MSL,MSA);WHSN(MSL,MSA);WKMU(MSL,MSA);</v>
      </c>
      <c r="F131" s="6" t="str">
        <f aca="false">SUBSTITUTE(E131,"),",");",1)</f>
        <v>WHPN(MSL,MSA);WHSC(MSL,MSA);WHSN(MSL,MSA);WKMU(MSL,MSA);</v>
      </c>
      <c r="G131" s="6" t="str">
        <f aca="false">SUBSTITUTE(F131,"),",");",1)</f>
        <v>WHPN(MSL,MSA);WHSC(MSL,MSA);WHSN(MSL,MSA);WKMU(MSL,MSA);</v>
      </c>
      <c r="H131" s="6" t="str">
        <f aca="false">SUBSTITUTE(G131,"),",");",1)</f>
        <v>WHPN(MSL,MSA);WHSC(MSL,MSA);WHSN(MSL,MSA);WKMU(MSL,MSA);</v>
      </c>
      <c r="I131" s="6" t="str">
        <f aca="false">SUBSTITUTE(H131,"),",");",1)</f>
        <v>WHPN(MSL,MSA);WHSC(MSL,MSA);WHSN(MSL,MSA);WKMU(MSL,MSA);</v>
      </c>
      <c r="J131" s="6" t="str">
        <f aca="false">SUBSTITUTE(I131,"),",");",1)</f>
        <v>WHPN(MSL,MSA);WHSC(MSL,MSA);WHSN(MSL,MSA);WKMU(MSL,MSA);</v>
      </c>
      <c r="K131" s="6" t="str">
        <f aca="false">SUBSTITUTE(J131,"),",");",1)</f>
        <v>WHPN(MSL,MSA);WHSC(MSL,MSA);WHSN(MSL,MSA);WKMU(MSL,MSA);</v>
      </c>
      <c r="L131" s="6" t="str">
        <f aca="false">SUBSTITUTE(K131,"),",");",1)</f>
        <v>WHPN(MSL,MSA);WHSC(MSL,MSA);WHSN(MSL,MSA);WKMU(MSL,MSA);</v>
      </c>
      <c r="M131" s="6" t="str">
        <f aca="false">SUBSTITUTE(L131,"),",");",1)</f>
        <v>WHPN(MSL,MSA);WHSC(MSL,MSA);WHSN(MSL,MSA);WKMU(MSL,MSA);</v>
      </c>
      <c r="N131" s="6" t="str">
        <f aca="false">SUBSTITUTE(M131,"),",");",1)</f>
        <v>WHPN(MSL,MSA);WHSC(MSL,MSA);WHSN(MSL,MSA);WKMU(MSL,MSA);</v>
      </c>
      <c r="O131" s="6" t="str">
        <f aca="false">SUBSTITUTE(N131,"),",");",1)</f>
        <v>WHPN(MSL,MSA);WHSC(MSL,MSA);WHSN(MSL,MSA);WKMU(MSL,MSA);</v>
      </c>
      <c r="P131" s="6" t="str">
        <f aca="false">SUBSTITUTE(O131,"),",");",1)</f>
        <v>WHPN(MSL,MSA);WHSC(MSL,MSA);WHSN(MSL,MSA);WKMU(MSL,MSA);</v>
      </c>
      <c r="Q131" s="6" t="str">
        <f aca="false">SUBSTITUTE(P131,"),",");",1)</f>
        <v>WHPN(MSL,MSA);WHSC(MSL,MSA);WHSN(MSL,MSA);WKMU(MSL,MSA);</v>
      </c>
      <c r="R131" s="6" t="str">
        <f aca="false">SUBSTITUTE(Q131,"),",");",1)</f>
        <v>WHPN(MSL,MSA);WHSC(MSL,MSA);WHSN(MSL,MSA);WKMU(MSL,MSA);</v>
      </c>
    </row>
    <row r="132" customFormat="false" ht="13.2" hidden="false" customHeight="false" outlineLevel="0" collapsed="false">
      <c r="A132" s="11" t="s">
        <v>594</v>
      </c>
      <c r="B132" s="6" t="str">
        <f aca="false">SUBSTITUTE(A132,"),",");",1)</f>
        <v>WLM(MSL,MSA);WLMC(MSL,MSA),WLMN(MSL,MSA),WLS(MSL,MSA),WLSC(MSL,MSA),</v>
      </c>
      <c r="C132" s="6" t="str">
        <f aca="false">SUBSTITUTE(B132,"),",");",1)</f>
        <v>WLM(MSL,MSA);WLMC(MSL,MSA);WLMN(MSL,MSA),WLS(MSL,MSA),WLSC(MSL,MSA),</v>
      </c>
      <c r="D132" s="6" t="str">
        <f aca="false">SUBSTITUTE(C132,"),",");",1)</f>
        <v>WLM(MSL,MSA);WLMC(MSL,MSA);WLMN(MSL,MSA);WLS(MSL,MSA),WLSC(MSL,MSA),</v>
      </c>
      <c r="E132" s="6" t="str">
        <f aca="false">SUBSTITUTE(D132,"),",");",1)</f>
        <v>WLM(MSL,MSA);WLMC(MSL,MSA);WLMN(MSL,MSA);WLS(MSL,MSA);WLSC(MSL,MSA),</v>
      </c>
      <c r="F132" s="6" t="str">
        <f aca="false">SUBSTITUTE(E132,"),",");",1)</f>
        <v>WLM(MSL,MSA);WLMC(MSL,MSA);WLMN(MSL,MSA);WLS(MSL,MSA);WLSC(MSL,MSA);</v>
      </c>
      <c r="G132" s="6" t="str">
        <f aca="false">SUBSTITUTE(F132,"),",");",1)</f>
        <v>WLM(MSL,MSA);WLMC(MSL,MSA);WLMN(MSL,MSA);WLS(MSL,MSA);WLSC(MSL,MSA);</v>
      </c>
      <c r="H132" s="6" t="str">
        <f aca="false">SUBSTITUTE(G132,"),",");",1)</f>
        <v>WLM(MSL,MSA);WLMC(MSL,MSA);WLMN(MSL,MSA);WLS(MSL,MSA);WLSC(MSL,MSA);</v>
      </c>
      <c r="I132" s="6" t="str">
        <f aca="false">SUBSTITUTE(H132,"),",");",1)</f>
        <v>WLM(MSL,MSA);WLMC(MSL,MSA);WLMN(MSL,MSA);WLS(MSL,MSA);WLSC(MSL,MSA);</v>
      </c>
      <c r="J132" s="6" t="str">
        <f aca="false">SUBSTITUTE(I132,"),",");",1)</f>
        <v>WLM(MSL,MSA);WLMC(MSL,MSA);WLMN(MSL,MSA);WLS(MSL,MSA);WLSC(MSL,MSA);</v>
      </c>
      <c r="K132" s="6" t="str">
        <f aca="false">SUBSTITUTE(J132,"),",");",1)</f>
        <v>WLM(MSL,MSA);WLMC(MSL,MSA);WLMN(MSL,MSA);WLS(MSL,MSA);WLSC(MSL,MSA);</v>
      </c>
      <c r="L132" s="6" t="str">
        <f aca="false">SUBSTITUTE(K132,"),",");",1)</f>
        <v>WLM(MSL,MSA);WLMC(MSL,MSA);WLMN(MSL,MSA);WLS(MSL,MSA);WLSC(MSL,MSA);</v>
      </c>
      <c r="M132" s="6" t="str">
        <f aca="false">SUBSTITUTE(L132,"),",");",1)</f>
        <v>WLM(MSL,MSA);WLMC(MSL,MSA);WLMN(MSL,MSA);WLS(MSL,MSA);WLSC(MSL,MSA);</v>
      </c>
      <c r="N132" s="6" t="str">
        <f aca="false">SUBSTITUTE(M132,"),",");",1)</f>
        <v>WLM(MSL,MSA);WLMC(MSL,MSA);WLMN(MSL,MSA);WLS(MSL,MSA);WLSC(MSL,MSA);</v>
      </c>
      <c r="O132" s="6" t="str">
        <f aca="false">SUBSTITUTE(N132,"),",");",1)</f>
        <v>WLM(MSL,MSA);WLMC(MSL,MSA);WLMN(MSL,MSA);WLS(MSL,MSA);WLSC(MSL,MSA);</v>
      </c>
      <c r="P132" s="6" t="str">
        <f aca="false">SUBSTITUTE(O132,"),",");",1)</f>
        <v>WLM(MSL,MSA);WLMC(MSL,MSA);WLMN(MSL,MSA);WLS(MSL,MSA);WLSC(MSL,MSA);</v>
      </c>
      <c r="Q132" s="6" t="str">
        <f aca="false">SUBSTITUTE(P132,"),",");",1)</f>
        <v>WLM(MSL,MSA);WLMC(MSL,MSA);WLMN(MSL,MSA);WLS(MSL,MSA);WLSC(MSL,MSA);</v>
      </c>
      <c r="R132" s="6" t="str">
        <f aca="false">SUBSTITUTE(Q132,"),",");",1)</f>
        <v>WLM(MSL,MSA);WLMC(MSL,MSA);WLMN(MSL,MSA);WLS(MSL,MSA);WLSC(MSL,MSA);</v>
      </c>
    </row>
    <row r="133" customFormat="false" ht="13.2" hidden="false" customHeight="false" outlineLevel="0" collapsed="false">
      <c r="A133" s="11" t="s">
        <v>595</v>
      </c>
      <c r="B133" s="6" t="str">
        <f aca="false">SUBSTITUTE(A133,"),",");",1)</f>
        <v>WLSL(MSL,MSA);WLSLC(MSL,MSA),WLSLNC(MSL,MSA),WLSN(MSL,MSA),</v>
      </c>
      <c r="C133" s="6" t="str">
        <f aca="false">SUBSTITUTE(B133,"),",");",1)</f>
        <v>WLSL(MSL,MSA);WLSLC(MSL,MSA);WLSLNC(MSL,MSA),WLSN(MSL,MSA),</v>
      </c>
      <c r="D133" s="6" t="str">
        <f aca="false">SUBSTITUTE(C133,"),",");",1)</f>
        <v>WLSL(MSL,MSA);WLSLC(MSL,MSA);WLSLNC(MSL,MSA);WLSN(MSL,MSA),</v>
      </c>
      <c r="E133" s="6" t="str">
        <f aca="false">SUBSTITUTE(D133,"),",");",1)</f>
        <v>WLSL(MSL,MSA);WLSLC(MSL,MSA);WLSLNC(MSL,MSA);WLSN(MSL,MSA);</v>
      </c>
      <c r="F133" s="6" t="str">
        <f aca="false">SUBSTITUTE(E133,"),",");",1)</f>
        <v>WLSL(MSL,MSA);WLSLC(MSL,MSA);WLSLNC(MSL,MSA);WLSN(MSL,MSA);</v>
      </c>
      <c r="G133" s="6" t="str">
        <f aca="false">SUBSTITUTE(F133,"),",");",1)</f>
        <v>WLSL(MSL,MSA);WLSLC(MSL,MSA);WLSLNC(MSL,MSA);WLSN(MSL,MSA);</v>
      </c>
      <c r="H133" s="6" t="str">
        <f aca="false">SUBSTITUTE(G133,"),",");",1)</f>
        <v>WLSL(MSL,MSA);WLSLC(MSL,MSA);WLSLNC(MSL,MSA);WLSN(MSL,MSA);</v>
      </c>
      <c r="I133" s="6" t="str">
        <f aca="false">SUBSTITUTE(H133,"),",");",1)</f>
        <v>WLSL(MSL,MSA);WLSLC(MSL,MSA);WLSLNC(MSL,MSA);WLSN(MSL,MSA);</v>
      </c>
      <c r="J133" s="6" t="str">
        <f aca="false">SUBSTITUTE(I133,"),",");",1)</f>
        <v>WLSL(MSL,MSA);WLSLC(MSL,MSA);WLSLNC(MSL,MSA);WLSN(MSL,MSA);</v>
      </c>
      <c r="K133" s="6" t="str">
        <f aca="false">SUBSTITUTE(J133,"),",");",1)</f>
        <v>WLSL(MSL,MSA);WLSLC(MSL,MSA);WLSLNC(MSL,MSA);WLSN(MSL,MSA);</v>
      </c>
      <c r="L133" s="6" t="str">
        <f aca="false">SUBSTITUTE(K133,"),",");",1)</f>
        <v>WLSL(MSL,MSA);WLSLC(MSL,MSA);WLSLNC(MSL,MSA);WLSN(MSL,MSA);</v>
      </c>
      <c r="M133" s="6" t="str">
        <f aca="false">SUBSTITUTE(L133,"),",");",1)</f>
        <v>WLSL(MSL,MSA);WLSLC(MSL,MSA);WLSLNC(MSL,MSA);WLSN(MSL,MSA);</v>
      </c>
      <c r="N133" s="6" t="str">
        <f aca="false">SUBSTITUTE(M133,"),",");",1)</f>
        <v>WLSL(MSL,MSA);WLSLC(MSL,MSA);WLSLNC(MSL,MSA);WLSN(MSL,MSA);</v>
      </c>
      <c r="O133" s="6" t="str">
        <f aca="false">SUBSTITUTE(N133,"),",");",1)</f>
        <v>WLSL(MSL,MSA);WLSLC(MSL,MSA);WLSLNC(MSL,MSA);WLSN(MSL,MSA);</v>
      </c>
      <c r="P133" s="6" t="str">
        <f aca="false">SUBSTITUTE(O133,"),",");",1)</f>
        <v>WLSL(MSL,MSA);WLSLC(MSL,MSA);WLSLNC(MSL,MSA);WLSN(MSL,MSA);</v>
      </c>
      <c r="Q133" s="6" t="str">
        <f aca="false">SUBSTITUTE(P133,"),",");",1)</f>
        <v>WLSL(MSL,MSA);WLSLC(MSL,MSA);WLSLNC(MSL,MSA);WLSN(MSL,MSA);</v>
      </c>
      <c r="R133" s="6" t="str">
        <f aca="false">SUBSTITUTE(Q133,"),",");",1)</f>
        <v>WLSL(MSL,MSA);WLSLC(MSL,MSA);WLSLNC(MSL,MSA);WLSN(MSL,MSA);</v>
      </c>
    </row>
    <row r="134" customFormat="false" ht="13.2" hidden="false" customHeight="false" outlineLevel="0" collapsed="false">
      <c r="A134" s="11" t="s">
        <v>596</v>
      </c>
      <c r="B134" s="6" t="str">
        <f aca="false">SUBSTITUTE(A134,"),",");",1)</f>
        <v>WNMU(MSL,MSA);WNOU(MSL,MSA),WOC(MSL,MSA),WON(MSL,MSA),WPMA(MSL,MSA),</v>
      </c>
      <c r="C134" s="6" t="str">
        <f aca="false">SUBSTITUTE(B134,"),",");",1)</f>
        <v>WNMU(MSL,MSA);WNOU(MSL,MSA);WOC(MSL,MSA),WON(MSL,MSA),WPMA(MSL,MSA),</v>
      </c>
      <c r="D134" s="6" t="str">
        <f aca="false">SUBSTITUTE(C134,"),",");",1)</f>
        <v>WNMU(MSL,MSA);WNOU(MSL,MSA);WOC(MSL,MSA);WON(MSL,MSA),WPMA(MSL,MSA),</v>
      </c>
      <c r="E134" s="6" t="str">
        <f aca="false">SUBSTITUTE(D134,"),",");",1)</f>
        <v>WNMU(MSL,MSA);WNOU(MSL,MSA);WOC(MSL,MSA);WON(MSL,MSA);WPMA(MSL,MSA),</v>
      </c>
      <c r="F134" s="6" t="str">
        <f aca="false">SUBSTITUTE(E134,"),",");",1)</f>
        <v>WNMU(MSL,MSA);WNOU(MSL,MSA);WOC(MSL,MSA);WON(MSL,MSA);WPMA(MSL,MSA);</v>
      </c>
      <c r="G134" s="6" t="str">
        <f aca="false">SUBSTITUTE(F134,"),",");",1)</f>
        <v>WNMU(MSL,MSA);WNOU(MSL,MSA);WOC(MSL,MSA);WON(MSL,MSA);WPMA(MSL,MSA);</v>
      </c>
      <c r="H134" s="6" t="str">
        <f aca="false">SUBSTITUTE(G134,"),",");",1)</f>
        <v>WNMU(MSL,MSA);WNOU(MSL,MSA);WOC(MSL,MSA);WON(MSL,MSA);WPMA(MSL,MSA);</v>
      </c>
      <c r="I134" s="6" t="str">
        <f aca="false">SUBSTITUTE(H134,"),",");",1)</f>
        <v>WNMU(MSL,MSA);WNOU(MSL,MSA);WOC(MSL,MSA);WON(MSL,MSA);WPMA(MSL,MSA);</v>
      </c>
      <c r="J134" s="6" t="str">
        <f aca="false">SUBSTITUTE(I134,"),",");",1)</f>
        <v>WNMU(MSL,MSA);WNOU(MSL,MSA);WOC(MSL,MSA);WON(MSL,MSA);WPMA(MSL,MSA);</v>
      </c>
      <c r="K134" s="6" t="str">
        <f aca="false">SUBSTITUTE(J134,"),",");",1)</f>
        <v>WNMU(MSL,MSA);WNOU(MSL,MSA);WOC(MSL,MSA);WON(MSL,MSA);WPMA(MSL,MSA);</v>
      </c>
      <c r="L134" s="6" t="str">
        <f aca="false">SUBSTITUTE(K134,"),",");",1)</f>
        <v>WNMU(MSL,MSA);WNOU(MSL,MSA);WOC(MSL,MSA);WON(MSL,MSA);WPMA(MSL,MSA);</v>
      </c>
      <c r="M134" s="6" t="str">
        <f aca="false">SUBSTITUTE(L134,"),",");",1)</f>
        <v>WNMU(MSL,MSA);WNOU(MSL,MSA);WOC(MSL,MSA);WON(MSL,MSA);WPMA(MSL,MSA);</v>
      </c>
      <c r="N134" s="6" t="str">
        <f aca="false">SUBSTITUTE(M134,"),",");",1)</f>
        <v>WNMU(MSL,MSA);WNOU(MSL,MSA);WOC(MSL,MSA);WON(MSL,MSA);WPMA(MSL,MSA);</v>
      </c>
      <c r="O134" s="6" t="str">
        <f aca="false">SUBSTITUTE(N134,"),",");",1)</f>
        <v>WNMU(MSL,MSA);WNOU(MSL,MSA);WOC(MSL,MSA);WON(MSL,MSA);WPMA(MSL,MSA);</v>
      </c>
      <c r="P134" s="6" t="str">
        <f aca="false">SUBSTITUTE(O134,"),",");",1)</f>
        <v>WNMU(MSL,MSA);WNOU(MSL,MSA);WOC(MSL,MSA);WON(MSL,MSA);WPMA(MSL,MSA);</v>
      </c>
      <c r="Q134" s="6" t="str">
        <f aca="false">SUBSTITUTE(P134,"),",");",1)</f>
        <v>WNMU(MSL,MSA);WNOU(MSL,MSA);WOC(MSL,MSA);WON(MSL,MSA);WPMA(MSL,MSA);</v>
      </c>
      <c r="R134" s="6" t="str">
        <f aca="false">SUBSTITUTE(Q134,"),",");",1)</f>
        <v>WNMU(MSL,MSA);WNOU(MSL,MSA);WOC(MSL,MSA);WON(MSL,MSA);WPMA(MSL,MSA);</v>
      </c>
    </row>
    <row r="135" customFormat="false" ht="13.2" hidden="false" customHeight="false" outlineLevel="0" collapsed="false">
      <c r="A135" s="11" t="s">
        <v>597</v>
      </c>
      <c r="B135" s="6" t="str">
        <f aca="false">SUBSTITUTE(A135,"),",");",1)</f>
        <v>WPMS(MSL,MSA);WPMU(MSL,MSA),WPO(MSL,MSA),WPOU(MSL,MSA),</v>
      </c>
      <c r="C135" s="6" t="str">
        <f aca="false">SUBSTITUTE(B135,"),",");",1)</f>
        <v>WPMS(MSL,MSA);WPMU(MSL,MSA);WPO(MSL,MSA),WPOU(MSL,MSA),</v>
      </c>
      <c r="D135" s="6" t="str">
        <f aca="false">SUBSTITUTE(C135,"),",");",1)</f>
        <v>WPMS(MSL,MSA);WPMU(MSL,MSA);WPO(MSL,MSA);WPOU(MSL,MSA),</v>
      </c>
      <c r="E135" s="6" t="str">
        <f aca="false">SUBSTITUTE(D135,"),",");",1)</f>
        <v>WPMS(MSL,MSA);WPMU(MSL,MSA);WPO(MSL,MSA);WPOU(MSL,MSA);</v>
      </c>
      <c r="F135" s="6" t="str">
        <f aca="false">SUBSTITUTE(E135,"),",");",1)</f>
        <v>WPMS(MSL,MSA);WPMU(MSL,MSA);WPO(MSL,MSA);WPOU(MSL,MSA);</v>
      </c>
      <c r="G135" s="6" t="str">
        <f aca="false">SUBSTITUTE(F135,"),",");",1)</f>
        <v>WPMS(MSL,MSA);WPMU(MSL,MSA);WPO(MSL,MSA);WPOU(MSL,MSA);</v>
      </c>
      <c r="H135" s="6" t="str">
        <f aca="false">SUBSTITUTE(G135,"),",");",1)</f>
        <v>WPMS(MSL,MSA);WPMU(MSL,MSA);WPO(MSL,MSA);WPOU(MSL,MSA);</v>
      </c>
      <c r="I135" s="6" t="str">
        <f aca="false">SUBSTITUTE(H135,"),",");",1)</f>
        <v>WPMS(MSL,MSA);WPMU(MSL,MSA);WPO(MSL,MSA);WPOU(MSL,MSA);</v>
      </c>
      <c r="J135" s="6" t="str">
        <f aca="false">SUBSTITUTE(I135,"),",");",1)</f>
        <v>WPMS(MSL,MSA);WPMU(MSL,MSA);WPO(MSL,MSA);WPOU(MSL,MSA);</v>
      </c>
      <c r="K135" s="6" t="str">
        <f aca="false">SUBSTITUTE(J135,"),",");",1)</f>
        <v>WPMS(MSL,MSA);WPMU(MSL,MSA);WPO(MSL,MSA);WPOU(MSL,MSA);</v>
      </c>
      <c r="L135" s="6" t="str">
        <f aca="false">SUBSTITUTE(K135,"),",");",1)</f>
        <v>WPMS(MSL,MSA);WPMU(MSL,MSA);WPO(MSL,MSA);WPOU(MSL,MSA);</v>
      </c>
      <c r="M135" s="6" t="str">
        <f aca="false">SUBSTITUTE(L135,"),",");",1)</f>
        <v>WPMS(MSL,MSA);WPMU(MSL,MSA);WPO(MSL,MSA);WPOU(MSL,MSA);</v>
      </c>
      <c r="N135" s="6" t="str">
        <f aca="false">SUBSTITUTE(M135,"),",");",1)</f>
        <v>WPMS(MSL,MSA);WPMU(MSL,MSA);WPO(MSL,MSA);WPOU(MSL,MSA);</v>
      </c>
      <c r="O135" s="6" t="str">
        <f aca="false">SUBSTITUTE(N135,"),",");",1)</f>
        <v>WPMS(MSL,MSA);WPMU(MSL,MSA);WPO(MSL,MSA);WPOU(MSL,MSA);</v>
      </c>
      <c r="P135" s="6" t="str">
        <f aca="false">SUBSTITUTE(O135,"),",");",1)</f>
        <v>WPMS(MSL,MSA);WPMU(MSL,MSA);WPO(MSL,MSA);WPOU(MSL,MSA);</v>
      </c>
      <c r="Q135" s="6" t="str">
        <f aca="false">SUBSTITUTE(P135,"),",");",1)</f>
        <v>WPMS(MSL,MSA);WPMU(MSL,MSA);WPO(MSL,MSA);WPOU(MSL,MSA);</v>
      </c>
      <c r="R135" s="6" t="str">
        <f aca="false">SUBSTITUTE(Q135,"),",");",1)</f>
        <v>WPMS(MSL,MSA);WPMU(MSL,MSA);WPO(MSL,MSA);WPOU(MSL,MSA);</v>
      </c>
    </row>
    <row r="136" customFormat="false" ht="13.2" hidden="false" customHeight="false" outlineLevel="0" collapsed="false">
      <c r="A136" s="11" t="s">
        <v>598</v>
      </c>
      <c r="B136" s="6" t="str">
        <f aca="false">SUBSTITUTE(A136,"),",");",1)</f>
        <v>WSLT(MSL,MSA);WT(MSL,MSA),Z(MSL,MSA)</v>
      </c>
      <c r="C136" s="6" t="str">
        <f aca="false">SUBSTITUTE(B136,"),",");",1)</f>
        <v>WSLT(MSL,MSA);WT(MSL,MSA);Z(MSL,MSA)</v>
      </c>
      <c r="D136" s="6" t="str">
        <f aca="false">SUBSTITUTE(C136,"),",");",1)</f>
        <v>WSLT(MSL,MSA);WT(MSL,MSA);Z(MSL,MSA)</v>
      </c>
      <c r="E136" s="6" t="str">
        <f aca="false">SUBSTITUTE(D136,"),",");",1)</f>
        <v>WSLT(MSL,MSA);WT(MSL,MSA);Z(MSL,MSA)</v>
      </c>
      <c r="F136" s="6" t="str">
        <f aca="false">SUBSTITUTE(E136,"),",");",1)</f>
        <v>WSLT(MSL,MSA);WT(MSL,MSA);Z(MSL,MSA)</v>
      </c>
      <c r="G136" s="6" t="str">
        <f aca="false">SUBSTITUTE(F136,"),",");",1)</f>
        <v>WSLT(MSL,MSA);WT(MSL,MSA);Z(MSL,MSA)</v>
      </c>
      <c r="H136" s="6" t="str">
        <f aca="false">SUBSTITUTE(G136,"),",");",1)</f>
        <v>WSLT(MSL,MSA);WT(MSL,MSA);Z(MSL,MSA)</v>
      </c>
      <c r="I136" s="6" t="str">
        <f aca="false">SUBSTITUTE(H136,"),",");",1)</f>
        <v>WSLT(MSL,MSA);WT(MSL,MSA);Z(MSL,MSA)</v>
      </c>
      <c r="J136" s="6" t="str">
        <f aca="false">SUBSTITUTE(I136,"),",");",1)</f>
        <v>WSLT(MSL,MSA);WT(MSL,MSA);Z(MSL,MSA)</v>
      </c>
      <c r="K136" s="6" t="str">
        <f aca="false">SUBSTITUTE(J136,"),",");",1)</f>
        <v>WSLT(MSL,MSA);WT(MSL,MSA);Z(MSL,MSA)</v>
      </c>
      <c r="L136" s="6" t="str">
        <f aca="false">SUBSTITUTE(K136,"),",");",1)</f>
        <v>WSLT(MSL,MSA);WT(MSL,MSA);Z(MSL,MSA)</v>
      </c>
      <c r="M136" s="6" t="str">
        <f aca="false">SUBSTITUTE(L136,"),",");",1)</f>
        <v>WSLT(MSL,MSA);WT(MSL,MSA);Z(MSL,MSA)</v>
      </c>
      <c r="N136" s="6" t="str">
        <f aca="false">SUBSTITUTE(M136,"),",");",1)</f>
        <v>WSLT(MSL,MSA);WT(MSL,MSA);Z(MSL,MSA)</v>
      </c>
      <c r="O136" s="6" t="str">
        <f aca="false">SUBSTITUTE(N136,"),",");",1)</f>
        <v>WSLT(MSL,MSA);WT(MSL,MSA);Z(MSL,MSA)</v>
      </c>
      <c r="P136" s="6" t="str">
        <f aca="false">SUBSTITUTE(O136,"),",");",1)</f>
        <v>WSLT(MSL,MSA);WT(MSL,MSA);Z(MSL,MSA)</v>
      </c>
      <c r="Q136" s="6" t="str">
        <f aca="false">SUBSTITUTE(P136,"),",");",1)</f>
        <v>WSLT(MSL,MSA);WT(MSL,MSA);Z(MSL,MSA)</v>
      </c>
      <c r="R136" s="6" t="str">
        <f aca="false">SUBSTITUTE(Q136,"),",");",1)</f>
        <v>WSLT(MSL,MSA);WT(MSL,MSA);Z(MSL,MSA)</v>
      </c>
    </row>
    <row r="137" customFormat="false" ht="13.2" hidden="false" customHeight="false" outlineLevel="0" collapsed="false">
      <c r="A137" s="11" t="s">
        <v>599</v>
      </c>
      <c r="B137" s="6" t="str">
        <f aca="false">SUBSTITUTE(A137,"),",");",1)</f>
        <v>ACET(MNC,MSA);AJHI(MNC,MSA),AWC(MNC,MSA),CAW(MNC,MSA),</v>
      </c>
      <c r="C137" s="6" t="str">
        <f aca="false">SUBSTITUTE(B137,"),",");",1)</f>
        <v>ACET(MNC,MSA);AJHI(MNC,MSA);AWC(MNC,MSA),CAW(MNC,MSA),</v>
      </c>
      <c r="D137" s="6" t="str">
        <f aca="false">SUBSTITUTE(C137,"),",");",1)</f>
        <v>ACET(MNC,MSA);AJHI(MNC,MSA);AWC(MNC,MSA);CAW(MNC,MSA),</v>
      </c>
      <c r="E137" s="6" t="str">
        <f aca="false">SUBSTITUTE(D137,"),",");",1)</f>
        <v>ACET(MNC,MSA);AJHI(MNC,MSA);AWC(MNC,MSA);CAW(MNC,MSA);</v>
      </c>
      <c r="F137" s="6" t="str">
        <f aca="false">SUBSTITUTE(E137,"),",");",1)</f>
        <v>ACET(MNC,MSA);AJHI(MNC,MSA);AWC(MNC,MSA);CAW(MNC,MSA);</v>
      </c>
      <c r="G137" s="6" t="str">
        <f aca="false">SUBSTITUTE(F137,"),",");",1)</f>
        <v>ACET(MNC,MSA);AJHI(MNC,MSA);AWC(MNC,MSA);CAW(MNC,MSA);</v>
      </c>
      <c r="H137" s="6" t="str">
        <f aca="false">SUBSTITUTE(G137,"),",");",1)</f>
        <v>ACET(MNC,MSA);AJHI(MNC,MSA);AWC(MNC,MSA);CAW(MNC,MSA);</v>
      </c>
      <c r="I137" s="6" t="str">
        <f aca="false">SUBSTITUTE(H137,"),",");",1)</f>
        <v>ACET(MNC,MSA);AJHI(MNC,MSA);AWC(MNC,MSA);CAW(MNC,MSA);</v>
      </c>
      <c r="J137" s="6" t="str">
        <f aca="false">SUBSTITUTE(I137,"),",");",1)</f>
        <v>ACET(MNC,MSA);AJHI(MNC,MSA);AWC(MNC,MSA);CAW(MNC,MSA);</v>
      </c>
      <c r="K137" s="6" t="str">
        <f aca="false">SUBSTITUTE(J137,"),",");",1)</f>
        <v>ACET(MNC,MSA);AJHI(MNC,MSA);AWC(MNC,MSA);CAW(MNC,MSA);</v>
      </c>
      <c r="L137" s="6" t="str">
        <f aca="false">SUBSTITUTE(K137,"),",");",1)</f>
        <v>ACET(MNC,MSA);AJHI(MNC,MSA);AWC(MNC,MSA);CAW(MNC,MSA);</v>
      </c>
      <c r="M137" s="6" t="str">
        <f aca="false">SUBSTITUTE(L137,"),",");",1)</f>
        <v>ACET(MNC,MSA);AJHI(MNC,MSA);AWC(MNC,MSA);CAW(MNC,MSA);</v>
      </c>
      <c r="N137" s="6" t="str">
        <f aca="false">SUBSTITUTE(M137,"),",");",1)</f>
        <v>ACET(MNC,MSA);AJHI(MNC,MSA);AWC(MNC,MSA);CAW(MNC,MSA);</v>
      </c>
      <c r="O137" s="6" t="str">
        <f aca="false">SUBSTITUTE(N137,"),",");",1)</f>
        <v>ACET(MNC,MSA);AJHI(MNC,MSA);AWC(MNC,MSA);CAW(MNC,MSA);</v>
      </c>
      <c r="P137" s="6" t="str">
        <f aca="false">SUBSTITUTE(O137,"),",");",1)</f>
        <v>ACET(MNC,MSA);AJHI(MNC,MSA);AWC(MNC,MSA);CAW(MNC,MSA);</v>
      </c>
      <c r="Q137" s="6" t="str">
        <f aca="false">SUBSTITUTE(P137,"),",");",1)</f>
        <v>ACET(MNC,MSA);AJHI(MNC,MSA);AWC(MNC,MSA);CAW(MNC,MSA);</v>
      </c>
      <c r="R137" s="6" t="str">
        <f aca="false">SUBSTITUTE(Q137,"),",");",1)</f>
        <v>ACET(MNC,MSA);AJHI(MNC,MSA);AWC(MNC,MSA);CAW(MNC,MSA);</v>
      </c>
    </row>
    <row r="138" customFormat="false" ht="13.2" hidden="false" customHeight="false" outlineLevel="0" collapsed="false">
      <c r="A138" s="11" t="s">
        <v>600</v>
      </c>
      <c r="B138" s="6" t="str">
        <f aca="false">SUBSTITUTE(A138,"),",");",1)</f>
        <v>CPHT(MNC,MSA);CSTF(MNC,MSA),DM(MNC,MSA),DMF(MNC,MSA),DM1(MNC,MSA),</v>
      </c>
      <c r="C138" s="6" t="str">
        <f aca="false">SUBSTITUTE(B138,"),",");",1)</f>
        <v>CPHT(MNC,MSA);CSTF(MNC,MSA);DM(MNC,MSA),DMF(MNC,MSA),DM1(MNC,MSA),</v>
      </c>
      <c r="D138" s="6" t="str">
        <f aca="false">SUBSTITUTE(C138,"),",");",1)</f>
        <v>CPHT(MNC,MSA);CSTF(MNC,MSA);DM(MNC,MSA);DMF(MNC,MSA),DM1(MNC,MSA),</v>
      </c>
      <c r="E138" s="6" t="str">
        <f aca="false">SUBSTITUTE(D138,"),",");",1)</f>
        <v>CPHT(MNC,MSA);CSTF(MNC,MSA);DM(MNC,MSA);DMF(MNC,MSA);DM1(MNC,MSA),</v>
      </c>
      <c r="F138" s="6" t="str">
        <f aca="false">SUBSTITUTE(E138,"),",");",1)</f>
        <v>CPHT(MNC,MSA);CSTF(MNC,MSA);DM(MNC,MSA);DMF(MNC,MSA);DM1(MNC,MSA);</v>
      </c>
      <c r="G138" s="6" t="str">
        <f aca="false">SUBSTITUTE(F138,"),",");",1)</f>
        <v>CPHT(MNC,MSA);CSTF(MNC,MSA);DM(MNC,MSA);DMF(MNC,MSA);DM1(MNC,MSA);</v>
      </c>
      <c r="H138" s="6" t="str">
        <f aca="false">SUBSTITUTE(G138,"),",");",1)</f>
        <v>CPHT(MNC,MSA);CSTF(MNC,MSA);DM(MNC,MSA);DMF(MNC,MSA);DM1(MNC,MSA);</v>
      </c>
      <c r="I138" s="6" t="str">
        <f aca="false">SUBSTITUTE(H138,"),",");",1)</f>
        <v>CPHT(MNC,MSA);CSTF(MNC,MSA);DM(MNC,MSA);DMF(MNC,MSA);DM1(MNC,MSA);</v>
      </c>
      <c r="J138" s="6" t="str">
        <f aca="false">SUBSTITUTE(I138,"),",");",1)</f>
        <v>CPHT(MNC,MSA);CSTF(MNC,MSA);DM(MNC,MSA);DMF(MNC,MSA);DM1(MNC,MSA);</v>
      </c>
      <c r="K138" s="6" t="str">
        <f aca="false">SUBSTITUTE(J138,"),",");",1)</f>
        <v>CPHT(MNC,MSA);CSTF(MNC,MSA);DM(MNC,MSA);DMF(MNC,MSA);DM1(MNC,MSA);</v>
      </c>
      <c r="L138" s="6" t="str">
        <f aca="false">SUBSTITUTE(K138,"),",");",1)</f>
        <v>CPHT(MNC,MSA);CSTF(MNC,MSA);DM(MNC,MSA);DMF(MNC,MSA);DM1(MNC,MSA);</v>
      </c>
      <c r="M138" s="6" t="str">
        <f aca="false">SUBSTITUTE(L138,"),",");",1)</f>
        <v>CPHT(MNC,MSA);CSTF(MNC,MSA);DM(MNC,MSA);DMF(MNC,MSA);DM1(MNC,MSA);</v>
      </c>
      <c r="N138" s="6" t="str">
        <f aca="false">SUBSTITUTE(M138,"),",");",1)</f>
        <v>CPHT(MNC,MSA);CSTF(MNC,MSA);DM(MNC,MSA);DMF(MNC,MSA);DM1(MNC,MSA);</v>
      </c>
      <c r="O138" s="6" t="str">
        <f aca="false">SUBSTITUTE(N138,"),",");",1)</f>
        <v>CPHT(MNC,MSA);CSTF(MNC,MSA);DM(MNC,MSA);DMF(MNC,MSA);DM1(MNC,MSA);</v>
      </c>
      <c r="P138" s="6" t="str">
        <f aca="false">SUBSTITUTE(O138,"),",");",1)</f>
        <v>CPHT(MNC,MSA);CSTF(MNC,MSA);DM(MNC,MSA);DMF(MNC,MSA);DM1(MNC,MSA);</v>
      </c>
      <c r="Q138" s="6" t="str">
        <f aca="false">SUBSTITUTE(P138,"),",");",1)</f>
        <v>CPHT(MNC,MSA);CSTF(MNC,MSA);DM(MNC,MSA);DMF(MNC,MSA);DM1(MNC,MSA);</v>
      </c>
      <c r="R138" s="6" t="str">
        <f aca="false">SUBSTITUTE(Q138,"),",");",1)</f>
        <v>CPHT(MNC,MSA);CSTF(MNC,MSA);DM(MNC,MSA);DMF(MNC,MSA);DM1(MNC,MSA);</v>
      </c>
    </row>
    <row r="139" customFormat="false" ht="13.2" hidden="false" customHeight="false" outlineLevel="0" collapsed="false">
      <c r="A139" s="11" t="s">
        <v>601</v>
      </c>
      <c r="B139" s="6" t="str">
        <f aca="false">SUBSTITUTE(A139,"),",");",1)</f>
        <v>ETG(MNC,MSA);FRTK(MNC,MSA),FRTN(MNC,MSA),FRTP(MNC,MSA),HU(MNC,MSA),</v>
      </c>
      <c r="C139" s="6" t="str">
        <f aca="false">SUBSTITUTE(B139,"),",");",1)</f>
        <v>ETG(MNC,MSA);FRTK(MNC,MSA);FRTN(MNC,MSA),FRTP(MNC,MSA),HU(MNC,MSA),</v>
      </c>
      <c r="D139" s="6" t="str">
        <f aca="false">SUBSTITUTE(C139,"),",");",1)</f>
        <v>ETG(MNC,MSA);FRTK(MNC,MSA);FRTN(MNC,MSA);FRTP(MNC,MSA),HU(MNC,MSA),</v>
      </c>
      <c r="E139" s="6" t="str">
        <f aca="false">SUBSTITUTE(D139,"),",");",1)</f>
        <v>ETG(MNC,MSA);FRTK(MNC,MSA);FRTN(MNC,MSA);FRTP(MNC,MSA);HU(MNC,MSA),</v>
      </c>
      <c r="F139" s="6" t="str">
        <f aca="false">SUBSTITUTE(E139,"),",");",1)</f>
        <v>ETG(MNC,MSA);FRTK(MNC,MSA);FRTN(MNC,MSA);FRTP(MNC,MSA);HU(MNC,MSA);</v>
      </c>
      <c r="G139" s="6" t="str">
        <f aca="false">SUBSTITUTE(F139,"),",");",1)</f>
        <v>ETG(MNC,MSA);FRTK(MNC,MSA);FRTN(MNC,MSA);FRTP(MNC,MSA);HU(MNC,MSA);</v>
      </c>
      <c r="H139" s="6" t="str">
        <f aca="false">SUBSTITUTE(G139,"),",");",1)</f>
        <v>ETG(MNC,MSA);FRTK(MNC,MSA);FRTN(MNC,MSA);FRTP(MNC,MSA);HU(MNC,MSA);</v>
      </c>
      <c r="I139" s="6" t="str">
        <f aca="false">SUBSTITUTE(H139,"),",");",1)</f>
        <v>ETG(MNC,MSA);FRTK(MNC,MSA);FRTN(MNC,MSA);FRTP(MNC,MSA);HU(MNC,MSA);</v>
      </c>
      <c r="J139" s="6" t="str">
        <f aca="false">SUBSTITUTE(I139,"),",");",1)</f>
        <v>ETG(MNC,MSA);FRTK(MNC,MSA);FRTN(MNC,MSA);FRTP(MNC,MSA);HU(MNC,MSA);</v>
      </c>
      <c r="K139" s="6" t="str">
        <f aca="false">SUBSTITUTE(J139,"),",");",1)</f>
        <v>ETG(MNC,MSA);FRTK(MNC,MSA);FRTN(MNC,MSA);FRTP(MNC,MSA);HU(MNC,MSA);</v>
      </c>
      <c r="L139" s="6" t="str">
        <f aca="false">SUBSTITUTE(K139,"),",");",1)</f>
        <v>ETG(MNC,MSA);FRTK(MNC,MSA);FRTN(MNC,MSA);FRTP(MNC,MSA);HU(MNC,MSA);</v>
      </c>
      <c r="M139" s="6" t="str">
        <f aca="false">SUBSTITUTE(L139,"),",");",1)</f>
        <v>ETG(MNC,MSA);FRTK(MNC,MSA);FRTN(MNC,MSA);FRTP(MNC,MSA);HU(MNC,MSA);</v>
      </c>
      <c r="N139" s="6" t="str">
        <f aca="false">SUBSTITUTE(M139,"),",");",1)</f>
        <v>ETG(MNC,MSA);FRTK(MNC,MSA);FRTN(MNC,MSA);FRTP(MNC,MSA);HU(MNC,MSA);</v>
      </c>
      <c r="O139" s="6" t="str">
        <f aca="false">SUBSTITUTE(N139,"),",");",1)</f>
        <v>ETG(MNC,MSA);FRTK(MNC,MSA);FRTN(MNC,MSA);FRTP(MNC,MSA);HU(MNC,MSA);</v>
      </c>
      <c r="P139" s="6" t="str">
        <f aca="false">SUBSTITUTE(O139,"),",");",1)</f>
        <v>ETG(MNC,MSA);FRTK(MNC,MSA);FRTN(MNC,MSA);FRTP(MNC,MSA);HU(MNC,MSA);</v>
      </c>
      <c r="Q139" s="6" t="str">
        <f aca="false">SUBSTITUTE(P139,"),",");",1)</f>
        <v>ETG(MNC,MSA);FRTK(MNC,MSA);FRTN(MNC,MSA);FRTP(MNC,MSA);HU(MNC,MSA);</v>
      </c>
      <c r="R139" s="6" t="str">
        <f aca="false">SUBSTITUTE(Q139,"),",");",1)</f>
        <v>ETG(MNC,MSA);FRTK(MNC,MSA);FRTN(MNC,MSA);FRTP(MNC,MSA);HU(MNC,MSA);</v>
      </c>
    </row>
    <row r="140" customFormat="false" ht="13.2" hidden="false" customHeight="false" outlineLevel="0" collapsed="false">
      <c r="A140" s="11" t="s">
        <v>602</v>
      </c>
      <c r="B140" s="6" t="str">
        <f aca="false">SUBSTITUTE(A140,"),",");",1)</f>
        <v>HUF(MNC,MSA);HUI(MNC,MSA),PPL0(MNC,MSA),RD(MNC,MSA),RDF(MNC,MSA),</v>
      </c>
      <c r="C140" s="6" t="str">
        <f aca="false">SUBSTITUTE(B140,"),",");",1)</f>
        <v>HUF(MNC,MSA);HUI(MNC,MSA);PPL0(MNC,MSA),RD(MNC,MSA),RDF(MNC,MSA),</v>
      </c>
      <c r="D140" s="6" t="str">
        <f aca="false">SUBSTITUTE(C140,"),",");",1)</f>
        <v>HUF(MNC,MSA);HUI(MNC,MSA);PPL0(MNC,MSA);RD(MNC,MSA),RDF(MNC,MSA),</v>
      </c>
      <c r="E140" s="6" t="str">
        <f aca="false">SUBSTITUTE(D140,"),",");",1)</f>
        <v>HUF(MNC,MSA);HUI(MNC,MSA);PPL0(MNC,MSA);RD(MNC,MSA);RDF(MNC,MSA),</v>
      </c>
      <c r="F140" s="6" t="str">
        <f aca="false">SUBSTITUTE(E140,"),",");",1)</f>
        <v>HUF(MNC,MSA);HUI(MNC,MSA);PPL0(MNC,MSA);RD(MNC,MSA);RDF(MNC,MSA);</v>
      </c>
      <c r="G140" s="6" t="str">
        <f aca="false">SUBSTITUTE(F140,"),",");",1)</f>
        <v>HUF(MNC,MSA);HUI(MNC,MSA);PPL0(MNC,MSA);RD(MNC,MSA);RDF(MNC,MSA);</v>
      </c>
      <c r="H140" s="6" t="str">
        <f aca="false">SUBSTITUTE(G140,"),",");",1)</f>
        <v>HUF(MNC,MSA);HUI(MNC,MSA);PPL0(MNC,MSA);RD(MNC,MSA);RDF(MNC,MSA);</v>
      </c>
      <c r="I140" s="6" t="str">
        <f aca="false">SUBSTITUTE(H140,"),",");",1)</f>
        <v>HUF(MNC,MSA);HUI(MNC,MSA);PPL0(MNC,MSA);RD(MNC,MSA);RDF(MNC,MSA);</v>
      </c>
      <c r="J140" s="6" t="str">
        <f aca="false">SUBSTITUTE(I140,"),",");",1)</f>
        <v>HUF(MNC,MSA);HUI(MNC,MSA);PPL0(MNC,MSA);RD(MNC,MSA);RDF(MNC,MSA);</v>
      </c>
      <c r="K140" s="6" t="str">
        <f aca="false">SUBSTITUTE(J140,"),",");",1)</f>
        <v>HUF(MNC,MSA);HUI(MNC,MSA);PPL0(MNC,MSA);RD(MNC,MSA);RDF(MNC,MSA);</v>
      </c>
      <c r="L140" s="6" t="str">
        <f aca="false">SUBSTITUTE(K140,"),",");",1)</f>
        <v>HUF(MNC,MSA);HUI(MNC,MSA);PPL0(MNC,MSA);RD(MNC,MSA);RDF(MNC,MSA);</v>
      </c>
      <c r="M140" s="6" t="str">
        <f aca="false">SUBSTITUTE(L140,"),",");",1)</f>
        <v>HUF(MNC,MSA);HUI(MNC,MSA);PPL0(MNC,MSA);RD(MNC,MSA);RDF(MNC,MSA);</v>
      </c>
      <c r="N140" s="6" t="str">
        <f aca="false">SUBSTITUTE(M140,"),",");",1)</f>
        <v>HUF(MNC,MSA);HUI(MNC,MSA);PPL0(MNC,MSA);RD(MNC,MSA);RDF(MNC,MSA);</v>
      </c>
      <c r="O140" s="6" t="str">
        <f aca="false">SUBSTITUTE(N140,"),",");",1)</f>
        <v>HUF(MNC,MSA);HUI(MNC,MSA);PPL0(MNC,MSA);RD(MNC,MSA);RDF(MNC,MSA);</v>
      </c>
      <c r="P140" s="6" t="str">
        <f aca="false">SUBSTITUTE(O140,"),",");",1)</f>
        <v>HUF(MNC,MSA);HUI(MNC,MSA);PPL0(MNC,MSA);RD(MNC,MSA);RDF(MNC,MSA);</v>
      </c>
      <c r="Q140" s="6" t="str">
        <f aca="false">SUBSTITUTE(P140,"),",");",1)</f>
        <v>HUF(MNC,MSA);HUI(MNC,MSA);PPL0(MNC,MSA);RD(MNC,MSA);RDF(MNC,MSA);</v>
      </c>
      <c r="R140" s="6" t="str">
        <f aca="false">SUBSTITUTE(Q140,"),",");",1)</f>
        <v>HUF(MNC,MSA);HUI(MNC,MSA);PPL0(MNC,MSA);RD(MNC,MSA);RDF(MNC,MSA);</v>
      </c>
    </row>
    <row r="141" customFormat="false" ht="13.2" hidden="false" customHeight="false" outlineLevel="0" collapsed="false">
      <c r="A141" s="11" t="s">
        <v>603</v>
      </c>
      <c r="B141" s="6" t="str">
        <f aca="false">SUBSTITUTE(A141,"),",");",1)</f>
        <v>REG(MNC,MSA);RW(MNC,MSA),SLAI(MNC,MSA),SLA0(MNC,MSA),SRA(MNC,MSA),</v>
      </c>
      <c r="C141" s="6" t="str">
        <f aca="false">SUBSTITUTE(B141,"),",");",1)</f>
        <v>REG(MNC,MSA);RW(MNC,MSA);SLAI(MNC,MSA),SLA0(MNC,MSA),SRA(MNC,MSA),</v>
      </c>
      <c r="D141" s="6" t="str">
        <f aca="false">SUBSTITUTE(C141,"),",");",1)</f>
        <v>REG(MNC,MSA);RW(MNC,MSA);SLAI(MNC,MSA);SLA0(MNC,MSA),SRA(MNC,MSA),</v>
      </c>
      <c r="E141" s="6" t="str">
        <f aca="false">SUBSTITUTE(D141,"),",");",1)</f>
        <v>REG(MNC,MSA);RW(MNC,MSA);SLAI(MNC,MSA);SLA0(MNC,MSA);SRA(MNC,MSA),</v>
      </c>
      <c r="F141" s="6" t="str">
        <f aca="false">SUBSTITUTE(E141,"),",");",1)</f>
        <v>REG(MNC,MSA);RW(MNC,MSA);SLAI(MNC,MSA);SLA0(MNC,MSA);SRA(MNC,MSA);</v>
      </c>
      <c r="G141" s="6" t="str">
        <f aca="false">SUBSTITUTE(F141,"),",");",1)</f>
        <v>REG(MNC,MSA);RW(MNC,MSA);SLAI(MNC,MSA);SLA0(MNC,MSA);SRA(MNC,MSA);</v>
      </c>
      <c r="H141" s="6" t="str">
        <f aca="false">SUBSTITUTE(G141,"),",");",1)</f>
        <v>REG(MNC,MSA);RW(MNC,MSA);SLAI(MNC,MSA);SLA0(MNC,MSA);SRA(MNC,MSA);</v>
      </c>
      <c r="I141" s="6" t="str">
        <f aca="false">SUBSTITUTE(H141,"),",");",1)</f>
        <v>REG(MNC,MSA);RW(MNC,MSA);SLAI(MNC,MSA);SLA0(MNC,MSA);SRA(MNC,MSA);</v>
      </c>
      <c r="J141" s="6" t="str">
        <f aca="false">SUBSTITUTE(I141,"),",");",1)</f>
        <v>REG(MNC,MSA);RW(MNC,MSA);SLAI(MNC,MSA);SLA0(MNC,MSA);SRA(MNC,MSA);</v>
      </c>
      <c r="K141" s="6" t="str">
        <f aca="false">SUBSTITUTE(J141,"),",");",1)</f>
        <v>REG(MNC,MSA);RW(MNC,MSA);SLAI(MNC,MSA);SLA0(MNC,MSA);SRA(MNC,MSA);</v>
      </c>
      <c r="L141" s="6" t="str">
        <f aca="false">SUBSTITUTE(K141,"),",");",1)</f>
        <v>REG(MNC,MSA);RW(MNC,MSA);SLAI(MNC,MSA);SLA0(MNC,MSA);SRA(MNC,MSA);</v>
      </c>
      <c r="M141" s="6" t="str">
        <f aca="false">SUBSTITUTE(L141,"),",");",1)</f>
        <v>REG(MNC,MSA);RW(MNC,MSA);SLAI(MNC,MSA);SLA0(MNC,MSA);SRA(MNC,MSA);</v>
      </c>
      <c r="N141" s="6" t="str">
        <f aca="false">SUBSTITUTE(M141,"),",");",1)</f>
        <v>REG(MNC,MSA);RW(MNC,MSA);SLAI(MNC,MSA);SLA0(MNC,MSA);SRA(MNC,MSA);</v>
      </c>
      <c r="O141" s="6" t="str">
        <f aca="false">SUBSTITUTE(N141,"),",");",1)</f>
        <v>REG(MNC,MSA);RW(MNC,MSA);SLAI(MNC,MSA);SLA0(MNC,MSA);SRA(MNC,MSA);</v>
      </c>
      <c r="P141" s="6" t="str">
        <f aca="false">SUBSTITUTE(O141,"),",");",1)</f>
        <v>REG(MNC,MSA);RW(MNC,MSA);SLAI(MNC,MSA);SLA0(MNC,MSA);SRA(MNC,MSA);</v>
      </c>
      <c r="Q141" s="6" t="str">
        <f aca="false">SUBSTITUTE(P141,"),",");",1)</f>
        <v>REG(MNC,MSA);RW(MNC,MSA);SLAI(MNC,MSA);SLA0(MNC,MSA);SRA(MNC,MSA);</v>
      </c>
      <c r="R141" s="6" t="str">
        <f aca="false">SUBSTITUTE(Q141,"),",");",1)</f>
        <v>REG(MNC,MSA);RW(MNC,MSA);SLAI(MNC,MSA);SLA0(MNC,MSA);SRA(MNC,MSA);</v>
      </c>
    </row>
    <row r="142" customFormat="false" ht="13.2" hidden="false" customHeight="false" outlineLevel="0" collapsed="false">
      <c r="A142" s="11" t="s">
        <v>604</v>
      </c>
      <c r="B142" s="6" t="str">
        <f aca="false">SUBSTITUTE(A142,"),",");",1)</f>
        <v>STD(MNC,MSA);STDK(MNC,MSA),STDL(MNC,MSA),STDN(MNC,MSA)</v>
      </c>
      <c r="C142" s="6" t="str">
        <f aca="false">SUBSTITUTE(B142,"),",");",1)</f>
        <v>STD(MNC,MSA);STDK(MNC,MSA);STDL(MNC,MSA),STDN(MNC,MSA)</v>
      </c>
      <c r="D142" s="6" t="str">
        <f aca="false">SUBSTITUTE(C142,"),",");",1)</f>
        <v>STD(MNC,MSA);STDK(MNC,MSA);STDL(MNC,MSA);STDN(MNC,MSA)</v>
      </c>
      <c r="E142" s="6" t="str">
        <f aca="false">SUBSTITUTE(D142,"),",");",1)</f>
        <v>STD(MNC,MSA);STDK(MNC,MSA);STDL(MNC,MSA);STDN(MNC,MSA)</v>
      </c>
      <c r="F142" s="6" t="str">
        <f aca="false">SUBSTITUTE(E142,"),",");",1)</f>
        <v>STD(MNC,MSA);STDK(MNC,MSA);STDL(MNC,MSA);STDN(MNC,MSA)</v>
      </c>
      <c r="G142" s="6" t="str">
        <f aca="false">SUBSTITUTE(F142,"),",");",1)</f>
        <v>STD(MNC,MSA);STDK(MNC,MSA);STDL(MNC,MSA);STDN(MNC,MSA)</v>
      </c>
      <c r="H142" s="6" t="str">
        <f aca="false">SUBSTITUTE(G142,"),",");",1)</f>
        <v>STD(MNC,MSA);STDK(MNC,MSA);STDL(MNC,MSA);STDN(MNC,MSA)</v>
      </c>
      <c r="I142" s="6" t="str">
        <f aca="false">SUBSTITUTE(H142,"),",");",1)</f>
        <v>STD(MNC,MSA);STDK(MNC,MSA);STDL(MNC,MSA);STDN(MNC,MSA)</v>
      </c>
      <c r="J142" s="6" t="str">
        <f aca="false">SUBSTITUTE(I142,"),",");",1)</f>
        <v>STD(MNC,MSA);STDK(MNC,MSA);STDL(MNC,MSA);STDN(MNC,MSA)</v>
      </c>
      <c r="K142" s="6" t="str">
        <f aca="false">SUBSTITUTE(J142,"),",");",1)</f>
        <v>STD(MNC,MSA);STDK(MNC,MSA);STDL(MNC,MSA);STDN(MNC,MSA)</v>
      </c>
      <c r="L142" s="6" t="str">
        <f aca="false">SUBSTITUTE(K142,"),",");",1)</f>
        <v>STD(MNC,MSA);STDK(MNC,MSA);STDL(MNC,MSA);STDN(MNC,MSA)</v>
      </c>
      <c r="M142" s="6" t="str">
        <f aca="false">SUBSTITUTE(L142,"),",");",1)</f>
        <v>STD(MNC,MSA);STDK(MNC,MSA);STDL(MNC,MSA);STDN(MNC,MSA)</v>
      </c>
      <c r="N142" s="6" t="str">
        <f aca="false">SUBSTITUTE(M142,"),",");",1)</f>
        <v>STD(MNC,MSA);STDK(MNC,MSA);STDL(MNC,MSA);STDN(MNC,MSA)</v>
      </c>
      <c r="O142" s="6" t="str">
        <f aca="false">SUBSTITUTE(N142,"),",");",1)</f>
        <v>STD(MNC,MSA);STDK(MNC,MSA);STDL(MNC,MSA);STDN(MNC,MSA)</v>
      </c>
      <c r="P142" s="6" t="str">
        <f aca="false">SUBSTITUTE(O142,"),",");",1)</f>
        <v>STD(MNC,MSA);STDK(MNC,MSA);STDL(MNC,MSA);STDN(MNC,MSA)</v>
      </c>
      <c r="Q142" s="6" t="str">
        <f aca="false">SUBSTITUTE(P142,"),",");",1)</f>
        <v>STD(MNC,MSA);STDK(MNC,MSA);STDL(MNC,MSA);STDN(MNC,MSA)</v>
      </c>
      <c r="R142" s="6" t="str">
        <f aca="false">SUBSTITUTE(Q142,"),",");",1)</f>
        <v>STD(MNC,MSA);STDK(MNC,MSA);STDL(MNC,MSA);STDN(MNC,MSA)</v>
      </c>
    </row>
    <row r="143" customFormat="false" ht="13.2" hidden="false" customHeight="false" outlineLevel="0" collapsed="false">
      <c r="A143" s="11" t="s">
        <v>605</v>
      </c>
      <c r="B143" s="6" t="str">
        <f aca="false">SUBSTITUTE(A143,"),",");",1)</f>
        <v>STDP(MNC,MSA);STL(MNC,MSA),SWH(MNC,MSA),SWP(MNC,MSA),TCAW(MNC,MSA),TDM(MNC,MSA),TETG(MNC,MSA),TFTK(MNC,MSA),TFTN(MNC,MSA),</v>
      </c>
      <c r="C143" s="6" t="str">
        <f aca="false">SUBSTITUTE(B143,"),",");",1)</f>
        <v>STDP(MNC,MSA);STL(MNC,MSA);SWH(MNC,MSA),SWP(MNC,MSA),TCAW(MNC,MSA),TDM(MNC,MSA),TETG(MNC,MSA),TFTK(MNC,MSA),TFTN(MNC,MSA),</v>
      </c>
      <c r="D143" s="6" t="str">
        <f aca="false">SUBSTITUTE(C143,"),",");",1)</f>
        <v>STDP(MNC,MSA);STL(MNC,MSA);SWH(MNC,MSA);SWP(MNC,MSA),TCAW(MNC,MSA),TDM(MNC,MSA),TETG(MNC,MSA),TFTK(MNC,MSA),TFTN(MNC,MSA),</v>
      </c>
      <c r="E143" s="6" t="str">
        <f aca="false">SUBSTITUTE(D143,"),",");",1)</f>
        <v>STDP(MNC,MSA);STL(MNC,MSA);SWH(MNC,MSA);SWP(MNC,MSA);TCAW(MNC,MSA),TDM(MNC,MSA),TETG(MNC,MSA),TFTK(MNC,MSA),TFTN(MNC,MSA),</v>
      </c>
      <c r="F143" s="6" t="str">
        <f aca="false">SUBSTITUTE(E143,"),",");",1)</f>
        <v>STDP(MNC,MSA);STL(MNC,MSA);SWH(MNC,MSA);SWP(MNC,MSA);TCAW(MNC,MSA);TDM(MNC,MSA),TETG(MNC,MSA),TFTK(MNC,MSA),TFTN(MNC,MSA),</v>
      </c>
      <c r="G143" s="6" t="str">
        <f aca="false">SUBSTITUTE(F143,"),",");",1)</f>
        <v>STDP(MNC,MSA);STL(MNC,MSA);SWH(MNC,MSA);SWP(MNC,MSA);TCAW(MNC,MSA);TDM(MNC,MSA);TETG(MNC,MSA),TFTK(MNC,MSA),TFTN(MNC,MSA),</v>
      </c>
      <c r="H143" s="6" t="str">
        <f aca="false">SUBSTITUTE(G143,"),",");",1)</f>
        <v>STDP(MNC,MSA);STL(MNC,MSA);SWH(MNC,MSA);SWP(MNC,MSA);TCAW(MNC,MSA);TDM(MNC,MSA);TETG(MNC,MSA);TFTK(MNC,MSA),TFTN(MNC,MSA),</v>
      </c>
      <c r="I143" s="6" t="str">
        <f aca="false">SUBSTITUTE(H143,"),",");",1)</f>
        <v>STDP(MNC,MSA);STL(MNC,MSA);SWH(MNC,MSA);SWP(MNC,MSA);TCAW(MNC,MSA);TDM(MNC,MSA);TETG(MNC,MSA);TFTK(MNC,MSA);TFTN(MNC,MSA),</v>
      </c>
      <c r="J143" s="6" t="str">
        <f aca="false">SUBSTITUTE(I143,"),",");",1)</f>
        <v>STDP(MNC,MSA);STL(MNC,MSA);SWH(MNC,MSA);SWP(MNC,MSA);TCAW(MNC,MSA);TDM(MNC,MSA);TETG(MNC,MSA);TFTK(MNC,MSA);TFTN(MNC,MSA);</v>
      </c>
      <c r="K143" s="6" t="str">
        <f aca="false">SUBSTITUTE(J143,"),",");",1)</f>
        <v>STDP(MNC,MSA);STL(MNC,MSA);SWH(MNC,MSA);SWP(MNC,MSA);TCAW(MNC,MSA);TDM(MNC,MSA);TETG(MNC,MSA);TFTK(MNC,MSA);TFTN(MNC,MSA);</v>
      </c>
      <c r="L143" s="6" t="str">
        <f aca="false">SUBSTITUTE(K143,"),",");",1)</f>
        <v>STDP(MNC,MSA);STL(MNC,MSA);SWH(MNC,MSA);SWP(MNC,MSA);TCAW(MNC,MSA);TDM(MNC,MSA);TETG(MNC,MSA);TFTK(MNC,MSA);TFTN(MNC,MSA);</v>
      </c>
      <c r="M143" s="6" t="str">
        <f aca="false">SUBSTITUTE(L143,"),",");",1)</f>
        <v>STDP(MNC,MSA);STL(MNC,MSA);SWH(MNC,MSA);SWP(MNC,MSA);TCAW(MNC,MSA);TDM(MNC,MSA);TETG(MNC,MSA);TFTK(MNC,MSA);TFTN(MNC,MSA);</v>
      </c>
      <c r="N143" s="6" t="str">
        <f aca="false">SUBSTITUTE(M143,"),",");",1)</f>
        <v>STDP(MNC,MSA);STL(MNC,MSA);SWH(MNC,MSA);SWP(MNC,MSA);TCAW(MNC,MSA);TDM(MNC,MSA);TETG(MNC,MSA);TFTK(MNC,MSA);TFTN(MNC,MSA);</v>
      </c>
      <c r="O143" s="6" t="str">
        <f aca="false">SUBSTITUTE(N143,"),",");",1)</f>
        <v>STDP(MNC,MSA);STL(MNC,MSA);SWH(MNC,MSA);SWP(MNC,MSA);TCAW(MNC,MSA);TDM(MNC,MSA);TETG(MNC,MSA);TFTK(MNC,MSA);TFTN(MNC,MSA);</v>
      </c>
      <c r="P143" s="6" t="str">
        <f aca="false">SUBSTITUTE(O143,"),",");",1)</f>
        <v>STDP(MNC,MSA);STL(MNC,MSA);SWH(MNC,MSA);SWP(MNC,MSA);TCAW(MNC,MSA);TDM(MNC,MSA);TETG(MNC,MSA);TFTK(MNC,MSA);TFTN(MNC,MSA);</v>
      </c>
      <c r="Q143" s="6" t="str">
        <f aca="false">SUBSTITUTE(P143,"),",");",1)</f>
        <v>STDP(MNC,MSA);STL(MNC,MSA);SWH(MNC,MSA);SWP(MNC,MSA);TCAW(MNC,MSA);TDM(MNC,MSA);TETG(MNC,MSA);TFTK(MNC,MSA);TFTN(MNC,MSA);</v>
      </c>
      <c r="R143" s="6" t="str">
        <f aca="false">SUBSTITUTE(Q143,"),",");",1)</f>
        <v>STDP(MNC,MSA);STL(MNC,MSA);SWH(MNC,MSA);SWP(MNC,MSA);TCAW(MNC,MSA);TDM(MNC,MSA);TETG(MNC,MSA);TFTK(MNC,MSA);TFTN(MNC,MSA);</v>
      </c>
    </row>
    <row r="144" customFormat="false" ht="13.2" hidden="false" customHeight="false" outlineLevel="0" collapsed="false">
      <c r="A144" s="11" t="s">
        <v>606</v>
      </c>
      <c r="B144" s="6" t="str">
        <f aca="false">SUBSTITUTE(A144,"),",");",1)</f>
        <v>TFTP(MNC,MSA);THU(MNC,MSA),TRA(MNC,MSA),TRD(MNC,MSA),TVIR(MNC,MSA),</v>
      </c>
      <c r="C144" s="6" t="str">
        <f aca="false">SUBSTITUTE(B144,"),",");",1)</f>
        <v>TFTP(MNC,MSA);THU(MNC,MSA);TRA(MNC,MSA),TRD(MNC,MSA),TVIR(MNC,MSA),</v>
      </c>
      <c r="D144" s="6" t="str">
        <f aca="false">SUBSTITUTE(C144,"),",");",1)</f>
        <v>TFTP(MNC,MSA);THU(MNC,MSA);TRA(MNC,MSA);TRD(MNC,MSA),TVIR(MNC,MSA),</v>
      </c>
      <c r="E144" s="6" t="str">
        <f aca="false">SUBSTITUTE(D144,"),",");",1)</f>
        <v>TFTP(MNC,MSA);THU(MNC,MSA);TRA(MNC,MSA);TRD(MNC,MSA);TVIR(MNC,MSA),</v>
      </c>
      <c r="F144" s="6" t="str">
        <f aca="false">SUBSTITUTE(E144,"),",");",1)</f>
        <v>TFTP(MNC,MSA);THU(MNC,MSA);TRA(MNC,MSA);TRD(MNC,MSA);TVIR(MNC,MSA);</v>
      </c>
      <c r="G144" s="6" t="str">
        <f aca="false">SUBSTITUTE(F144,"),",");",1)</f>
        <v>TFTP(MNC,MSA);THU(MNC,MSA);TRA(MNC,MSA);TRD(MNC,MSA);TVIR(MNC,MSA);</v>
      </c>
      <c r="H144" s="6" t="str">
        <f aca="false">SUBSTITUTE(G144,"),",");",1)</f>
        <v>TFTP(MNC,MSA);THU(MNC,MSA);TRA(MNC,MSA);TRD(MNC,MSA);TVIR(MNC,MSA);</v>
      </c>
      <c r="I144" s="6" t="str">
        <f aca="false">SUBSTITUTE(H144,"),",");",1)</f>
        <v>TFTP(MNC,MSA);THU(MNC,MSA);TRA(MNC,MSA);TRD(MNC,MSA);TVIR(MNC,MSA);</v>
      </c>
      <c r="J144" s="6" t="str">
        <f aca="false">SUBSTITUTE(I144,"),",");",1)</f>
        <v>TFTP(MNC,MSA);THU(MNC,MSA);TRA(MNC,MSA);TRD(MNC,MSA);TVIR(MNC,MSA);</v>
      </c>
      <c r="K144" s="6" t="str">
        <f aca="false">SUBSTITUTE(J144,"),",");",1)</f>
        <v>TFTP(MNC,MSA);THU(MNC,MSA);TRA(MNC,MSA);TRD(MNC,MSA);TVIR(MNC,MSA);</v>
      </c>
      <c r="L144" s="6" t="str">
        <f aca="false">SUBSTITUTE(K144,"),",");",1)</f>
        <v>TFTP(MNC,MSA);THU(MNC,MSA);TRA(MNC,MSA);TRD(MNC,MSA);TVIR(MNC,MSA);</v>
      </c>
      <c r="M144" s="6" t="str">
        <f aca="false">SUBSTITUTE(L144,"),",");",1)</f>
        <v>TFTP(MNC,MSA);THU(MNC,MSA);TRA(MNC,MSA);TRD(MNC,MSA);TVIR(MNC,MSA);</v>
      </c>
      <c r="N144" s="6" t="str">
        <f aca="false">SUBSTITUTE(M144,"),",");",1)</f>
        <v>TFTP(MNC,MSA);THU(MNC,MSA);TRA(MNC,MSA);TRD(MNC,MSA);TVIR(MNC,MSA);</v>
      </c>
      <c r="O144" s="6" t="str">
        <f aca="false">SUBSTITUTE(N144,"),",");",1)</f>
        <v>TFTP(MNC,MSA);THU(MNC,MSA);TRA(MNC,MSA);TRD(MNC,MSA);TVIR(MNC,MSA);</v>
      </c>
      <c r="P144" s="6" t="str">
        <f aca="false">SUBSTITUTE(O144,"),",");",1)</f>
        <v>TFTP(MNC,MSA);THU(MNC,MSA);TRA(MNC,MSA);TRD(MNC,MSA);TVIR(MNC,MSA);</v>
      </c>
      <c r="Q144" s="6" t="str">
        <f aca="false">SUBSTITUTE(P144,"),",");",1)</f>
        <v>TFTP(MNC,MSA);THU(MNC,MSA);TRA(MNC,MSA);TRD(MNC,MSA);TVIR(MNC,MSA);</v>
      </c>
      <c r="R144" s="6" t="str">
        <f aca="false">SUBSTITUTE(Q144,"),",");",1)</f>
        <v>TFTP(MNC,MSA);THU(MNC,MSA);TRA(MNC,MSA);TRD(MNC,MSA);TVIR(MNC,MSA);</v>
      </c>
    </row>
    <row r="145" customFormat="false" ht="13.2" hidden="false" customHeight="false" outlineLevel="0" collapsed="false">
      <c r="A145" s="11" t="s">
        <v>607</v>
      </c>
      <c r="B145" s="6" t="str">
        <f aca="false">SUBSTITUTE(A145,"),",");",1)</f>
        <v>TYL1(MNC,MSA);TYL2(MNC,MSA),TYLK(MNC,MSA),TYLN(MNC,MSA),</v>
      </c>
      <c r="C145" s="6" t="str">
        <f aca="false">SUBSTITUTE(B145,"),",");",1)</f>
        <v>TYL1(MNC,MSA);TYL2(MNC,MSA);TYLK(MNC,MSA),TYLN(MNC,MSA),</v>
      </c>
      <c r="D145" s="6" t="str">
        <f aca="false">SUBSTITUTE(C145,"),",");",1)</f>
        <v>TYL1(MNC,MSA);TYL2(MNC,MSA);TYLK(MNC,MSA);TYLN(MNC,MSA),</v>
      </c>
      <c r="E145" s="6" t="str">
        <f aca="false">SUBSTITUTE(D145,"),",");",1)</f>
        <v>TYL1(MNC,MSA);TYL2(MNC,MSA);TYLK(MNC,MSA);TYLN(MNC,MSA);</v>
      </c>
      <c r="F145" s="6" t="str">
        <f aca="false">SUBSTITUTE(E145,"),",");",1)</f>
        <v>TYL1(MNC,MSA);TYL2(MNC,MSA);TYLK(MNC,MSA);TYLN(MNC,MSA);</v>
      </c>
      <c r="G145" s="6" t="str">
        <f aca="false">SUBSTITUTE(F145,"),",");",1)</f>
        <v>TYL1(MNC,MSA);TYL2(MNC,MSA);TYLK(MNC,MSA);TYLN(MNC,MSA);</v>
      </c>
      <c r="H145" s="6" t="str">
        <f aca="false">SUBSTITUTE(G145,"),",");",1)</f>
        <v>TYL1(MNC,MSA);TYL2(MNC,MSA);TYLK(MNC,MSA);TYLN(MNC,MSA);</v>
      </c>
      <c r="I145" s="6" t="str">
        <f aca="false">SUBSTITUTE(H145,"),",");",1)</f>
        <v>TYL1(MNC,MSA);TYL2(MNC,MSA);TYLK(MNC,MSA);TYLN(MNC,MSA);</v>
      </c>
      <c r="J145" s="6" t="str">
        <f aca="false">SUBSTITUTE(I145,"),",");",1)</f>
        <v>TYL1(MNC,MSA);TYL2(MNC,MSA);TYLK(MNC,MSA);TYLN(MNC,MSA);</v>
      </c>
      <c r="K145" s="6" t="str">
        <f aca="false">SUBSTITUTE(J145,"),",");",1)</f>
        <v>TYL1(MNC,MSA);TYL2(MNC,MSA);TYLK(MNC,MSA);TYLN(MNC,MSA);</v>
      </c>
      <c r="L145" s="6" t="str">
        <f aca="false">SUBSTITUTE(K145,"),",");",1)</f>
        <v>TYL1(MNC,MSA);TYL2(MNC,MSA);TYLK(MNC,MSA);TYLN(MNC,MSA);</v>
      </c>
      <c r="M145" s="6" t="str">
        <f aca="false">SUBSTITUTE(L145,"),",");",1)</f>
        <v>TYL1(MNC,MSA);TYL2(MNC,MSA);TYLK(MNC,MSA);TYLN(MNC,MSA);</v>
      </c>
      <c r="N145" s="6" t="str">
        <f aca="false">SUBSTITUTE(M145,"),",");",1)</f>
        <v>TYL1(MNC,MSA);TYL2(MNC,MSA);TYLK(MNC,MSA);TYLN(MNC,MSA);</v>
      </c>
      <c r="O145" s="6" t="str">
        <f aca="false">SUBSTITUTE(N145,"),",");",1)</f>
        <v>TYL1(MNC,MSA);TYL2(MNC,MSA);TYLK(MNC,MSA);TYLN(MNC,MSA);</v>
      </c>
      <c r="P145" s="6" t="str">
        <f aca="false">SUBSTITUTE(O145,"),",");",1)</f>
        <v>TYL1(MNC,MSA);TYL2(MNC,MSA);TYLK(MNC,MSA);TYLN(MNC,MSA);</v>
      </c>
      <c r="Q145" s="6" t="str">
        <f aca="false">SUBSTITUTE(P145,"),",");",1)</f>
        <v>TYL1(MNC,MSA);TYL2(MNC,MSA);TYLK(MNC,MSA);TYLN(MNC,MSA);</v>
      </c>
      <c r="R145" s="6" t="str">
        <f aca="false">SUBSTITUTE(Q145,"),",");",1)</f>
        <v>TYL1(MNC,MSA);TYL2(MNC,MSA);TYLK(MNC,MSA);TYLN(MNC,MSA);</v>
      </c>
    </row>
    <row r="146" customFormat="false" ht="13.2" hidden="false" customHeight="false" outlineLevel="0" collapsed="false">
      <c r="A146" s="11" t="s">
        <v>608</v>
      </c>
      <c r="B146" s="6" t="str">
        <f aca="false">SUBSTITUTE(A146,"),",");",1)</f>
        <v>TYLP(MNC,MSA);UK1(MNC,MSA),UNA(MNC,MSA),UN1(MNC,MSA),UP1(MNC,MSA),</v>
      </c>
      <c r="C146" s="6" t="str">
        <f aca="false">SUBSTITUTE(B146,"),",");",1)</f>
        <v>TYLP(MNC,MSA);UK1(MNC,MSA);UNA(MNC,MSA),UN1(MNC,MSA),UP1(MNC,MSA),</v>
      </c>
      <c r="D146" s="6" t="str">
        <f aca="false">SUBSTITUTE(C146,"),",");",1)</f>
        <v>TYLP(MNC,MSA);UK1(MNC,MSA);UNA(MNC,MSA);UN1(MNC,MSA),UP1(MNC,MSA),</v>
      </c>
      <c r="E146" s="6" t="str">
        <f aca="false">SUBSTITUTE(D146,"),",");",1)</f>
        <v>TYLP(MNC,MSA);UK1(MNC,MSA);UNA(MNC,MSA);UN1(MNC,MSA);UP1(MNC,MSA),</v>
      </c>
      <c r="F146" s="6" t="str">
        <f aca="false">SUBSTITUTE(E146,"),",");",1)</f>
        <v>TYLP(MNC,MSA);UK1(MNC,MSA);UNA(MNC,MSA);UN1(MNC,MSA);UP1(MNC,MSA);</v>
      </c>
      <c r="G146" s="6" t="str">
        <f aca="false">SUBSTITUTE(F146,"),",");",1)</f>
        <v>TYLP(MNC,MSA);UK1(MNC,MSA);UNA(MNC,MSA);UN1(MNC,MSA);UP1(MNC,MSA);</v>
      </c>
      <c r="H146" s="6" t="str">
        <f aca="false">SUBSTITUTE(G146,"),",");",1)</f>
        <v>TYLP(MNC,MSA);UK1(MNC,MSA);UNA(MNC,MSA);UN1(MNC,MSA);UP1(MNC,MSA);</v>
      </c>
      <c r="I146" s="6" t="str">
        <f aca="false">SUBSTITUTE(H146,"),",");",1)</f>
        <v>TYLP(MNC,MSA);UK1(MNC,MSA);UNA(MNC,MSA);UN1(MNC,MSA);UP1(MNC,MSA);</v>
      </c>
      <c r="J146" s="6" t="str">
        <f aca="false">SUBSTITUTE(I146,"),",");",1)</f>
        <v>TYLP(MNC,MSA);UK1(MNC,MSA);UNA(MNC,MSA);UN1(MNC,MSA);UP1(MNC,MSA);</v>
      </c>
      <c r="K146" s="6" t="str">
        <f aca="false">SUBSTITUTE(J146,"),",");",1)</f>
        <v>TYLP(MNC,MSA);UK1(MNC,MSA);UNA(MNC,MSA);UN1(MNC,MSA);UP1(MNC,MSA);</v>
      </c>
      <c r="L146" s="6" t="str">
        <f aca="false">SUBSTITUTE(K146,"),",");",1)</f>
        <v>TYLP(MNC,MSA);UK1(MNC,MSA);UNA(MNC,MSA);UN1(MNC,MSA);UP1(MNC,MSA);</v>
      </c>
      <c r="M146" s="6" t="str">
        <f aca="false">SUBSTITUTE(L146,"),",");",1)</f>
        <v>TYLP(MNC,MSA);UK1(MNC,MSA);UNA(MNC,MSA);UN1(MNC,MSA);UP1(MNC,MSA);</v>
      </c>
      <c r="N146" s="6" t="str">
        <f aca="false">SUBSTITUTE(M146,"),",");",1)</f>
        <v>TYLP(MNC,MSA);UK1(MNC,MSA);UNA(MNC,MSA);UN1(MNC,MSA);UP1(MNC,MSA);</v>
      </c>
      <c r="O146" s="6" t="str">
        <f aca="false">SUBSTITUTE(N146,"),",");",1)</f>
        <v>TYLP(MNC,MSA);UK1(MNC,MSA);UNA(MNC,MSA);UN1(MNC,MSA);UP1(MNC,MSA);</v>
      </c>
      <c r="P146" s="6" t="str">
        <f aca="false">SUBSTITUTE(O146,"),",");",1)</f>
        <v>TYLP(MNC,MSA);UK1(MNC,MSA);UNA(MNC,MSA);UN1(MNC,MSA);UP1(MNC,MSA);</v>
      </c>
      <c r="Q146" s="6" t="str">
        <f aca="false">SUBSTITUTE(P146,"),",");",1)</f>
        <v>TYLP(MNC,MSA);UK1(MNC,MSA);UNA(MNC,MSA);UN1(MNC,MSA);UP1(MNC,MSA);</v>
      </c>
      <c r="R146" s="6" t="str">
        <f aca="false">SUBSTITUTE(Q146,"),",");",1)</f>
        <v>TYLP(MNC,MSA);UK1(MNC,MSA);UNA(MNC,MSA);UN1(MNC,MSA);UP1(MNC,MSA);</v>
      </c>
    </row>
    <row r="147" customFormat="false" ht="13.2" hidden="false" customHeight="false" outlineLevel="0" collapsed="false">
      <c r="A147" s="11" t="s">
        <v>609</v>
      </c>
      <c r="B147" s="6" t="str">
        <f aca="false">SUBSTITUTE(A147,"),",");",1)</f>
        <v>VIR(MNC,MSA);WCHT(MNC,MSA),WLV(MNC,MSA),XLAI(MNC,MSA),</v>
      </c>
      <c r="C147" s="6" t="str">
        <f aca="false">SUBSTITUTE(B147,"),",");",1)</f>
        <v>VIR(MNC,MSA);WCHT(MNC,MSA);WLV(MNC,MSA),XLAI(MNC,MSA),</v>
      </c>
      <c r="D147" s="6" t="str">
        <f aca="false">SUBSTITUTE(C147,"),",");",1)</f>
        <v>VIR(MNC,MSA);WCHT(MNC,MSA);WLV(MNC,MSA);XLAI(MNC,MSA),</v>
      </c>
      <c r="E147" s="6" t="str">
        <f aca="false">SUBSTITUTE(D147,"),",");",1)</f>
        <v>VIR(MNC,MSA);WCHT(MNC,MSA);WLV(MNC,MSA);XLAI(MNC,MSA);</v>
      </c>
      <c r="F147" s="6" t="str">
        <f aca="false">SUBSTITUTE(E147,"),",");",1)</f>
        <v>VIR(MNC,MSA);WCHT(MNC,MSA);WLV(MNC,MSA);XLAI(MNC,MSA);</v>
      </c>
      <c r="G147" s="6" t="str">
        <f aca="false">SUBSTITUTE(F147,"),",");",1)</f>
        <v>VIR(MNC,MSA);WCHT(MNC,MSA);WLV(MNC,MSA);XLAI(MNC,MSA);</v>
      </c>
      <c r="H147" s="6" t="str">
        <f aca="false">SUBSTITUTE(G147,"),",");",1)</f>
        <v>VIR(MNC,MSA);WCHT(MNC,MSA);WLV(MNC,MSA);XLAI(MNC,MSA);</v>
      </c>
      <c r="I147" s="6" t="str">
        <f aca="false">SUBSTITUTE(H147,"),",");",1)</f>
        <v>VIR(MNC,MSA);WCHT(MNC,MSA);WLV(MNC,MSA);XLAI(MNC,MSA);</v>
      </c>
      <c r="J147" s="6" t="str">
        <f aca="false">SUBSTITUTE(I147,"),",");",1)</f>
        <v>VIR(MNC,MSA);WCHT(MNC,MSA);WLV(MNC,MSA);XLAI(MNC,MSA);</v>
      </c>
      <c r="K147" s="6" t="str">
        <f aca="false">SUBSTITUTE(J147,"),",");",1)</f>
        <v>VIR(MNC,MSA);WCHT(MNC,MSA);WLV(MNC,MSA);XLAI(MNC,MSA);</v>
      </c>
      <c r="L147" s="6" t="str">
        <f aca="false">SUBSTITUTE(K147,"),",");",1)</f>
        <v>VIR(MNC,MSA);WCHT(MNC,MSA);WLV(MNC,MSA);XLAI(MNC,MSA);</v>
      </c>
      <c r="M147" s="6" t="str">
        <f aca="false">SUBSTITUTE(L147,"),",");",1)</f>
        <v>VIR(MNC,MSA);WCHT(MNC,MSA);WLV(MNC,MSA);XLAI(MNC,MSA);</v>
      </c>
      <c r="N147" s="6" t="str">
        <f aca="false">SUBSTITUTE(M147,"),",");",1)</f>
        <v>VIR(MNC,MSA);WCHT(MNC,MSA);WLV(MNC,MSA);XLAI(MNC,MSA);</v>
      </c>
      <c r="O147" s="6" t="str">
        <f aca="false">SUBSTITUTE(N147,"),",");",1)</f>
        <v>VIR(MNC,MSA);WCHT(MNC,MSA);WLV(MNC,MSA);XLAI(MNC,MSA);</v>
      </c>
      <c r="P147" s="6" t="str">
        <f aca="false">SUBSTITUTE(O147,"),",");",1)</f>
        <v>VIR(MNC,MSA);WCHT(MNC,MSA);WLV(MNC,MSA);XLAI(MNC,MSA);</v>
      </c>
      <c r="Q147" s="6" t="str">
        <f aca="false">SUBSTITUTE(P147,"),",");",1)</f>
        <v>VIR(MNC,MSA);WCHT(MNC,MSA);WLV(MNC,MSA);XLAI(MNC,MSA);</v>
      </c>
      <c r="R147" s="6" t="str">
        <f aca="false">SUBSTITUTE(Q147,"),",");",1)</f>
        <v>VIR(MNC,MSA);WCHT(MNC,MSA);WLV(MNC,MSA);XLAI(MNC,MSA);</v>
      </c>
    </row>
    <row r="148" customFormat="false" ht="13.2" hidden="false" customHeight="false" outlineLevel="0" collapsed="false">
      <c r="A148" s="11" t="s">
        <v>610</v>
      </c>
      <c r="B148" s="6" t="str">
        <f aca="false">SUBSTITUTE(A148,"),",");",1)</f>
        <v>XDLA0(MNC,MSA);YLD1(MNC,MSA),YLD2(MNC,MSA),YLKF(MNC,MSA),</v>
      </c>
      <c r="C148" s="6" t="str">
        <f aca="false">SUBSTITUTE(B148,"),",");",1)</f>
        <v>XDLA0(MNC,MSA);YLD1(MNC,MSA);YLD2(MNC,MSA),YLKF(MNC,MSA),</v>
      </c>
      <c r="D148" s="6" t="str">
        <f aca="false">SUBSTITUTE(C148,"),",");",1)</f>
        <v>XDLA0(MNC,MSA);YLD1(MNC,MSA);YLD2(MNC,MSA);YLKF(MNC,MSA),</v>
      </c>
      <c r="E148" s="6" t="str">
        <f aca="false">SUBSTITUTE(D148,"),",");",1)</f>
        <v>XDLA0(MNC,MSA);YLD1(MNC,MSA);YLD2(MNC,MSA);YLKF(MNC,MSA);</v>
      </c>
      <c r="F148" s="6" t="str">
        <f aca="false">SUBSTITUTE(E148,"),",");",1)</f>
        <v>XDLA0(MNC,MSA);YLD1(MNC,MSA);YLD2(MNC,MSA);YLKF(MNC,MSA);</v>
      </c>
      <c r="G148" s="6" t="str">
        <f aca="false">SUBSTITUTE(F148,"),",");",1)</f>
        <v>XDLA0(MNC,MSA);YLD1(MNC,MSA);YLD2(MNC,MSA);YLKF(MNC,MSA);</v>
      </c>
      <c r="H148" s="6" t="str">
        <f aca="false">SUBSTITUTE(G148,"),",");",1)</f>
        <v>XDLA0(MNC,MSA);YLD1(MNC,MSA);YLD2(MNC,MSA);YLKF(MNC,MSA);</v>
      </c>
      <c r="I148" s="6" t="str">
        <f aca="false">SUBSTITUTE(H148,"),",");",1)</f>
        <v>XDLA0(MNC,MSA);YLD1(MNC,MSA);YLD2(MNC,MSA);YLKF(MNC,MSA);</v>
      </c>
      <c r="J148" s="6" t="str">
        <f aca="false">SUBSTITUTE(I148,"),",");",1)</f>
        <v>XDLA0(MNC,MSA);YLD1(MNC,MSA);YLD2(MNC,MSA);YLKF(MNC,MSA);</v>
      </c>
      <c r="K148" s="6" t="str">
        <f aca="false">SUBSTITUTE(J148,"),",");",1)</f>
        <v>XDLA0(MNC,MSA);YLD1(MNC,MSA);YLD2(MNC,MSA);YLKF(MNC,MSA);</v>
      </c>
      <c r="L148" s="6" t="str">
        <f aca="false">SUBSTITUTE(K148,"),",");",1)</f>
        <v>XDLA0(MNC,MSA);YLD1(MNC,MSA);YLD2(MNC,MSA);YLKF(MNC,MSA);</v>
      </c>
      <c r="M148" s="6" t="str">
        <f aca="false">SUBSTITUTE(L148,"),",");",1)</f>
        <v>XDLA0(MNC,MSA);YLD1(MNC,MSA);YLD2(MNC,MSA);YLKF(MNC,MSA);</v>
      </c>
      <c r="N148" s="6" t="str">
        <f aca="false">SUBSTITUTE(M148,"),",");",1)</f>
        <v>XDLA0(MNC,MSA);YLD1(MNC,MSA);YLD2(MNC,MSA);YLKF(MNC,MSA);</v>
      </c>
      <c r="O148" s="6" t="str">
        <f aca="false">SUBSTITUTE(N148,"),",");",1)</f>
        <v>XDLA0(MNC,MSA);YLD1(MNC,MSA);YLD2(MNC,MSA);YLKF(MNC,MSA);</v>
      </c>
      <c r="P148" s="6" t="str">
        <f aca="false">SUBSTITUTE(O148,"),",");",1)</f>
        <v>XDLA0(MNC,MSA);YLD1(MNC,MSA);YLD2(MNC,MSA);YLKF(MNC,MSA);</v>
      </c>
      <c r="Q148" s="6" t="str">
        <f aca="false">SUBSTITUTE(P148,"),",");",1)</f>
        <v>XDLA0(MNC,MSA);YLD1(MNC,MSA);YLD2(MNC,MSA);YLKF(MNC,MSA);</v>
      </c>
      <c r="R148" s="6" t="str">
        <f aca="false">SUBSTITUTE(Q148,"),",");",1)</f>
        <v>XDLA0(MNC,MSA);YLD1(MNC,MSA);YLD2(MNC,MSA);YLKF(MNC,MSA);</v>
      </c>
    </row>
    <row r="149" customFormat="false" ht="13.2" hidden="false" customHeight="false" outlineLevel="0" collapsed="false">
      <c r="A149" s="11" t="s">
        <v>611</v>
      </c>
      <c r="B149" s="6" t="str">
        <f aca="false">SUBSTITUTE(A149,"),",");",1)</f>
        <v>YLNF(MNC,MSA);YLPF(MNC,MSA)</v>
      </c>
      <c r="C149" s="6" t="str">
        <f aca="false">SUBSTITUTE(B149,"),",");",1)</f>
        <v>YLNF(MNC,MSA);YLPF(MNC,MSA)</v>
      </c>
      <c r="D149" s="6" t="str">
        <f aca="false">SUBSTITUTE(C149,"),",");",1)</f>
        <v>YLNF(MNC,MSA);YLPF(MNC,MSA)</v>
      </c>
      <c r="E149" s="6" t="str">
        <f aca="false">SUBSTITUTE(D149,"),",");",1)</f>
        <v>YLNF(MNC,MSA);YLPF(MNC,MSA)</v>
      </c>
      <c r="F149" s="6" t="str">
        <f aca="false">SUBSTITUTE(E149,"),",");",1)</f>
        <v>YLNF(MNC,MSA);YLPF(MNC,MSA)</v>
      </c>
      <c r="G149" s="6" t="str">
        <f aca="false">SUBSTITUTE(F149,"),",");",1)</f>
        <v>YLNF(MNC,MSA);YLPF(MNC,MSA)</v>
      </c>
      <c r="H149" s="6" t="str">
        <f aca="false">SUBSTITUTE(G149,"),",");",1)</f>
        <v>YLNF(MNC,MSA);YLPF(MNC,MSA)</v>
      </c>
      <c r="I149" s="6" t="str">
        <f aca="false">SUBSTITUTE(H149,"),",");",1)</f>
        <v>YLNF(MNC,MSA);YLPF(MNC,MSA)</v>
      </c>
      <c r="J149" s="6" t="str">
        <f aca="false">SUBSTITUTE(I149,"),",");",1)</f>
        <v>YLNF(MNC,MSA);YLPF(MNC,MSA)</v>
      </c>
      <c r="K149" s="6" t="str">
        <f aca="false">SUBSTITUTE(J149,"),",");",1)</f>
        <v>YLNF(MNC,MSA);YLPF(MNC,MSA)</v>
      </c>
      <c r="L149" s="6" t="str">
        <f aca="false">SUBSTITUTE(K149,"),",");",1)</f>
        <v>YLNF(MNC,MSA);YLPF(MNC,MSA)</v>
      </c>
      <c r="M149" s="6" t="str">
        <f aca="false">SUBSTITUTE(L149,"),",");",1)</f>
        <v>YLNF(MNC,MSA);YLPF(MNC,MSA)</v>
      </c>
      <c r="N149" s="6" t="str">
        <f aca="false">SUBSTITUTE(M149,"),",");",1)</f>
        <v>YLNF(MNC,MSA);YLPF(MNC,MSA)</v>
      </c>
      <c r="O149" s="6" t="str">
        <f aca="false">SUBSTITUTE(N149,"),",");",1)</f>
        <v>YLNF(MNC,MSA);YLPF(MNC,MSA)</v>
      </c>
      <c r="P149" s="6" t="str">
        <f aca="false">SUBSTITUTE(O149,"),",");",1)</f>
        <v>YLNF(MNC,MSA);YLPF(MNC,MSA)</v>
      </c>
      <c r="Q149" s="6" t="str">
        <f aca="false">SUBSTITUTE(P149,"),",");",1)</f>
        <v>YLNF(MNC,MSA);YLPF(MNC,MSA)</v>
      </c>
      <c r="R149" s="6" t="str">
        <f aca="false">SUBSTITUTE(Q149,"),",");",1)</f>
        <v>YLNF(MNC,MSA);YLPF(MNC,MSA)</v>
      </c>
    </row>
    <row r="150" customFormat="false" ht="13.2" hidden="false" customHeight="false" outlineLevel="0" collapsed="false">
      <c r="A150" s="11" t="s">
        <v>612</v>
      </c>
      <c r="B150" s="6" t="str">
        <f aca="false">SUBSTITUTE(A150,"),",");",1)</f>
        <v>CO2C(MSC,MSA);AFP(MSC,MSA),AN2OC(MSC,MSA),AO2C(MSC,MSA),</v>
      </c>
      <c r="C150" s="6" t="str">
        <f aca="false">SUBSTITUTE(B150,"),",");",1)</f>
        <v>CO2C(MSC,MSA);AFP(MSC,MSA);AN2OC(MSC,MSA),AO2C(MSC,MSA),</v>
      </c>
      <c r="D150" s="6" t="str">
        <f aca="false">SUBSTITUTE(C150,"),",");",1)</f>
        <v>CO2C(MSC,MSA);AFP(MSC,MSA);AN2OC(MSC,MSA);AO2C(MSC,MSA),</v>
      </c>
      <c r="E150" s="6" t="str">
        <f aca="false">SUBSTITUTE(D150,"),",");",1)</f>
        <v>CO2C(MSC,MSA);AFP(MSC,MSA);AN2OC(MSC,MSA);AO2C(MSC,MSA);</v>
      </c>
      <c r="F150" s="6" t="str">
        <f aca="false">SUBSTITUTE(E150,"),",");",1)</f>
        <v>CO2C(MSC,MSA);AFP(MSC,MSA);AN2OC(MSC,MSA);AO2C(MSC,MSA);</v>
      </c>
      <c r="G150" s="6" t="str">
        <f aca="false">SUBSTITUTE(F150,"),",");",1)</f>
        <v>CO2C(MSC,MSA);AFP(MSC,MSA);AN2OC(MSC,MSA);AO2C(MSC,MSA);</v>
      </c>
      <c r="H150" s="6" t="str">
        <f aca="false">SUBSTITUTE(G150,"),",");",1)</f>
        <v>CO2C(MSC,MSA);AFP(MSC,MSA);AN2OC(MSC,MSA);AO2C(MSC,MSA);</v>
      </c>
      <c r="I150" s="6" t="str">
        <f aca="false">SUBSTITUTE(H150,"),",");",1)</f>
        <v>CO2C(MSC,MSA);AFP(MSC,MSA);AN2OC(MSC,MSA);AO2C(MSC,MSA);</v>
      </c>
      <c r="J150" s="6" t="str">
        <f aca="false">SUBSTITUTE(I150,"),",");",1)</f>
        <v>CO2C(MSC,MSA);AFP(MSC,MSA);AN2OC(MSC,MSA);AO2C(MSC,MSA);</v>
      </c>
      <c r="K150" s="6" t="str">
        <f aca="false">SUBSTITUTE(J150,"),",");",1)</f>
        <v>CO2C(MSC,MSA);AFP(MSC,MSA);AN2OC(MSC,MSA);AO2C(MSC,MSA);</v>
      </c>
      <c r="L150" s="6" t="str">
        <f aca="false">SUBSTITUTE(K150,"),",");",1)</f>
        <v>CO2C(MSC,MSA);AFP(MSC,MSA);AN2OC(MSC,MSA);AO2C(MSC,MSA);</v>
      </c>
      <c r="M150" s="6" t="str">
        <f aca="false">SUBSTITUTE(L150,"),",");",1)</f>
        <v>CO2C(MSC,MSA);AFP(MSC,MSA);AN2OC(MSC,MSA);AO2C(MSC,MSA);</v>
      </c>
      <c r="N150" s="6" t="str">
        <f aca="false">SUBSTITUTE(M150,"),",");",1)</f>
        <v>CO2C(MSC,MSA);AFP(MSC,MSA);AN2OC(MSC,MSA);AO2C(MSC,MSA);</v>
      </c>
      <c r="O150" s="6" t="str">
        <f aca="false">SUBSTITUTE(N150,"),",");",1)</f>
        <v>CO2C(MSC,MSA);AFP(MSC,MSA);AN2OC(MSC,MSA);AO2C(MSC,MSA);</v>
      </c>
      <c r="P150" s="6" t="str">
        <f aca="false">SUBSTITUTE(O150,"),",");",1)</f>
        <v>CO2C(MSC,MSA);AFP(MSC,MSA);AN2OC(MSC,MSA);AO2C(MSC,MSA);</v>
      </c>
      <c r="Q150" s="6" t="str">
        <f aca="false">SUBSTITUTE(P150,"),",");",1)</f>
        <v>CO2C(MSC,MSA);AFP(MSC,MSA);AN2OC(MSC,MSA);AO2C(MSC,MSA);</v>
      </c>
      <c r="R150" s="6" t="str">
        <f aca="false">SUBSTITUTE(Q150,"),",");",1)</f>
        <v>CO2C(MSC,MSA);AFP(MSC,MSA);AN2OC(MSC,MSA);AO2C(MSC,MSA);</v>
      </c>
    </row>
    <row r="151" customFormat="false" ht="13.2" hidden="false" customHeight="false" outlineLevel="0" collapsed="false">
      <c r="A151" s="11" t="s">
        <v>613</v>
      </c>
      <c r="B151" s="6" t="str">
        <f aca="false">SUBSTITUTE(A151,"),",");",1)</f>
        <v>CGCO2(MSC,MSA);CGN2O(MSC,MSA),CGO2(MSC,MSA),CLCO2(MSC,MSA),CLN2O(MSC,MSA),CLO2(MSC,MSA),DCO2GEN(MSC,MSA),DN2G(MSC,MSA),</v>
      </c>
      <c r="C151" s="6" t="str">
        <f aca="false">SUBSTITUTE(B151,"),",");",1)</f>
        <v>CGCO2(MSC,MSA);CGN2O(MSC,MSA);CGO2(MSC,MSA),CLCO2(MSC,MSA),CLN2O(MSC,MSA),CLO2(MSC,MSA),DCO2GEN(MSC,MSA),DN2G(MSC,MSA),</v>
      </c>
      <c r="D151" s="6" t="str">
        <f aca="false">SUBSTITUTE(C151,"),",");",1)</f>
        <v>CGCO2(MSC,MSA);CGN2O(MSC,MSA);CGO2(MSC,MSA);CLCO2(MSC,MSA),CLN2O(MSC,MSA),CLO2(MSC,MSA),DCO2GEN(MSC,MSA),DN2G(MSC,MSA),</v>
      </c>
      <c r="E151" s="6" t="str">
        <f aca="false">SUBSTITUTE(D151,"),",");",1)</f>
        <v>CGCO2(MSC,MSA);CGN2O(MSC,MSA);CGO2(MSC,MSA);CLCO2(MSC,MSA);CLN2O(MSC,MSA),CLO2(MSC,MSA),DCO2GEN(MSC,MSA),DN2G(MSC,MSA),</v>
      </c>
      <c r="F151" s="6" t="str">
        <f aca="false">SUBSTITUTE(E151,"),",");",1)</f>
        <v>CGCO2(MSC,MSA);CGN2O(MSC,MSA);CGO2(MSC,MSA);CLCO2(MSC,MSA);CLN2O(MSC,MSA);CLO2(MSC,MSA),DCO2GEN(MSC,MSA),DN2G(MSC,MSA),</v>
      </c>
      <c r="G151" s="6" t="str">
        <f aca="false">SUBSTITUTE(F151,"),",");",1)</f>
        <v>CGCO2(MSC,MSA);CGN2O(MSC,MSA);CGO2(MSC,MSA);CLCO2(MSC,MSA);CLN2O(MSC,MSA);CLO2(MSC,MSA);DCO2GEN(MSC,MSA),DN2G(MSC,MSA),</v>
      </c>
      <c r="H151" s="6" t="str">
        <f aca="false">SUBSTITUTE(G151,"),",");",1)</f>
        <v>CGCO2(MSC,MSA);CGN2O(MSC,MSA);CGO2(MSC,MSA);CLCO2(MSC,MSA);CLN2O(MSC,MSA);CLO2(MSC,MSA);DCO2GEN(MSC,MSA);DN2G(MSC,MSA),</v>
      </c>
      <c r="I151" s="6" t="str">
        <f aca="false">SUBSTITUTE(H151,"),",");",1)</f>
        <v>CGCO2(MSC,MSA);CGN2O(MSC,MSA);CGO2(MSC,MSA);CLCO2(MSC,MSA);CLN2O(MSC,MSA);CLO2(MSC,MSA);DCO2GEN(MSC,MSA);DN2G(MSC,MSA);</v>
      </c>
      <c r="J151" s="6" t="str">
        <f aca="false">SUBSTITUTE(I151,"),",");",1)</f>
        <v>CGCO2(MSC,MSA);CGN2O(MSC,MSA);CGO2(MSC,MSA);CLCO2(MSC,MSA);CLN2O(MSC,MSA);CLO2(MSC,MSA);DCO2GEN(MSC,MSA);DN2G(MSC,MSA);</v>
      </c>
      <c r="K151" s="6" t="str">
        <f aca="false">SUBSTITUTE(J151,"),",");",1)</f>
        <v>CGCO2(MSC,MSA);CGN2O(MSC,MSA);CGO2(MSC,MSA);CLCO2(MSC,MSA);CLN2O(MSC,MSA);CLO2(MSC,MSA);DCO2GEN(MSC,MSA);DN2G(MSC,MSA);</v>
      </c>
      <c r="L151" s="6" t="str">
        <f aca="false">SUBSTITUTE(K151,"),",");",1)</f>
        <v>CGCO2(MSC,MSA);CGN2O(MSC,MSA);CGO2(MSC,MSA);CLCO2(MSC,MSA);CLN2O(MSC,MSA);CLO2(MSC,MSA);DCO2GEN(MSC,MSA);DN2G(MSC,MSA);</v>
      </c>
      <c r="M151" s="6" t="str">
        <f aca="false">SUBSTITUTE(L151,"),",");",1)</f>
        <v>CGCO2(MSC,MSA);CGN2O(MSC,MSA);CGO2(MSC,MSA);CLCO2(MSC,MSA);CLN2O(MSC,MSA);CLO2(MSC,MSA);DCO2GEN(MSC,MSA);DN2G(MSC,MSA);</v>
      </c>
      <c r="N151" s="6" t="str">
        <f aca="false">SUBSTITUTE(M151,"),",");",1)</f>
        <v>CGCO2(MSC,MSA);CGN2O(MSC,MSA);CGO2(MSC,MSA);CLCO2(MSC,MSA);CLN2O(MSC,MSA);CLO2(MSC,MSA);DCO2GEN(MSC,MSA);DN2G(MSC,MSA);</v>
      </c>
      <c r="O151" s="6" t="str">
        <f aca="false">SUBSTITUTE(N151,"),",");",1)</f>
        <v>CGCO2(MSC,MSA);CGN2O(MSC,MSA);CGO2(MSC,MSA);CLCO2(MSC,MSA);CLN2O(MSC,MSA);CLO2(MSC,MSA);DCO2GEN(MSC,MSA);DN2G(MSC,MSA);</v>
      </c>
      <c r="P151" s="6" t="str">
        <f aca="false">SUBSTITUTE(O151,"),",");",1)</f>
        <v>CGCO2(MSC,MSA);CGN2O(MSC,MSA);CGO2(MSC,MSA);CLCO2(MSC,MSA);CLN2O(MSC,MSA);CLO2(MSC,MSA);DCO2GEN(MSC,MSA);DN2G(MSC,MSA);</v>
      </c>
      <c r="Q151" s="6" t="str">
        <f aca="false">SUBSTITUTE(P151,"),",");",1)</f>
        <v>CGCO2(MSC,MSA);CGN2O(MSC,MSA);CGO2(MSC,MSA);CLCO2(MSC,MSA);CLN2O(MSC,MSA);CLO2(MSC,MSA);DCO2GEN(MSC,MSA);DN2G(MSC,MSA);</v>
      </c>
      <c r="R151" s="6" t="str">
        <f aca="false">SUBSTITUTE(Q151,"),",");",1)</f>
        <v>CGCO2(MSC,MSA);CGN2O(MSC,MSA);CGO2(MSC,MSA);CLCO2(MSC,MSA);CLN2O(MSC,MSA);CLO2(MSC,MSA);DCO2GEN(MSC,MSA);DN2G(MSC,MSA);</v>
      </c>
    </row>
    <row r="152" customFormat="false" ht="13.2" hidden="false" customHeight="false" outlineLevel="0" collapsed="false">
      <c r="A152" s="11" t="s">
        <v>614</v>
      </c>
      <c r="B152" s="6" t="str">
        <f aca="false">SUBSTITUTE(A152,"),",");",1)</f>
        <v>DN2OG(MSC,MSA);DO2CONS(MSC,MSA),DPRC(MSC,MSA),DPRN(MSC,MSA),</v>
      </c>
      <c r="C152" s="6" t="str">
        <f aca="false">SUBSTITUTE(B152,"),",");",1)</f>
        <v>DN2OG(MSC,MSA);DO2CONS(MSC,MSA);DPRC(MSC,MSA),DPRN(MSC,MSA),</v>
      </c>
      <c r="D152" s="6" t="str">
        <f aca="false">SUBSTITUTE(C152,"),",");",1)</f>
        <v>DN2OG(MSC,MSA);DO2CONS(MSC,MSA);DPRC(MSC,MSA);DPRN(MSC,MSA),</v>
      </c>
      <c r="E152" s="6" t="str">
        <f aca="false">SUBSTITUTE(D152,"),",");",1)</f>
        <v>DN2OG(MSC,MSA);DO2CONS(MSC,MSA);DPRC(MSC,MSA);DPRN(MSC,MSA);</v>
      </c>
      <c r="F152" s="6" t="str">
        <f aca="false">SUBSTITUTE(E152,"),",");",1)</f>
        <v>DN2OG(MSC,MSA);DO2CONS(MSC,MSA);DPRC(MSC,MSA);DPRN(MSC,MSA);</v>
      </c>
      <c r="G152" s="6" t="str">
        <f aca="false">SUBSTITUTE(F152,"),",");",1)</f>
        <v>DN2OG(MSC,MSA);DO2CONS(MSC,MSA);DPRC(MSC,MSA);DPRN(MSC,MSA);</v>
      </c>
      <c r="H152" s="6" t="str">
        <f aca="false">SUBSTITUTE(G152,"),",");",1)</f>
        <v>DN2OG(MSC,MSA);DO2CONS(MSC,MSA);DPRC(MSC,MSA);DPRN(MSC,MSA);</v>
      </c>
      <c r="I152" s="6" t="str">
        <f aca="false">SUBSTITUTE(H152,"),",");",1)</f>
        <v>DN2OG(MSC,MSA);DO2CONS(MSC,MSA);DPRC(MSC,MSA);DPRN(MSC,MSA);</v>
      </c>
      <c r="J152" s="6" t="str">
        <f aca="false">SUBSTITUTE(I152,"),",");",1)</f>
        <v>DN2OG(MSC,MSA);DO2CONS(MSC,MSA);DPRC(MSC,MSA);DPRN(MSC,MSA);</v>
      </c>
      <c r="K152" s="6" t="str">
        <f aca="false">SUBSTITUTE(J152,"),",");",1)</f>
        <v>DN2OG(MSC,MSA);DO2CONS(MSC,MSA);DPRC(MSC,MSA);DPRN(MSC,MSA);</v>
      </c>
      <c r="L152" s="6" t="str">
        <f aca="false">SUBSTITUTE(K152,"),",");",1)</f>
        <v>DN2OG(MSC,MSA);DO2CONS(MSC,MSA);DPRC(MSC,MSA);DPRN(MSC,MSA);</v>
      </c>
      <c r="M152" s="6" t="str">
        <f aca="false">SUBSTITUTE(L152,"),",");",1)</f>
        <v>DN2OG(MSC,MSA);DO2CONS(MSC,MSA);DPRC(MSC,MSA);DPRN(MSC,MSA);</v>
      </c>
      <c r="N152" s="6" t="str">
        <f aca="false">SUBSTITUTE(M152,"),",");",1)</f>
        <v>DN2OG(MSC,MSA);DO2CONS(MSC,MSA);DPRC(MSC,MSA);DPRN(MSC,MSA);</v>
      </c>
      <c r="O152" s="6" t="str">
        <f aca="false">SUBSTITUTE(N152,"),",");",1)</f>
        <v>DN2OG(MSC,MSA);DO2CONS(MSC,MSA);DPRC(MSC,MSA);DPRN(MSC,MSA);</v>
      </c>
      <c r="P152" s="6" t="str">
        <f aca="false">SUBSTITUTE(O152,"),",");",1)</f>
        <v>DN2OG(MSC,MSA);DO2CONS(MSC,MSA);DPRC(MSC,MSA);DPRN(MSC,MSA);</v>
      </c>
      <c r="Q152" s="6" t="str">
        <f aca="false">SUBSTITUTE(P152,"),",");",1)</f>
        <v>DN2OG(MSC,MSA);DO2CONS(MSC,MSA);DPRC(MSC,MSA);DPRN(MSC,MSA);</v>
      </c>
      <c r="R152" s="6" t="str">
        <f aca="false">SUBSTITUTE(Q152,"),",");",1)</f>
        <v>DN2OG(MSC,MSA);DO2CONS(MSC,MSA);DPRC(MSC,MSA);DPRN(MSC,MSA);</v>
      </c>
    </row>
    <row r="153" customFormat="false" ht="13.2" hidden="false" customHeight="false" outlineLevel="0" collapsed="false">
      <c r="A153" s="11" t="s">
        <v>615</v>
      </c>
      <c r="B153" s="6" t="str">
        <f aca="false">SUBSTITUTE(A153,"),",");",1)</f>
        <v>DPRO(MSC,MSA);DRWX(MSC,MSA),EAR(MSC,MSA),FC(MSC,MSA),HKPC(MSC,MSA),</v>
      </c>
      <c r="C153" s="6" t="str">
        <f aca="false">SUBSTITUTE(B153,"),",");",1)</f>
        <v>DPRO(MSC,MSA);DRWX(MSC,MSA);EAR(MSC,MSA),FC(MSC,MSA),HKPC(MSC,MSA),</v>
      </c>
      <c r="D153" s="6" t="str">
        <f aca="false">SUBSTITUTE(C153,"),",");",1)</f>
        <v>DPRO(MSC,MSA);DRWX(MSC,MSA);EAR(MSC,MSA);FC(MSC,MSA),HKPC(MSC,MSA),</v>
      </c>
      <c r="E153" s="6" t="str">
        <f aca="false">SUBSTITUTE(D153,"),",");",1)</f>
        <v>DPRO(MSC,MSA);DRWX(MSC,MSA);EAR(MSC,MSA);FC(MSC,MSA);HKPC(MSC,MSA),</v>
      </c>
      <c r="F153" s="6" t="str">
        <f aca="false">SUBSTITUTE(E153,"),",");",1)</f>
        <v>DPRO(MSC,MSA);DRWX(MSC,MSA);EAR(MSC,MSA);FC(MSC,MSA);HKPC(MSC,MSA);</v>
      </c>
      <c r="G153" s="6" t="str">
        <f aca="false">SUBSTITUTE(F153,"),",");",1)</f>
        <v>DPRO(MSC,MSA);DRWX(MSC,MSA);EAR(MSC,MSA);FC(MSC,MSA);HKPC(MSC,MSA);</v>
      </c>
      <c r="H153" s="6" t="str">
        <f aca="false">SUBSTITUTE(G153,"),",");",1)</f>
        <v>DPRO(MSC,MSA);DRWX(MSC,MSA);EAR(MSC,MSA);FC(MSC,MSA);HKPC(MSC,MSA);</v>
      </c>
      <c r="I153" s="6" t="str">
        <f aca="false">SUBSTITUTE(H153,"),",");",1)</f>
        <v>DPRO(MSC,MSA);DRWX(MSC,MSA);EAR(MSC,MSA);FC(MSC,MSA);HKPC(MSC,MSA);</v>
      </c>
      <c r="J153" s="6" t="str">
        <f aca="false">SUBSTITUTE(I153,"),",");",1)</f>
        <v>DPRO(MSC,MSA);DRWX(MSC,MSA);EAR(MSC,MSA);FC(MSC,MSA);HKPC(MSC,MSA);</v>
      </c>
      <c r="K153" s="6" t="str">
        <f aca="false">SUBSTITUTE(J153,"),",");",1)</f>
        <v>DPRO(MSC,MSA);DRWX(MSC,MSA);EAR(MSC,MSA);FC(MSC,MSA);HKPC(MSC,MSA);</v>
      </c>
      <c r="L153" s="6" t="str">
        <f aca="false">SUBSTITUTE(K153,"),",");",1)</f>
        <v>DPRO(MSC,MSA);DRWX(MSC,MSA);EAR(MSC,MSA);FC(MSC,MSA);HKPC(MSC,MSA);</v>
      </c>
      <c r="M153" s="6" t="str">
        <f aca="false">SUBSTITUTE(L153,"),",");",1)</f>
        <v>DPRO(MSC,MSA);DRWX(MSC,MSA);EAR(MSC,MSA);FC(MSC,MSA);HKPC(MSC,MSA);</v>
      </c>
      <c r="N153" s="6" t="str">
        <f aca="false">SUBSTITUTE(M153,"),",");",1)</f>
        <v>DPRO(MSC,MSA);DRWX(MSC,MSA);EAR(MSC,MSA);FC(MSC,MSA);HKPC(MSC,MSA);</v>
      </c>
      <c r="O153" s="6" t="str">
        <f aca="false">SUBSTITUTE(N153,"),",");",1)</f>
        <v>DPRO(MSC,MSA);DRWX(MSC,MSA);EAR(MSC,MSA);FC(MSC,MSA);HKPC(MSC,MSA);</v>
      </c>
      <c r="P153" s="6" t="str">
        <f aca="false">SUBSTITUTE(O153,"),",");",1)</f>
        <v>DPRO(MSC,MSA);DRWX(MSC,MSA);EAR(MSC,MSA);FC(MSC,MSA);HKPC(MSC,MSA);</v>
      </c>
      <c r="Q153" s="6" t="str">
        <f aca="false">SUBSTITUTE(P153,"),",");",1)</f>
        <v>DPRO(MSC,MSA);DRWX(MSC,MSA);EAR(MSC,MSA);FC(MSC,MSA);HKPC(MSC,MSA);</v>
      </c>
      <c r="R153" s="6" t="str">
        <f aca="false">SUBSTITUTE(Q153,"),",");",1)</f>
        <v>DPRO(MSC,MSA);DRWX(MSC,MSA);EAR(MSC,MSA);FC(MSC,MSA);HKPC(MSC,MSA);</v>
      </c>
    </row>
    <row r="154" customFormat="false" ht="13.2" hidden="false" customHeight="false" outlineLevel="0" collapsed="false">
      <c r="A154" s="11" t="s">
        <v>616</v>
      </c>
      <c r="B154" s="6" t="str">
        <f aca="false">SUBSTITUTE(A154,"),",");",1)</f>
        <v>HKPN(MSC,MSA);HKPO(MSC,MSA)</v>
      </c>
      <c r="C154" s="6" t="str">
        <f aca="false">SUBSTITUTE(B154,"),",");",1)</f>
        <v>HKPN(MSC,MSA);HKPO(MSC,MSA)</v>
      </c>
      <c r="D154" s="6" t="str">
        <f aca="false">SUBSTITUTE(C154,"),",");",1)</f>
        <v>HKPN(MSC,MSA);HKPO(MSC,MSA)</v>
      </c>
      <c r="E154" s="6" t="str">
        <f aca="false">SUBSTITUTE(D154,"),",");",1)</f>
        <v>HKPN(MSC,MSA);HKPO(MSC,MSA)</v>
      </c>
      <c r="F154" s="6" t="str">
        <f aca="false">SUBSTITUTE(E154,"),",");",1)</f>
        <v>HKPN(MSC,MSA);HKPO(MSC,MSA)</v>
      </c>
      <c r="G154" s="6" t="str">
        <f aca="false">SUBSTITUTE(F154,"),",");",1)</f>
        <v>HKPN(MSC,MSA);HKPO(MSC,MSA)</v>
      </c>
      <c r="H154" s="6" t="str">
        <f aca="false">SUBSTITUTE(G154,"),",");",1)</f>
        <v>HKPN(MSC,MSA);HKPO(MSC,MSA)</v>
      </c>
      <c r="I154" s="6" t="str">
        <f aca="false">SUBSTITUTE(H154,"),",");",1)</f>
        <v>HKPN(MSC,MSA);HKPO(MSC,MSA)</v>
      </c>
      <c r="J154" s="6" t="str">
        <f aca="false">SUBSTITUTE(I154,"),",");",1)</f>
        <v>HKPN(MSC,MSA);HKPO(MSC,MSA)</v>
      </c>
      <c r="K154" s="6" t="str">
        <f aca="false">SUBSTITUTE(J154,"),",");",1)</f>
        <v>HKPN(MSC,MSA);HKPO(MSC,MSA)</v>
      </c>
      <c r="L154" s="6" t="str">
        <f aca="false">SUBSTITUTE(K154,"),",");",1)</f>
        <v>HKPN(MSC,MSA);HKPO(MSC,MSA)</v>
      </c>
      <c r="M154" s="6" t="str">
        <f aca="false">SUBSTITUTE(L154,"),",");",1)</f>
        <v>HKPN(MSC,MSA);HKPO(MSC,MSA)</v>
      </c>
      <c r="N154" s="6" t="str">
        <f aca="false">SUBSTITUTE(M154,"),",");",1)</f>
        <v>HKPN(MSC,MSA);HKPO(MSC,MSA)</v>
      </c>
      <c r="O154" s="6" t="str">
        <f aca="false">SUBSTITUTE(N154,"),",");",1)</f>
        <v>HKPN(MSC,MSA);HKPO(MSC,MSA)</v>
      </c>
      <c r="P154" s="6" t="str">
        <f aca="false">SUBSTITUTE(O154,"),",");",1)</f>
        <v>HKPN(MSC,MSA);HKPO(MSC,MSA)</v>
      </c>
      <c r="Q154" s="6" t="str">
        <f aca="false">SUBSTITUTE(P154,"),",");",1)</f>
        <v>HKPN(MSC,MSA);HKPO(MSC,MSA)</v>
      </c>
      <c r="R154" s="6" t="str">
        <f aca="false">SUBSTITUTE(Q154,"),",");",1)</f>
        <v>HKPN(MSC,MSA);HKPO(MSC,MSA)</v>
      </c>
    </row>
    <row r="155" customFormat="false" ht="13.2" hidden="false" customHeight="false" outlineLevel="0" collapsed="false">
      <c r="A155" s="11" t="s">
        <v>617</v>
      </c>
      <c r="B155" s="6" t="str">
        <f aca="false">SUBSTITUTE(A155,"),",");",1)</f>
        <v>SPC(MSC,MSA);RWTZ(MSC,MSA),S15(MSC,MSA),SMEA(MSC,MSA),</v>
      </c>
      <c r="C155" s="6" t="str">
        <f aca="false">SUBSTITUTE(B155,"),",");",1)</f>
        <v>SPC(MSC,MSA);RWTZ(MSC,MSA);S15(MSC,MSA),SMEA(MSC,MSA),</v>
      </c>
      <c r="D155" s="6" t="str">
        <f aca="false">SUBSTITUTE(C155,"),",");",1)</f>
        <v>SPC(MSC,MSA);RWTZ(MSC,MSA);S15(MSC,MSA);SMEA(MSC,MSA),</v>
      </c>
      <c r="E155" s="6" t="str">
        <f aca="false">SUBSTITUTE(D155,"),",");",1)</f>
        <v>SPC(MSC,MSA);RWTZ(MSC,MSA);S15(MSC,MSA);SMEA(MSC,MSA);</v>
      </c>
      <c r="F155" s="6" t="str">
        <f aca="false">SUBSTITUTE(E155,"),",");",1)</f>
        <v>SPC(MSC,MSA);RWTZ(MSC,MSA);S15(MSC,MSA);SMEA(MSC,MSA);</v>
      </c>
      <c r="G155" s="6" t="str">
        <f aca="false">SUBSTITUTE(F155,"),",");",1)</f>
        <v>SPC(MSC,MSA);RWTZ(MSC,MSA);S15(MSC,MSA);SMEA(MSC,MSA);</v>
      </c>
      <c r="H155" s="6" t="str">
        <f aca="false">SUBSTITUTE(G155,"),",");",1)</f>
        <v>SPC(MSC,MSA);RWTZ(MSC,MSA);S15(MSC,MSA);SMEA(MSC,MSA);</v>
      </c>
      <c r="I155" s="6" t="str">
        <f aca="false">SUBSTITUTE(H155,"),",");",1)</f>
        <v>SPC(MSC,MSA);RWTZ(MSC,MSA);S15(MSC,MSA);SMEA(MSC,MSA);</v>
      </c>
      <c r="J155" s="6" t="str">
        <f aca="false">SUBSTITUTE(I155,"),",");",1)</f>
        <v>SPC(MSC,MSA);RWTZ(MSC,MSA);S15(MSC,MSA);SMEA(MSC,MSA);</v>
      </c>
      <c r="K155" s="6" t="str">
        <f aca="false">SUBSTITUTE(J155,"),",");",1)</f>
        <v>SPC(MSC,MSA);RWTZ(MSC,MSA);S15(MSC,MSA);SMEA(MSC,MSA);</v>
      </c>
      <c r="L155" s="6" t="str">
        <f aca="false">SUBSTITUTE(K155,"),",");",1)</f>
        <v>SPC(MSC,MSA);RWTZ(MSC,MSA);S15(MSC,MSA);SMEA(MSC,MSA);</v>
      </c>
      <c r="M155" s="6" t="str">
        <f aca="false">SUBSTITUTE(L155,"),",");",1)</f>
        <v>SPC(MSC,MSA);RWTZ(MSC,MSA);S15(MSC,MSA);SMEA(MSC,MSA);</v>
      </c>
      <c r="N155" s="6" t="str">
        <f aca="false">SUBSTITUTE(M155,"),",");",1)</f>
        <v>SPC(MSC,MSA);RWTZ(MSC,MSA);S15(MSC,MSA);SMEA(MSC,MSA);</v>
      </c>
      <c r="O155" s="6" t="str">
        <f aca="false">SUBSTITUTE(N155,"),",");",1)</f>
        <v>SPC(MSC,MSA);RWTZ(MSC,MSA);S15(MSC,MSA);SMEA(MSC,MSA);</v>
      </c>
      <c r="P155" s="6" t="str">
        <f aca="false">SUBSTITUTE(O155,"),",");",1)</f>
        <v>SPC(MSC,MSA);RWTZ(MSC,MSA);S15(MSC,MSA);SMEA(MSC,MSA);</v>
      </c>
      <c r="Q155" s="6" t="str">
        <f aca="false">SUBSTITUTE(P155,"),",");",1)</f>
        <v>SPC(MSC,MSA);RWTZ(MSC,MSA);S15(MSC,MSA);SMEA(MSC,MSA);</v>
      </c>
      <c r="R155" s="6" t="str">
        <f aca="false">SUBSTITUTE(Q155,"),",");",1)</f>
        <v>SPC(MSC,MSA);RWTZ(MSC,MSA);S15(MSC,MSA);SMEA(MSC,MSA);</v>
      </c>
    </row>
    <row r="156" customFormat="false" ht="13.2" hidden="false" customHeight="false" outlineLevel="0" collapsed="false">
      <c r="A156" s="11" t="s">
        <v>618</v>
      </c>
      <c r="B156" s="6" t="str">
        <f aca="false">SUBSTITUTE(A156,"),",");",1)</f>
        <v>SMES(MSC,MSA);SOLK(MSC,MSA),SOT(MSC,MSA),SSFCO2(MSC,MSA),</v>
      </c>
      <c r="C156" s="6" t="str">
        <f aca="false">SUBSTITUTE(B156,"),",");",1)</f>
        <v>SMES(MSC,MSA);SOLK(MSC,MSA);SOT(MSC,MSA),SSFCO2(MSC,MSA),</v>
      </c>
      <c r="D156" s="6" t="str">
        <f aca="false">SUBSTITUTE(C156,"),",");",1)</f>
        <v>SMES(MSC,MSA);SOLK(MSC,MSA);SOT(MSC,MSA);SSFCO2(MSC,MSA),</v>
      </c>
      <c r="E156" s="6" t="str">
        <f aca="false">SUBSTITUTE(D156,"),",");",1)</f>
        <v>SMES(MSC,MSA);SOLK(MSC,MSA);SOT(MSC,MSA);SSFCO2(MSC,MSA);</v>
      </c>
      <c r="F156" s="6" t="str">
        <f aca="false">SUBSTITUTE(E156,"),",");",1)</f>
        <v>SMES(MSC,MSA);SOLK(MSC,MSA);SOT(MSC,MSA);SSFCO2(MSC,MSA);</v>
      </c>
      <c r="G156" s="6" t="str">
        <f aca="false">SUBSTITUTE(F156,"),",");",1)</f>
        <v>SMES(MSC,MSA);SOLK(MSC,MSA);SOT(MSC,MSA);SSFCO2(MSC,MSA);</v>
      </c>
      <c r="H156" s="6" t="str">
        <f aca="false">SUBSTITUTE(G156,"),",");",1)</f>
        <v>SMES(MSC,MSA);SOLK(MSC,MSA);SOT(MSC,MSA);SSFCO2(MSC,MSA);</v>
      </c>
      <c r="I156" s="6" t="str">
        <f aca="false">SUBSTITUTE(H156,"),",");",1)</f>
        <v>SMES(MSC,MSA);SOLK(MSC,MSA);SOT(MSC,MSA);SSFCO2(MSC,MSA);</v>
      </c>
      <c r="J156" s="6" t="str">
        <f aca="false">SUBSTITUTE(I156,"),",");",1)</f>
        <v>SMES(MSC,MSA);SOLK(MSC,MSA);SOT(MSC,MSA);SSFCO2(MSC,MSA);</v>
      </c>
      <c r="K156" s="6" t="str">
        <f aca="false">SUBSTITUTE(J156,"),",");",1)</f>
        <v>SMES(MSC,MSA);SOLK(MSC,MSA);SOT(MSC,MSA);SSFCO2(MSC,MSA);</v>
      </c>
      <c r="L156" s="6" t="str">
        <f aca="false">SUBSTITUTE(K156,"),",");",1)</f>
        <v>SMES(MSC,MSA);SOLK(MSC,MSA);SOT(MSC,MSA);SSFCO2(MSC,MSA);</v>
      </c>
      <c r="M156" s="6" t="str">
        <f aca="false">SUBSTITUTE(L156,"),",");",1)</f>
        <v>SMES(MSC,MSA);SOLK(MSC,MSA);SOT(MSC,MSA);SSFCO2(MSC,MSA);</v>
      </c>
      <c r="N156" s="6" t="str">
        <f aca="false">SUBSTITUTE(M156,"),",");",1)</f>
        <v>SMES(MSC,MSA);SOLK(MSC,MSA);SOT(MSC,MSA);SSFCO2(MSC,MSA);</v>
      </c>
      <c r="O156" s="6" t="str">
        <f aca="false">SUBSTITUTE(N156,"),",");",1)</f>
        <v>SMES(MSC,MSA);SOLK(MSC,MSA);SOT(MSC,MSA);SSFCO2(MSC,MSA);</v>
      </c>
      <c r="P156" s="6" t="str">
        <f aca="false">SUBSTITUTE(O156,"),",");",1)</f>
        <v>SMES(MSC,MSA);SOLK(MSC,MSA);SOT(MSC,MSA);SSFCO2(MSC,MSA);</v>
      </c>
      <c r="Q156" s="6" t="str">
        <f aca="false">SUBSTITUTE(P156,"),",");",1)</f>
        <v>SMES(MSC,MSA);SOLK(MSC,MSA);SOT(MSC,MSA);SSFCO2(MSC,MSA);</v>
      </c>
      <c r="R156" s="6" t="str">
        <f aca="false">SUBSTITUTE(Q156,"),",");",1)</f>
        <v>SMES(MSC,MSA);SOLK(MSC,MSA);SOT(MSC,MSA);SSFCO2(MSC,MSA);</v>
      </c>
    </row>
    <row r="157" customFormat="false" ht="13.2" hidden="false" customHeight="false" outlineLevel="0" collapsed="false">
      <c r="A157" s="11" t="s">
        <v>619</v>
      </c>
      <c r="B157" s="6" t="str">
        <f aca="false">SUBSTITUTE(A157,"),",");",1)</f>
        <v>SSFN2O(MSC,MSA);SSFO2(MSC,MSA),TPOR(MSC,MSA),VCO2(MSC,MSA),</v>
      </c>
      <c r="C157" s="6" t="str">
        <f aca="false">SUBSTITUTE(B157,"),",");",1)</f>
        <v>SSFN2O(MSC,MSA);SSFO2(MSC,MSA);TPOR(MSC,MSA),VCO2(MSC,MSA),</v>
      </c>
      <c r="D157" s="6" t="str">
        <f aca="false">SUBSTITUTE(C157,"),",");",1)</f>
        <v>SSFN2O(MSC,MSA);SSFO2(MSC,MSA);TPOR(MSC,MSA);VCO2(MSC,MSA),</v>
      </c>
      <c r="E157" s="6" t="str">
        <f aca="false">SUBSTITUTE(D157,"),",");",1)</f>
        <v>SSFN2O(MSC,MSA);SSFO2(MSC,MSA);TPOR(MSC,MSA);VCO2(MSC,MSA);</v>
      </c>
      <c r="F157" s="6" t="str">
        <f aca="false">SUBSTITUTE(E157,"),",");",1)</f>
        <v>SSFN2O(MSC,MSA);SSFO2(MSC,MSA);TPOR(MSC,MSA);VCO2(MSC,MSA);</v>
      </c>
      <c r="G157" s="6" t="str">
        <f aca="false">SUBSTITUTE(F157,"),",");",1)</f>
        <v>SSFN2O(MSC,MSA);SSFO2(MSC,MSA);TPOR(MSC,MSA);VCO2(MSC,MSA);</v>
      </c>
      <c r="H157" s="6" t="str">
        <f aca="false">SUBSTITUTE(G157,"),",");",1)</f>
        <v>SSFN2O(MSC,MSA);SSFO2(MSC,MSA);TPOR(MSC,MSA);VCO2(MSC,MSA);</v>
      </c>
      <c r="I157" s="6" t="str">
        <f aca="false">SUBSTITUTE(H157,"),",");",1)</f>
        <v>SSFN2O(MSC,MSA);SSFO2(MSC,MSA);TPOR(MSC,MSA);VCO2(MSC,MSA);</v>
      </c>
      <c r="J157" s="6" t="str">
        <f aca="false">SUBSTITUTE(I157,"),",");",1)</f>
        <v>SSFN2O(MSC,MSA);SSFO2(MSC,MSA);TPOR(MSC,MSA);VCO2(MSC,MSA);</v>
      </c>
      <c r="K157" s="6" t="str">
        <f aca="false">SUBSTITUTE(J157,"),",");",1)</f>
        <v>SSFN2O(MSC,MSA);SSFO2(MSC,MSA);TPOR(MSC,MSA);VCO2(MSC,MSA);</v>
      </c>
      <c r="L157" s="6" t="str">
        <f aca="false">SUBSTITUTE(K157,"),",");",1)</f>
        <v>SSFN2O(MSC,MSA);SSFO2(MSC,MSA);TPOR(MSC,MSA);VCO2(MSC,MSA);</v>
      </c>
      <c r="M157" s="6" t="str">
        <f aca="false">SUBSTITUTE(L157,"),",");",1)</f>
        <v>SSFN2O(MSC,MSA);SSFO2(MSC,MSA);TPOR(MSC,MSA);VCO2(MSC,MSA);</v>
      </c>
      <c r="N157" s="6" t="str">
        <f aca="false">SUBSTITUTE(M157,"),",");",1)</f>
        <v>SSFN2O(MSC,MSA);SSFO2(MSC,MSA);TPOR(MSC,MSA);VCO2(MSC,MSA);</v>
      </c>
      <c r="O157" s="6" t="str">
        <f aca="false">SUBSTITUTE(N157,"),",");",1)</f>
        <v>SSFN2O(MSC,MSA);SSFO2(MSC,MSA);TPOR(MSC,MSA);VCO2(MSC,MSA);</v>
      </c>
      <c r="P157" s="6" t="str">
        <f aca="false">SUBSTITUTE(O157,"),",");",1)</f>
        <v>SSFN2O(MSC,MSA);SSFO2(MSC,MSA);TPOR(MSC,MSA);VCO2(MSC,MSA);</v>
      </c>
      <c r="Q157" s="6" t="str">
        <f aca="false">SUBSTITUTE(P157,"),",");",1)</f>
        <v>SSFN2O(MSC,MSA);SSFO2(MSC,MSA);TPOR(MSC,MSA);VCO2(MSC,MSA);</v>
      </c>
      <c r="R157" s="6" t="str">
        <f aca="false">SUBSTITUTE(Q157,"),",");",1)</f>
        <v>SSFN2O(MSC,MSA);SSFO2(MSC,MSA);TPOR(MSC,MSA);VCO2(MSC,MSA);</v>
      </c>
    </row>
    <row r="158" customFormat="false" ht="13.2" hidden="false" customHeight="false" outlineLevel="0" collapsed="false">
      <c r="A158" s="11" t="s">
        <v>620</v>
      </c>
      <c r="B158" s="6" t="str">
        <f aca="false">SUBSTITUTE(A158,"),",");",1)</f>
        <v>VN2O(MSC,MSA);VO2(MSC,MSA),VFC(MSC,MSA),VWC(MSC,MSA),VWP(MSC,MSA),</v>
      </c>
      <c r="C158" s="6" t="str">
        <f aca="false">SUBSTITUTE(B158,"),",");",1)</f>
        <v>VN2O(MSC,MSA);VO2(MSC,MSA);VFC(MSC,MSA),VWC(MSC,MSA),VWP(MSC,MSA),</v>
      </c>
      <c r="D158" s="6" t="str">
        <f aca="false">SUBSTITUTE(C158,"),",");",1)</f>
        <v>VN2O(MSC,MSA);VO2(MSC,MSA);VFC(MSC,MSA);VWC(MSC,MSA),VWP(MSC,MSA),</v>
      </c>
      <c r="E158" s="6" t="str">
        <f aca="false">SUBSTITUTE(D158,"),",");",1)</f>
        <v>VN2O(MSC,MSA);VO2(MSC,MSA);VFC(MSC,MSA);VWC(MSC,MSA);VWP(MSC,MSA),</v>
      </c>
      <c r="F158" s="6" t="str">
        <f aca="false">SUBSTITUTE(E158,"),",");",1)</f>
        <v>VN2O(MSC,MSA);VO2(MSC,MSA);VFC(MSC,MSA);VWC(MSC,MSA);VWP(MSC,MSA);</v>
      </c>
      <c r="G158" s="6" t="str">
        <f aca="false">SUBSTITUTE(F158,"),",");",1)</f>
        <v>VN2O(MSC,MSA);VO2(MSC,MSA);VFC(MSC,MSA);VWC(MSC,MSA);VWP(MSC,MSA);</v>
      </c>
      <c r="H158" s="6" t="str">
        <f aca="false">SUBSTITUTE(G158,"),",");",1)</f>
        <v>VN2O(MSC,MSA);VO2(MSC,MSA);VFC(MSC,MSA);VWC(MSC,MSA);VWP(MSC,MSA);</v>
      </c>
      <c r="I158" s="6" t="str">
        <f aca="false">SUBSTITUTE(H158,"),",");",1)</f>
        <v>VN2O(MSC,MSA);VO2(MSC,MSA);VFC(MSC,MSA);VWC(MSC,MSA);VWP(MSC,MSA);</v>
      </c>
      <c r="J158" s="6" t="str">
        <f aca="false">SUBSTITUTE(I158,"),",");",1)</f>
        <v>VN2O(MSC,MSA);VO2(MSC,MSA);VFC(MSC,MSA);VWC(MSC,MSA);VWP(MSC,MSA);</v>
      </c>
      <c r="K158" s="6" t="str">
        <f aca="false">SUBSTITUTE(J158,"),",");",1)</f>
        <v>VN2O(MSC,MSA);VO2(MSC,MSA);VFC(MSC,MSA);VWC(MSC,MSA);VWP(MSC,MSA);</v>
      </c>
      <c r="L158" s="6" t="str">
        <f aca="false">SUBSTITUTE(K158,"),",");",1)</f>
        <v>VN2O(MSC,MSA);VO2(MSC,MSA);VFC(MSC,MSA);VWC(MSC,MSA);VWP(MSC,MSA);</v>
      </c>
      <c r="M158" s="6" t="str">
        <f aca="false">SUBSTITUTE(L158,"),",");",1)</f>
        <v>VN2O(MSC,MSA);VO2(MSC,MSA);VFC(MSC,MSA);VWC(MSC,MSA);VWP(MSC,MSA);</v>
      </c>
      <c r="N158" s="6" t="str">
        <f aca="false">SUBSTITUTE(M158,"),",");",1)</f>
        <v>VN2O(MSC,MSA);VO2(MSC,MSA);VFC(MSC,MSA);VWC(MSC,MSA);VWP(MSC,MSA);</v>
      </c>
      <c r="O158" s="6" t="str">
        <f aca="false">SUBSTITUTE(N158,"),",");",1)</f>
        <v>VN2O(MSC,MSA);VO2(MSC,MSA);VFC(MSC,MSA);VWC(MSC,MSA);VWP(MSC,MSA);</v>
      </c>
      <c r="P158" s="6" t="str">
        <f aca="false">SUBSTITUTE(O158,"),",");",1)</f>
        <v>VN2O(MSC,MSA);VO2(MSC,MSA);VFC(MSC,MSA);VWC(MSC,MSA);VWP(MSC,MSA);</v>
      </c>
      <c r="Q158" s="6" t="str">
        <f aca="false">SUBSTITUTE(P158,"),",");",1)</f>
        <v>VN2O(MSC,MSA);VO2(MSC,MSA);VFC(MSC,MSA);VWC(MSC,MSA);VWP(MSC,MSA);</v>
      </c>
      <c r="R158" s="6" t="str">
        <f aca="false">SUBSTITUTE(Q158,"),",");",1)</f>
        <v>VN2O(MSC,MSA);VO2(MSC,MSA);VFC(MSC,MSA);VWC(MSC,MSA);VWP(MSC,MSA);</v>
      </c>
    </row>
    <row r="159" customFormat="false" ht="13.2" hidden="false" customHeight="false" outlineLevel="0" collapsed="false">
      <c r="A159" s="11" t="s">
        <v>621</v>
      </c>
      <c r="B159" s="6" t="str">
        <f aca="false">SUBSTITUTE(A159,"),",");",1)</f>
        <v>WBMC(MSC,MSA);WCO2G(MSC,MSA),WCO2L(MSC,MSA),WN2O(MSC,MSA),</v>
      </c>
      <c r="C159" s="6" t="str">
        <f aca="false">SUBSTITUTE(B159,"),",");",1)</f>
        <v>WBMC(MSC,MSA);WCO2G(MSC,MSA);WCO2L(MSC,MSA),WN2O(MSC,MSA),</v>
      </c>
      <c r="D159" s="6" t="str">
        <f aca="false">SUBSTITUTE(C159,"),",");",1)</f>
        <v>WBMC(MSC,MSA);WCO2G(MSC,MSA);WCO2L(MSC,MSA);WN2O(MSC,MSA),</v>
      </c>
      <c r="E159" s="6" t="str">
        <f aca="false">SUBSTITUTE(D159,"),",");",1)</f>
        <v>WBMC(MSC,MSA);WCO2G(MSC,MSA);WCO2L(MSC,MSA);WN2O(MSC,MSA);</v>
      </c>
      <c r="F159" s="6" t="str">
        <f aca="false">SUBSTITUTE(E159,"),",");",1)</f>
        <v>WBMC(MSC,MSA);WCO2G(MSC,MSA);WCO2L(MSC,MSA);WN2O(MSC,MSA);</v>
      </c>
      <c r="G159" s="6" t="str">
        <f aca="false">SUBSTITUTE(F159,"),",");",1)</f>
        <v>WBMC(MSC,MSA);WCO2G(MSC,MSA);WCO2L(MSC,MSA);WN2O(MSC,MSA);</v>
      </c>
      <c r="H159" s="6" t="str">
        <f aca="false">SUBSTITUTE(G159,"),",");",1)</f>
        <v>WBMC(MSC,MSA);WCO2G(MSC,MSA);WCO2L(MSC,MSA);WN2O(MSC,MSA);</v>
      </c>
      <c r="I159" s="6" t="str">
        <f aca="false">SUBSTITUTE(H159,"),",");",1)</f>
        <v>WBMC(MSC,MSA);WCO2G(MSC,MSA);WCO2L(MSC,MSA);WN2O(MSC,MSA);</v>
      </c>
      <c r="J159" s="6" t="str">
        <f aca="false">SUBSTITUTE(I159,"),",");",1)</f>
        <v>WBMC(MSC,MSA);WCO2G(MSC,MSA);WCO2L(MSC,MSA);WN2O(MSC,MSA);</v>
      </c>
      <c r="K159" s="6" t="str">
        <f aca="false">SUBSTITUTE(J159,"),",");",1)</f>
        <v>WBMC(MSC,MSA);WCO2G(MSC,MSA);WCO2L(MSC,MSA);WN2O(MSC,MSA);</v>
      </c>
      <c r="L159" s="6" t="str">
        <f aca="false">SUBSTITUTE(K159,"),",");",1)</f>
        <v>WBMC(MSC,MSA);WCO2G(MSC,MSA);WCO2L(MSC,MSA);WN2O(MSC,MSA);</v>
      </c>
      <c r="M159" s="6" t="str">
        <f aca="false">SUBSTITUTE(L159,"),",");",1)</f>
        <v>WBMC(MSC,MSA);WCO2G(MSC,MSA);WCO2L(MSC,MSA);WN2O(MSC,MSA);</v>
      </c>
      <c r="N159" s="6" t="str">
        <f aca="false">SUBSTITUTE(M159,"),",");",1)</f>
        <v>WBMC(MSC,MSA);WCO2G(MSC,MSA);WCO2L(MSC,MSA);WN2O(MSC,MSA);</v>
      </c>
      <c r="O159" s="6" t="str">
        <f aca="false">SUBSTITUTE(N159,"),",");",1)</f>
        <v>WBMC(MSC,MSA);WCO2G(MSC,MSA);WCO2L(MSC,MSA);WN2O(MSC,MSA);</v>
      </c>
      <c r="P159" s="6" t="str">
        <f aca="false">SUBSTITUTE(O159,"),",");",1)</f>
        <v>WBMC(MSC,MSA);WCO2G(MSC,MSA);WCO2L(MSC,MSA);WN2O(MSC,MSA);</v>
      </c>
      <c r="Q159" s="6" t="str">
        <f aca="false">SUBSTITUTE(P159,"),",");",1)</f>
        <v>WBMC(MSC,MSA);WCO2G(MSC,MSA);WCO2L(MSC,MSA);WN2O(MSC,MSA);</v>
      </c>
      <c r="R159" s="6" t="str">
        <f aca="false">SUBSTITUTE(Q159,"),",");",1)</f>
        <v>WBMC(MSC,MSA);WCO2G(MSC,MSA);WCO2L(MSC,MSA);WN2O(MSC,MSA);</v>
      </c>
    </row>
    <row r="160" customFormat="false" ht="13.2" hidden="false" customHeight="false" outlineLevel="0" collapsed="false">
      <c r="A160" s="11" t="s">
        <v>622</v>
      </c>
      <c r="B160" s="6" t="str">
        <f aca="false">SUBSTITUTE(A160,"),",");",1)</f>
        <v>WN2OG(MSC,MSA);WN2OL(MSC,MSA),WNO2(MSC,MSA),WNH3(MSC,MSA),</v>
      </c>
      <c r="C160" s="6" t="str">
        <f aca="false">SUBSTITUTE(B160,"),",");",1)</f>
        <v>WN2OG(MSC,MSA);WN2OL(MSC,MSA);WNO2(MSC,MSA),WNH3(MSC,MSA),</v>
      </c>
      <c r="D160" s="6" t="str">
        <f aca="false">SUBSTITUTE(C160,"),",");",1)</f>
        <v>WN2OG(MSC,MSA);WN2OL(MSC,MSA);WNO2(MSC,MSA);WNH3(MSC,MSA),</v>
      </c>
      <c r="E160" s="6" t="str">
        <f aca="false">SUBSTITUTE(D160,"),",");",1)</f>
        <v>WN2OG(MSC,MSA);WN2OL(MSC,MSA);WNO2(MSC,MSA);WNH3(MSC,MSA);</v>
      </c>
      <c r="F160" s="6" t="str">
        <f aca="false">SUBSTITUTE(E160,"),",");",1)</f>
        <v>WN2OG(MSC,MSA);WN2OL(MSC,MSA);WNO2(MSC,MSA);WNH3(MSC,MSA);</v>
      </c>
      <c r="G160" s="6" t="str">
        <f aca="false">SUBSTITUTE(F160,"),",");",1)</f>
        <v>WN2OG(MSC,MSA);WN2OL(MSC,MSA);WNO2(MSC,MSA);WNH3(MSC,MSA);</v>
      </c>
      <c r="H160" s="6" t="str">
        <f aca="false">SUBSTITUTE(G160,"),",");",1)</f>
        <v>WN2OG(MSC,MSA);WN2OL(MSC,MSA);WNO2(MSC,MSA);WNH3(MSC,MSA);</v>
      </c>
      <c r="I160" s="6" t="str">
        <f aca="false">SUBSTITUTE(H160,"),",");",1)</f>
        <v>WN2OG(MSC,MSA);WN2OL(MSC,MSA);WNO2(MSC,MSA);WNH3(MSC,MSA);</v>
      </c>
      <c r="J160" s="6" t="str">
        <f aca="false">SUBSTITUTE(I160,"),",");",1)</f>
        <v>WN2OG(MSC,MSA);WN2OL(MSC,MSA);WNO2(MSC,MSA);WNH3(MSC,MSA);</v>
      </c>
      <c r="K160" s="6" t="str">
        <f aca="false">SUBSTITUTE(J160,"),",");",1)</f>
        <v>WN2OG(MSC,MSA);WN2OL(MSC,MSA);WNO2(MSC,MSA);WNH3(MSC,MSA);</v>
      </c>
      <c r="L160" s="6" t="str">
        <f aca="false">SUBSTITUTE(K160,"),",");",1)</f>
        <v>WN2OG(MSC,MSA);WN2OL(MSC,MSA);WNO2(MSC,MSA);WNH3(MSC,MSA);</v>
      </c>
      <c r="M160" s="6" t="str">
        <f aca="false">SUBSTITUTE(L160,"),",");",1)</f>
        <v>WN2OG(MSC,MSA);WN2OL(MSC,MSA);WNO2(MSC,MSA);WNH3(MSC,MSA);</v>
      </c>
      <c r="N160" s="6" t="str">
        <f aca="false">SUBSTITUTE(M160,"),",");",1)</f>
        <v>WN2OG(MSC,MSA);WN2OL(MSC,MSA);WNO2(MSC,MSA);WNH3(MSC,MSA);</v>
      </c>
      <c r="O160" s="6" t="str">
        <f aca="false">SUBSTITUTE(N160,"),",");",1)</f>
        <v>WN2OG(MSC,MSA);WN2OL(MSC,MSA);WNO2(MSC,MSA);WNH3(MSC,MSA);</v>
      </c>
      <c r="P160" s="6" t="str">
        <f aca="false">SUBSTITUTE(O160,"),",");",1)</f>
        <v>WN2OG(MSC,MSA);WN2OL(MSC,MSA);WNO2(MSC,MSA);WNH3(MSC,MSA);</v>
      </c>
      <c r="Q160" s="6" t="str">
        <f aca="false">SUBSTITUTE(P160,"),",");",1)</f>
        <v>WN2OG(MSC,MSA);WN2OL(MSC,MSA);WNO2(MSC,MSA);WNH3(MSC,MSA);</v>
      </c>
      <c r="R160" s="6" t="str">
        <f aca="false">SUBSTITUTE(Q160,"),",");",1)</f>
        <v>WN2OG(MSC,MSA);WN2OL(MSC,MSA);WNO2(MSC,MSA);WNH3(MSC,MSA);</v>
      </c>
    </row>
    <row r="161" customFormat="false" ht="13.2" hidden="false" customHeight="false" outlineLevel="0" collapsed="false">
      <c r="A161" s="11" t="s">
        <v>623</v>
      </c>
      <c r="B161" s="6" t="str">
        <f aca="false">SUBSTITUTE(A161,"),",");",1)</f>
        <v>WNO3(MSC,MSA);WO2G(MSC,MSA),WO2L(MSC,MSA),WPML(MSC,MSA),</v>
      </c>
      <c r="C161" s="6" t="str">
        <f aca="false">SUBSTITUTE(B161,"),",");",1)</f>
        <v>WNO3(MSC,MSA);WO2G(MSC,MSA);WO2L(MSC,MSA),WPML(MSC,MSA),</v>
      </c>
      <c r="D161" s="6" t="str">
        <f aca="false">SUBSTITUTE(C161,"),",");",1)</f>
        <v>WNO3(MSC,MSA);WO2G(MSC,MSA);WO2L(MSC,MSA);WPML(MSC,MSA),</v>
      </c>
      <c r="E161" s="6" t="str">
        <f aca="false">SUBSTITUTE(D161,"),",");",1)</f>
        <v>WNO3(MSC,MSA);WO2G(MSC,MSA);WO2L(MSC,MSA);WPML(MSC,MSA);</v>
      </c>
      <c r="F161" s="6" t="str">
        <f aca="false">SUBSTITUTE(E161,"),",");",1)</f>
        <v>WNO3(MSC,MSA);WO2G(MSC,MSA);WO2L(MSC,MSA);WPML(MSC,MSA);</v>
      </c>
      <c r="G161" s="6" t="str">
        <f aca="false">SUBSTITUTE(F161,"),",");",1)</f>
        <v>WNO3(MSC,MSA);WO2G(MSC,MSA);WO2L(MSC,MSA);WPML(MSC,MSA);</v>
      </c>
      <c r="H161" s="6" t="str">
        <f aca="false">SUBSTITUTE(G161,"),",");",1)</f>
        <v>WNO3(MSC,MSA);WO2G(MSC,MSA);WO2L(MSC,MSA);WPML(MSC,MSA);</v>
      </c>
      <c r="I161" s="6" t="str">
        <f aca="false">SUBSTITUTE(H161,"),",");",1)</f>
        <v>WNO3(MSC,MSA);WO2G(MSC,MSA);WO2L(MSC,MSA);WPML(MSC,MSA);</v>
      </c>
      <c r="J161" s="6" t="str">
        <f aca="false">SUBSTITUTE(I161,"),",");",1)</f>
        <v>WNO3(MSC,MSA);WO2G(MSC,MSA);WO2L(MSC,MSA);WPML(MSC,MSA);</v>
      </c>
      <c r="K161" s="6" t="str">
        <f aca="false">SUBSTITUTE(J161,"),",");",1)</f>
        <v>WNO3(MSC,MSA);WO2G(MSC,MSA);WO2L(MSC,MSA);WPML(MSC,MSA);</v>
      </c>
      <c r="L161" s="6" t="str">
        <f aca="false">SUBSTITUTE(K161,"),",");",1)</f>
        <v>WNO3(MSC,MSA);WO2G(MSC,MSA);WO2L(MSC,MSA);WPML(MSC,MSA);</v>
      </c>
      <c r="M161" s="6" t="str">
        <f aca="false">SUBSTITUTE(L161,"),",");",1)</f>
        <v>WNO3(MSC,MSA);WO2G(MSC,MSA);WO2L(MSC,MSA);WPML(MSC,MSA);</v>
      </c>
      <c r="N161" s="6" t="str">
        <f aca="false">SUBSTITUTE(M161,"),",");",1)</f>
        <v>WNO3(MSC,MSA);WO2G(MSC,MSA);WO2L(MSC,MSA);WPML(MSC,MSA);</v>
      </c>
      <c r="O161" s="6" t="str">
        <f aca="false">SUBSTITUTE(N161,"),",");",1)</f>
        <v>WNO3(MSC,MSA);WO2G(MSC,MSA);WO2L(MSC,MSA);WPML(MSC,MSA);</v>
      </c>
      <c r="P161" s="6" t="str">
        <f aca="false">SUBSTITUTE(O161,"),",");",1)</f>
        <v>WNO3(MSC,MSA);WO2G(MSC,MSA);WO2L(MSC,MSA);WPML(MSC,MSA);</v>
      </c>
      <c r="Q161" s="6" t="str">
        <f aca="false">SUBSTITUTE(P161,"),",");",1)</f>
        <v>WNO3(MSC,MSA);WO2G(MSC,MSA);WO2L(MSC,MSA);WPML(MSC,MSA);</v>
      </c>
      <c r="R161" s="6" t="str">
        <f aca="false">SUBSTITUTE(Q161,"),",");",1)</f>
        <v>WNO3(MSC,MSA);WO2G(MSC,MSA);WO2L(MSC,MSA);WPML(MSC,MSA);</v>
      </c>
    </row>
    <row r="162" customFormat="false" ht="13.2" hidden="false" customHeight="false" outlineLevel="0" collapsed="false">
      <c r="A162" s="11" t="s">
        <v>624</v>
      </c>
      <c r="B162" s="6" t="str">
        <f aca="false">SUBSTITUTE(A162,"),",");",1)</f>
        <v>XN2O(MSC,MSA);ZC(MSC,MSA)</v>
      </c>
      <c r="C162" s="6" t="str">
        <f aca="false">SUBSTITUTE(B162,"),",");",1)</f>
        <v>XN2O(MSC,MSA);ZC(MSC,MSA)</v>
      </c>
      <c r="D162" s="6" t="str">
        <f aca="false">SUBSTITUTE(C162,"),",");",1)</f>
        <v>XN2O(MSC,MSA);ZC(MSC,MSA)</v>
      </c>
      <c r="E162" s="6" t="str">
        <f aca="false">SUBSTITUTE(D162,"),",");",1)</f>
        <v>XN2O(MSC,MSA);ZC(MSC,MSA)</v>
      </c>
      <c r="F162" s="6" t="str">
        <f aca="false">SUBSTITUTE(E162,"),",");",1)</f>
        <v>XN2O(MSC,MSA);ZC(MSC,MSA)</v>
      </c>
      <c r="G162" s="6" t="str">
        <f aca="false">SUBSTITUTE(F162,"),",");",1)</f>
        <v>XN2O(MSC,MSA);ZC(MSC,MSA)</v>
      </c>
      <c r="H162" s="6" t="str">
        <f aca="false">SUBSTITUTE(G162,"),",");",1)</f>
        <v>XN2O(MSC,MSA);ZC(MSC,MSA)</v>
      </c>
      <c r="I162" s="6" t="str">
        <f aca="false">SUBSTITUTE(H162,"),",");",1)</f>
        <v>XN2O(MSC,MSA);ZC(MSC,MSA)</v>
      </c>
      <c r="J162" s="6" t="str">
        <f aca="false">SUBSTITUTE(I162,"),",");",1)</f>
        <v>XN2O(MSC,MSA);ZC(MSC,MSA)</v>
      </c>
      <c r="K162" s="6" t="str">
        <f aca="false">SUBSTITUTE(J162,"),",");",1)</f>
        <v>XN2O(MSC,MSA);ZC(MSC,MSA)</v>
      </c>
      <c r="L162" s="6" t="str">
        <f aca="false">SUBSTITUTE(K162,"),",");",1)</f>
        <v>XN2O(MSC,MSA);ZC(MSC,MSA)</v>
      </c>
      <c r="M162" s="6" t="str">
        <f aca="false">SUBSTITUTE(L162,"),",");",1)</f>
        <v>XN2O(MSC,MSA);ZC(MSC,MSA)</v>
      </c>
      <c r="N162" s="6" t="str">
        <f aca="false">SUBSTITUTE(M162,"),",");",1)</f>
        <v>XN2O(MSC,MSA);ZC(MSC,MSA)</v>
      </c>
      <c r="O162" s="6" t="str">
        <f aca="false">SUBSTITUTE(N162,"),",");",1)</f>
        <v>XN2O(MSC,MSA);ZC(MSC,MSA)</v>
      </c>
      <c r="P162" s="6" t="str">
        <f aca="false">SUBSTITUTE(O162,"),",");",1)</f>
        <v>XN2O(MSC,MSA);ZC(MSC,MSA)</v>
      </c>
      <c r="Q162" s="6" t="str">
        <f aca="false">SUBSTITUTE(P162,"),",");",1)</f>
        <v>XN2O(MSC,MSA);ZC(MSC,MSA)</v>
      </c>
      <c r="R162" s="6" t="str">
        <f aca="false">SUBSTITUTE(Q162,"),",");",1)</f>
        <v>XN2O(MSC,MSA);ZC(MSC,MSA)</v>
      </c>
    </row>
    <row r="163" customFormat="false" ht="13.2" hidden="false" customHeight="false" outlineLevel="0" collapsed="false">
      <c r="A163" s="11" t="s">
        <v>625</v>
      </c>
      <c r="B163" s="6" t="str">
        <f aca="false">SUBSTITUTE(A163,"),",");",1)</f>
        <v>YHY(MHP,MHY);SMH(NSH,MHY),SMYH(NSH,MHY),VARH(NSH,MHY),</v>
      </c>
      <c r="C163" s="6" t="str">
        <f aca="false">SUBSTITUTE(B163,"),",");",1)</f>
        <v>YHY(MHP,MHY);SMH(NSH,MHY);SMYH(NSH,MHY),VARH(NSH,MHY),</v>
      </c>
      <c r="D163" s="6" t="str">
        <f aca="false">SUBSTITUTE(C163,"),",");",1)</f>
        <v>YHY(MHP,MHY);SMH(NSH,MHY);SMYH(NSH,MHY);VARH(NSH,MHY),</v>
      </c>
      <c r="E163" s="6" t="str">
        <f aca="false">SUBSTITUTE(D163,"),",");",1)</f>
        <v>YHY(MHP,MHY);SMH(NSH,MHY);SMYH(NSH,MHY);VARH(NSH,MHY);</v>
      </c>
      <c r="F163" s="6" t="str">
        <f aca="false">SUBSTITUTE(E163,"),",");",1)</f>
        <v>YHY(MHP,MHY);SMH(NSH,MHY);SMYH(NSH,MHY);VARH(NSH,MHY);</v>
      </c>
      <c r="G163" s="6" t="str">
        <f aca="false">SUBSTITUTE(F163,"),",");",1)</f>
        <v>YHY(MHP,MHY);SMH(NSH,MHY);SMYH(NSH,MHY);VARH(NSH,MHY);</v>
      </c>
      <c r="H163" s="6" t="str">
        <f aca="false">SUBSTITUTE(G163,"),",");",1)</f>
        <v>YHY(MHP,MHY);SMH(NSH,MHY);SMYH(NSH,MHY);VARH(NSH,MHY);</v>
      </c>
      <c r="I163" s="6" t="str">
        <f aca="false">SUBSTITUTE(H163,"),",");",1)</f>
        <v>YHY(MHP,MHY);SMH(NSH,MHY);SMYH(NSH,MHY);VARH(NSH,MHY);</v>
      </c>
      <c r="J163" s="6" t="str">
        <f aca="false">SUBSTITUTE(I163,"),",");",1)</f>
        <v>YHY(MHP,MHY);SMH(NSH,MHY);SMYH(NSH,MHY);VARH(NSH,MHY);</v>
      </c>
      <c r="K163" s="6" t="str">
        <f aca="false">SUBSTITUTE(J163,"),",");",1)</f>
        <v>YHY(MHP,MHY);SMH(NSH,MHY);SMYH(NSH,MHY);VARH(NSH,MHY);</v>
      </c>
      <c r="L163" s="6" t="str">
        <f aca="false">SUBSTITUTE(K163,"),",");",1)</f>
        <v>YHY(MHP,MHY);SMH(NSH,MHY);SMYH(NSH,MHY);VARH(NSH,MHY);</v>
      </c>
      <c r="M163" s="6" t="str">
        <f aca="false">SUBSTITUTE(L163,"),",");",1)</f>
        <v>YHY(MHP,MHY);SMH(NSH,MHY);SMYH(NSH,MHY);VARH(NSH,MHY);</v>
      </c>
      <c r="N163" s="6" t="str">
        <f aca="false">SUBSTITUTE(M163,"),",");",1)</f>
        <v>YHY(MHP,MHY);SMH(NSH,MHY);SMYH(NSH,MHY);VARH(NSH,MHY);</v>
      </c>
      <c r="O163" s="6" t="str">
        <f aca="false">SUBSTITUTE(N163,"),",");",1)</f>
        <v>YHY(MHP,MHY);SMH(NSH,MHY);SMYH(NSH,MHY);VARH(NSH,MHY);</v>
      </c>
      <c r="P163" s="6" t="str">
        <f aca="false">SUBSTITUTE(O163,"),",");",1)</f>
        <v>YHY(MHP,MHY);SMH(NSH,MHY);SMYH(NSH,MHY);VARH(NSH,MHY);</v>
      </c>
      <c r="Q163" s="6" t="str">
        <f aca="false">SUBSTITUTE(P163,"),",");",1)</f>
        <v>YHY(MHP,MHY);SMH(NSH,MHY);SMYH(NSH,MHY);VARH(NSH,MHY);</v>
      </c>
      <c r="R163" s="6" t="str">
        <f aca="false">SUBSTITUTE(Q163,"),",");",1)</f>
        <v>YHY(MHP,MHY);SMH(NSH,MHY);SMYH(NSH,MHY);VARH(NSH,MHY);</v>
      </c>
    </row>
    <row r="164" customFormat="false" ht="13.2" hidden="false" customHeight="false" outlineLevel="0" collapsed="false">
      <c r="A164" s="11" t="s">
        <v>626</v>
      </c>
      <c r="B164" s="6" t="str">
        <f aca="false">SUBSTITUTE(A164,"),",");",1)</f>
        <v>QPST(MPS,MHY);RSPS(MPS,MHY),TSPS(MPS,MHY),YPST(MPS,MHY),</v>
      </c>
      <c r="C164" s="6" t="str">
        <f aca="false">SUBSTITUTE(B164,"),",");",1)</f>
        <v>QPST(MPS,MHY);RSPS(MPS,MHY);TSPS(MPS,MHY),YPST(MPS,MHY),</v>
      </c>
      <c r="D164" s="6" t="str">
        <f aca="false">SUBSTITUTE(C164,"),",");",1)</f>
        <v>QPST(MPS,MHY);RSPS(MPS,MHY);TSPS(MPS,MHY);YPST(MPS,MHY),</v>
      </c>
      <c r="E164" s="6" t="str">
        <f aca="false">SUBSTITUTE(D164,"),",");",1)</f>
        <v>QPST(MPS,MHY);RSPS(MPS,MHY);TSPS(MPS,MHY);YPST(MPS,MHY);</v>
      </c>
      <c r="F164" s="6" t="str">
        <f aca="false">SUBSTITUTE(E164,"),",");",1)</f>
        <v>QPST(MPS,MHY);RSPS(MPS,MHY);TSPS(MPS,MHY);YPST(MPS,MHY);</v>
      </c>
      <c r="G164" s="6" t="str">
        <f aca="false">SUBSTITUTE(F164,"),",");",1)</f>
        <v>QPST(MPS,MHY);RSPS(MPS,MHY);TSPS(MPS,MHY);YPST(MPS,MHY);</v>
      </c>
      <c r="H164" s="6" t="str">
        <f aca="false">SUBSTITUTE(G164,"),",");",1)</f>
        <v>QPST(MPS,MHY);RSPS(MPS,MHY);TSPS(MPS,MHY);YPST(MPS,MHY);</v>
      </c>
      <c r="I164" s="6" t="str">
        <f aca="false">SUBSTITUTE(H164,"),",");",1)</f>
        <v>QPST(MPS,MHY);RSPS(MPS,MHY);TSPS(MPS,MHY);YPST(MPS,MHY);</v>
      </c>
      <c r="J164" s="6" t="str">
        <f aca="false">SUBSTITUTE(I164,"),",");",1)</f>
        <v>QPST(MPS,MHY);RSPS(MPS,MHY);TSPS(MPS,MHY);YPST(MPS,MHY);</v>
      </c>
      <c r="K164" s="6" t="str">
        <f aca="false">SUBSTITUTE(J164,"),",");",1)</f>
        <v>QPST(MPS,MHY);RSPS(MPS,MHY);TSPS(MPS,MHY);YPST(MPS,MHY);</v>
      </c>
      <c r="L164" s="6" t="str">
        <f aca="false">SUBSTITUTE(K164,"),",");",1)</f>
        <v>QPST(MPS,MHY);RSPS(MPS,MHY);TSPS(MPS,MHY);YPST(MPS,MHY);</v>
      </c>
      <c r="M164" s="6" t="str">
        <f aca="false">SUBSTITUTE(L164,"),",");",1)</f>
        <v>QPST(MPS,MHY);RSPS(MPS,MHY);TSPS(MPS,MHY);YPST(MPS,MHY);</v>
      </c>
      <c r="N164" s="6" t="str">
        <f aca="false">SUBSTITUTE(M164,"),",");",1)</f>
        <v>QPST(MPS,MHY);RSPS(MPS,MHY);TSPS(MPS,MHY);YPST(MPS,MHY);</v>
      </c>
      <c r="O164" s="6" t="str">
        <f aca="false">SUBSTITUTE(N164,"),",");",1)</f>
        <v>QPST(MPS,MHY);RSPS(MPS,MHY);TSPS(MPS,MHY);YPST(MPS,MHY);</v>
      </c>
      <c r="P164" s="6" t="str">
        <f aca="false">SUBSTITUTE(O164,"),",");",1)</f>
        <v>QPST(MPS,MHY);RSPS(MPS,MHY);TSPS(MPS,MHY);YPST(MPS,MHY);</v>
      </c>
      <c r="Q164" s="6" t="str">
        <f aca="false">SUBSTITUTE(P164,"),",");",1)</f>
        <v>QPST(MPS,MHY);RSPS(MPS,MHY);TSPS(MPS,MHY);YPST(MPS,MHY);</v>
      </c>
      <c r="R164" s="6" t="str">
        <f aca="false">SUBSTITUTE(Q164,"),",");",1)</f>
        <v>QPST(MPS,MHY);RSPS(MPS,MHY);TSPS(MPS,MHY);YPST(MPS,MHY);</v>
      </c>
    </row>
    <row r="165" customFormat="false" ht="13.2" hidden="false" customHeight="false" outlineLevel="0" collapsed="false">
      <c r="A165" s="11" t="s">
        <v>627</v>
      </c>
      <c r="B165" s="6" t="str">
        <f aca="false">SUBSTITUTE(A165,"),",");",1)</f>
        <v>SRCH(27,MHY);CPFH(MSL,MHY),QSF(MSL,MHY),SSF(MSL,MHY),SM(NSM,MSA),</v>
      </c>
      <c r="C165" s="6" t="str">
        <f aca="false">SUBSTITUTE(B165,"),",");",1)</f>
        <v>SRCH(27,MHY);CPFH(MSL,MHY);QSF(MSL,MHY),SSF(MSL,MHY),SM(NSM,MSA),</v>
      </c>
      <c r="D165" s="6" t="str">
        <f aca="false">SUBSTITUTE(C165,"),",");",1)</f>
        <v>SRCH(27,MHY);CPFH(MSL,MHY);QSF(MSL,MHY);SSF(MSL,MHY),SM(NSM,MSA),</v>
      </c>
      <c r="E165" s="6" t="str">
        <f aca="false">SUBSTITUTE(D165,"),",");",1)</f>
        <v>SRCH(27,MHY);CPFH(MSL,MHY);QSF(MSL,MHY);SSF(MSL,MHY);SM(NSM,MSA),</v>
      </c>
      <c r="F165" s="6" t="str">
        <f aca="false">SUBSTITUTE(E165,"),",");",1)</f>
        <v>SRCH(27,MHY);CPFH(MSL,MHY);QSF(MSL,MHY);SSF(MSL,MHY);SM(NSM,MSA);</v>
      </c>
      <c r="G165" s="6" t="str">
        <f aca="false">SUBSTITUTE(F165,"),",");",1)</f>
        <v>SRCH(27,MHY);CPFH(MSL,MHY);QSF(MSL,MHY);SSF(MSL,MHY);SM(NSM,MSA);</v>
      </c>
      <c r="H165" s="6" t="str">
        <f aca="false">SUBSTITUTE(G165,"),",");",1)</f>
        <v>SRCH(27,MHY);CPFH(MSL,MHY);QSF(MSL,MHY);SSF(MSL,MHY);SM(NSM,MSA);</v>
      </c>
      <c r="I165" s="6" t="str">
        <f aca="false">SUBSTITUTE(H165,"),",");",1)</f>
        <v>SRCH(27,MHY);CPFH(MSL,MHY);QSF(MSL,MHY);SSF(MSL,MHY);SM(NSM,MSA);</v>
      </c>
      <c r="J165" s="6" t="str">
        <f aca="false">SUBSTITUTE(I165,"),",");",1)</f>
        <v>SRCH(27,MHY);CPFH(MSL,MHY);QSF(MSL,MHY);SSF(MSL,MHY);SM(NSM,MSA);</v>
      </c>
      <c r="K165" s="6" t="str">
        <f aca="false">SUBSTITUTE(J165,"),",");",1)</f>
        <v>SRCH(27,MHY);CPFH(MSL,MHY);QSF(MSL,MHY);SSF(MSL,MHY);SM(NSM,MSA);</v>
      </c>
      <c r="L165" s="6" t="str">
        <f aca="false">SUBSTITUTE(K165,"),",");",1)</f>
        <v>SRCH(27,MHY);CPFH(MSL,MHY);QSF(MSL,MHY);SSF(MSL,MHY);SM(NSM,MSA);</v>
      </c>
      <c r="M165" s="6" t="str">
        <f aca="false">SUBSTITUTE(L165,"),",");",1)</f>
        <v>SRCH(27,MHY);CPFH(MSL,MHY);QSF(MSL,MHY);SSF(MSL,MHY);SM(NSM,MSA);</v>
      </c>
      <c r="N165" s="6" t="str">
        <f aca="false">SUBSTITUTE(M165,"),",");",1)</f>
        <v>SRCH(27,MHY);CPFH(MSL,MHY);QSF(MSL,MHY);SSF(MSL,MHY);SM(NSM,MSA);</v>
      </c>
      <c r="O165" s="6" t="str">
        <f aca="false">SUBSTITUTE(N165,"),",");",1)</f>
        <v>SRCH(27,MHY);CPFH(MSL,MHY);QSF(MSL,MHY);SSF(MSL,MHY);SM(NSM,MSA);</v>
      </c>
      <c r="P165" s="6" t="str">
        <f aca="false">SUBSTITUTE(O165,"),",");",1)</f>
        <v>SRCH(27,MHY);CPFH(MSL,MHY);QSF(MSL,MHY);SSF(MSL,MHY);SM(NSM,MSA);</v>
      </c>
      <c r="Q165" s="6" t="str">
        <f aca="false">SUBSTITUTE(P165,"),",");",1)</f>
        <v>SRCH(27,MHY);CPFH(MSL,MHY);QSF(MSL,MHY);SSF(MSL,MHY);SM(NSM,MSA);</v>
      </c>
      <c r="R165" s="6" t="str">
        <f aca="false">SUBSTITUTE(Q165,"),",");",1)</f>
        <v>SRCH(27,MHY);CPFH(MSL,MHY);QSF(MSL,MHY);SSF(MSL,MHY);SM(NSM,MSA);</v>
      </c>
    </row>
    <row r="166" customFormat="false" ht="13.2" hidden="false" customHeight="false" outlineLevel="0" collapsed="false">
      <c r="A166" s="11" t="s">
        <v>628</v>
      </c>
      <c r="B166" s="6" t="str">
        <f aca="false">SUBSTITUTE(A166,"),",");",1)</f>
        <v>SMY(NSM,MSA);VAR(NSM,MSA),CTSA(100,MSA),VQ(90,MHY),VY(90,MHY),</v>
      </c>
      <c r="C166" s="6" t="str">
        <f aca="false">SUBSTITUTE(B166,"),",");",1)</f>
        <v>SMY(NSM,MSA);VAR(NSM,MSA);CTSA(100,MSA),VQ(90,MHY),VY(90,MHY),</v>
      </c>
      <c r="D166" s="6" t="str">
        <f aca="false">SUBSTITUTE(C166,"),",");",1)</f>
        <v>SMY(NSM,MSA);VAR(NSM,MSA);CTSA(100,MSA);VQ(90,MHY),VY(90,MHY),</v>
      </c>
      <c r="E166" s="6" t="str">
        <f aca="false">SUBSTITUTE(D166,"),",");",1)</f>
        <v>SMY(NSM,MSA);VAR(NSM,MSA);CTSA(100,MSA);VQ(90,MHY);VY(90,MHY),</v>
      </c>
      <c r="F166" s="6" t="str">
        <f aca="false">SUBSTITUTE(E166,"),",");",1)</f>
        <v>SMY(NSM,MSA);VAR(NSM,MSA);CTSA(100,MSA);VQ(90,MHY);VY(90,MHY);</v>
      </c>
      <c r="G166" s="6" t="str">
        <f aca="false">SUBSTITUTE(F166,"),",");",1)</f>
        <v>SMY(NSM,MSA);VAR(NSM,MSA);CTSA(100,MSA);VQ(90,MHY);VY(90,MHY);</v>
      </c>
      <c r="H166" s="6" t="str">
        <f aca="false">SUBSTITUTE(G166,"),",");",1)</f>
        <v>SMY(NSM,MSA);VAR(NSM,MSA);CTSA(100,MSA);VQ(90,MHY);VY(90,MHY);</v>
      </c>
      <c r="I166" s="6" t="str">
        <f aca="false">SUBSTITUTE(H166,"),",");",1)</f>
        <v>SMY(NSM,MSA);VAR(NSM,MSA);CTSA(100,MSA);VQ(90,MHY);VY(90,MHY);</v>
      </c>
      <c r="J166" s="6" t="str">
        <f aca="false">SUBSTITUTE(I166,"),",");",1)</f>
        <v>SMY(NSM,MSA);VAR(NSM,MSA);CTSA(100,MSA);VQ(90,MHY);VY(90,MHY);</v>
      </c>
      <c r="K166" s="6" t="str">
        <f aca="false">SUBSTITUTE(J166,"),",");",1)</f>
        <v>SMY(NSM,MSA);VAR(NSM,MSA);CTSA(100,MSA);VQ(90,MHY);VY(90,MHY);</v>
      </c>
      <c r="L166" s="6" t="str">
        <f aca="false">SUBSTITUTE(K166,"),",");",1)</f>
        <v>SMY(NSM,MSA);VAR(NSM,MSA);CTSA(100,MSA);VQ(90,MHY);VY(90,MHY);</v>
      </c>
      <c r="M166" s="6" t="str">
        <f aca="false">SUBSTITUTE(L166,"),",");",1)</f>
        <v>SMY(NSM,MSA);VAR(NSM,MSA);CTSA(100,MSA);VQ(90,MHY);VY(90,MHY);</v>
      </c>
      <c r="N166" s="6" t="str">
        <f aca="false">SUBSTITUTE(M166,"),",");",1)</f>
        <v>SMY(NSM,MSA);VAR(NSM,MSA);CTSA(100,MSA);VQ(90,MHY);VY(90,MHY);</v>
      </c>
      <c r="O166" s="6" t="str">
        <f aca="false">SUBSTITUTE(N166,"),",");",1)</f>
        <v>SMY(NSM,MSA);VAR(NSM,MSA);CTSA(100,MSA);VQ(90,MHY);VY(90,MHY);</v>
      </c>
      <c r="P166" s="6" t="str">
        <f aca="false">SUBSTITUTE(O166,"),",");",1)</f>
        <v>SMY(NSM,MSA);VAR(NSM,MSA);CTSA(100,MSA);VQ(90,MHY);VY(90,MHY);</v>
      </c>
      <c r="Q166" s="6" t="str">
        <f aca="false">SUBSTITUTE(P166,"),",");",1)</f>
        <v>SMY(NSM,MSA);VAR(NSM,MSA);CTSA(100,MSA);VQ(90,MHY);VY(90,MHY);</v>
      </c>
      <c r="R166" s="6" t="str">
        <f aca="false">SUBSTITUTE(Q166,"),",");",1)</f>
        <v>SMY(NSM,MSA);VAR(NSM,MSA);CTSA(100,MSA);VQ(90,MHY);VY(90,MHY);</v>
      </c>
    </row>
    <row r="167" customFormat="false" ht="13.2" hidden="false" customHeight="false" outlineLevel="0" collapsed="false">
      <c r="A167" s="11" t="s">
        <v>629</v>
      </c>
      <c r="B167" s="6" t="str">
        <f aca="false">SUBSTITUTE(A167,"),",");",1)</f>
        <v>GWPS(MPS,MSA);PFOL(MPS,MSA),ANA(MRO,MSA),FNMX(MRO,MSA),</v>
      </c>
      <c r="C167" s="6" t="str">
        <f aca="false">SUBSTITUTE(B167,"),",");",1)</f>
        <v>GWPS(MPS,MSA);PFOL(MPS,MSA);ANA(MRO,MSA),FNMX(MRO,MSA),</v>
      </c>
      <c r="D167" s="6" t="str">
        <f aca="false">SUBSTITUTE(C167,"),",");",1)</f>
        <v>GWPS(MPS,MSA);PFOL(MPS,MSA);ANA(MRO,MSA);FNMX(MRO,MSA),</v>
      </c>
      <c r="E167" s="6" t="str">
        <f aca="false">SUBSTITUTE(D167,"),",");",1)</f>
        <v>GWPS(MPS,MSA);PFOL(MPS,MSA);ANA(MRO,MSA);FNMX(MRO,MSA);</v>
      </c>
      <c r="F167" s="6" t="str">
        <f aca="false">SUBSTITUTE(E167,"),",");",1)</f>
        <v>GWPS(MPS,MSA);PFOL(MPS,MSA);ANA(MRO,MSA);FNMX(MRO,MSA);</v>
      </c>
      <c r="G167" s="6" t="str">
        <f aca="false">SUBSTITUTE(F167,"),",");",1)</f>
        <v>GWPS(MPS,MSA);PFOL(MPS,MSA);ANA(MRO,MSA);FNMX(MRO,MSA);</v>
      </c>
      <c r="H167" s="6" t="str">
        <f aca="false">SUBSTITUTE(G167,"),",");",1)</f>
        <v>GWPS(MPS,MSA);PFOL(MPS,MSA);ANA(MRO,MSA);FNMX(MRO,MSA);</v>
      </c>
      <c r="I167" s="6" t="str">
        <f aca="false">SUBSTITUTE(H167,"),",");",1)</f>
        <v>GWPS(MPS,MSA);PFOL(MPS,MSA);ANA(MRO,MSA);FNMX(MRO,MSA);</v>
      </c>
      <c r="J167" s="6" t="str">
        <f aca="false">SUBSTITUTE(I167,"),",");",1)</f>
        <v>GWPS(MPS,MSA);PFOL(MPS,MSA);ANA(MRO,MSA);FNMX(MRO,MSA);</v>
      </c>
      <c r="K167" s="6" t="str">
        <f aca="false">SUBSTITUTE(J167,"),",");",1)</f>
        <v>GWPS(MPS,MSA);PFOL(MPS,MSA);ANA(MRO,MSA);FNMX(MRO,MSA);</v>
      </c>
      <c r="L167" s="6" t="str">
        <f aca="false">SUBSTITUTE(K167,"),",");",1)</f>
        <v>GWPS(MPS,MSA);PFOL(MPS,MSA);ANA(MRO,MSA);FNMX(MRO,MSA);</v>
      </c>
      <c r="M167" s="6" t="str">
        <f aca="false">SUBSTITUTE(L167,"),",");",1)</f>
        <v>GWPS(MPS,MSA);PFOL(MPS,MSA);ANA(MRO,MSA);FNMX(MRO,MSA);</v>
      </c>
      <c r="N167" s="6" t="str">
        <f aca="false">SUBSTITUTE(M167,"),",");",1)</f>
        <v>GWPS(MPS,MSA);PFOL(MPS,MSA);ANA(MRO,MSA);FNMX(MRO,MSA);</v>
      </c>
      <c r="O167" s="6" t="str">
        <f aca="false">SUBSTITUTE(N167,"),",");",1)</f>
        <v>GWPS(MPS,MSA);PFOL(MPS,MSA);ANA(MRO,MSA);FNMX(MRO,MSA);</v>
      </c>
      <c r="P167" s="6" t="str">
        <f aca="false">SUBSTITUTE(O167,"),",");",1)</f>
        <v>GWPS(MPS,MSA);PFOL(MPS,MSA);ANA(MRO,MSA);FNMX(MRO,MSA);</v>
      </c>
      <c r="Q167" s="6" t="str">
        <f aca="false">SUBSTITUTE(P167,"),",");",1)</f>
        <v>GWPS(MPS,MSA);PFOL(MPS,MSA);ANA(MRO,MSA);FNMX(MRO,MSA);</v>
      </c>
      <c r="R167" s="6" t="str">
        <f aca="false">SUBSTITUTE(Q167,"),",");",1)</f>
        <v>GWPS(MPS,MSA);PFOL(MPS,MSA);ANA(MRO,MSA);FNMX(MRO,MSA);</v>
      </c>
    </row>
    <row r="168" customFormat="false" ht="13.2" hidden="false" customHeight="false" outlineLevel="0" collapsed="false">
      <c r="A168" s="11" t="s">
        <v>630</v>
      </c>
      <c r="B168" s="6" t="str">
        <f aca="false">SUBSTITUTE(A168,"),",");",1)</f>
        <v>GCOW(MHD,MSA);GZLM(MHD,MSA),DUMP(MHD,MOW),FFED(MHD,MOW),</v>
      </c>
      <c r="C168" s="6" t="str">
        <f aca="false">SUBSTITUTE(B168,"),",");",1)</f>
        <v>GCOW(MHD,MSA);GZLM(MHD,MSA);DUMP(MHD,MOW),FFED(MHD,MOW),</v>
      </c>
      <c r="D168" s="6" t="str">
        <f aca="false">SUBSTITUTE(C168,"),",");",1)</f>
        <v>GCOW(MHD,MSA);GZLM(MHD,MSA);DUMP(MHD,MOW);FFED(MHD,MOW),</v>
      </c>
      <c r="E168" s="6" t="str">
        <f aca="false">SUBSTITUTE(D168,"),",");",1)</f>
        <v>GCOW(MHD,MSA);GZLM(MHD,MSA);DUMP(MHD,MOW);FFED(MHD,MOW);</v>
      </c>
      <c r="F168" s="6" t="str">
        <f aca="false">SUBSTITUTE(E168,"),",");",1)</f>
        <v>GCOW(MHD,MSA);GZLM(MHD,MSA);DUMP(MHD,MOW);FFED(MHD,MOW);</v>
      </c>
      <c r="G168" s="6" t="str">
        <f aca="false">SUBSTITUTE(F168,"),",");",1)</f>
        <v>GCOW(MHD,MSA);GZLM(MHD,MSA);DUMP(MHD,MOW);FFED(MHD,MOW);</v>
      </c>
      <c r="H168" s="6" t="str">
        <f aca="false">SUBSTITUTE(G168,"),",");",1)</f>
        <v>GCOW(MHD,MSA);GZLM(MHD,MSA);DUMP(MHD,MOW);FFED(MHD,MOW);</v>
      </c>
      <c r="I168" s="6" t="str">
        <f aca="false">SUBSTITUTE(H168,"),",");",1)</f>
        <v>GCOW(MHD,MSA);GZLM(MHD,MSA);DUMP(MHD,MOW);FFED(MHD,MOW);</v>
      </c>
      <c r="J168" s="6" t="str">
        <f aca="false">SUBSTITUTE(I168,"),",");",1)</f>
        <v>GCOW(MHD,MSA);GZLM(MHD,MSA);DUMP(MHD,MOW);FFED(MHD,MOW);</v>
      </c>
      <c r="K168" s="6" t="str">
        <f aca="false">SUBSTITUTE(J168,"),",");",1)</f>
        <v>GCOW(MHD,MSA);GZLM(MHD,MSA);DUMP(MHD,MOW);FFED(MHD,MOW);</v>
      </c>
      <c r="L168" s="6" t="str">
        <f aca="false">SUBSTITUTE(K168,"),",");",1)</f>
        <v>GCOW(MHD,MSA);GZLM(MHD,MSA);DUMP(MHD,MOW);FFED(MHD,MOW);</v>
      </c>
      <c r="M168" s="6" t="str">
        <f aca="false">SUBSTITUTE(L168,"),",");",1)</f>
        <v>GCOW(MHD,MSA);GZLM(MHD,MSA);DUMP(MHD,MOW);FFED(MHD,MOW);</v>
      </c>
      <c r="N168" s="6" t="str">
        <f aca="false">SUBSTITUTE(M168,"),",");",1)</f>
        <v>GCOW(MHD,MSA);GZLM(MHD,MSA);DUMP(MHD,MOW);FFED(MHD,MOW);</v>
      </c>
      <c r="O168" s="6" t="str">
        <f aca="false">SUBSTITUTE(N168,"),",");",1)</f>
        <v>GCOW(MHD,MSA);GZLM(MHD,MSA);DUMP(MHD,MOW);FFED(MHD,MOW);</v>
      </c>
      <c r="P168" s="6" t="str">
        <f aca="false">SUBSTITUTE(O168,"),",");",1)</f>
        <v>GCOW(MHD,MSA);GZLM(MHD,MSA);DUMP(MHD,MOW);FFED(MHD,MOW);</v>
      </c>
      <c r="Q168" s="6" t="str">
        <f aca="false">SUBSTITUTE(P168,"),",");",1)</f>
        <v>GCOW(MHD,MSA);GZLM(MHD,MSA);DUMP(MHD,MOW);FFED(MHD,MOW);</v>
      </c>
      <c r="R168" s="6" t="str">
        <f aca="false">SUBSTITUTE(Q168,"),",");",1)</f>
        <v>GCOW(MHD,MSA);GZLM(MHD,MSA);DUMP(MHD,MOW);FFED(MHD,MOW);</v>
      </c>
    </row>
    <row r="169" customFormat="false" ht="13.2" hidden="false" customHeight="false" outlineLevel="0" collapsed="false">
      <c r="A169" s="11" t="s">
        <v>631</v>
      </c>
      <c r="B169" s="6" t="str">
        <f aca="false">SUBSTITUTE(A169,"),",");",1)</f>
        <v>GZRT(MHD,MOW);VURN(MHD,MOW),PPX(13,MSA),YSD(8,MHY),PCT(5,MHY),</v>
      </c>
      <c r="C169" s="6" t="str">
        <f aca="false">SUBSTITUTE(B169,"),",");",1)</f>
        <v>GZRT(MHD,MOW);VURN(MHD,MOW);PPX(13,MSA),YSD(8,MHY),PCT(5,MHY),</v>
      </c>
      <c r="D169" s="6" t="str">
        <f aca="false">SUBSTITUTE(C169,"),",");",1)</f>
        <v>GZRT(MHD,MOW);VURN(MHD,MOW);PPX(13,MSA);YSD(8,MHY),PCT(5,MHY),</v>
      </c>
      <c r="E169" s="6" t="str">
        <f aca="false">SUBSTITUTE(D169,"),",");",1)</f>
        <v>GZRT(MHD,MOW);VURN(MHD,MOW);PPX(13,MSA);YSD(8,MHY);PCT(5,MHY),</v>
      </c>
      <c r="F169" s="6" t="str">
        <f aca="false">SUBSTITUTE(E169,"),",");",1)</f>
        <v>GZRT(MHD,MOW);VURN(MHD,MOW);PPX(13,MSA);YSD(8,MHY);PCT(5,MHY);</v>
      </c>
      <c r="G169" s="6" t="str">
        <f aca="false">SUBSTITUTE(F169,"),",");",1)</f>
        <v>GZRT(MHD,MOW);VURN(MHD,MOW);PPX(13,MSA);YSD(8,MHY);PCT(5,MHY);</v>
      </c>
      <c r="H169" s="6" t="str">
        <f aca="false">SUBSTITUTE(G169,"),",");",1)</f>
        <v>GZRT(MHD,MOW);VURN(MHD,MOW);PPX(13,MSA);YSD(8,MHY);PCT(5,MHY);</v>
      </c>
      <c r="I169" s="6" t="str">
        <f aca="false">SUBSTITUTE(H169,"),",");",1)</f>
        <v>GZRT(MHD,MOW);VURN(MHD,MOW);PPX(13,MSA);YSD(8,MHY);PCT(5,MHY);</v>
      </c>
      <c r="J169" s="6" t="str">
        <f aca="false">SUBSTITUTE(I169,"),",");",1)</f>
        <v>GZRT(MHD,MOW);VURN(MHD,MOW);PPX(13,MSA);YSD(8,MHY);PCT(5,MHY);</v>
      </c>
      <c r="K169" s="6" t="str">
        <f aca="false">SUBSTITUTE(J169,"),",");",1)</f>
        <v>GZRT(MHD,MOW);VURN(MHD,MOW);PPX(13,MSA);YSD(8,MHY);PCT(5,MHY);</v>
      </c>
      <c r="L169" s="6" t="str">
        <f aca="false">SUBSTITUTE(K169,"),",");",1)</f>
        <v>GZRT(MHD,MOW);VURN(MHD,MOW);PPX(13,MSA);YSD(8,MHY);PCT(5,MHY);</v>
      </c>
      <c r="M169" s="6" t="str">
        <f aca="false">SUBSTITUTE(L169,"),",");",1)</f>
        <v>GZRT(MHD,MOW);VURN(MHD,MOW);PPX(13,MSA);YSD(8,MHY);PCT(5,MHY);</v>
      </c>
      <c r="N169" s="6" t="str">
        <f aca="false">SUBSTITUTE(M169,"),",");",1)</f>
        <v>GZRT(MHD,MOW);VURN(MHD,MOW);PPX(13,MSA);YSD(8,MHY);PCT(5,MHY);</v>
      </c>
      <c r="O169" s="6" t="str">
        <f aca="false">SUBSTITUTE(N169,"),",");",1)</f>
        <v>GZRT(MHD,MOW);VURN(MHD,MOW);PPX(13,MSA);YSD(8,MHY);PCT(5,MHY);</v>
      </c>
      <c r="P169" s="6" t="str">
        <f aca="false">SUBSTITUTE(O169,"),",");",1)</f>
        <v>GZRT(MHD,MOW);VURN(MHD,MOW);PPX(13,MSA);YSD(8,MHY);PCT(5,MHY);</v>
      </c>
      <c r="Q169" s="6" t="str">
        <f aca="false">SUBSTITUTE(P169,"),",");",1)</f>
        <v>GZRT(MHD,MOW);VURN(MHD,MOW);PPX(13,MSA);YSD(8,MHY);PCT(5,MHY);</v>
      </c>
      <c r="R169" s="6" t="str">
        <f aca="false">SUBSTITUTE(Q169,"),",");",1)</f>
        <v>GZRT(MHD,MOW);VURN(MHD,MOW);PPX(13,MSA);YSD(8,MHY);PCT(5,MHY);</v>
      </c>
    </row>
    <row r="170" customFormat="false" ht="13.2" hidden="false" customHeight="false" outlineLevel="0" collapsed="false">
      <c r="A170" s="11" t="s">
        <v>632</v>
      </c>
      <c r="B170" s="6" t="str">
        <f aca="false">SUBSTITUTE(A170,"),",");",1)</f>
        <v>PCTH(5,MHY);SQB(5,MHY),SYB(5,MHY),FNP(5,MSA),SMYRP(5,MPS),</v>
      </c>
      <c r="C170" s="6" t="str">
        <f aca="false">SUBSTITUTE(B170,"),",");",1)</f>
        <v>PCTH(5,MHY);SQB(5,MHY);SYB(5,MHY),FNP(5,MSA),SMYRP(5,MPS),</v>
      </c>
      <c r="D170" s="6" t="str">
        <f aca="false">SUBSTITUTE(C170,"),",");",1)</f>
        <v>PCTH(5,MHY);SQB(5,MHY);SYB(5,MHY);FNP(5,MSA),SMYRP(5,MPS),</v>
      </c>
      <c r="E170" s="6" t="str">
        <f aca="false">SUBSTITUTE(D170,"),",");",1)</f>
        <v>PCTH(5,MHY);SQB(5,MHY);SYB(5,MHY);FNP(5,MSA);SMYRP(5,MPS),</v>
      </c>
      <c r="F170" s="6" t="str">
        <f aca="false">SUBSTITUTE(E170,"),",");",1)</f>
        <v>PCTH(5,MHY);SQB(5,MHY);SYB(5,MHY);FNP(5,MSA);SMYRP(5,MPS);</v>
      </c>
      <c r="G170" s="6" t="str">
        <f aca="false">SUBSTITUTE(F170,"),",");",1)</f>
        <v>PCTH(5,MHY);SQB(5,MHY);SYB(5,MHY);FNP(5,MSA);SMYRP(5,MPS);</v>
      </c>
      <c r="H170" s="6" t="str">
        <f aca="false">SUBSTITUTE(G170,"),",");",1)</f>
        <v>PCTH(5,MHY);SQB(5,MHY);SYB(5,MHY);FNP(5,MSA);SMYRP(5,MPS);</v>
      </c>
      <c r="I170" s="6" t="str">
        <f aca="false">SUBSTITUTE(H170,"),",");",1)</f>
        <v>PCTH(5,MHY);SQB(5,MHY);SYB(5,MHY);FNP(5,MSA);SMYRP(5,MPS);</v>
      </c>
      <c r="J170" s="6" t="str">
        <f aca="false">SUBSTITUTE(I170,"),",");",1)</f>
        <v>PCTH(5,MHY);SQB(5,MHY);SYB(5,MHY);FNP(5,MSA);SMYRP(5,MPS);</v>
      </c>
      <c r="K170" s="6" t="str">
        <f aca="false">SUBSTITUTE(J170,"),",");",1)</f>
        <v>PCTH(5,MHY);SQB(5,MHY);SYB(5,MHY);FNP(5,MSA);SMYRP(5,MPS);</v>
      </c>
      <c r="L170" s="6" t="str">
        <f aca="false">SUBSTITUTE(K170,"),",");",1)</f>
        <v>PCTH(5,MHY);SQB(5,MHY);SYB(5,MHY);FNP(5,MSA);SMYRP(5,MPS);</v>
      </c>
      <c r="M170" s="6" t="str">
        <f aca="false">SUBSTITUTE(L170,"),",");",1)</f>
        <v>PCTH(5,MHY);SQB(5,MHY);SYB(5,MHY);FNP(5,MSA);SMYRP(5,MPS);</v>
      </c>
      <c r="N170" s="6" t="str">
        <f aca="false">SUBSTITUTE(M170,"),",");",1)</f>
        <v>PCTH(5,MHY);SQB(5,MHY);SYB(5,MHY);FNP(5,MSA);SMYRP(5,MPS);</v>
      </c>
      <c r="O170" s="6" t="str">
        <f aca="false">SUBSTITUTE(N170,"),",");",1)</f>
        <v>PCTH(5,MHY);SQB(5,MHY);SYB(5,MHY);FNP(5,MSA);SMYRP(5,MPS);</v>
      </c>
      <c r="P170" s="6" t="str">
        <f aca="false">SUBSTITUTE(O170,"),",");",1)</f>
        <v>PCTH(5,MHY);SQB(5,MHY);SYB(5,MHY);FNP(5,MSA);SMYRP(5,MPS);</v>
      </c>
      <c r="Q170" s="6" t="str">
        <f aca="false">SUBSTITUTE(P170,"),",");",1)</f>
        <v>PCTH(5,MHY);SQB(5,MHY);SYB(5,MHY);FNP(5,MSA);SMYRP(5,MPS);</v>
      </c>
      <c r="R170" s="6" t="str">
        <f aca="false">SUBSTITUTE(Q170,"),",");",1)</f>
        <v>PCTH(5,MHY);SQB(5,MHY);SYB(5,MHY);FNP(5,MSA);SMYRP(5,MPS);</v>
      </c>
    </row>
    <row r="171" customFormat="false" ht="13.2" hidden="false" customHeight="false" outlineLevel="0" collapsed="false">
      <c r="A171" s="11" t="s">
        <v>633</v>
      </c>
      <c r="B171" s="6" t="str">
        <f aca="false">SUBSTITUTE(A171,"),",");",1)</f>
        <v>BK(4,MNC);BN(4,MNC),BP(4,MNC),BLG(3,MNC),BWN(3,MNC),DLAP(2,MNC),</v>
      </c>
      <c r="C171" s="6" t="str">
        <f aca="false">SUBSTITUTE(B171,"),",");",1)</f>
        <v>BK(4,MNC);BN(4,MNC);BP(4,MNC),BLG(3,MNC),BWN(3,MNC),DLAP(2,MNC),</v>
      </c>
      <c r="D171" s="6" t="str">
        <f aca="false">SUBSTITUTE(C171,"),",");",1)</f>
        <v>BK(4,MNC);BN(4,MNC);BP(4,MNC);BLG(3,MNC),BWN(3,MNC),DLAP(2,MNC),</v>
      </c>
      <c r="E171" s="6" t="str">
        <f aca="false">SUBSTITUTE(D171,"),",");",1)</f>
        <v>BK(4,MNC);BN(4,MNC);BP(4,MNC);BLG(3,MNC);BWN(3,MNC),DLAP(2,MNC),</v>
      </c>
      <c r="F171" s="6" t="str">
        <f aca="false">SUBSTITUTE(E171,"),",");",1)</f>
        <v>BK(4,MNC);BN(4,MNC);BP(4,MNC);BLG(3,MNC);BWN(3,MNC);DLAP(2,MNC),</v>
      </c>
      <c r="G171" s="6" t="str">
        <f aca="false">SUBSTITUTE(F171,"),",");",1)</f>
        <v>BK(4,MNC);BN(4,MNC);BP(4,MNC);BLG(3,MNC);BWN(3,MNC);DLAP(2,MNC);</v>
      </c>
      <c r="H171" s="6" t="str">
        <f aca="false">SUBSTITUTE(G171,"),",");",1)</f>
        <v>BK(4,MNC);BN(4,MNC);BP(4,MNC);BLG(3,MNC);BWN(3,MNC);DLAP(2,MNC);</v>
      </c>
      <c r="I171" s="6" t="str">
        <f aca="false">SUBSTITUTE(H171,"),",");",1)</f>
        <v>BK(4,MNC);BN(4,MNC);BP(4,MNC);BLG(3,MNC);BWN(3,MNC);DLAP(2,MNC);</v>
      </c>
      <c r="J171" s="6" t="str">
        <f aca="false">SUBSTITUTE(I171,"),",");",1)</f>
        <v>BK(4,MNC);BN(4,MNC);BP(4,MNC);BLG(3,MNC);BWN(3,MNC);DLAP(2,MNC);</v>
      </c>
      <c r="K171" s="6" t="str">
        <f aca="false">SUBSTITUTE(J171,"),",");",1)</f>
        <v>BK(4,MNC);BN(4,MNC);BP(4,MNC);BLG(3,MNC);BWN(3,MNC);DLAP(2,MNC);</v>
      </c>
      <c r="L171" s="6" t="str">
        <f aca="false">SUBSTITUTE(K171,"),",");",1)</f>
        <v>BK(4,MNC);BN(4,MNC);BP(4,MNC);BLG(3,MNC);BWN(3,MNC);DLAP(2,MNC);</v>
      </c>
      <c r="M171" s="6" t="str">
        <f aca="false">SUBSTITUTE(L171,"),",");",1)</f>
        <v>BK(4,MNC);BN(4,MNC);BP(4,MNC);BLG(3,MNC);BWN(3,MNC);DLAP(2,MNC);</v>
      </c>
      <c r="N171" s="6" t="str">
        <f aca="false">SUBSTITUTE(M171,"),",");",1)</f>
        <v>BK(4,MNC);BN(4,MNC);BP(4,MNC);BLG(3,MNC);BWN(3,MNC);DLAP(2,MNC);</v>
      </c>
      <c r="O171" s="6" t="str">
        <f aca="false">SUBSTITUTE(N171,"),",");",1)</f>
        <v>BK(4,MNC);BN(4,MNC);BP(4,MNC);BLG(3,MNC);BWN(3,MNC);DLAP(2,MNC);</v>
      </c>
      <c r="P171" s="6" t="str">
        <f aca="false">SUBSTITUTE(O171,"),",");",1)</f>
        <v>BK(4,MNC);BN(4,MNC);BP(4,MNC);BLG(3,MNC);BWN(3,MNC);DLAP(2,MNC);</v>
      </c>
      <c r="Q171" s="6" t="str">
        <f aca="false">SUBSTITUTE(P171,"),",");",1)</f>
        <v>BK(4,MNC);BN(4,MNC);BP(4,MNC);BLG(3,MNC);BWN(3,MNC);DLAP(2,MNC);</v>
      </c>
      <c r="R171" s="6" t="str">
        <f aca="false">SUBSTITUTE(Q171,"),",");",1)</f>
        <v>BK(4,MNC);BN(4,MNC);BP(4,MNC);BLG(3,MNC);BWN(3,MNC);DLAP(2,MNC);</v>
      </c>
    </row>
    <row r="172" customFormat="false" ht="13.2" hidden="false" customHeight="false" outlineLevel="0" collapsed="false">
      <c r="A172" s="11" t="s">
        <v>634</v>
      </c>
      <c r="B172" s="6" t="str">
        <f aca="false">SUBSTITUTE(A172,"),",");",1)</f>
        <v>FRST(2,MNC);PPCF(2,MNC),PPLP(2,MNC),RWPC(2,MNC),STX(2,MNC),</v>
      </c>
      <c r="C172" s="6" t="str">
        <f aca="false">SUBSTITUTE(B172,"),",");",1)</f>
        <v>FRST(2,MNC);PPCF(2,MNC);PPLP(2,MNC),RWPC(2,MNC),STX(2,MNC),</v>
      </c>
      <c r="D172" s="6" t="str">
        <f aca="false">SUBSTITUTE(C172,"),",");",1)</f>
        <v>FRST(2,MNC);PPCF(2,MNC);PPLP(2,MNC);RWPC(2,MNC),STX(2,MNC),</v>
      </c>
      <c r="E172" s="6" t="str">
        <f aca="false">SUBSTITUTE(D172,"),",");",1)</f>
        <v>FRST(2,MNC);PPCF(2,MNC);PPLP(2,MNC);RWPC(2,MNC);STX(2,MNC),</v>
      </c>
      <c r="F172" s="6" t="str">
        <f aca="false">SUBSTITUTE(E172,"),",");",1)</f>
        <v>FRST(2,MNC);PPCF(2,MNC);PPLP(2,MNC);RWPC(2,MNC);STX(2,MNC);</v>
      </c>
      <c r="G172" s="6" t="str">
        <f aca="false">SUBSTITUTE(F172,"),",");",1)</f>
        <v>FRST(2,MNC);PPCF(2,MNC);PPLP(2,MNC);RWPC(2,MNC);STX(2,MNC);</v>
      </c>
      <c r="H172" s="6" t="str">
        <f aca="false">SUBSTITUTE(G172,"),",");",1)</f>
        <v>FRST(2,MNC);PPCF(2,MNC);PPLP(2,MNC);RWPC(2,MNC);STX(2,MNC);</v>
      </c>
      <c r="I172" s="6" t="str">
        <f aca="false">SUBSTITUTE(H172,"),",");",1)</f>
        <v>FRST(2,MNC);PPCF(2,MNC);PPLP(2,MNC);RWPC(2,MNC);STX(2,MNC);</v>
      </c>
      <c r="J172" s="6" t="str">
        <f aca="false">SUBSTITUTE(I172,"),",");",1)</f>
        <v>FRST(2,MNC);PPCF(2,MNC);PPLP(2,MNC);RWPC(2,MNC);STX(2,MNC);</v>
      </c>
      <c r="K172" s="6" t="str">
        <f aca="false">SUBSTITUTE(J172,"),",");",1)</f>
        <v>FRST(2,MNC);PPCF(2,MNC);PPLP(2,MNC);RWPC(2,MNC);STX(2,MNC);</v>
      </c>
      <c r="L172" s="6" t="str">
        <f aca="false">SUBSTITUTE(K172,"),",");",1)</f>
        <v>FRST(2,MNC);PPCF(2,MNC);PPLP(2,MNC);RWPC(2,MNC);STX(2,MNC);</v>
      </c>
      <c r="M172" s="6" t="str">
        <f aca="false">SUBSTITUTE(L172,"),",");",1)</f>
        <v>FRST(2,MNC);PPCF(2,MNC);PPLP(2,MNC);RWPC(2,MNC);STX(2,MNC);</v>
      </c>
      <c r="N172" s="6" t="str">
        <f aca="false">SUBSTITUTE(M172,"),",");",1)</f>
        <v>FRST(2,MNC);PPCF(2,MNC);PPLP(2,MNC);RWPC(2,MNC);STX(2,MNC);</v>
      </c>
      <c r="O172" s="6" t="str">
        <f aca="false">SUBSTITUTE(N172,"),",");",1)</f>
        <v>FRST(2,MNC);PPCF(2,MNC);PPLP(2,MNC);RWPC(2,MNC);STX(2,MNC);</v>
      </c>
      <c r="P172" s="6" t="str">
        <f aca="false">SUBSTITUTE(O172,"),",");",1)</f>
        <v>FRST(2,MNC);PPCF(2,MNC);PPLP(2,MNC);RWPC(2,MNC);STX(2,MNC);</v>
      </c>
      <c r="Q172" s="6" t="str">
        <f aca="false">SUBSTITUTE(P172,"),",");",1)</f>
        <v>FRST(2,MNC);PPCF(2,MNC);PPLP(2,MNC);RWPC(2,MNC);STX(2,MNC);</v>
      </c>
      <c r="R172" s="6" t="str">
        <f aca="false">SUBSTITUTE(Q172,"),",");",1)</f>
        <v>FRST(2,MNC);PPCF(2,MNC);PPLP(2,MNC);RWPC(2,MNC);STX(2,MNC);</v>
      </c>
    </row>
    <row r="173" customFormat="false" ht="13.2" hidden="false" customHeight="false" outlineLevel="0" collapsed="false">
      <c r="A173" s="11" t="s">
        <v>635</v>
      </c>
      <c r="B173" s="6" t="str">
        <f aca="false">SUBSTITUTE(A173,"),",");",1)</f>
        <v>WAC2(2,MNC)</v>
      </c>
      <c r="C173" s="6" t="str">
        <f aca="false">SUBSTITUTE(B173,"),",");",1)</f>
        <v>WAC2(2,MNC)</v>
      </c>
      <c r="D173" s="6" t="str">
        <f aca="false">SUBSTITUTE(C173,"),",");",1)</f>
        <v>WAC2(2,MNC)</v>
      </c>
      <c r="E173" s="6" t="str">
        <f aca="false">SUBSTITUTE(D173,"),",");",1)</f>
        <v>WAC2(2,MNC)</v>
      </c>
      <c r="F173" s="6" t="str">
        <f aca="false">SUBSTITUTE(E173,"),",");",1)</f>
        <v>WAC2(2,MNC)</v>
      </c>
      <c r="G173" s="6" t="str">
        <f aca="false">SUBSTITUTE(F173,"),",");",1)</f>
        <v>WAC2(2,MNC)</v>
      </c>
      <c r="H173" s="6" t="str">
        <f aca="false">SUBSTITUTE(G173,"),",");",1)</f>
        <v>WAC2(2,MNC)</v>
      </c>
      <c r="I173" s="6" t="str">
        <f aca="false">SUBSTITUTE(H173,"),",");",1)</f>
        <v>WAC2(2,MNC)</v>
      </c>
      <c r="J173" s="6" t="str">
        <f aca="false">SUBSTITUTE(I173,"),",");",1)</f>
        <v>WAC2(2,MNC)</v>
      </c>
      <c r="K173" s="6" t="str">
        <f aca="false">SUBSTITUTE(J173,"),",");",1)</f>
        <v>WAC2(2,MNC)</v>
      </c>
      <c r="L173" s="6" t="str">
        <f aca="false">SUBSTITUTE(K173,"),",");",1)</f>
        <v>WAC2(2,MNC)</v>
      </c>
      <c r="M173" s="6" t="str">
        <f aca="false">SUBSTITUTE(L173,"),",");",1)</f>
        <v>WAC2(2,MNC)</v>
      </c>
      <c r="N173" s="6" t="str">
        <f aca="false">SUBSTITUTE(M173,"),",");",1)</f>
        <v>WAC2(2,MNC)</v>
      </c>
      <c r="O173" s="6" t="str">
        <f aca="false">SUBSTITUTE(N173,"),",");",1)</f>
        <v>WAC2(2,MNC)</v>
      </c>
      <c r="P173" s="6" t="str">
        <f aca="false">SUBSTITUTE(O173,"),",");",1)</f>
        <v>WAC2(2,MNC)</v>
      </c>
      <c r="Q173" s="6" t="str">
        <f aca="false">SUBSTITUTE(P173,"),",");",1)</f>
        <v>WAC2(2,MNC)</v>
      </c>
      <c r="R173" s="6" t="str">
        <f aca="false">SUBSTITUTE(Q173,"),",");",1)</f>
        <v>WAC2(2,MNC)</v>
      </c>
    </row>
    <row r="174" customFormat="false" ht="39.6" hidden="false" customHeight="false" outlineLevel="0" collapsed="false">
      <c r="A174" s="11" t="s">
        <v>636</v>
      </c>
      <c r="B174" s="6" t="str">
        <f aca="false">SUBSTITUTE(A174,"),",");",1)</f>
        <v>SMMH(NSH,12,MHY);PVQ(MPS,90,MHY),PVY(MPS,90,MHY),PSTE(MRO,MPS,MSA),PSTR(MRO,MPS,MSA),PSSF(MPS,MSL,MSA),PSTZ(MPS,MSL,MSA),CND(MRO,MNT,MSA),SMM(NSM,12,MSA),STV(20,12,MSA),SMS(11,ML1,MSA),SOL(23,MSL,MSA),FIRX(MRO,MNT,MSA),QIR(MRO,MNT,MSA),RSTK(MRO,MNT,MSA),TIR(MRO,MNT,MSA),VIRR(MRO,MNT,MSA),WFA(MRO,MNT,MSA),</v>
      </c>
      <c r="C174" s="6" t="str">
        <f aca="false">SUBSTITUTE(B174,"),",");",1)</f>
        <v>SMMH(NSH,12,MHY);PVQ(MPS,90,MHY);PVY(MPS,90,MHY),PSTE(MRO,MPS,MSA),PSTR(MRO,MPS,MSA),PSSF(MPS,MSL,MSA),PSTZ(MPS,MSL,MSA),CND(MRO,MNT,MSA),SMM(NSM,12,MSA),STV(20,12,MSA),SMS(11,ML1,MSA),SOL(23,MSL,MSA),FIRX(MRO,MNT,MSA),QIR(MRO,MNT,MSA),RSTK(MRO,MNT,MSA),TIR(MRO,MNT,MSA),VIRR(MRO,MNT,MSA),WFA(MRO,MNT,MSA),</v>
      </c>
      <c r="D174" s="6" t="str">
        <f aca="false">SUBSTITUTE(C174,"),",");",1)</f>
        <v>SMMH(NSH,12,MHY);PVQ(MPS,90,MHY);PVY(MPS,90,MHY);PSTE(MRO,MPS,MSA),PSTR(MRO,MPS,MSA),PSSF(MPS,MSL,MSA),PSTZ(MPS,MSL,MSA),CND(MRO,MNT,MSA),SMM(NSM,12,MSA),STV(20,12,MSA),SMS(11,ML1,MSA),SOL(23,MSL,MSA),FIRX(MRO,MNT,MSA),QIR(MRO,MNT,MSA),RSTK(MRO,MNT,MSA),TIR(MRO,MNT,MSA),VIRR(MRO,MNT,MSA),WFA(MRO,MNT,MSA),</v>
      </c>
      <c r="E174" s="6" t="str">
        <f aca="false">SUBSTITUTE(D174,"),",");",1)</f>
        <v>SMMH(NSH,12,MHY);PVQ(MPS,90,MHY);PVY(MPS,90,MHY);PSTE(MRO,MPS,MSA);PSTR(MRO,MPS,MSA),PSSF(MPS,MSL,MSA),PSTZ(MPS,MSL,MSA),CND(MRO,MNT,MSA),SMM(NSM,12,MSA),STV(20,12,MSA),SMS(11,ML1,MSA),SOL(23,MSL,MSA),FIRX(MRO,MNT,MSA),QIR(MRO,MNT,MSA),RSTK(MRO,MNT,MSA),TIR(MRO,MNT,MSA),VIRR(MRO,MNT,MSA),WFA(MRO,MNT,MSA),</v>
      </c>
      <c r="F174" s="6" t="str">
        <f aca="false">SUBSTITUTE(E174,"),",");",1)</f>
        <v>SMMH(NSH,12,MHY);PVQ(MPS,90,MHY);PVY(MPS,90,MHY);PSTE(MRO,MPS,MSA);PSTR(MRO,MPS,MSA);PSSF(MPS,MSL,MSA),PSTZ(MPS,MSL,MSA),CND(MRO,MNT,MSA),SMM(NSM,12,MSA),STV(20,12,MSA),SMS(11,ML1,MSA),SOL(23,MSL,MSA),FIRX(MRO,MNT,MSA),QIR(MRO,MNT,MSA),RSTK(MRO,MNT,MSA),TIR(MRO,MNT,MSA),VIRR(MRO,MNT,MSA),WFA(MRO,MNT,MSA),</v>
      </c>
      <c r="G174" s="6" t="str">
        <f aca="false">SUBSTITUTE(F174,"),",");",1)</f>
        <v>SMMH(NSH,12,MHY);PVQ(MPS,90,MHY);PVY(MPS,90,MHY);PSTE(MRO,MPS,MSA);PSTR(MRO,MPS,MSA);PSSF(MPS,MSL,MSA);PSTZ(MPS,MSL,MSA),CND(MRO,MNT,MSA),SMM(NSM,12,MSA),STV(20,12,MSA),SMS(11,ML1,MSA),SOL(23,MSL,MSA),FIRX(MRO,MNT,MSA),QIR(MRO,MNT,MSA),RSTK(MRO,MNT,MSA),TIR(MRO,MNT,MSA),VIRR(MRO,MNT,MSA),WFA(MRO,MNT,MSA),</v>
      </c>
      <c r="H174" s="6" t="str">
        <f aca="false">SUBSTITUTE(G174,"),",");",1)</f>
        <v>SMMH(NSH,12,MHY);PVQ(MPS,90,MHY);PVY(MPS,90,MHY);PSTE(MRO,MPS,MSA);PSTR(MRO,MPS,MSA);PSSF(MPS,MSL,MSA);PSTZ(MPS,MSL,MSA);CND(MRO,MNT,MSA),SMM(NSM,12,MSA),STV(20,12,MSA),SMS(11,ML1,MSA),SOL(23,MSL,MSA),FIRX(MRO,MNT,MSA),QIR(MRO,MNT,MSA),RSTK(MRO,MNT,MSA),TIR(MRO,MNT,MSA),VIRR(MRO,MNT,MSA),WFA(MRO,MNT,MSA),</v>
      </c>
      <c r="I174" s="6" t="str">
        <f aca="false">SUBSTITUTE(H174,"),",");",1)</f>
        <v>SMMH(NSH,12,MHY);PVQ(MPS,90,MHY);PVY(MPS,90,MHY);PSTE(MRO,MPS,MSA);PSTR(MRO,MPS,MSA);PSSF(MPS,MSL,MSA);PSTZ(MPS,MSL,MSA);CND(MRO,MNT,MSA);SMM(NSM,12,MSA),STV(20,12,MSA),SMS(11,ML1,MSA),SOL(23,MSL,MSA),FIRX(MRO,MNT,MSA),QIR(MRO,MNT,MSA),RSTK(MRO,MNT,MSA),TIR(MRO,MNT,MSA),VIRR(MRO,MNT,MSA),WFA(MRO,MNT,MSA),</v>
      </c>
      <c r="J174" s="6" t="str">
        <f aca="false">SUBSTITUTE(I174,"),",");",1)</f>
        <v>SMMH(NSH,12,MHY);PVQ(MPS,90,MHY);PVY(MPS,90,MHY);PSTE(MRO,MPS,MSA);PSTR(MRO,MPS,MSA);PSSF(MPS,MSL,MSA);PSTZ(MPS,MSL,MSA);CND(MRO,MNT,MSA);SMM(NSM,12,MSA);STV(20,12,MSA),SMS(11,ML1,MSA),SOL(23,MSL,MSA),FIRX(MRO,MNT,MSA),QIR(MRO,MNT,MSA),RSTK(MRO,MNT,MSA),TIR(MRO,MNT,MSA),VIRR(MRO,MNT,MSA),WFA(MRO,MNT,MSA),</v>
      </c>
      <c r="K174" s="6" t="str">
        <f aca="false">SUBSTITUTE(J174,"),",");",1)</f>
        <v>SMMH(NSH,12,MHY);PVQ(MPS,90,MHY);PVY(MPS,90,MHY);PSTE(MRO,MPS,MSA);PSTR(MRO,MPS,MSA);PSSF(MPS,MSL,MSA);PSTZ(MPS,MSL,MSA);CND(MRO,MNT,MSA);SMM(NSM,12,MSA);STV(20,12,MSA);SMS(11,ML1,MSA),SOL(23,MSL,MSA),FIRX(MRO,MNT,MSA),QIR(MRO,MNT,MSA),RSTK(MRO,MNT,MSA),TIR(MRO,MNT,MSA),VIRR(MRO,MNT,MSA),WFA(MRO,MNT,MSA),</v>
      </c>
      <c r="L174" s="6" t="str">
        <f aca="false">SUBSTITUTE(K174,"),",");",1)</f>
        <v>SMMH(NSH,12,MHY);PVQ(MPS,90,MHY);PVY(MPS,90,MHY);PSTE(MRO,MPS,MSA);PSTR(MRO,MPS,MSA);PSSF(MPS,MSL,MSA);PSTZ(MPS,MSL,MSA);CND(MRO,MNT,MSA);SMM(NSM,12,MSA);STV(20,12,MSA);SMS(11,ML1,MSA);SOL(23,MSL,MSA),FIRX(MRO,MNT,MSA),QIR(MRO,MNT,MSA),RSTK(MRO,MNT,MSA),TIR(MRO,MNT,MSA),VIRR(MRO,MNT,MSA),WFA(MRO,MNT,MSA),</v>
      </c>
      <c r="M174" s="6" t="str">
        <f aca="false">SUBSTITUTE(L174,"),",");",1)</f>
        <v>SMMH(NSH,12,MHY);PVQ(MPS,90,MHY);PVY(MPS,90,MHY);PSTE(MRO,MPS,MSA);PSTR(MRO,MPS,MSA);PSSF(MPS,MSL,MSA);PSTZ(MPS,MSL,MSA);CND(MRO,MNT,MSA);SMM(NSM,12,MSA);STV(20,12,MSA);SMS(11,ML1,MSA);SOL(23,MSL,MSA);FIRX(MRO,MNT,MSA),QIR(MRO,MNT,MSA),RSTK(MRO,MNT,MSA),TIR(MRO,MNT,MSA),VIRR(MRO,MNT,MSA),WFA(MRO,MNT,MSA),</v>
      </c>
      <c r="N174" s="6" t="str">
        <f aca="false">SUBSTITUTE(M174,"),",");",1)</f>
        <v>SMMH(NSH,12,MHY);PVQ(MPS,90,MHY);PVY(MPS,90,MHY);PSTE(MRO,MPS,MSA);PSTR(MRO,MPS,MSA);PSSF(MPS,MSL,MSA);PSTZ(MPS,MSL,MSA);CND(MRO,MNT,MSA);SMM(NSM,12,MSA);STV(20,12,MSA);SMS(11,ML1,MSA);SOL(23,MSL,MSA);FIRX(MRO,MNT,MSA);QIR(MRO,MNT,MSA),RSTK(MRO,MNT,MSA),TIR(MRO,MNT,MSA),VIRR(MRO,MNT,MSA),WFA(MRO,MNT,MSA),</v>
      </c>
      <c r="O174" s="6" t="str">
        <f aca="false">SUBSTITUTE(N174,"),",");",1)</f>
        <v>SMMH(NSH,12,MHY);PVQ(MPS,90,MHY);PVY(MPS,90,MHY);PSTE(MRO,MPS,MSA);PSTR(MRO,MPS,MSA);PSSF(MPS,MSL,MSA);PSTZ(MPS,MSL,MSA);CND(MRO,MNT,MSA);SMM(NSM,12,MSA);STV(20,12,MSA);SMS(11,ML1,MSA);SOL(23,MSL,MSA);FIRX(MRO,MNT,MSA);QIR(MRO,MNT,MSA);RSTK(MRO,MNT,MSA),TIR(MRO,MNT,MSA),VIRR(MRO,MNT,MSA),WFA(MRO,MNT,MSA),</v>
      </c>
      <c r="P174" s="6" t="str">
        <f aca="false">SUBSTITUTE(O174,"),",");",1)</f>
        <v>SMMH(NSH,12,MHY);PVQ(MPS,90,MHY);PVY(MPS,90,MHY);PSTE(MRO,MPS,MSA);PSTR(MRO,MPS,MSA);PSSF(MPS,MSL,MSA);PSTZ(MPS,MSL,MSA);CND(MRO,MNT,MSA);SMM(NSM,12,MSA);STV(20,12,MSA);SMS(11,ML1,MSA);SOL(23,MSL,MSA);FIRX(MRO,MNT,MSA);QIR(MRO,MNT,MSA);RSTK(MRO,MNT,MSA);TIR(MRO,MNT,MSA),VIRR(MRO,MNT,MSA),WFA(MRO,MNT,MSA),</v>
      </c>
      <c r="Q174" s="6" t="str">
        <f aca="false">SUBSTITUTE(P174,"),",");",1)</f>
        <v>SMMH(NSH,12,MHY);PVQ(MPS,90,MHY);PVY(MPS,90,MHY);PSTE(MRO,MPS,MSA);PSTR(MRO,MPS,MSA);PSSF(MPS,MSL,MSA);PSTZ(MPS,MSL,MSA);CND(MRO,MNT,MSA);SMM(NSM,12,MSA);STV(20,12,MSA);SMS(11,ML1,MSA);SOL(23,MSL,MSA);FIRX(MRO,MNT,MSA);QIR(MRO,MNT,MSA);RSTK(MRO,MNT,MSA);TIR(MRO,MNT,MSA);VIRR(MRO,MNT,MSA),WFA(MRO,MNT,MSA),</v>
      </c>
      <c r="R174" s="6" t="str">
        <f aca="false">SUBSTITUTE(Q174,"),",");",1)</f>
        <v>SMMH(NSH,12,MHY);PVQ(MPS,90,MHY);PVY(MPS,90,MHY);PSTE(MRO,MPS,MSA);PSTR(MRO,MPS,MSA);PSSF(MPS,MSL,MSA);PSTZ(MPS,MSL,MSA);CND(MRO,MNT,MSA);SMM(NSM,12,MSA);STV(20,12,MSA);SMS(11,ML1,MSA);SOL(23,MSL,MSA);FIRX(MRO,MNT,MSA);QIR(MRO,MNT,MSA);RSTK(MRO,MNT,MSA);TIR(MRO,MNT,MSA);VIRR(MRO,MNT,MSA);WFA(MRO,MNT,MSA),</v>
      </c>
    </row>
    <row r="175" customFormat="false" ht="13.2" hidden="false" customHeight="false" outlineLevel="0" collapsed="false">
      <c r="A175" s="11" t="s">
        <v>637</v>
      </c>
      <c r="B175" s="6" t="str">
        <f aca="false">SUBSTITUTE(A175,"),",");",1)</f>
        <v>PHU(MNC,MRO,MSA);POP(MNC,MRO,MSA),PPLA(MNC,MRO,MSA),VARC(17,MNC,MSA),</v>
      </c>
      <c r="C175" s="6" t="str">
        <f aca="false">SUBSTITUTE(B175,"),",");",1)</f>
        <v>PHU(MNC,MRO,MSA);POP(MNC,MRO,MSA);PPLA(MNC,MRO,MSA),VARC(17,MNC,MSA),</v>
      </c>
      <c r="D175" s="6" t="str">
        <f aca="false">SUBSTITUTE(C175,"),",");",1)</f>
        <v>PHU(MNC,MRO,MSA);POP(MNC,MRO,MSA);PPLA(MNC,MRO,MSA);VARC(17,MNC,MSA),</v>
      </c>
      <c r="E175" s="6" t="str">
        <f aca="false">SUBSTITUTE(D175,"),",");",1)</f>
        <v>PHU(MNC,MRO,MSA);POP(MNC,MRO,MSA);PPLA(MNC,MRO,MSA);VARC(17,MNC,MSA);</v>
      </c>
      <c r="F175" s="6" t="str">
        <f aca="false">SUBSTITUTE(E175,"),",");",1)</f>
        <v>PHU(MNC,MRO,MSA);POP(MNC,MRO,MSA);PPLA(MNC,MRO,MSA);VARC(17,MNC,MSA);</v>
      </c>
      <c r="G175" s="6" t="str">
        <f aca="false">SUBSTITUTE(F175,"),",");",1)</f>
        <v>PHU(MNC,MRO,MSA);POP(MNC,MRO,MSA);PPLA(MNC,MRO,MSA);VARC(17,MNC,MSA);</v>
      </c>
      <c r="H175" s="6" t="str">
        <f aca="false">SUBSTITUTE(G175,"),",");",1)</f>
        <v>PHU(MNC,MRO,MSA);POP(MNC,MRO,MSA);PPLA(MNC,MRO,MSA);VARC(17,MNC,MSA);</v>
      </c>
      <c r="I175" s="6" t="str">
        <f aca="false">SUBSTITUTE(H175,"),",");",1)</f>
        <v>PHU(MNC,MRO,MSA);POP(MNC,MRO,MSA);PPLA(MNC,MRO,MSA);VARC(17,MNC,MSA);</v>
      </c>
      <c r="J175" s="6" t="str">
        <f aca="false">SUBSTITUTE(I175,"),",");",1)</f>
        <v>PHU(MNC,MRO,MSA);POP(MNC,MRO,MSA);PPLA(MNC,MRO,MSA);VARC(17,MNC,MSA);</v>
      </c>
      <c r="K175" s="6" t="str">
        <f aca="false">SUBSTITUTE(J175,"),",");",1)</f>
        <v>PHU(MNC,MRO,MSA);POP(MNC,MRO,MSA);PPLA(MNC,MRO,MSA);VARC(17,MNC,MSA);</v>
      </c>
      <c r="L175" s="6" t="str">
        <f aca="false">SUBSTITUTE(K175,"),",");",1)</f>
        <v>PHU(MNC,MRO,MSA);POP(MNC,MRO,MSA);PPLA(MNC,MRO,MSA);VARC(17,MNC,MSA);</v>
      </c>
      <c r="M175" s="6" t="str">
        <f aca="false">SUBSTITUTE(L175,"),",");",1)</f>
        <v>PHU(MNC,MRO,MSA);POP(MNC,MRO,MSA);PPLA(MNC,MRO,MSA);VARC(17,MNC,MSA);</v>
      </c>
      <c r="N175" s="6" t="str">
        <f aca="false">SUBSTITUTE(M175,"),",");",1)</f>
        <v>PHU(MNC,MRO,MSA);POP(MNC,MRO,MSA);PPLA(MNC,MRO,MSA);VARC(17,MNC,MSA);</v>
      </c>
      <c r="O175" s="6" t="str">
        <f aca="false">SUBSTITUTE(N175,"),",");",1)</f>
        <v>PHU(MNC,MRO,MSA);POP(MNC,MRO,MSA);PPLA(MNC,MRO,MSA);VARC(17,MNC,MSA);</v>
      </c>
      <c r="P175" s="6" t="str">
        <f aca="false">SUBSTITUTE(O175,"),",");",1)</f>
        <v>PHU(MNC,MRO,MSA);POP(MNC,MRO,MSA);PPLA(MNC,MRO,MSA);VARC(17,MNC,MSA);</v>
      </c>
      <c r="Q175" s="6" t="str">
        <f aca="false">SUBSTITUTE(P175,"),",");",1)</f>
        <v>PHU(MNC,MRO,MSA);POP(MNC,MRO,MSA);PPLA(MNC,MRO,MSA);VARC(17,MNC,MSA);</v>
      </c>
      <c r="R175" s="6" t="str">
        <f aca="false">SUBSTITUTE(Q175,"),",");",1)</f>
        <v>PHU(MNC,MRO,MSA);POP(MNC,MRO,MSA);PPLA(MNC,MRO,MSA);VARC(17,MNC,MSA);</v>
      </c>
    </row>
    <row r="176" customFormat="false" ht="13.2" hidden="false" customHeight="false" outlineLevel="0" collapsed="false">
      <c r="A176" s="11" t="s">
        <v>638</v>
      </c>
      <c r="B176" s="6" t="str">
        <f aca="false">SUBSTITUTE(A176,"),",");",1)</f>
        <v>SMAP(13,MPS,MHY);SMYP(13,MPS,MHY),VARP(12,MPS,MHY),SMMRP(5,MPS,12),</v>
      </c>
      <c r="C176" s="6" t="str">
        <f aca="false">SUBSTITUTE(B176,"),",");",1)</f>
        <v>SMAP(13,MPS,MHY);SMYP(13,MPS,MHY);VARP(12,MPS,MHY),SMMRP(5,MPS,12),</v>
      </c>
      <c r="D176" s="6" t="str">
        <f aca="false">SUBSTITUTE(C176,"),",");",1)</f>
        <v>SMAP(13,MPS,MHY);SMYP(13,MPS,MHY);VARP(12,MPS,MHY);SMMRP(5,MPS,12),</v>
      </c>
      <c r="E176" s="6" t="str">
        <f aca="false">SUBSTITUTE(D176,"),",");",1)</f>
        <v>SMAP(13,MPS,MHY);SMYP(13,MPS,MHY);VARP(12,MPS,MHY);SMMRP(5,MPS,12);</v>
      </c>
      <c r="F176" s="6" t="str">
        <f aca="false">SUBSTITUTE(E176,"),",");",1)</f>
        <v>SMAP(13,MPS,MHY);SMYP(13,MPS,MHY);VARP(12,MPS,MHY);SMMRP(5,MPS,12);</v>
      </c>
      <c r="G176" s="6" t="str">
        <f aca="false">SUBSTITUTE(F176,"),",");",1)</f>
        <v>SMAP(13,MPS,MHY);SMYP(13,MPS,MHY);VARP(12,MPS,MHY);SMMRP(5,MPS,12);</v>
      </c>
      <c r="H176" s="6" t="str">
        <f aca="false">SUBSTITUTE(G176,"),",");",1)</f>
        <v>SMAP(13,MPS,MHY);SMYP(13,MPS,MHY);VARP(12,MPS,MHY);SMMRP(5,MPS,12);</v>
      </c>
      <c r="I176" s="6" t="str">
        <f aca="false">SUBSTITUTE(H176,"),",");",1)</f>
        <v>SMAP(13,MPS,MHY);SMYP(13,MPS,MHY);VARP(12,MPS,MHY);SMMRP(5,MPS,12);</v>
      </c>
      <c r="J176" s="6" t="str">
        <f aca="false">SUBSTITUTE(I176,"),",");",1)</f>
        <v>SMAP(13,MPS,MHY);SMYP(13,MPS,MHY);VARP(12,MPS,MHY);SMMRP(5,MPS,12);</v>
      </c>
      <c r="K176" s="6" t="str">
        <f aca="false">SUBSTITUTE(J176,"),",");",1)</f>
        <v>SMAP(13,MPS,MHY);SMYP(13,MPS,MHY);VARP(12,MPS,MHY);SMMRP(5,MPS,12);</v>
      </c>
      <c r="L176" s="6" t="str">
        <f aca="false">SUBSTITUTE(K176,"),",");",1)</f>
        <v>SMAP(13,MPS,MHY);SMYP(13,MPS,MHY);VARP(12,MPS,MHY);SMMRP(5,MPS,12);</v>
      </c>
      <c r="M176" s="6" t="str">
        <f aca="false">SUBSTITUTE(L176,"),",");",1)</f>
        <v>SMAP(13,MPS,MHY);SMYP(13,MPS,MHY);VARP(12,MPS,MHY);SMMRP(5,MPS,12);</v>
      </c>
      <c r="N176" s="6" t="str">
        <f aca="false">SUBSTITUTE(M176,"),",");",1)</f>
        <v>SMAP(13,MPS,MHY);SMYP(13,MPS,MHY);VARP(12,MPS,MHY);SMMRP(5,MPS,12);</v>
      </c>
      <c r="O176" s="6" t="str">
        <f aca="false">SUBSTITUTE(N176,"),",");",1)</f>
        <v>SMAP(13,MPS,MHY);SMYP(13,MPS,MHY);VARP(12,MPS,MHY);SMMRP(5,MPS,12);</v>
      </c>
      <c r="P176" s="6" t="str">
        <f aca="false">SUBSTITUTE(O176,"),",");",1)</f>
        <v>SMAP(13,MPS,MHY);SMYP(13,MPS,MHY);VARP(12,MPS,MHY);SMMRP(5,MPS,12);</v>
      </c>
      <c r="Q176" s="6" t="str">
        <f aca="false">SUBSTITUTE(P176,"),",");",1)</f>
        <v>SMAP(13,MPS,MHY);SMYP(13,MPS,MHY);VARP(12,MPS,MHY);SMMRP(5,MPS,12);</v>
      </c>
      <c r="R176" s="6" t="str">
        <f aca="false">SUBSTITUTE(Q176,"),",");",1)</f>
        <v>SMAP(13,MPS,MHY);SMYP(13,MPS,MHY);VARP(12,MPS,MHY);SMMRP(5,MPS,12);</v>
      </c>
    </row>
    <row r="177" customFormat="false" ht="13.2" hidden="false" customHeight="false" outlineLevel="0" collapsed="false">
      <c r="A177" s="11" t="s">
        <v>639</v>
      </c>
      <c r="B177" s="6" t="str">
        <f aca="false">SUBSTITUTE(A177,"),",");",1)</f>
        <v>SMRP(5,MPS,12)</v>
      </c>
      <c r="C177" s="6" t="str">
        <f aca="false">SUBSTITUTE(B177,"),",");",1)</f>
        <v>SMRP(5,MPS,12)</v>
      </c>
      <c r="D177" s="6" t="str">
        <f aca="false">SUBSTITUTE(C177,"),",");",1)</f>
        <v>SMRP(5,MPS,12)</v>
      </c>
      <c r="E177" s="6" t="str">
        <f aca="false">SUBSTITUTE(D177,"),",");",1)</f>
        <v>SMRP(5,MPS,12)</v>
      </c>
      <c r="F177" s="6" t="str">
        <f aca="false">SUBSTITUTE(E177,"),",");",1)</f>
        <v>SMRP(5,MPS,12)</v>
      </c>
      <c r="G177" s="6" t="str">
        <f aca="false">SUBSTITUTE(F177,"),",");",1)</f>
        <v>SMRP(5,MPS,12)</v>
      </c>
      <c r="H177" s="6" t="str">
        <f aca="false">SUBSTITUTE(G177,"),",");",1)</f>
        <v>SMRP(5,MPS,12)</v>
      </c>
      <c r="I177" s="6" t="str">
        <f aca="false">SUBSTITUTE(H177,"),",");",1)</f>
        <v>SMRP(5,MPS,12)</v>
      </c>
      <c r="J177" s="6" t="str">
        <f aca="false">SUBSTITUTE(I177,"),",");",1)</f>
        <v>SMRP(5,MPS,12)</v>
      </c>
      <c r="K177" s="6" t="str">
        <f aca="false">SUBSTITUTE(J177,"),",");",1)</f>
        <v>SMRP(5,MPS,12)</v>
      </c>
      <c r="L177" s="6" t="str">
        <f aca="false">SUBSTITUTE(K177,"),",");",1)</f>
        <v>SMRP(5,MPS,12)</v>
      </c>
      <c r="M177" s="6" t="str">
        <f aca="false">SUBSTITUTE(L177,"),",");",1)</f>
        <v>SMRP(5,MPS,12)</v>
      </c>
      <c r="N177" s="6" t="str">
        <f aca="false">SUBSTITUTE(M177,"),",");",1)</f>
        <v>SMRP(5,MPS,12)</v>
      </c>
      <c r="O177" s="6" t="str">
        <f aca="false">SUBSTITUTE(N177,"),",");",1)</f>
        <v>SMRP(5,MPS,12)</v>
      </c>
      <c r="P177" s="6" t="str">
        <f aca="false">SUBSTITUTE(O177,"),",");",1)</f>
        <v>SMRP(5,MPS,12)</v>
      </c>
      <c r="Q177" s="6" t="str">
        <f aca="false">SUBSTITUTE(P177,"),",");",1)</f>
        <v>SMRP(5,MPS,12)</v>
      </c>
      <c r="R177" s="6" t="str">
        <f aca="false">SUBSTITUTE(Q177,"),",");",1)</f>
        <v>SMRP(5,MPS,12)</v>
      </c>
    </row>
    <row r="178" customFormat="false" ht="13.2" hidden="false" customHeight="false" outlineLevel="0" collapsed="false">
      <c r="A178" s="11" t="s">
        <v>640</v>
      </c>
      <c r="B178" s="6" t="str">
        <f aca="false">SUBSTITUTE(A178,"),",");",1)</f>
        <v>TSFC(7,MNC,MSA);SOIL(17,MSL,MSA),HUSC(MRO,MNT,MSA),RWT(MSL,MNC,MSA),STDA(4,MNC,MSA),SFCP(7,MNC,MSA),SFMO(7,MNC,MSA),</v>
      </c>
      <c r="C178" s="6" t="str">
        <f aca="false">SUBSTITUTE(B178,"),",");",1)</f>
        <v>TSFC(7,MNC,MSA);SOIL(17,MSL,MSA);HUSC(MRO,MNT,MSA),RWT(MSL,MNC,MSA),STDA(4,MNC,MSA),SFCP(7,MNC,MSA),SFMO(7,MNC,MSA),</v>
      </c>
      <c r="D178" s="6" t="str">
        <f aca="false">SUBSTITUTE(C178,"),",");",1)</f>
        <v>TSFC(7,MNC,MSA);SOIL(17,MSL,MSA);HUSC(MRO,MNT,MSA);RWT(MSL,MNC,MSA),STDA(4,MNC,MSA),SFCP(7,MNC,MSA),SFMO(7,MNC,MSA),</v>
      </c>
      <c r="E178" s="6" t="str">
        <f aca="false">SUBSTITUTE(D178,"),",");",1)</f>
        <v>TSFC(7,MNC,MSA);SOIL(17,MSL,MSA);HUSC(MRO,MNT,MSA);RWT(MSL,MNC,MSA);STDA(4,MNC,MSA),SFCP(7,MNC,MSA),SFMO(7,MNC,MSA),</v>
      </c>
      <c r="F178" s="6" t="str">
        <f aca="false">SUBSTITUTE(E178,"),",");",1)</f>
        <v>TSFC(7,MNC,MSA);SOIL(17,MSL,MSA);HUSC(MRO,MNT,MSA);RWT(MSL,MNC,MSA);STDA(4,MNC,MSA);SFCP(7,MNC,MSA),SFMO(7,MNC,MSA),</v>
      </c>
      <c r="G178" s="6" t="str">
        <f aca="false">SUBSTITUTE(F178,"),",");",1)</f>
        <v>TSFC(7,MNC,MSA);SOIL(17,MSL,MSA);HUSC(MRO,MNT,MSA);RWT(MSL,MNC,MSA);STDA(4,MNC,MSA);SFCP(7,MNC,MSA);SFMO(7,MNC,MSA),</v>
      </c>
      <c r="H178" s="6" t="str">
        <f aca="false">SUBSTITUTE(G178,"),",");",1)</f>
        <v>TSFC(7,MNC,MSA);SOIL(17,MSL,MSA);HUSC(MRO,MNT,MSA);RWT(MSL,MNC,MSA);STDA(4,MNC,MSA);SFCP(7,MNC,MSA);SFMO(7,MNC,MSA);</v>
      </c>
      <c r="I178" s="6" t="str">
        <f aca="false">SUBSTITUTE(H178,"),",");",1)</f>
        <v>TSFC(7,MNC,MSA);SOIL(17,MSL,MSA);HUSC(MRO,MNT,MSA);RWT(MSL,MNC,MSA);STDA(4,MNC,MSA);SFCP(7,MNC,MSA);SFMO(7,MNC,MSA);</v>
      </c>
      <c r="J178" s="6" t="str">
        <f aca="false">SUBSTITUTE(I178,"),",");",1)</f>
        <v>TSFC(7,MNC,MSA);SOIL(17,MSL,MSA);HUSC(MRO,MNT,MSA);RWT(MSL,MNC,MSA);STDA(4,MNC,MSA);SFCP(7,MNC,MSA);SFMO(7,MNC,MSA);</v>
      </c>
      <c r="K178" s="6" t="str">
        <f aca="false">SUBSTITUTE(J178,"),",");",1)</f>
        <v>TSFC(7,MNC,MSA);SOIL(17,MSL,MSA);HUSC(MRO,MNT,MSA);RWT(MSL,MNC,MSA);STDA(4,MNC,MSA);SFCP(7,MNC,MSA);SFMO(7,MNC,MSA);</v>
      </c>
      <c r="L178" s="6" t="str">
        <f aca="false">SUBSTITUTE(K178,"),",");",1)</f>
        <v>TSFC(7,MNC,MSA);SOIL(17,MSL,MSA);HUSC(MRO,MNT,MSA);RWT(MSL,MNC,MSA);STDA(4,MNC,MSA);SFCP(7,MNC,MSA);SFMO(7,MNC,MSA);</v>
      </c>
      <c r="M178" s="6" t="str">
        <f aca="false">SUBSTITUTE(L178,"),",");",1)</f>
        <v>TSFC(7,MNC,MSA);SOIL(17,MSL,MSA);HUSC(MRO,MNT,MSA);RWT(MSL,MNC,MSA);STDA(4,MNC,MSA);SFCP(7,MNC,MSA);SFMO(7,MNC,MSA);</v>
      </c>
      <c r="N178" s="6" t="str">
        <f aca="false">SUBSTITUTE(M178,"),",");",1)</f>
        <v>TSFC(7,MNC,MSA);SOIL(17,MSL,MSA);HUSC(MRO,MNT,MSA);RWT(MSL,MNC,MSA);STDA(4,MNC,MSA);SFCP(7,MNC,MSA);SFMO(7,MNC,MSA);</v>
      </c>
      <c r="O178" s="6" t="str">
        <f aca="false">SUBSTITUTE(N178,"),",");",1)</f>
        <v>TSFC(7,MNC,MSA);SOIL(17,MSL,MSA);HUSC(MRO,MNT,MSA);RWT(MSL,MNC,MSA);STDA(4,MNC,MSA);SFCP(7,MNC,MSA);SFMO(7,MNC,MSA);</v>
      </c>
      <c r="P178" s="6" t="str">
        <f aca="false">SUBSTITUTE(O178,"),",");",1)</f>
        <v>TSFC(7,MNC,MSA);SOIL(17,MSL,MSA);HUSC(MRO,MNT,MSA);RWT(MSL,MNC,MSA);STDA(4,MNC,MSA);SFCP(7,MNC,MSA);SFMO(7,MNC,MSA);</v>
      </c>
      <c r="Q178" s="6" t="str">
        <f aca="false">SUBSTITUTE(P178,"),",");",1)</f>
        <v>TSFC(7,MNC,MSA);SOIL(17,MSL,MSA);HUSC(MRO,MNT,MSA);RWT(MSL,MNC,MSA);STDA(4,MNC,MSA);SFCP(7,MNC,MSA);SFMO(7,MNC,MSA);</v>
      </c>
      <c r="R178" s="6" t="str">
        <f aca="false">SUBSTITUTE(Q178,"),",");",1)</f>
        <v>TSFC(7,MNC,MSA);SOIL(17,MSL,MSA);HUSC(MRO,MNT,MSA);RWT(MSL,MNC,MSA);STDA(4,MNC,MSA);SFCP(7,MNC,MSA);SFMO(7,MNC,MSA);</v>
      </c>
    </row>
    <row r="179" customFormat="false" ht="13.2" hidden="false" customHeight="false" outlineLevel="0" collapsed="false">
      <c r="A179" s="11" t="s">
        <v>641</v>
      </c>
      <c r="B179" s="6" t="str">
        <f aca="false">SUBSTITUTE(A179,"),",");",1)</f>
        <v>XZP(13,ML1,MSA);QHY(NPD,MHY,MHX)</v>
      </c>
      <c r="C179" s="6" t="str">
        <f aca="false">SUBSTITUTE(B179,"),",");",1)</f>
        <v>XZP(13,ML1,MSA);QHY(NPD,MHY,MHX)</v>
      </c>
      <c r="D179" s="6" t="str">
        <f aca="false">SUBSTITUTE(C179,"),",");",1)</f>
        <v>XZP(13,ML1,MSA);QHY(NPD,MHY,MHX)</v>
      </c>
      <c r="E179" s="6" t="str">
        <f aca="false">SUBSTITUTE(D179,"),",");",1)</f>
        <v>XZP(13,ML1,MSA);QHY(NPD,MHY,MHX)</v>
      </c>
      <c r="F179" s="6" t="str">
        <f aca="false">SUBSTITUTE(E179,"),",");",1)</f>
        <v>XZP(13,ML1,MSA);QHY(NPD,MHY,MHX)</v>
      </c>
      <c r="G179" s="6" t="str">
        <f aca="false">SUBSTITUTE(F179,"),",");",1)</f>
        <v>XZP(13,ML1,MSA);QHY(NPD,MHY,MHX)</v>
      </c>
      <c r="H179" s="6" t="str">
        <f aca="false">SUBSTITUTE(G179,"),",");",1)</f>
        <v>XZP(13,ML1,MSA);QHY(NPD,MHY,MHX)</v>
      </c>
      <c r="I179" s="6" t="str">
        <f aca="false">SUBSTITUTE(H179,"),",");",1)</f>
        <v>XZP(13,ML1,MSA);QHY(NPD,MHY,MHX)</v>
      </c>
      <c r="J179" s="6" t="str">
        <f aca="false">SUBSTITUTE(I179,"),",");",1)</f>
        <v>XZP(13,ML1,MSA);QHY(NPD,MHY,MHX)</v>
      </c>
      <c r="K179" s="6" t="str">
        <f aca="false">SUBSTITUTE(J179,"),",");",1)</f>
        <v>XZP(13,ML1,MSA);QHY(NPD,MHY,MHX)</v>
      </c>
      <c r="L179" s="6" t="str">
        <f aca="false">SUBSTITUTE(K179,"),",");",1)</f>
        <v>XZP(13,ML1,MSA);QHY(NPD,MHY,MHX)</v>
      </c>
      <c r="M179" s="6" t="str">
        <f aca="false">SUBSTITUTE(L179,"),",");",1)</f>
        <v>XZP(13,ML1,MSA);QHY(NPD,MHY,MHX)</v>
      </c>
      <c r="N179" s="6" t="str">
        <f aca="false">SUBSTITUTE(M179,"),",");",1)</f>
        <v>XZP(13,ML1,MSA);QHY(NPD,MHY,MHX)</v>
      </c>
      <c r="O179" s="6" t="str">
        <f aca="false">SUBSTITUTE(N179,"),",");",1)</f>
        <v>XZP(13,ML1,MSA);QHY(NPD,MHY,MHX)</v>
      </c>
      <c r="P179" s="6" t="str">
        <f aca="false">SUBSTITUTE(O179,"),",");",1)</f>
        <v>XZP(13,ML1,MSA);QHY(NPD,MHY,MHX)</v>
      </c>
      <c r="Q179" s="6" t="str">
        <f aca="false">SUBSTITUTE(P179,"),",");",1)</f>
        <v>XZP(13,ML1,MSA);QHY(NPD,MHY,MHX)</v>
      </c>
      <c r="R179" s="6" t="str">
        <f aca="false">SUBSTITUTE(Q179,"),",");",1)</f>
        <v>XZP(13,ML1,MSA);QHY(NPD,MHY,MHX)</v>
      </c>
    </row>
    <row r="180" customFormat="false" ht="13.2" hidden="false" customHeight="false" outlineLevel="0" collapsed="false">
      <c r="A180" s="11" t="s">
        <v>642</v>
      </c>
      <c r="B180" s="6" t="str">
        <f aca="false">SUBSTITUTE(A180,"),",");",1)</f>
        <v>SMMP(20,MPS,13,MHY);SMMC(17,MNC,12,MSA))</v>
      </c>
      <c r="C180" s="6" t="str">
        <f aca="false">SUBSTITUTE(B180,"),",");",1)</f>
        <v>SMMP(20,MPS,13,MHY);SMMC(17,MNC,12,MSA))</v>
      </c>
      <c r="D180" s="6" t="str">
        <f aca="false">SUBSTITUTE(C180,"),",");",1)</f>
        <v>SMMP(20,MPS,13,MHY);SMMC(17,MNC,12,MSA))</v>
      </c>
      <c r="E180" s="6" t="str">
        <f aca="false">SUBSTITUTE(D180,"),",");",1)</f>
        <v>SMMP(20,MPS,13,MHY);SMMC(17,MNC,12,MSA))</v>
      </c>
      <c r="F180" s="6" t="str">
        <f aca="false">SUBSTITUTE(E180,"),",");",1)</f>
        <v>SMMP(20,MPS,13,MHY);SMMC(17,MNC,12,MSA))</v>
      </c>
      <c r="G180" s="6" t="str">
        <f aca="false">SUBSTITUTE(F180,"),",");",1)</f>
        <v>SMMP(20,MPS,13,MHY);SMMC(17,MNC,12,MSA))</v>
      </c>
      <c r="H180" s="6" t="str">
        <f aca="false">SUBSTITUTE(G180,"),",");",1)</f>
        <v>SMMP(20,MPS,13,MHY);SMMC(17,MNC,12,MSA))</v>
      </c>
      <c r="I180" s="6" t="str">
        <f aca="false">SUBSTITUTE(H180,"),",");",1)</f>
        <v>SMMP(20,MPS,13,MHY);SMMC(17,MNC,12,MSA))</v>
      </c>
      <c r="J180" s="6" t="str">
        <f aca="false">SUBSTITUTE(I180,"),",");",1)</f>
        <v>SMMP(20,MPS,13,MHY);SMMC(17,MNC,12,MSA))</v>
      </c>
      <c r="K180" s="6" t="str">
        <f aca="false">SUBSTITUTE(J180,"),",");",1)</f>
        <v>SMMP(20,MPS,13,MHY);SMMC(17,MNC,12,MSA))</v>
      </c>
      <c r="L180" s="6" t="str">
        <f aca="false">SUBSTITUTE(K180,"),",");",1)</f>
        <v>SMMP(20,MPS,13,MHY);SMMC(17,MNC,12,MSA))</v>
      </c>
      <c r="M180" s="6" t="str">
        <f aca="false">SUBSTITUTE(L180,"),",");",1)</f>
        <v>SMMP(20,MPS,13,MHY);SMMC(17,MNC,12,MSA))</v>
      </c>
      <c r="N180" s="6" t="str">
        <f aca="false">SUBSTITUTE(M180,"),",");",1)</f>
        <v>SMMP(20,MPS,13,MHY);SMMC(17,MNC,12,MSA))</v>
      </c>
      <c r="O180" s="6" t="str">
        <f aca="false">SUBSTITUTE(N180,"),",");",1)</f>
        <v>SMMP(20,MPS,13,MHY);SMMC(17,MNC,12,MSA))</v>
      </c>
      <c r="P180" s="6" t="str">
        <f aca="false">SUBSTITUTE(O180,"),",");",1)</f>
        <v>SMMP(20,MPS,13,MHY);SMMC(17,MNC,12,MSA))</v>
      </c>
      <c r="Q180" s="6" t="str">
        <f aca="false">SUBSTITUTE(P180,"),",");",1)</f>
        <v>SMMP(20,MPS,13,MHY);SMMC(17,MNC,12,MSA))</v>
      </c>
      <c r="R180" s="6" t="str">
        <f aca="false">SUBSTITUTE(Q180,"),",");",1)</f>
        <v>SMMP(20,MPS,13,MHY);SMMC(17,MNC,12,MSA))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180"/>
  <sheetViews>
    <sheetView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pane xSplit="0" ySplit="3" topLeftCell="A153" activePane="bottomLeft" state="frozen"/>
      <selection pane="topLeft" activeCell="A22" activeCellId="0" sqref="A22"/>
      <selection pane="bottomLeft" activeCell="A172" activeCellId="0" sqref="A172"/>
    </sheetView>
  </sheetViews>
  <sheetFormatPr defaultRowHeight="13.2" zeroHeight="false" outlineLevelRow="0" outlineLevelCol="0"/>
  <cols>
    <col collapsed="false" customWidth="true" hidden="false" outlineLevel="0" max="1" min="1" style="7" width="150.42"/>
    <col collapsed="false" customWidth="true" hidden="false" outlineLevel="0" max="2" min="2" style="0" width="17.11"/>
    <col collapsed="false" customWidth="true" hidden="false" outlineLevel="0" max="3" min="3" style="0" width="13.66"/>
    <col collapsed="false" customWidth="true" hidden="false" outlineLevel="0" max="4" min="4" style="0" width="16.11"/>
    <col collapsed="false" customWidth="true" hidden="false" outlineLevel="0" max="5" min="5" style="0" width="13.89"/>
    <col collapsed="false" customWidth="true" hidden="false" outlineLevel="0" max="6" min="6" style="0" width="16.11"/>
    <col collapsed="false" customWidth="true" hidden="false" outlineLevel="0" max="7" min="7" style="0" width="13.02"/>
    <col collapsed="false" customWidth="true" hidden="false" outlineLevel="0" max="8" min="8" style="0" width="14.22"/>
    <col collapsed="false" customWidth="true" hidden="false" outlineLevel="0" max="9" min="9" style="0" width="12.33"/>
    <col collapsed="false" customWidth="true" hidden="false" outlineLevel="0" max="10" min="10" style="0" width="11.99"/>
    <col collapsed="false" customWidth="true" hidden="false" outlineLevel="0" max="11" min="11" style="0" width="11.45"/>
    <col collapsed="false" customWidth="true" hidden="false" outlineLevel="0" max="1025" min="12" style="0" width="8.67"/>
  </cols>
  <sheetData>
    <row r="2" customFormat="false" ht="13.2" hidden="false" customHeight="false" outlineLevel="0" collapsed="false">
      <c r="A2" s="7" t="s">
        <v>245</v>
      </c>
      <c r="B2" s="0" t="s">
        <v>220</v>
      </c>
      <c r="C2" s="0" t="n">
        <v>60</v>
      </c>
    </row>
    <row r="3" customFormat="false" ht="13.2" hidden="false" customHeight="false" outlineLevel="0" collapsed="false">
      <c r="A3" s="7" t="s">
        <v>246</v>
      </c>
      <c r="B3" s="0" t="s">
        <v>222</v>
      </c>
      <c r="C3" s="0" t="n">
        <v>45</v>
      </c>
    </row>
    <row r="4" customFormat="false" ht="13.2" hidden="false" customHeight="false" outlineLevel="0" collapsed="false">
      <c r="A4" s="7" t="s">
        <v>248</v>
      </c>
      <c r="B4" s="0" t="s">
        <v>224</v>
      </c>
      <c r="C4" s="0" t="n">
        <v>300</v>
      </c>
    </row>
    <row r="5" customFormat="false" ht="13.2" hidden="false" customHeight="false" outlineLevel="0" collapsed="false">
      <c r="A5" s="7" t="s">
        <v>250</v>
      </c>
      <c r="B5" s="0" t="s">
        <v>226</v>
      </c>
      <c r="C5" s="0" t="n">
        <v>200</v>
      </c>
    </row>
    <row r="6" customFormat="false" ht="13.2" hidden="false" customHeight="false" outlineLevel="0" collapsed="false">
      <c r="A6" s="7" t="s">
        <v>252</v>
      </c>
      <c r="B6" s="0" t="s">
        <v>228</v>
      </c>
      <c r="C6" s="0" t="n">
        <v>10</v>
      </c>
    </row>
    <row r="7" customFormat="false" ht="13.2" hidden="false" customHeight="false" outlineLevel="0" collapsed="false">
      <c r="A7" s="7" t="s">
        <v>254</v>
      </c>
      <c r="B7" s="0" t="s">
        <v>230</v>
      </c>
      <c r="C7" s="0" t="n">
        <v>4</v>
      </c>
    </row>
    <row r="8" customFormat="false" ht="13.2" hidden="false" customHeight="false" outlineLevel="0" collapsed="false">
      <c r="A8" s="7" t="s">
        <v>255</v>
      </c>
      <c r="B8" s="0" t="s">
        <v>232</v>
      </c>
      <c r="C8" s="0" t="n">
        <v>60</v>
      </c>
    </row>
    <row r="9" customFormat="false" ht="13.2" hidden="false" customHeight="false" outlineLevel="0" collapsed="false">
      <c r="A9" s="7" t="s">
        <v>256</v>
      </c>
      <c r="B9" s="0" t="s">
        <v>234</v>
      </c>
      <c r="C9" s="0" t="n">
        <v>5</v>
      </c>
    </row>
    <row r="10" customFormat="false" ht="13.2" hidden="false" customHeight="false" outlineLevel="0" collapsed="false">
      <c r="A10" s="7" t="s">
        <v>257</v>
      </c>
      <c r="B10" s="0" t="s">
        <v>236</v>
      </c>
      <c r="C10" s="0" t="n">
        <v>720</v>
      </c>
    </row>
    <row r="11" customFormat="false" ht="13.2" hidden="false" customHeight="false" outlineLevel="0" collapsed="false">
      <c r="A11" s="7" t="s">
        <v>258</v>
      </c>
      <c r="B11" s="0" t="s">
        <v>238</v>
      </c>
      <c r="C11" s="0" t="n">
        <v>3</v>
      </c>
    </row>
    <row r="12" customFormat="false" ht="13.2" hidden="false" customHeight="false" outlineLevel="0" collapsed="false">
      <c r="A12" s="7" t="s">
        <v>259</v>
      </c>
      <c r="B12" s="0" t="s">
        <v>240</v>
      </c>
      <c r="C12" s="0" t="n">
        <v>1000</v>
      </c>
    </row>
    <row r="13" customFormat="false" ht="13.2" hidden="false" customHeight="false" outlineLevel="0" collapsed="false">
      <c r="A13" s="7" t="s">
        <v>261</v>
      </c>
      <c r="B13" s="0" t="s">
        <v>242</v>
      </c>
      <c r="C13" s="0" t="n">
        <v>1000</v>
      </c>
    </row>
    <row r="14" customFormat="false" ht="13.2" hidden="false" customHeight="false" outlineLevel="0" collapsed="false">
      <c r="A14" s="7" t="s">
        <v>262</v>
      </c>
    </row>
    <row r="15" customFormat="false" ht="13.2" hidden="false" customHeight="false" outlineLevel="0" collapsed="false">
      <c r="A15" s="7" t="s">
        <v>263</v>
      </c>
    </row>
    <row r="16" customFormat="false" ht="13.2" hidden="false" customHeight="false" outlineLevel="0" collapsed="false">
      <c r="A16" s="7" t="s">
        <v>265</v>
      </c>
    </row>
    <row r="17" customFormat="false" ht="13.2" hidden="false" customHeight="false" outlineLevel="0" collapsed="false">
      <c r="A17" s="7" t="s">
        <v>266</v>
      </c>
    </row>
    <row r="18" customFormat="false" ht="13.2" hidden="false" customHeight="false" outlineLevel="0" collapsed="false">
      <c r="A18" s="7" t="s">
        <v>267</v>
      </c>
    </row>
    <row r="19" customFormat="false" ht="13.2" hidden="false" customHeight="false" outlineLevel="0" collapsed="false">
      <c r="A19" s="7" t="s">
        <v>268</v>
      </c>
    </row>
    <row r="20" customFormat="false" ht="13.2" hidden="false" customHeight="false" outlineLevel="0" collapsed="false">
      <c r="A20" s="7" t="s">
        <v>269</v>
      </c>
    </row>
    <row r="21" customFormat="false" ht="13.2" hidden="false" customHeight="false" outlineLevel="0" collapsed="false">
      <c r="A21" s="7" t="s">
        <v>270</v>
      </c>
    </row>
    <row r="22" s="2" customFormat="true" ht="13.2" hidden="false" customHeight="false" outlineLevel="0" collapsed="false">
      <c r="A22" s="8" t="s">
        <v>271</v>
      </c>
    </row>
    <row r="23" s="2" customFormat="true" ht="13.2" hidden="false" customHeight="false" outlineLevel="0" collapsed="false">
      <c r="A23" s="8" t="s">
        <v>273</v>
      </c>
    </row>
    <row r="24" customFormat="false" ht="13.2" hidden="false" customHeight="false" outlineLevel="0" collapsed="false">
      <c r="A24" s="9" t="s">
        <v>275</v>
      </c>
    </row>
    <row r="25" s="5" customFormat="true" ht="13.2" hidden="false" customHeight="false" outlineLevel="0" collapsed="false">
      <c r="A25" s="10"/>
      <c r="B25" s="4"/>
      <c r="AMI25" s="4"/>
      <c r="AMJ25" s="4"/>
    </row>
    <row r="26" s="2" customFormat="true" ht="13.2" hidden="false" customHeight="false" outlineLevel="0" collapsed="false">
      <c r="A26" s="11" t="s">
        <v>643</v>
      </c>
      <c r="B26" s="2" t="s">
        <v>644</v>
      </c>
      <c r="C26" s="2" t="s">
        <v>645</v>
      </c>
      <c r="D26" s="2" t="s">
        <v>646</v>
      </c>
      <c r="E26" s="2" t="s">
        <v>647</v>
      </c>
    </row>
    <row r="27" customFormat="false" ht="13.2" hidden="false" customHeight="false" outlineLevel="0" collapsed="false">
      <c r="A27" s="11" t="s">
        <v>648</v>
      </c>
      <c r="B27" s="6" t="s">
        <v>649</v>
      </c>
      <c r="C27" s="0" t="s">
        <v>650</v>
      </c>
    </row>
    <row r="28" customFormat="false" ht="13.2" hidden="false" customHeight="false" outlineLevel="0" collapsed="false">
      <c r="A28" s="11" t="s">
        <v>651</v>
      </c>
      <c r="B28" s="6" t="s">
        <v>652</v>
      </c>
      <c r="C28" s="0" t="s">
        <v>653</v>
      </c>
      <c r="D28" s="0" t="s">
        <v>654</v>
      </c>
      <c r="E28" s="0" t="s">
        <v>655</v>
      </c>
    </row>
    <row r="29" customFormat="false" ht="13.2" hidden="false" customHeight="false" outlineLevel="0" collapsed="false">
      <c r="A29" s="11" t="s">
        <v>656</v>
      </c>
      <c r="B29" s="6" t="s">
        <v>657</v>
      </c>
      <c r="C29" s="0" t="s">
        <v>658</v>
      </c>
      <c r="D29" s="0" t="s">
        <v>659</v>
      </c>
      <c r="E29" s="0" t="s">
        <v>660</v>
      </c>
      <c r="F29" s="0" t="s">
        <v>661</v>
      </c>
      <c r="G29" s="0" t="s">
        <v>662</v>
      </c>
      <c r="H29" s="0" t="s">
        <v>663</v>
      </c>
      <c r="I29" s="0" t="s">
        <v>664</v>
      </c>
      <c r="J29" s="0" t="s">
        <v>665</v>
      </c>
      <c r="K29" s="0" t="s">
        <v>666</v>
      </c>
      <c r="L29" s="0" t="s">
        <v>667</v>
      </c>
      <c r="M29" s="0" t="s">
        <v>668</v>
      </c>
      <c r="N29" s="0" t="s">
        <v>669</v>
      </c>
      <c r="O29" s="0" t="s">
        <v>670</v>
      </c>
    </row>
    <row r="30" customFormat="false" ht="13.2" hidden="false" customHeight="false" outlineLevel="0" collapsed="false">
      <c r="A30" s="11" t="s">
        <v>671</v>
      </c>
      <c r="B30" s="6" t="s">
        <v>672</v>
      </c>
      <c r="C30" s="0" t="s">
        <v>673</v>
      </c>
      <c r="D30" s="0" t="s">
        <v>674</v>
      </c>
      <c r="E30" s="0" t="s">
        <v>675</v>
      </c>
      <c r="F30" s="0" t="s">
        <v>676</v>
      </c>
      <c r="G30" s="0" t="s">
        <v>677</v>
      </c>
    </row>
    <row r="31" customFormat="false" ht="13.2" hidden="false" customHeight="false" outlineLevel="0" collapsed="false">
      <c r="A31" s="11" t="s">
        <v>678</v>
      </c>
      <c r="B31" s="6" t="s">
        <v>679</v>
      </c>
      <c r="C31" s="0" t="s">
        <v>680</v>
      </c>
    </row>
    <row r="32" customFormat="false" ht="13.2" hidden="false" customHeight="false" outlineLevel="0" collapsed="false">
      <c r="A32" s="11" t="s">
        <v>681</v>
      </c>
      <c r="B32" s="6" t="s">
        <v>682</v>
      </c>
      <c r="C32" s="0" t="s">
        <v>683</v>
      </c>
      <c r="D32" s="0" t="s">
        <v>684</v>
      </c>
      <c r="E32" s="0" t="s">
        <v>685</v>
      </c>
      <c r="F32" s="0" t="s">
        <v>686</v>
      </c>
      <c r="G32" s="0" t="s">
        <v>687</v>
      </c>
      <c r="H32" s="0" t="s">
        <v>688</v>
      </c>
      <c r="I32" s="0" t="s">
        <v>689</v>
      </c>
      <c r="J32" s="0" t="s">
        <v>690</v>
      </c>
      <c r="K32" s="0" t="s">
        <v>691</v>
      </c>
      <c r="L32" s="0" t="s">
        <v>692</v>
      </c>
    </row>
    <row r="33" customFormat="false" ht="13.2" hidden="false" customHeight="false" outlineLevel="0" collapsed="false">
      <c r="A33" s="11" t="s">
        <v>693</v>
      </c>
      <c r="B33" s="6" t="s">
        <v>694</v>
      </c>
      <c r="C33" s="0" t="s">
        <v>695</v>
      </c>
      <c r="D33" s="0" t="s">
        <v>696</v>
      </c>
      <c r="E33" s="0" t="s">
        <v>697</v>
      </c>
      <c r="F33" s="0" t="s">
        <v>698</v>
      </c>
      <c r="G33" s="0" t="s">
        <v>699</v>
      </c>
    </row>
    <row r="34" customFormat="false" ht="13.2" hidden="false" customHeight="false" outlineLevel="0" collapsed="false">
      <c r="A34" s="11" t="s">
        <v>700</v>
      </c>
      <c r="B34" s="6" t="s">
        <v>701</v>
      </c>
      <c r="C34" s="0" t="s">
        <v>702</v>
      </c>
      <c r="D34" s="0" t="s">
        <v>703</v>
      </c>
      <c r="E34" s="0" t="s">
        <v>704</v>
      </c>
      <c r="F34" s="0" t="s">
        <v>705</v>
      </c>
      <c r="G34" s="0" t="s">
        <v>706</v>
      </c>
    </row>
    <row r="35" customFormat="false" ht="13.2" hidden="false" customHeight="false" outlineLevel="0" collapsed="false">
      <c r="A35" s="11" t="s">
        <v>707</v>
      </c>
      <c r="B35" s="6" t="s">
        <v>708</v>
      </c>
      <c r="C35" s="0" t="s">
        <v>709</v>
      </c>
      <c r="D35" s="0" t="s">
        <v>710</v>
      </c>
      <c r="E35" s="0" t="s">
        <v>711</v>
      </c>
      <c r="F35" s="0" t="s">
        <v>712</v>
      </c>
      <c r="G35" s="0" t="s">
        <v>713</v>
      </c>
    </row>
    <row r="36" customFormat="false" ht="13.2" hidden="false" customHeight="false" outlineLevel="0" collapsed="false">
      <c r="A36" s="11" t="s">
        <v>714</v>
      </c>
      <c r="B36" s="6" t="s">
        <v>715</v>
      </c>
    </row>
    <row r="37" customFormat="false" ht="13.2" hidden="false" customHeight="false" outlineLevel="0" collapsed="false">
      <c r="A37" s="11" t="s">
        <v>716</v>
      </c>
      <c r="B37" s="6" t="s">
        <v>717</v>
      </c>
      <c r="C37" s="0" t="s">
        <v>718</v>
      </c>
      <c r="D37" s="0" t="s">
        <v>719</v>
      </c>
      <c r="E37" s="0" t="s">
        <v>720</v>
      </c>
      <c r="F37" s="0" t="s">
        <v>721</v>
      </c>
    </row>
    <row r="38" customFormat="false" ht="13.2" hidden="false" customHeight="false" outlineLevel="0" collapsed="false">
      <c r="A38" s="11" t="s">
        <v>722</v>
      </c>
      <c r="B38" s="6" t="s">
        <v>723</v>
      </c>
      <c r="C38" s="0" t="s">
        <v>724</v>
      </c>
      <c r="D38" s="0" t="s">
        <v>725</v>
      </c>
      <c r="E38" s="0" t="s">
        <v>726</v>
      </c>
      <c r="F38" s="0" t="s">
        <v>727</v>
      </c>
      <c r="G38" s="0" t="s">
        <v>728</v>
      </c>
      <c r="H38" s="0" t="s">
        <v>729</v>
      </c>
      <c r="I38" s="0" t="s">
        <v>730</v>
      </c>
      <c r="J38" s="0" t="s">
        <v>731</v>
      </c>
      <c r="K38" s="0" t="s">
        <v>732</v>
      </c>
      <c r="L38" s="0" t="s">
        <v>733</v>
      </c>
      <c r="M38" s="0" t="s">
        <v>734</v>
      </c>
      <c r="N38" s="0" t="s">
        <v>735</v>
      </c>
      <c r="O38" s="0" t="s">
        <v>736</v>
      </c>
      <c r="P38" s="0" t="s">
        <v>737</v>
      </c>
      <c r="Q38" s="0" t="s">
        <v>738</v>
      </c>
      <c r="R38" s="0" t="s">
        <v>739</v>
      </c>
      <c r="S38" s="0" t="s">
        <v>740</v>
      </c>
      <c r="T38" s="0" t="s">
        <v>741</v>
      </c>
      <c r="U38" s="0" t="s">
        <v>742</v>
      </c>
    </row>
    <row r="39" customFormat="false" ht="13.2" hidden="false" customHeight="false" outlineLevel="0" collapsed="false">
      <c r="A39" s="11" t="s">
        <v>743</v>
      </c>
      <c r="B39" s="6" t="s">
        <v>744</v>
      </c>
      <c r="C39" s="0" t="s">
        <v>745</v>
      </c>
      <c r="D39" s="0" t="s">
        <v>746</v>
      </c>
      <c r="E39" s="0" t="s">
        <v>747</v>
      </c>
      <c r="F39" s="0" t="s">
        <v>748</v>
      </c>
    </row>
    <row r="40" customFormat="false" ht="13.2" hidden="false" customHeight="false" outlineLevel="0" collapsed="false">
      <c r="A40" s="11" t="s">
        <v>749</v>
      </c>
      <c r="B40" s="6" t="s">
        <v>750</v>
      </c>
      <c r="C40" s="0" t="s">
        <v>751</v>
      </c>
      <c r="D40" s="0" t="s">
        <v>752</v>
      </c>
      <c r="E40" s="0" t="s">
        <v>753</v>
      </c>
      <c r="F40" s="0" t="s">
        <v>754</v>
      </c>
    </row>
    <row r="41" s="5" customFormat="true" ht="13.2" hidden="false" customHeight="false" outlineLevel="0" collapsed="false">
      <c r="A41" s="12" t="s">
        <v>503</v>
      </c>
      <c r="B41" s="13" t="s">
        <v>755</v>
      </c>
      <c r="C41" s="13" t="s">
        <v>756</v>
      </c>
      <c r="D41" s="13" t="s">
        <v>757</v>
      </c>
      <c r="E41" s="13" t="s">
        <v>758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AMH41" s="4"/>
      <c r="AMI41" s="4"/>
      <c r="AMJ41" s="4"/>
    </row>
    <row r="42" customFormat="false" ht="13.2" hidden="false" customHeight="false" outlineLevel="0" collapsed="false">
      <c r="A42" s="11" t="s">
        <v>504</v>
      </c>
      <c r="B42" s="6" t="s">
        <v>759</v>
      </c>
      <c r="C42" s="6" t="s">
        <v>760</v>
      </c>
      <c r="D42" s="6" t="s">
        <v>761</v>
      </c>
      <c r="E42" s="6" t="s">
        <v>762</v>
      </c>
      <c r="F42" s="6" t="s">
        <v>763</v>
      </c>
      <c r="G42" s="6"/>
      <c r="H42" s="6"/>
      <c r="I42" s="6"/>
      <c r="J42" s="6"/>
      <c r="K42" s="6"/>
      <c r="L42" s="6"/>
      <c r="M42" s="6"/>
      <c r="N42" s="6"/>
      <c r="O42" s="6"/>
    </row>
    <row r="43" customFormat="false" ht="13.2" hidden="false" customHeight="false" outlineLevel="0" collapsed="false">
      <c r="A43" s="11" t="s">
        <v>505</v>
      </c>
      <c r="B43" s="6" t="s">
        <v>764</v>
      </c>
      <c r="C43" s="6" t="s">
        <v>765</v>
      </c>
      <c r="D43" s="6" t="s">
        <v>766</v>
      </c>
      <c r="E43" s="6" t="s">
        <v>767</v>
      </c>
      <c r="F43" s="6"/>
      <c r="G43" s="6"/>
      <c r="H43" s="6"/>
      <c r="I43" s="6"/>
      <c r="J43" s="6"/>
      <c r="K43" s="6"/>
      <c r="L43" s="6"/>
      <c r="M43" s="6"/>
      <c r="N43" s="6"/>
      <c r="O43" s="6"/>
    </row>
    <row r="44" customFormat="false" ht="13.2" hidden="false" customHeight="false" outlineLevel="0" collapsed="false">
      <c r="A44" s="11" t="s">
        <v>506</v>
      </c>
      <c r="B44" s="6" t="s">
        <v>768</v>
      </c>
      <c r="C44" s="6" t="s">
        <v>769</v>
      </c>
      <c r="D44" s="6" t="s">
        <v>770</v>
      </c>
      <c r="E44" s="6" t="s">
        <v>771</v>
      </c>
      <c r="F44" s="6"/>
      <c r="G44" s="6"/>
      <c r="H44" s="6"/>
      <c r="I44" s="6"/>
      <c r="J44" s="6"/>
      <c r="K44" s="6"/>
      <c r="L44" s="6"/>
      <c r="M44" s="6"/>
      <c r="N44" s="6"/>
      <c r="O44" s="6"/>
    </row>
    <row r="45" customFormat="false" ht="13.2" hidden="false" customHeight="false" outlineLevel="0" collapsed="false">
      <c r="A45" s="11" t="s">
        <v>507</v>
      </c>
      <c r="B45" s="6" t="s">
        <v>772</v>
      </c>
      <c r="C45" s="6" t="s">
        <v>773</v>
      </c>
      <c r="D45" s="6" t="s">
        <v>774</v>
      </c>
      <c r="E45" s="6" t="s">
        <v>775</v>
      </c>
      <c r="F45" s="6" t="s">
        <v>776</v>
      </c>
      <c r="G45" s="6" t="s">
        <v>777</v>
      </c>
      <c r="H45" s="6" t="s">
        <v>778</v>
      </c>
      <c r="I45" s="6" t="s">
        <v>779</v>
      </c>
      <c r="J45" s="6" t="s">
        <v>780</v>
      </c>
      <c r="K45" s="6"/>
      <c r="L45" s="6"/>
      <c r="M45" s="6"/>
      <c r="N45" s="6"/>
      <c r="O45" s="6"/>
    </row>
    <row r="46" customFormat="false" ht="13.2" hidden="false" customHeight="false" outlineLevel="0" collapsed="false">
      <c r="A46" s="11" t="s">
        <v>508</v>
      </c>
      <c r="B46" s="6" t="s">
        <v>781</v>
      </c>
      <c r="C46" s="6" t="s">
        <v>782</v>
      </c>
      <c r="D46" s="6" t="s">
        <v>783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customFormat="false" ht="13.2" hidden="false" customHeight="false" outlineLevel="0" collapsed="false">
      <c r="A47" s="11" t="s">
        <v>509</v>
      </c>
      <c r="B47" s="6" t="s">
        <v>784</v>
      </c>
      <c r="C47" s="6" t="s">
        <v>785</v>
      </c>
      <c r="D47" s="6" t="s">
        <v>786</v>
      </c>
      <c r="E47" s="6" t="s">
        <v>787</v>
      </c>
      <c r="F47" s="6" t="s">
        <v>788</v>
      </c>
      <c r="G47" s="6"/>
      <c r="H47" s="6"/>
      <c r="I47" s="6"/>
      <c r="J47" s="6"/>
      <c r="K47" s="6"/>
      <c r="L47" s="6"/>
      <c r="M47" s="6"/>
      <c r="N47" s="6"/>
      <c r="O47" s="6"/>
    </row>
    <row r="48" customFormat="false" ht="13.2" hidden="false" customHeight="false" outlineLevel="0" collapsed="false">
      <c r="A48" s="11" t="s">
        <v>510</v>
      </c>
      <c r="B48" s="6" t="s">
        <v>789</v>
      </c>
      <c r="C48" s="6" t="s">
        <v>790</v>
      </c>
      <c r="D48" s="6" t="s">
        <v>791</v>
      </c>
      <c r="E48" s="6" t="s">
        <v>792</v>
      </c>
      <c r="F48" s="6" t="s">
        <v>793</v>
      </c>
      <c r="G48" s="6"/>
      <c r="H48" s="6"/>
      <c r="I48" s="6"/>
      <c r="J48" s="6"/>
      <c r="K48" s="6"/>
      <c r="L48" s="6"/>
      <c r="M48" s="6"/>
      <c r="N48" s="6"/>
      <c r="O48" s="6"/>
    </row>
    <row r="49" customFormat="false" ht="26.4" hidden="false" customHeight="false" outlineLevel="0" collapsed="false">
      <c r="A49" s="11" t="s">
        <v>511</v>
      </c>
      <c r="B49" s="6" t="s">
        <v>794</v>
      </c>
      <c r="C49" s="6" t="s">
        <v>795</v>
      </c>
      <c r="D49" s="6" t="s">
        <v>796</v>
      </c>
      <c r="E49" s="6" t="s">
        <v>797</v>
      </c>
      <c r="F49" s="6" t="s">
        <v>798</v>
      </c>
      <c r="G49" s="6" t="s">
        <v>799</v>
      </c>
      <c r="H49" s="6" t="s">
        <v>800</v>
      </c>
      <c r="I49" s="6" t="s">
        <v>801</v>
      </c>
      <c r="J49" s="6" t="s">
        <v>802</v>
      </c>
      <c r="K49" s="6" t="s">
        <v>803</v>
      </c>
      <c r="L49" s="6" t="s">
        <v>804</v>
      </c>
      <c r="M49" s="6"/>
      <c r="N49" s="6"/>
      <c r="O49" s="6"/>
    </row>
    <row r="50" customFormat="false" ht="13.2" hidden="false" customHeight="false" outlineLevel="0" collapsed="false">
      <c r="A50" s="11" t="s">
        <v>512</v>
      </c>
      <c r="B50" s="6" t="s">
        <v>805</v>
      </c>
      <c r="C50" s="6" t="s">
        <v>806</v>
      </c>
      <c r="D50" s="6" t="s">
        <v>807</v>
      </c>
      <c r="E50" s="6" t="s">
        <v>808</v>
      </c>
      <c r="F50" s="6"/>
      <c r="G50" s="6"/>
      <c r="H50" s="6"/>
      <c r="I50" s="6"/>
      <c r="J50" s="6"/>
      <c r="K50" s="6"/>
      <c r="L50" s="6"/>
      <c r="M50" s="6"/>
      <c r="N50" s="6"/>
      <c r="O50" s="6"/>
    </row>
    <row r="51" customFormat="false" ht="13.2" hidden="false" customHeight="false" outlineLevel="0" collapsed="false">
      <c r="A51" s="11" t="s">
        <v>513</v>
      </c>
      <c r="B51" s="6" t="s">
        <v>809</v>
      </c>
      <c r="C51" s="6" t="s">
        <v>810</v>
      </c>
      <c r="D51" s="6" t="s">
        <v>811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customFormat="false" ht="13.2" hidden="false" customHeight="false" outlineLevel="0" collapsed="false">
      <c r="A52" s="11" t="s">
        <v>514</v>
      </c>
      <c r="B52" s="6" t="s">
        <v>812</v>
      </c>
      <c r="C52" s="6" t="s">
        <v>813</v>
      </c>
      <c r="D52" s="6" t="s">
        <v>814</v>
      </c>
      <c r="E52" s="6" t="s">
        <v>815</v>
      </c>
      <c r="F52" s="6" t="s">
        <v>816</v>
      </c>
      <c r="G52" s="6" t="s">
        <v>817</v>
      </c>
      <c r="H52" s="6"/>
      <c r="I52" s="6"/>
      <c r="J52" s="6"/>
      <c r="K52" s="6"/>
      <c r="L52" s="6"/>
      <c r="M52" s="6"/>
      <c r="N52" s="6"/>
      <c r="O52" s="6"/>
    </row>
    <row r="53" customFormat="false" ht="13.2" hidden="false" customHeight="false" outlineLevel="0" collapsed="false">
      <c r="A53" s="11" t="s">
        <v>515</v>
      </c>
      <c r="B53" s="6" t="s">
        <v>818</v>
      </c>
      <c r="C53" s="6" t="s">
        <v>819</v>
      </c>
      <c r="D53" s="6" t="s">
        <v>820</v>
      </c>
      <c r="E53" s="6" t="s">
        <v>821</v>
      </c>
      <c r="F53" s="6"/>
      <c r="G53" s="6"/>
      <c r="H53" s="6"/>
      <c r="I53" s="6"/>
      <c r="J53" s="6"/>
      <c r="K53" s="6"/>
      <c r="L53" s="6"/>
      <c r="M53" s="6"/>
      <c r="N53" s="6"/>
      <c r="O53" s="6"/>
    </row>
    <row r="54" customFormat="false" ht="13.2" hidden="false" customHeight="false" outlineLevel="0" collapsed="false">
      <c r="A54" s="11" t="s">
        <v>516</v>
      </c>
      <c r="B54" s="6" t="s">
        <v>822</v>
      </c>
      <c r="C54" s="6" t="s">
        <v>823</v>
      </c>
      <c r="D54" s="6" t="s">
        <v>824</v>
      </c>
      <c r="E54" s="6" t="s">
        <v>825</v>
      </c>
      <c r="F54" s="6" t="s">
        <v>826</v>
      </c>
      <c r="G54" s="6"/>
      <c r="H54" s="6"/>
      <c r="I54" s="6"/>
      <c r="J54" s="6"/>
      <c r="K54" s="6"/>
      <c r="L54" s="6"/>
      <c r="M54" s="6"/>
      <c r="N54" s="6"/>
      <c r="O54" s="6"/>
    </row>
    <row r="55" customFormat="false" ht="13.2" hidden="false" customHeight="false" outlineLevel="0" collapsed="false">
      <c r="A55" s="11" t="s">
        <v>517</v>
      </c>
      <c r="B55" s="6" t="s">
        <v>827</v>
      </c>
      <c r="C55" s="6" t="s">
        <v>828</v>
      </c>
      <c r="D55" s="6" t="s">
        <v>829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customFormat="false" ht="26.4" hidden="false" customHeight="false" outlineLevel="0" collapsed="false">
      <c r="A56" s="11" t="s">
        <v>518</v>
      </c>
      <c r="B56" s="6" t="s">
        <v>830</v>
      </c>
      <c r="C56" s="6" t="s">
        <v>831</v>
      </c>
      <c r="D56" s="6" t="s">
        <v>832</v>
      </c>
      <c r="E56" s="6" t="s">
        <v>833</v>
      </c>
      <c r="F56" s="6" t="s">
        <v>834</v>
      </c>
      <c r="G56" s="6" t="s">
        <v>835</v>
      </c>
      <c r="H56" s="6" t="s">
        <v>836</v>
      </c>
      <c r="I56" s="6" t="s">
        <v>837</v>
      </c>
      <c r="J56" s="6" t="s">
        <v>838</v>
      </c>
      <c r="K56" s="6" t="s">
        <v>839</v>
      </c>
      <c r="L56" s="6" t="s">
        <v>840</v>
      </c>
      <c r="M56" s="6" t="s">
        <v>841</v>
      </c>
      <c r="N56" s="6" t="s">
        <v>842</v>
      </c>
      <c r="O56" s="6" t="s">
        <v>843</v>
      </c>
      <c r="P56" s="0" t="s">
        <v>844</v>
      </c>
      <c r="Q56" s="0" t="s">
        <v>845</v>
      </c>
    </row>
    <row r="57" customFormat="false" ht="13.2" hidden="false" customHeight="false" outlineLevel="0" collapsed="false">
      <c r="A57" s="11" t="s">
        <v>519</v>
      </c>
      <c r="B57" s="6" t="s">
        <v>846</v>
      </c>
      <c r="C57" s="6" t="s">
        <v>847</v>
      </c>
      <c r="D57" s="6" t="s">
        <v>848</v>
      </c>
      <c r="E57" s="6" t="s">
        <v>849</v>
      </c>
      <c r="F57" s="6" t="s">
        <v>850</v>
      </c>
      <c r="G57" s="6" t="s">
        <v>851</v>
      </c>
      <c r="H57" s="6"/>
      <c r="I57" s="6"/>
      <c r="J57" s="6"/>
      <c r="K57" s="6"/>
      <c r="L57" s="6"/>
      <c r="M57" s="6"/>
      <c r="N57" s="6"/>
      <c r="O57" s="6"/>
    </row>
    <row r="58" customFormat="false" ht="13.2" hidden="false" customHeight="false" outlineLevel="0" collapsed="false">
      <c r="A58" s="11" t="s">
        <v>520</v>
      </c>
      <c r="B58" s="6" t="s">
        <v>852</v>
      </c>
      <c r="C58" s="6" t="s">
        <v>853</v>
      </c>
      <c r="D58" s="6" t="s">
        <v>854</v>
      </c>
      <c r="E58" s="6" t="s">
        <v>855</v>
      </c>
      <c r="F58" s="6" t="s">
        <v>856</v>
      </c>
      <c r="G58" s="6" t="s">
        <v>857</v>
      </c>
      <c r="H58" s="6" t="s">
        <v>858</v>
      </c>
      <c r="I58" s="6"/>
      <c r="J58" s="6"/>
      <c r="K58" s="6"/>
      <c r="L58" s="6"/>
      <c r="M58" s="6"/>
      <c r="N58" s="6"/>
      <c r="O58" s="6"/>
    </row>
    <row r="59" customFormat="false" ht="13.2" hidden="false" customHeight="false" outlineLevel="0" collapsed="false">
      <c r="A59" s="11" t="s">
        <v>521</v>
      </c>
      <c r="B59" s="6" t="s">
        <v>859</v>
      </c>
      <c r="C59" s="6" t="s">
        <v>860</v>
      </c>
      <c r="D59" s="6" t="s">
        <v>861</v>
      </c>
      <c r="E59" s="6" t="s">
        <v>862</v>
      </c>
      <c r="F59" s="6" t="s">
        <v>863</v>
      </c>
      <c r="G59" s="6" t="s">
        <v>864</v>
      </c>
      <c r="H59" s="6" t="s">
        <v>865</v>
      </c>
      <c r="I59" s="6"/>
      <c r="J59" s="6"/>
      <c r="K59" s="6"/>
      <c r="L59" s="6"/>
      <c r="M59" s="6"/>
      <c r="N59" s="6"/>
      <c r="O59" s="6"/>
    </row>
    <row r="60" customFormat="false" ht="13.2" hidden="false" customHeight="false" outlineLevel="0" collapsed="false">
      <c r="A60" s="11" t="s">
        <v>522</v>
      </c>
      <c r="B60" s="6" t="s">
        <v>866</v>
      </c>
      <c r="C60" s="6" t="s">
        <v>867</v>
      </c>
      <c r="D60" s="6" t="s">
        <v>868</v>
      </c>
      <c r="E60" s="6" t="s">
        <v>869</v>
      </c>
      <c r="F60" s="6" t="s">
        <v>870</v>
      </c>
      <c r="G60" s="6" t="s">
        <v>871</v>
      </c>
      <c r="H60" s="6" t="s">
        <v>872</v>
      </c>
      <c r="I60" s="6"/>
      <c r="J60" s="6"/>
      <c r="K60" s="6"/>
      <c r="L60" s="6"/>
      <c r="M60" s="6"/>
      <c r="N60" s="6"/>
      <c r="O60" s="6"/>
    </row>
    <row r="61" customFormat="false" ht="13.2" hidden="false" customHeight="false" outlineLevel="0" collapsed="false">
      <c r="A61" s="11" t="s">
        <v>523</v>
      </c>
      <c r="B61" s="6" t="s">
        <v>873</v>
      </c>
      <c r="C61" s="6" t="s">
        <v>874</v>
      </c>
      <c r="D61" s="6" t="s">
        <v>875</v>
      </c>
      <c r="E61" s="6" t="s">
        <v>876</v>
      </c>
      <c r="F61" s="6" t="s">
        <v>877</v>
      </c>
      <c r="G61" s="6" t="s">
        <v>878</v>
      </c>
      <c r="H61" s="6" t="s">
        <v>879</v>
      </c>
      <c r="I61" s="6"/>
      <c r="J61" s="6"/>
      <c r="K61" s="6"/>
      <c r="L61" s="6"/>
      <c r="M61" s="6"/>
      <c r="N61" s="6"/>
      <c r="O61" s="6"/>
    </row>
    <row r="62" customFormat="false" ht="13.2" hidden="false" customHeight="false" outlineLevel="0" collapsed="false">
      <c r="A62" s="11" t="s">
        <v>524</v>
      </c>
      <c r="B62" s="6" t="s">
        <v>880</v>
      </c>
      <c r="C62" s="6" t="s">
        <v>881</v>
      </c>
      <c r="D62" s="6" t="s">
        <v>882</v>
      </c>
      <c r="E62" s="6" t="s">
        <v>883</v>
      </c>
      <c r="F62" s="6" t="s">
        <v>884</v>
      </c>
      <c r="G62" s="6" t="s">
        <v>885</v>
      </c>
      <c r="H62" s="6" t="s">
        <v>886</v>
      </c>
      <c r="I62" s="6"/>
      <c r="J62" s="6"/>
      <c r="K62" s="6"/>
      <c r="L62" s="6"/>
      <c r="M62" s="6"/>
      <c r="N62" s="6"/>
      <c r="O62" s="6"/>
    </row>
    <row r="63" customFormat="false" ht="13.2" hidden="false" customHeight="false" outlineLevel="0" collapsed="false">
      <c r="A63" s="11" t="s">
        <v>525</v>
      </c>
      <c r="B63" s="6" t="s">
        <v>887</v>
      </c>
      <c r="C63" s="6" t="s">
        <v>888</v>
      </c>
      <c r="D63" s="6" t="s">
        <v>889</v>
      </c>
      <c r="E63" s="6" t="s">
        <v>890</v>
      </c>
      <c r="F63" s="6" t="s">
        <v>891</v>
      </c>
      <c r="G63" s="6" t="s">
        <v>892</v>
      </c>
      <c r="H63" s="6"/>
      <c r="I63" s="6"/>
      <c r="J63" s="6"/>
      <c r="K63" s="6"/>
      <c r="L63" s="6"/>
      <c r="M63" s="6"/>
      <c r="N63" s="6"/>
      <c r="O63" s="6"/>
    </row>
    <row r="64" customFormat="false" ht="13.2" hidden="false" customHeight="false" outlineLevel="0" collapsed="false">
      <c r="A64" s="11" t="s">
        <v>526</v>
      </c>
      <c r="B64" s="6" t="s">
        <v>893</v>
      </c>
      <c r="C64" s="6" t="s">
        <v>894</v>
      </c>
      <c r="D64" s="6" t="s">
        <v>895</v>
      </c>
      <c r="E64" s="6" t="s">
        <v>896</v>
      </c>
      <c r="F64" s="6" t="s">
        <v>897</v>
      </c>
      <c r="G64" s="6" t="s">
        <v>898</v>
      </c>
      <c r="H64" s="6" t="s">
        <v>899</v>
      </c>
      <c r="I64" s="6" t="s">
        <v>900</v>
      </c>
      <c r="J64" s="6" t="s">
        <v>901</v>
      </c>
      <c r="K64" s="6" t="s">
        <v>902</v>
      </c>
      <c r="L64" s="6" t="s">
        <v>903</v>
      </c>
      <c r="M64" s="6" t="s">
        <v>904</v>
      </c>
      <c r="N64" s="6"/>
      <c r="O64" s="6"/>
    </row>
    <row r="65" customFormat="false" ht="13.2" hidden="false" customHeight="false" outlineLevel="0" collapsed="false">
      <c r="A65" s="11" t="s">
        <v>527</v>
      </c>
      <c r="B65" s="6" t="s">
        <v>905</v>
      </c>
      <c r="C65" s="6" t="s">
        <v>906</v>
      </c>
      <c r="D65" s="6" t="s">
        <v>907</v>
      </c>
      <c r="E65" s="6" t="s">
        <v>908</v>
      </c>
      <c r="F65" s="6" t="s">
        <v>909</v>
      </c>
      <c r="G65" s="6" t="s">
        <v>910</v>
      </c>
      <c r="H65" s="6" t="s">
        <v>911</v>
      </c>
      <c r="I65" s="6" t="s">
        <v>912</v>
      </c>
      <c r="J65" s="6"/>
      <c r="K65" s="6"/>
      <c r="L65" s="6"/>
      <c r="M65" s="6"/>
      <c r="N65" s="6"/>
      <c r="O65" s="6"/>
    </row>
    <row r="66" customFormat="false" ht="13.2" hidden="false" customHeight="false" outlineLevel="0" collapsed="false">
      <c r="A66" s="11" t="s">
        <v>528</v>
      </c>
      <c r="B66" s="6" t="s">
        <v>913</v>
      </c>
      <c r="C66" s="6" t="s">
        <v>914</v>
      </c>
      <c r="D66" s="6" t="s">
        <v>915</v>
      </c>
      <c r="E66" s="6" t="s">
        <v>916</v>
      </c>
      <c r="F66" s="6" t="s">
        <v>917</v>
      </c>
      <c r="G66" s="6" t="s">
        <v>918</v>
      </c>
      <c r="H66" s="6" t="s">
        <v>919</v>
      </c>
      <c r="I66" s="6"/>
      <c r="J66" s="6"/>
      <c r="K66" s="6"/>
      <c r="L66" s="6"/>
      <c r="M66" s="6"/>
      <c r="N66" s="6"/>
      <c r="O66" s="6"/>
    </row>
    <row r="67" customFormat="false" ht="13.2" hidden="false" customHeight="false" outlineLevel="0" collapsed="false">
      <c r="A67" s="11" t="s">
        <v>529</v>
      </c>
      <c r="B67" s="6" t="s">
        <v>920</v>
      </c>
      <c r="C67" s="6" t="s">
        <v>921</v>
      </c>
      <c r="D67" s="6" t="s">
        <v>922</v>
      </c>
      <c r="E67" s="6" t="s">
        <v>923</v>
      </c>
      <c r="F67" s="6" t="s">
        <v>924</v>
      </c>
      <c r="G67" s="6" t="s">
        <v>925</v>
      </c>
      <c r="H67" s="6" t="s">
        <v>926</v>
      </c>
      <c r="I67" s="6"/>
      <c r="J67" s="6"/>
      <c r="K67" s="6"/>
      <c r="L67" s="6"/>
      <c r="M67" s="6"/>
      <c r="N67" s="6"/>
      <c r="O67" s="6"/>
    </row>
    <row r="68" customFormat="false" ht="13.2" hidden="false" customHeight="false" outlineLevel="0" collapsed="false">
      <c r="A68" s="11" t="s">
        <v>530</v>
      </c>
      <c r="B68" s="6" t="s">
        <v>927</v>
      </c>
      <c r="C68" s="6" t="s">
        <v>928</v>
      </c>
      <c r="D68" s="6" t="s">
        <v>929</v>
      </c>
      <c r="E68" s="6" t="s">
        <v>930</v>
      </c>
      <c r="F68" s="6" t="s">
        <v>931</v>
      </c>
      <c r="G68" s="6" t="s">
        <v>932</v>
      </c>
      <c r="H68" s="6" t="s">
        <v>933</v>
      </c>
      <c r="I68" s="6"/>
      <c r="J68" s="6"/>
      <c r="K68" s="6"/>
      <c r="L68" s="6"/>
      <c r="M68" s="6"/>
      <c r="N68" s="6"/>
      <c r="O68" s="6"/>
    </row>
    <row r="69" customFormat="false" ht="13.2" hidden="false" customHeight="false" outlineLevel="0" collapsed="false">
      <c r="A69" s="11" t="s">
        <v>531</v>
      </c>
      <c r="B69" s="6" t="s">
        <v>934</v>
      </c>
      <c r="C69" s="6" t="s">
        <v>935</v>
      </c>
      <c r="D69" s="6" t="s">
        <v>936</v>
      </c>
      <c r="E69" s="6" t="s">
        <v>937</v>
      </c>
      <c r="F69" s="6" t="s">
        <v>938</v>
      </c>
      <c r="G69" s="6"/>
      <c r="H69" s="6"/>
      <c r="I69" s="6"/>
      <c r="J69" s="6"/>
      <c r="K69" s="6"/>
      <c r="L69" s="6"/>
      <c r="M69" s="6"/>
      <c r="N69" s="6"/>
      <c r="O69" s="6"/>
    </row>
    <row r="70" customFormat="false" ht="13.2" hidden="false" customHeight="false" outlineLevel="0" collapsed="false">
      <c r="A70" s="11" t="s">
        <v>532</v>
      </c>
      <c r="B70" s="6" t="s">
        <v>939</v>
      </c>
      <c r="C70" s="6" t="s">
        <v>940</v>
      </c>
      <c r="D70" s="6" t="s">
        <v>941</v>
      </c>
      <c r="E70" s="6" t="s">
        <v>942</v>
      </c>
      <c r="F70" s="6" t="s">
        <v>943</v>
      </c>
      <c r="G70" s="6" t="s">
        <v>944</v>
      </c>
      <c r="H70" s="6"/>
      <c r="I70" s="6"/>
      <c r="J70" s="6"/>
      <c r="K70" s="6"/>
      <c r="L70" s="6"/>
      <c r="M70" s="6"/>
      <c r="N70" s="6"/>
      <c r="O70" s="6"/>
    </row>
    <row r="71" customFormat="false" ht="13.2" hidden="false" customHeight="false" outlineLevel="0" collapsed="false">
      <c r="A71" s="11" t="s">
        <v>533</v>
      </c>
      <c r="B71" s="6" t="s">
        <v>945</v>
      </c>
      <c r="C71" s="6" t="s">
        <v>946</v>
      </c>
      <c r="D71" s="6" t="s">
        <v>947</v>
      </c>
      <c r="E71" s="6" t="s">
        <v>948</v>
      </c>
      <c r="F71" s="6" t="s">
        <v>949</v>
      </c>
      <c r="G71" s="6" t="s">
        <v>950</v>
      </c>
      <c r="H71" s="6" t="s">
        <v>951</v>
      </c>
      <c r="I71" s="6" t="s">
        <v>952</v>
      </c>
      <c r="J71" s="6" t="s">
        <v>953</v>
      </c>
      <c r="K71" s="6" t="s">
        <v>954</v>
      </c>
      <c r="L71" s="6" t="s">
        <v>955</v>
      </c>
      <c r="M71" s="6" t="s">
        <v>956</v>
      </c>
      <c r="N71" s="6" t="s">
        <v>957</v>
      </c>
      <c r="O71" s="6"/>
    </row>
    <row r="72" customFormat="false" ht="13.2" hidden="false" customHeight="false" outlineLevel="0" collapsed="false">
      <c r="A72" s="11" t="s">
        <v>534</v>
      </c>
      <c r="B72" s="6" t="s">
        <v>958</v>
      </c>
      <c r="C72" s="6" t="s">
        <v>959</v>
      </c>
      <c r="D72" s="6" t="s">
        <v>960</v>
      </c>
      <c r="E72" s="6" t="s">
        <v>961</v>
      </c>
      <c r="F72" s="6" t="s">
        <v>962</v>
      </c>
      <c r="G72" s="6" t="s">
        <v>963</v>
      </c>
      <c r="H72" s="6" t="s">
        <v>964</v>
      </c>
      <c r="I72" s="6"/>
      <c r="J72" s="6"/>
      <c r="K72" s="6"/>
      <c r="L72" s="6"/>
      <c r="M72" s="6"/>
      <c r="N72" s="6"/>
      <c r="O72" s="6"/>
    </row>
    <row r="73" customFormat="false" ht="13.2" hidden="false" customHeight="false" outlineLevel="0" collapsed="false">
      <c r="A73" s="11" t="s">
        <v>535</v>
      </c>
      <c r="B73" s="6" t="s">
        <v>965</v>
      </c>
      <c r="C73" s="6" t="s">
        <v>966</v>
      </c>
      <c r="D73" s="6" t="s">
        <v>967</v>
      </c>
      <c r="E73" s="6" t="s">
        <v>968</v>
      </c>
      <c r="F73" s="6" t="s">
        <v>969</v>
      </c>
      <c r="G73" s="6" t="s">
        <v>970</v>
      </c>
      <c r="H73" s="6" t="s">
        <v>971</v>
      </c>
      <c r="I73" s="6"/>
      <c r="J73" s="6"/>
      <c r="K73" s="6"/>
      <c r="L73" s="6"/>
      <c r="M73" s="6"/>
      <c r="N73" s="6"/>
      <c r="O73" s="6"/>
    </row>
    <row r="74" customFormat="false" ht="13.2" hidden="false" customHeight="false" outlineLevel="0" collapsed="false">
      <c r="A74" s="11" t="s">
        <v>536</v>
      </c>
      <c r="B74" s="6" t="s">
        <v>972</v>
      </c>
      <c r="C74" s="6" t="s">
        <v>973</v>
      </c>
      <c r="D74" s="6" t="s">
        <v>974</v>
      </c>
      <c r="E74" s="6" t="s">
        <v>975</v>
      </c>
      <c r="F74" s="6" t="s">
        <v>976</v>
      </c>
      <c r="G74" s="6" t="s">
        <v>977</v>
      </c>
      <c r="H74" s="6" t="s">
        <v>978</v>
      </c>
      <c r="I74" s="6"/>
      <c r="J74" s="6"/>
      <c r="K74" s="6"/>
      <c r="L74" s="6"/>
      <c r="M74" s="6"/>
      <c r="N74" s="6"/>
      <c r="O74" s="6"/>
    </row>
    <row r="75" customFormat="false" ht="13.2" hidden="false" customHeight="false" outlineLevel="0" collapsed="false">
      <c r="A75" s="11" t="s">
        <v>537</v>
      </c>
      <c r="B75" s="6" t="s">
        <v>979</v>
      </c>
      <c r="C75" s="6" t="s">
        <v>980</v>
      </c>
      <c r="D75" s="6" t="s">
        <v>981</v>
      </c>
      <c r="E75" s="6" t="s">
        <v>982</v>
      </c>
      <c r="F75" s="6" t="s">
        <v>983</v>
      </c>
      <c r="G75" s="6" t="s">
        <v>984</v>
      </c>
      <c r="H75" s="6"/>
      <c r="I75" s="6"/>
      <c r="J75" s="6"/>
      <c r="K75" s="6"/>
      <c r="L75" s="6"/>
      <c r="M75" s="6"/>
      <c r="N75" s="6"/>
      <c r="O75" s="6"/>
    </row>
    <row r="76" customFormat="false" ht="13.2" hidden="false" customHeight="false" outlineLevel="0" collapsed="false">
      <c r="A76" s="11" t="s">
        <v>538</v>
      </c>
      <c r="B76" s="6" t="s">
        <v>985</v>
      </c>
      <c r="C76" s="6" t="s">
        <v>986</v>
      </c>
      <c r="D76" s="6" t="s">
        <v>987</v>
      </c>
      <c r="E76" s="6" t="s">
        <v>988</v>
      </c>
      <c r="F76" s="6"/>
      <c r="G76" s="6"/>
      <c r="H76" s="6"/>
      <c r="I76" s="6"/>
      <c r="J76" s="6"/>
      <c r="K76" s="6"/>
      <c r="L76" s="6"/>
      <c r="M76" s="6"/>
      <c r="N76" s="6"/>
      <c r="O76" s="6"/>
    </row>
    <row r="77" customFormat="false" ht="13.2" hidden="false" customHeight="false" outlineLevel="0" collapsed="false">
      <c r="A77" s="11" t="s">
        <v>539</v>
      </c>
      <c r="B77" s="6" t="s">
        <v>989</v>
      </c>
      <c r="C77" s="6" t="s">
        <v>990</v>
      </c>
      <c r="D77" s="6" t="s">
        <v>991</v>
      </c>
      <c r="E77" s="6" t="s">
        <v>992</v>
      </c>
      <c r="F77" s="6" t="s">
        <v>993</v>
      </c>
      <c r="G77" s="6" t="s">
        <v>994</v>
      </c>
      <c r="H77" s="6" t="s">
        <v>995</v>
      </c>
      <c r="I77" s="6" t="s">
        <v>996</v>
      </c>
      <c r="J77" s="6" t="s">
        <v>997</v>
      </c>
      <c r="K77" s="6" t="s">
        <v>998</v>
      </c>
      <c r="L77" s="6" t="s">
        <v>999</v>
      </c>
      <c r="M77" s="6"/>
      <c r="N77" s="6"/>
      <c r="O77" s="6"/>
    </row>
    <row r="78" customFormat="false" ht="13.2" hidden="false" customHeight="false" outlineLevel="0" collapsed="false">
      <c r="A78" s="11" t="s">
        <v>540</v>
      </c>
      <c r="B78" s="6" t="s">
        <v>1000</v>
      </c>
      <c r="C78" s="6" t="s">
        <v>1001</v>
      </c>
      <c r="D78" s="6" t="s">
        <v>1002</v>
      </c>
      <c r="E78" s="6" t="s">
        <v>1003</v>
      </c>
      <c r="F78" s="6" t="s">
        <v>1004</v>
      </c>
      <c r="G78" s="6" t="s">
        <v>1005</v>
      </c>
      <c r="H78" s="6" t="s">
        <v>1006</v>
      </c>
      <c r="I78" s="6"/>
      <c r="J78" s="6"/>
      <c r="K78" s="6"/>
      <c r="L78" s="6"/>
      <c r="M78" s="6"/>
      <c r="N78" s="6"/>
      <c r="O78" s="6"/>
    </row>
    <row r="79" customFormat="false" ht="13.2" hidden="false" customHeight="false" outlineLevel="0" collapsed="false">
      <c r="A79" s="11" t="s">
        <v>541</v>
      </c>
      <c r="B79" s="6" t="s">
        <v>1007</v>
      </c>
      <c r="C79" s="6" t="s">
        <v>1008</v>
      </c>
      <c r="D79" s="6" t="s">
        <v>1009</v>
      </c>
      <c r="E79" s="6" t="s">
        <v>1010</v>
      </c>
      <c r="F79" s="6" t="s">
        <v>1011</v>
      </c>
      <c r="G79" s="6" t="s">
        <v>1012</v>
      </c>
      <c r="H79" s="6"/>
      <c r="I79" s="6"/>
      <c r="J79" s="6"/>
      <c r="K79" s="6"/>
      <c r="L79" s="6"/>
      <c r="M79" s="6"/>
      <c r="N79" s="6"/>
      <c r="O79" s="6"/>
    </row>
    <row r="80" customFormat="false" ht="13.2" hidden="false" customHeight="false" outlineLevel="0" collapsed="false">
      <c r="A80" s="11" t="s">
        <v>542</v>
      </c>
      <c r="B80" s="6" t="s">
        <v>1013</v>
      </c>
      <c r="C80" s="6" t="s">
        <v>1014</v>
      </c>
      <c r="D80" s="6" t="s">
        <v>1015</v>
      </c>
      <c r="E80" s="6" t="s">
        <v>1016</v>
      </c>
      <c r="F80" s="6" t="s">
        <v>1017</v>
      </c>
      <c r="G80" s="6" t="s">
        <v>1018</v>
      </c>
      <c r="H80" s="6"/>
      <c r="I80" s="6"/>
      <c r="J80" s="6"/>
      <c r="K80" s="6"/>
      <c r="L80" s="6"/>
      <c r="M80" s="6"/>
      <c r="N80" s="6"/>
      <c r="O80" s="6"/>
    </row>
    <row r="81" customFormat="false" ht="13.2" hidden="false" customHeight="false" outlineLevel="0" collapsed="false">
      <c r="A81" s="11" t="s">
        <v>543</v>
      </c>
      <c r="B81" s="6" t="s">
        <v>1019</v>
      </c>
      <c r="C81" s="6" t="s">
        <v>1020</v>
      </c>
      <c r="D81" s="6" t="s">
        <v>1021</v>
      </c>
      <c r="E81" s="6" t="s">
        <v>1022</v>
      </c>
      <c r="F81" s="6" t="s">
        <v>1023</v>
      </c>
      <c r="G81" s="6" t="s">
        <v>1024</v>
      </c>
      <c r="H81" s="6"/>
      <c r="I81" s="6"/>
      <c r="J81" s="6"/>
      <c r="K81" s="6"/>
      <c r="L81" s="6"/>
      <c r="M81" s="6"/>
      <c r="N81" s="6"/>
      <c r="O81" s="6"/>
    </row>
    <row r="82" customFormat="false" ht="13.2" hidden="false" customHeight="false" outlineLevel="0" collapsed="false">
      <c r="A82" s="11" t="s">
        <v>544</v>
      </c>
      <c r="B82" s="6" t="s">
        <v>1025</v>
      </c>
      <c r="C82" s="6" t="s">
        <v>1026</v>
      </c>
      <c r="D82" s="6" t="s">
        <v>1027</v>
      </c>
      <c r="E82" s="6" t="s">
        <v>1028</v>
      </c>
      <c r="F82" s="6" t="s">
        <v>1029</v>
      </c>
      <c r="G82" s="6" t="s">
        <v>1030</v>
      </c>
      <c r="H82" s="6" t="s">
        <v>1031</v>
      </c>
      <c r="I82" s="6"/>
      <c r="J82" s="6"/>
      <c r="K82" s="6"/>
      <c r="L82" s="6"/>
      <c r="M82" s="6"/>
      <c r="N82" s="6"/>
      <c r="O82" s="6"/>
    </row>
    <row r="83" customFormat="false" ht="13.2" hidden="false" customHeight="false" outlineLevel="0" collapsed="false">
      <c r="A83" s="11" t="s">
        <v>545</v>
      </c>
      <c r="B83" s="6" t="s">
        <v>1032</v>
      </c>
      <c r="C83" s="6" t="s">
        <v>1033</v>
      </c>
      <c r="D83" s="6" t="s">
        <v>1034</v>
      </c>
      <c r="E83" s="6" t="s">
        <v>1035</v>
      </c>
      <c r="F83" s="6" t="s">
        <v>1036</v>
      </c>
      <c r="G83" s="6" t="s">
        <v>1037</v>
      </c>
      <c r="H83" s="6" t="s">
        <v>1038</v>
      </c>
      <c r="I83" s="6" t="s">
        <v>1039</v>
      </c>
      <c r="J83" s="6" t="s">
        <v>1040</v>
      </c>
      <c r="K83" s="6" t="s">
        <v>1041</v>
      </c>
      <c r="L83" s="6" t="s">
        <v>1042</v>
      </c>
      <c r="M83" s="6" t="s">
        <v>1043</v>
      </c>
      <c r="N83" s="6"/>
      <c r="O83" s="6"/>
    </row>
    <row r="84" customFormat="false" ht="13.2" hidden="false" customHeight="false" outlineLevel="0" collapsed="false">
      <c r="A84" s="11" t="s">
        <v>546</v>
      </c>
      <c r="B84" s="6" t="s">
        <v>1044</v>
      </c>
      <c r="C84" s="6" t="s">
        <v>1045</v>
      </c>
      <c r="D84" s="6" t="s">
        <v>1046</v>
      </c>
      <c r="E84" s="6" t="s">
        <v>1047</v>
      </c>
      <c r="F84" s="6" t="s">
        <v>1048</v>
      </c>
      <c r="G84" s="6" t="s">
        <v>1049</v>
      </c>
      <c r="H84" s="6" t="s">
        <v>1050</v>
      </c>
      <c r="I84" s="6" t="s">
        <v>1051</v>
      </c>
      <c r="J84" s="6" t="s">
        <v>1052</v>
      </c>
      <c r="K84" s="6" t="s">
        <v>1053</v>
      </c>
      <c r="L84" s="6" t="s">
        <v>1054</v>
      </c>
      <c r="M84" s="6" t="s">
        <v>1055</v>
      </c>
      <c r="N84" s="6" t="s">
        <v>1056</v>
      </c>
      <c r="O84" s="6"/>
    </row>
    <row r="85" customFormat="false" ht="13.2" hidden="false" customHeight="false" outlineLevel="0" collapsed="false">
      <c r="A85" s="11" t="s">
        <v>547</v>
      </c>
      <c r="B85" s="6" t="s">
        <v>1057</v>
      </c>
      <c r="C85" s="6" t="s">
        <v>1058</v>
      </c>
      <c r="D85" s="6" t="s">
        <v>1059</v>
      </c>
      <c r="E85" s="6" t="s">
        <v>1060</v>
      </c>
      <c r="F85" s="6" t="s">
        <v>1061</v>
      </c>
      <c r="G85" s="6" t="s">
        <v>1062</v>
      </c>
      <c r="H85" s="6"/>
      <c r="I85" s="6"/>
      <c r="J85" s="6"/>
      <c r="K85" s="6"/>
      <c r="L85" s="6"/>
      <c r="M85" s="6"/>
      <c r="N85" s="6"/>
      <c r="O85" s="6"/>
    </row>
    <row r="86" customFormat="false" ht="13.2" hidden="false" customHeight="false" outlineLevel="0" collapsed="false">
      <c r="A86" s="11" t="s">
        <v>548</v>
      </c>
      <c r="B86" s="6" t="s">
        <v>1063</v>
      </c>
      <c r="C86" s="6" t="s">
        <v>1064</v>
      </c>
      <c r="D86" s="6" t="s">
        <v>1065</v>
      </c>
      <c r="E86" s="6" t="s">
        <v>1066</v>
      </c>
      <c r="F86" s="6" t="s">
        <v>1067</v>
      </c>
      <c r="G86" s="6" t="s">
        <v>1068</v>
      </c>
      <c r="H86" s="6" t="s">
        <v>1069</v>
      </c>
      <c r="I86" s="6"/>
      <c r="J86" s="6"/>
      <c r="K86" s="6"/>
      <c r="L86" s="6"/>
      <c r="M86" s="6"/>
      <c r="N86" s="6"/>
      <c r="O86" s="6"/>
    </row>
    <row r="87" customFormat="false" ht="13.2" hidden="false" customHeight="false" outlineLevel="0" collapsed="false">
      <c r="A87" s="11" t="s">
        <v>549</v>
      </c>
      <c r="B87" s="6" t="s">
        <v>1070</v>
      </c>
      <c r="C87" s="6" t="s">
        <v>1071</v>
      </c>
      <c r="D87" s="6" t="s">
        <v>1072</v>
      </c>
      <c r="E87" s="6" t="s">
        <v>1073</v>
      </c>
      <c r="F87" s="6" t="s">
        <v>1074</v>
      </c>
      <c r="G87" s="6" t="s">
        <v>1075</v>
      </c>
      <c r="H87" s="6" t="s">
        <v>1076</v>
      </c>
      <c r="I87" s="6"/>
      <c r="J87" s="6"/>
      <c r="K87" s="6"/>
      <c r="L87" s="6"/>
      <c r="M87" s="6"/>
      <c r="N87" s="6"/>
      <c r="O87" s="6"/>
    </row>
    <row r="88" customFormat="false" ht="13.2" hidden="false" customHeight="false" outlineLevel="0" collapsed="false">
      <c r="A88" s="11" t="s">
        <v>550</v>
      </c>
      <c r="B88" s="6" t="s">
        <v>1077</v>
      </c>
      <c r="C88" s="6" t="s">
        <v>1078</v>
      </c>
      <c r="D88" s="6" t="s">
        <v>1079</v>
      </c>
      <c r="E88" s="6" t="s">
        <v>1080</v>
      </c>
      <c r="F88" s="6" t="s">
        <v>1081</v>
      </c>
      <c r="G88" s="6" t="s">
        <v>1082</v>
      </c>
      <c r="H88" s="6"/>
      <c r="I88" s="6"/>
      <c r="J88" s="6"/>
      <c r="K88" s="6"/>
      <c r="L88" s="6"/>
      <c r="M88" s="6"/>
      <c r="N88" s="6"/>
      <c r="O88" s="6"/>
    </row>
    <row r="89" customFormat="false" ht="13.2" hidden="false" customHeight="false" outlineLevel="0" collapsed="false">
      <c r="A89" s="11" t="s">
        <v>551</v>
      </c>
      <c r="B89" s="6" t="s">
        <v>1083</v>
      </c>
      <c r="C89" s="6" t="s">
        <v>1084</v>
      </c>
      <c r="D89" s="6" t="s">
        <v>1085</v>
      </c>
      <c r="E89" s="6" t="s">
        <v>1086</v>
      </c>
      <c r="F89" s="6" t="s">
        <v>1087</v>
      </c>
      <c r="G89" s="6" t="s">
        <v>1088</v>
      </c>
      <c r="H89" s="6"/>
      <c r="I89" s="6"/>
      <c r="J89" s="6"/>
      <c r="K89" s="6"/>
      <c r="L89" s="6"/>
      <c r="M89" s="6"/>
      <c r="N89" s="6"/>
      <c r="O89" s="6"/>
    </row>
    <row r="90" customFormat="false" ht="13.2" hidden="false" customHeight="false" outlineLevel="0" collapsed="false">
      <c r="A90" s="11" t="s">
        <v>552</v>
      </c>
      <c r="B90" s="6" t="s">
        <v>1089</v>
      </c>
      <c r="C90" s="6" t="s">
        <v>1090</v>
      </c>
      <c r="D90" s="6" t="s">
        <v>1091</v>
      </c>
      <c r="E90" s="6" t="s">
        <v>1092</v>
      </c>
      <c r="F90" s="6" t="s">
        <v>1093</v>
      </c>
      <c r="G90" s="6" t="s">
        <v>1094</v>
      </c>
      <c r="H90" s="6"/>
      <c r="I90" s="6"/>
      <c r="J90" s="6"/>
      <c r="K90" s="6"/>
      <c r="L90" s="6"/>
      <c r="M90" s="6"/>
      <c r="N90" s="6"/>
      <c r="O90" s="6"/>
      <c r="Q90" s="6"/>
      <c r="R90" s="6"/>
      <c r="S90" s="6" t="str">
        <f aca="false">SUBSTITUTE(R90,"),",");",1)</f>
        <v/>
      </c>
    </row>
    <row r="91" customFormat="false" ht="13.2" hidden="false" customHeight="false" outlineLevel="0" collapsed="false">
      <c r="A91" s="11" t="s">
        <v>553</v>
      </c>
      <c r="B91" s="6" t="s">
        <v>1095</v>
      </c>
      <c r="C91" s="6" t="s">
        <v>1096</v>
      </c>
      <c r="D91" s="6" t="s">
        <v>1097</v>
      </c>
      <c r="E91" s="6" t="s">
        <v>1098</v>
      </c>
      <c r="F91" s="6" t="s">
        <v>1099</v>
      </c>
      <c r="G91" s="6" t="s">
        <v>1100</v>
      </c>
      <c r="H91" s="6"/>
      <c r="I91" s="6"/>
      <c r="J91" s="6"/>
      <c r="K91" s="6"/>
      <c r="L91" s="6"/>
      <c r="M91" s="6"/>
      <c r="N91" s="6"/>
      <c r="O91" s="6"/>
      <c r="Q91" s="6"/>
      <c r="R91" s="6"/>
      <c r="S91" s="6" t="str">
        <f aca="false">SUBSTITUTE(R91,"),",");",1)</f>
        <v/>
      </c>
    </row>
    <row r="92" customFormat="false" ht="13.2" hidden="false" customHeight="false" outlineLevel="0" collapsed="false">
      <c r="A92" s="11" t="s">
        <v>554</v>
      </c>
      <c r="B92" s="6" t="s">
        <v>1101</v>
      </c>
      <c r="C92" s="6" t="s">
        <v>1102</v>
      </c>
      <c r="D92" s="6" t="s">
        <v>1103</v>
      </c>
      <c r="E92" s="6" t="s">
        <v>1104</v>
      </c>
      <c r="F92" s="6" t="s">
        <v>1105</v>
      </c>
      <c r="G92" s="6" t="s">
        <v>1106</v>
      </c>
      <c r="H92" s="6" t="s">
        <v>1107</v>
      </c>
      <c r="I92" s="6"/>
      <c r="J92" s="6"/>
      <c r="K92" s="6"/>
      <c r="L92" s="6"/>
      <c r="M92" s="6"/>
      <c r="N92" s="6"/>
      <c r="O92" s="6"/>
      <c r="Q92" s="6"/>
      <c r="R92" s="6"/>
      <c r="S92" s="6" t="str">
        <f aca="false">SUBSTITUTE(R92,"),",");",1)</f>
        <v/>
      </c>
    </row>
    <row r="93" customFormat="false" ht="13.2" hidden="false" customHeight="false" outlineLevel="0" collapsed="false">
      <c r="A93" s="11" t="s">
        <v>555</v>
      </c>
      <c r="B93" s="6" t="s">
        <v>1108</v>
      </c>
      <c r="C93" s="6" t="s">
        <v>1109</v>
      </c>
      <c r="D93" s="6" t="s">
        <v>1110</v>
      </c>
      <c r="E93" s="6" t="s">
        <v>1111</v>
      </c>
      <c r="F93" s="6" t="s">
        <v>1112</v>
      </c>
      <c r="G93" s="6"/>
      <c r="H93" s="6"/>
      <c r="I93" s="6"/>
      <c r="J93" s="6"/>
      <c r="K93" s="6"/>
      <c r="L93" s="6"/>
      <c r="M93" s="6"/>
      <c r="N93" s="6"/>
      <c r="O93" s="6"/>
      <c r="Q93" s="6"/>
      <c r="R93" s="6"/>
      <c r="S93" s="6" t="str">
        <f aca="false">SUBSTITUTE(R93,"),",");",1)</f>
        <v/>
      </c>
    </row>
    <row r="94" customFormat="false" ht="13.2" hidden="false" customHeight="false" outlineLevel="0" collapsed="false">
      <c r="A94" s="11" t="s">
        <v>556</v>
      </c>
      <c r="B94" s="6" t="s">
        <v>1113</v>
      </c>
      <c r="C94" s="6" t="s">
        <v>1114</v>
      </c>
      <c r="D94" s="6" t="s">
        <v>1115</v>
      </c>
      <c r="E94" s="6" t="s">
        <v>1116</v>
      </c>
      <c r="F94" s="6" t="s">
        <v>1117</v>
      </c>
      <c r="G94" s="6" t="s">
        <v>1118</v>
      </c>
      <c r="H94" s="6" t="s">
        <v>1119</v>
      </c>
      <c r="I94" s="6"/>
      <c r="J94" s="6"/>
      <c r="K94" s="6"/>
      <c r="L94" s="6"/>
      <c r="M94" s="6"/>
      <c r="N94" s="6"/>
      <c r="O94" s="6"/>
      <c r="Q94" s="6"/>
      <c r="R94" s="6"/>
      <c r="S94" s="6" t="str">
        <f aca="false">SUBSTITUTE(R94,"),",");",1)</f>
        <v/>
      </c>
    </row>
    <row r="95" customFormat="false" ht="13.2" hidden="false" customHeight="false" outlineLevel="0" collapsed="false">
      <c r="A95" s="11" t="s">
        <v>557</v>
      </c>
      <c r="B95" s="6" t="s">
        <v>1120</v>
      </c>
      <c r="C95" s="6" t="s">
        <v>1121</v>
      </c>
      <c r="D95" s="6" t="s">
        <v>1122</v>
      </c>
      <c r="E95" s="6" t="s">
        <v>1123</v>
      </c>
      <c r="F95" s="6" t="s">
        <v>1124</v>
      </c>
      <c r="G95" s="6" t="s">
        <v>1125</v>
      </c>
      <c r="H95" s="6" t="s">
        <v>1126</v>
      </c>
      <c r="I95" s="6"/>
      <c r="J95" s="6"/>
      <c r="K95" s="6"/>
      <c r="L95" s="6"/>
      <c r="M95" s="6"/>
      <c r="N95" s="6"/>
      <c r="O95" s="6"/>
      <c r="Q95" s="6"/>
      <c r="R95" s="6"/>
      <c r="S95" s="6" t="str">
        <f aca="false">SUBSTITUTE(R95,"),",");",1)</f>
        <v/>
      </c>
    </row>
    <row r="96" customFormat="false" ht="13.2" hidden="false" customHeight="false" outlineLevel="0" collapsed="false">
      <c r="A96" s="11" t="s">
        <v>558</v>
      </c>
      <c r="B96" s="6" t="s">
        <v>1127</v>
      </c>
      <c r="C96" s="6" t="s">
        <v>1128</v>
      </c>
      <c r="D96" s="6" t="s">
        <v>1129</v>
      </c>
      <c r="E96" s="6" t="s">
        <v>1130</v>
      </c>
      <c r="F96" s="6" t="s">
        <v>1131</v>
      </c>
      <c r="G96" s="6" t="s">
        <v>1132</v>
      </c>
      <c r="H96" s="6" t="s">
        <v>1133</v>
      </c>
      <c r="I96" s="6"/>
      <c r="J96" s="6"/>
      <c r="K96" s="6"/>
      <c r="L96" s="6"/>
      <c r="M96" s="6"/>
      <c r="N96" s="6"/>
      <c r="O96" s="6"/>
      <c r="Q96" s="6"/>
      <c r="R96" s="6"/>
      <c r="S96" s="6" t="str">
        <f aca="false">SUBSTITUTE(R96,"),",");",1)</f>
        <v/>
      </c>
    </row>
    <row r="97" customFormat="false" ht="13.2" hidden="false" customHeight="false" outlineLevel="0" collapsed="false">
      <c r="A97" s="11" t="s">
        <v>559</v>
      </c>
      <c r="B97" s="6" t="s">
        <v>1134</v>
      </c>
      <c r="C97" s="6" t="s">
        <v>1135</v>
      </c>
      <c r="D97" s="6" t="s">
        <v>1136</v>
      </c>
      <c r="E97" s="6" t="s">
        <v>1137</v>
      </c>
      <c r="F97" s="6" t="s">
        <v>1138</v>
      </c>
      <c r="G97" s="6" t="s">
        <v>1139</v>
      </c>
      <c r="H97" s="6"/>
      <c r="I97" s="6"/>
      <c r="J97" s="6"/>
      <c r="K97" s="6"/>
      <c r="L97" s="6"/>
      <c r="M97" s="6"/>
      <c r="N97" s="6"/>
      <c r="O97" s="6"/>
      <c r="Q97" s="6"/>
      <c r="R97" s="6"/>
      <c r="S97" s="6" t="str">
        <f aca="false">SUBSTITUTE(R97,"),",");",1)</f>
        <v/>
      </c>
    </row>
    <row r="98" customFormat="false" ht="13.2" hidden="false" customHeight="false" outlineLevel="0" collapsed="false">
      <c r="A98" s="11" t="s">
        <v>560</v>
      </c>
      <c r="B98" s="6" t="s">
        <v>1140</v>
      </c>
      <c r="C98" s="6" t="s">
        <v>1141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Q98" s="6"/>
      <c r="R98" s="6"/>
      <c r="S98" s="6" t="str">
        <f aca="false">SUBSTITUTE(R98,"),",");",1)</f>
        <v/>
      </c>
    </row>
    <row r="99" customFormat="false" ht="13.2" hidden="false" customHeight="false" outlineLevel="0" collapsed="false">
      <c r="A99" s="11" t="s">
        <v>561</v>
      </c>
      <c r="B99" s="6" t="s">
        <v>1142</v>
      </c>
      <c r="C99" s="6" t="s">
        <v>1143</v>
      </c>
      <c r="D99" s="6" t="s">
        <v>1144</v>
      </c>
      <c r="E99" s="6" t="s">
        <v>1145</v>
      </c>
      <c r="F99" s="6" t="s">
        <v>1146</v>
      </c>
      <c r="G99" s="6" t="s">
        <v>1147</v>
      </c>
      <c r="H99" s="6"/>
      <c r="I99" s="6"/>
      <c r="J99" s="6"/>
      <c r="K99" s="6"/>
      <c r="L99" s="6"/>
      <c r="M99" s="6"/>
      <c r="N99" s="6"/>
      <c r="O99" s="6"/>
      <c r="Q99" s="6"/>
      <c r="R99" s="6"/>
      <c r="S99" s="6" t="str">
        <f aca="false">SUBSTITUTE(R99,"),",");",1)</f>
        <v/>
      </c>
    </row>
    <row r="100" customFormat="false" ht="13.2" hidden="false" customHeight="false" outlineLevel="0" collapsed="false">
      <c r="A100" s="11" t="s">
        <v>562</v>
      </c>
      <c r="B100" s="6" t="s">
        <v>1148</v>
      </c>
      <c r="C100" s="6" t="s">
        <v>1149</v>
      </c>
      <c r="D100" s="6" t="s">
        <v>1150</v>
      </c>
      <c r="E100" s="6" t="s">
        <v>1151</v>
      </c>
      <c r="F100" s="6" t="s">
        <v>1152</v>
      </c>
      <c r="G100" s="6" t="s">
        <v>1153</v>
      </c>
      <c r="H100" s="6" t="s">
        <v>1154</v>
      </c>
      <c r="I100" s="6"/>
      <c r="J100" s="6"/>
      <c r="K100" s="6"/>
      <c r="L100" s="6"/>
      <c r="M100" s="6"/>
      <c r="N100" s="6"/>
      <c r="O100" s="6"/>
      <c r="Q100" s="6"/>
      <c r="R100" s="6"/>
      <c r="S100" s="6" t="str">
        <f aca="false">SUBSTITUTE(R100,"),",");",1)</f>
        <v/>
      </c>
    </row>
    <row r="101" customFormat="false" ht="13.2" hidden="false" customHeight="false" outlineLevel="0" collapsed="false">
      <c r="A101" s="11" t="s">
        <v>563</v>
      </c>
      <c r="B101" s="6" t="s">
        <v>1155</v>
      </c>
      <c r="C101" s="6" t="s">
        <v>1156</v>
      </c>
      <c r="D101" s="6" t="s">
        <v>1157</v>
      </c>
      <c r="E101" s="6" t="s">
        <v>1158</v>
      </c>
      <c r="F101" s="6" t="s">
        <v>1159</v>
      </c>
      <c r="G101" s="6" t="s">
        <v>1160</v>
      </c>
      <c r="H101" s="6"/>
      <c r="I101" s="6"/>
      <c r="J101" s="6"/>
      <c r="K101" s="6"/>
      <c r="L101" s="6"/>
      <c r="M101" s="6"/>
      <c r="N101" s="6"/>
      <c r="O101" s="6"/>
      <c r="Q101" s="6"/>
      <c r="R101" s="6"/>
      <c r="S101" s="6" t="str">
        <f aca="false">SUBSTITUTE(R101,"),",");",1)</f>
        <v/>
      </c>
    </row>
    <row r="102" customFormat="false" ht="13.2" hidden="false" customHeight="false" outlineLevel="0" collapsed="false">
      <c r="A102" s="11" t="s">
        <v>564</v>
      </c>
      <c r="B102" s="6" t="s">
        <v>1161</v>
      </c>
      <c r="C102" s="6" t="s">
        <v>1162</v>
      </c>
      <c r="D102" s="6" t="s">
        <v>1163</v>
      </c>
      <c r="E102" s="6" t="s">
        <v>1164</v>
      </c>
      <c r="F102" s="6" t="s">
        <v>1165</v>
      </c>
      <c r="G102" s="6" t="s">
        <v>1166</v>
      </c>
      <c r="H102" s="6" t="s">
        <v>1167</v>
      </c>
      <c r="I102" s="6"/>
      <c r="J102" s="6"/>
      <c r="K102" s="6"/>
      <c r="L102" s="6"/>
      <c r="M102" s="6"/>
      <c r="N102" s="6"/>
      <c r="O102" s="6"/>
      <c r="Q102" s="6"/>
      <c r="R102" s="6"/>
      <c r="S102" s="6" t="str">
        <f aca="false">SUBSTITUTE(R102,"),",");",1)</f>
        <v/>
      </c>
    </row>
    <row r="103" customFormat="false" ht="13.2" hidden="false" customHeight="false" outlineLevel="0" collapsed="false">
      <c r="A103" s="11" t="s">
        <v>565</v>
      </c>
      <c r="B103" s="6" t="s">
        <v>1168</v>
      </c>
      <c r="C103" s="6" t="s">
        <v>1169</v>
      </c>
      <c r="D103" s="6" t="s">
        <v>1170</v>
      </c>
      <c r="E103" s="6" t="s">
        <v>1171</v>
      </c>
      <c r="F103" s="6" t="s">
        <v>1172</v>
      </c>
      <c r="G103" s="6" t="s">
        <v>1173</v>
      </c>
      <c r="H103" s="6"/>
      <c r="I103" s="6"/>
      <c r="J103" s="6"/>
      <c r="K103" s="6"/>
      <c r="L103" s="6"/>
      <c r="M103" s="6"/>
      <c r="N103" s="6"/>
      <c r="O103" s="6"/>
      <c r="Q103" s="6"/>
      <c r="R103" s="6"/>
      <c r="S103" s="6" t="str">
        <f aca="false">SUBSTITUTE(R103,"),",");",1)</f>
        <v/>
      </c>
    </row>
    <row r="104" customFormat="false" ht="13.2" hidden="false" customHeight="false" outlineLevel="0" collapsed="false">
      <c r="A104" s="11" t="s">
        <v>566</v>
      </c>
      <c r="B104" s="6" t="s">
        <v>1174</v>
      </c>
      <c r="C104" s="6" t="s">
        <v>1175</v>
      </c>
      <c r="D104" s="6" t="s">
        <v>1176</v>
      </c>
      <c r="E104" s="6" t="s">
        <v>1177</v>
      </c>
      <c r="F104" s="6" t="s">
        <v>1178</v>
      </c>
      <c r="G104" s="6" t="s">
        <v>1179</v>
      </c>
      <c r="H104" s="6" t="s">
        <v>1180</v>
      </c>
      <c r="I104" s="6" t="s">
        <v>1181</v>
      </c>
      <c r="J104" s="6" t="s">
        <v>1182</v>
      </c>
      <c r="K104" s="6" t="s">
        <v>1183</v>
      </c>
      <c r="L104" s="6" t="s">
        <v>1184</v>
      </c>
      <c r="M104" s="6" t="s">
        <v>1185</v>
      </c>
      <c r="N104" s="6" t="s">
        <v>1186</v>
      </c>
      <c r="O104" s="6"/>
      <c r="Q104" s="6"/>
      <c r="R104" s="6"/>
      <c r="S104" s="6" t="str">
        <f aca="false">SUBSTITUTE(R104,"),",");",1)</f>
        <v/>
      </c>
    </row>
    <row r="105" customFormat="false" ht="13.2" hidden="false" customHeight="false" outlineLevel="0" collapsed="false">
      <c r="A105" s="11" t="s">
        <v>567</v>
      </c>
      <c r="B105" s="6" t="s">
        <v>1187</v>
      </c>
      <c r="C105" s="6" t="s">
        <v>1188</v>
      </c>
      <c r="D105" s="6" t="s">
        <v>1189</v>
      </c>
      <c r="E105" s="6" t="s">
        <v>1190</v>
      </c>
      <c r="F105" s="6" t="s">
        <v>1191</v>
      </c>
      <c r="G105" s="6" t="s">
        <v>1192</v>
      </c>
      <c r="H105" s="6" t="s">
        <v>1193</v>
      </c>
      <c r="I105" s="6"/>
      <c r="J105" s="6"/>
      <c r="K105" s="6"/>
      <c r="L105" s="6"/>
      <c r="M105" s="6"/>
      <c r="N105" s="6"/>
      <c r="O105" s="6"/>
      <c r="Q105" s="6"/>
      <c r="R105" s="6"/>
      <c r="S105" s="6" t="str">
        <f aca="false">SUBSTITUTE(R105,"),",");",1)</f>
        <v/>
      </c>
    </row>
    <row r="106" customFormat="false" ht="13.2" hidden="false" customHeight="false" outlineLevel="0" collapsed="false">
      <c r="A106" s="11" t="s">
        <v>568</v>
      </c>
      <c r="B106" s="6" t="s">
        <v>1194</v>
      </c>
      <c r="C106" s="6" t="s">
        <v>1195</v>
      </c>
      <c r="D106" s="6" t="s">
        <v>1196</v>
      </c>
      <c r="E106" s="6" t="s">
        <v>1197</v>
      </c>
      <c r="F106" s="6" t="s">
        <v>1198</v>
      </c>
      <c r="G106" s="6" t="s">
        <v>1199</v>
      </c>
      <c r="H106" s="6" t="s">
        <v>1200</v>
      </c>
      <c r="I106" s="6"/>
      <c r="J106" s="6"/>
      <c r="K106" s="6"/>
      <c r="L106" s="6"/>
      <c r="M106" s="6"/>
      <c r="N106" s="6"/>
      <c r="O106" s="6"/>
      <c r="Q106" s="6"/>
      <c r="R106" s="6"/>
      <c r="S106" s="6" t="str">
        <f aca="false">SUBSTITUTE(R106,"),",");",1)</f>
        <v/>
      </c>
    </row>
    <row r="107" customFormat="false" ht="13.2" hidden="false" customHeight="false" outlineLevel="0" collapsed="false">
      <c r="A107" s="11" t="s">
        <v>569</v>
      </c>
      <c r="B107" s="6" t="s">
        <v>1201</v>
      </c>
      <c r="C107" s="6" t="s">
        <v>1202</v>
      </c>
      <c r="D107" s="6" t="s">
        <v>1203</v>
      </c>
      <c r="E107" s="6" t="s">
        <v>1204</v>
      </c>
      <c r="F107" s="6" t="s">
        <v>1205</v>
      </c>
      <c r="G107" s="6" t="s">
        <v>1206</v>
      </c>
      <c r="H107" s="6"/>
      <c r="I107" s="6"/>
      <c r="J107" s="6"/>
      <c r="K107" s="6"/>
      <c r="L107" s="6"/>
      <c r="M107" s="6"/>
      <c r="N107" s="6"/>
      <c r="O107" s="6"/>
      <c r="Q107" s="6"/>
      <c r="R107" s="6"/>
      <c r="S107" s="6" t="str">
        <f aca="false">SUBSTITUTE(R107,"),",");",1)</f>
        <v/>
      </c>
    </row>
    <row r="108" customFormat="false" ht="13.2" hidden="false" customHeight="false" outlineLevel="0" collapsed="false">
      <c r="A108" s="11" t="s">
        <v>570</v>
      </c>
      <c r="B108" s="6" t="s">
        <v>1207</v>
      </c>
      <c r="C108" s="6" t="s">
        <v>1208</v>
      </c>
      <c r="D108" s="6" t="s">
        <v>1209</v>
      </c>
      <c r="E108" s="6" t="s">
        <v>1210</v>
      </c>
      <c r="F108" s="6" t="s">
        <v>1211</v>
      </c>
      <c r="G108" s="6" t="s">
        <v>1212</v>
      </c>
      <c r="H108" s="6"/>
      <c r="I108" s="6"/>
      <c r="J108" s="6"/>
      <c r="K108" s="6"/>
      <c r="L108" s="6"/>
      <c r="M108" s="6"/>
      <c r="N108" s="6"/>
      <c r="O108" s="6"/>
      <c r="Q108" s="6"/>
      <c r="R108" s="6"/>
      <c r="S108" s="6" t="str">
        <f aca="false">SUBSTITUTE(R108,"),",");",1)</f>
        <v/>
      </c>
    </row>
    <row r="109" customFormat="false" ht="13.2" hidden="false" customHeight="false" outlineLevel="0" collapsed="false">
      <c r="A109" s="11" t="s">
        <v>571</v>
      </c>
      <c r="B109" s="6" t="s">
        <v>1213</v>
      </c>
      <c r="C109" s="6" t="s">
        <v>1214</v>
      </c>
      <c r="D109" s="6" t="s">
        <v>1215</v>
      </c>
      <c r="E109" s="6" t="s">
        <v>1216</v>
      </c>
      <c r="F109" s="6" t="s">
        <v>1217</v>
      </c>
      <c r="G109" s="6" t="s">
        <v>1218</v>
      </c>
      <c r="H109" s="6" t="s">
        <v>1219</v>
      </c>
      <c r="I109" s="6"/>
      <c r="J109" s="6"/>
      <c r="K109" s="6"/>
      <c r="L109" s="6"/>
      <c r="M109" s="6"/>
      <c r="N109" s="6"/>
      <c r="O109" s="6"/>
      <c r="Q109" s="6"/>
      <c r="R109" s="6"/>
      <c r="S109" s="6" t="str">
        <f aca="false">SUBSTITUTE(R109,"),",");",1)</f>
        <v/>
      </c>
    </row>
    <row r="110" customFormat="false" ht="13.2" hidden="false" customHeight="false" outlineLevel="0" collapsed="false">
      <c r="A110" s="11" t="s">
        <v>572</v>
      </c>
      <c r="B110" s="6" t="s">
        <v>1220</v>
      </c>
      <c r="C110" s="6" t="s">
        <v>1221</v>
      </c>
      <c r="D110" s="6" t="s">
        <v>1222</v>
      </c>
      <c r="E110" s="6" t="s">
        <v>1223</v>
      </c>
      <c r="F110" s="6" t="s">
        <v>1224</v>
      </c>
      <c r="G110" s="6" t="s">
        <v>1225</v>
      </c>
      <c r="H110" s="6"/>
      <c r="I110" s="6"/>
      <c r="J110" s="6"/>
      <c r="K110" s="6"/>
      <c r="L110" s="6"/>
      <c r="M110" s="6"/>
      <c r="N110" s="6"/>
      <c r="O110" s="6"/>
      <c r="Q110" s="6"/>
      <c r="R110" s="6"/>
      <c r="S110" s="6" t="str">
        <f aca="false">SUBSTITUTE(R110,"),",");",1)</f>
        <v/>
      </c>
    </row>
    <row r="111" customFormat="false" ht="13.2" hidden="false" customHeight="false" outlineLevel="0" collapsed="false">
      <c r="A111" s="11" t="s">
        <v>573</v>
      </c>
      <c r="B111" s="6" t="s">
        <v>1226</v>
      </c>
      <c r="C111" s="6" t="s">
        <v>1227</v>
      </c>
      <c r="D111" s="6" t="s">
        <v>1228</v>
      </c>
      <c r="E111" s="6" t="s">
        <v>1229</v>
      </c>
      <c r="F111" s="6" t="s">
        <v>1230</v>
      </c>
      <c r="G111" s="6" t="s">
        <v>1231</v>
      </c>
      <c r="H111" s="6" t="s">
        <v>1232</v>
      </c>
      <c r="I111" s="6" t="s">
        <v>1233</v>
      </c>
      <c r="J111" s="6" t="s">
        <v>1234</v>
      </c>
      <c r="K111" s="6" t="s">
        <v>1235</v>
      </c>
      <c r="L111" s="6" t="s">
        <v>1236</v>
      </c>
      <c r="M111" s="6" t="s">
        <v>1237</v>
      </c>
      <c r="N111" s="6"/>
      <c r="O111" s="6"/>
      <c r="Q111" s="6"/>
      <c r="R111" s="6"/>
      <c r="S111" s="6" t="str">
        <f aca="false">SUBSTITUTE(R111,"),",");",1)</f>
        <v/>
      </c>
    </row>
    <row r="112" customFormat="false" ht="13.2" hidden="false" customHeight="false" outlineLevel="0" collapsed="false">
      <c r="A112" s="11" t="s">
        <v>574</v>
      </c>
      <c r="B112" s="6" t="s">
        <v>1238</v>
      </c>
      <c r="C112" s="6" t="s">
        <v>1239</v>
      </c>
      <c r="D112" s="6" t="s">
        <v>1240</v>
      </c>
      <c r="E112" s="6" t="s">
        <v>1241</v>
      </c>
      <c r="F112" s="6" t="s">
        <v>1242</v>
      </c>
      <c r="G112" s="6" t="s">
        <v>1243</v>
      </c>
      <c r="H112" s="6" t="s">
        <v>1244</v>
      </c>
      <c r="I112" s="6"/>
      <c r="J112" s="6"/>
      <c r="K112" s="6"/>
      <c r="L112" s="6"/>
      <c r="M112" s="6"/>
      <c r="N112" s="6"/>
      <c r="O112" s="6"/>
      <c r="Q112" s="6"/>
      <c r="R112" s="6"/>
      <c r="S112" s="6" t="str">
        <f aca="false">SUBSTITUTE(R112,"),",");",1)</f>
        <v/>
      </c>
    </row>
    <row r="113" customFormat="false" ht="13.2" hidden="false" customHeight="false" outlineLevel="0" collapsed="false">
      <c r="A113" s="11" t="s">
        <v>575</v>
      </c>
      <c r="B113" s="6" t="s">
        <v>1245</v>
      </c>
      <c r="C113" s="6" t="s">
        <v>1246</v>
      </c>
      <c r="D113" s="6" t="s">
        <v>1247</v>
      </c>
      <c r="E113" s="6" t="s">
        <v>1248</v>
      </c>
      <c r="F113" s="6" t="s">
        <v>1249</v>
      </c>
      <c r="G113" s="6" t="s">
        <v>1250</v>
      </c>
      <c r="H113" s="6" t="s">
        <v>1251</v>
      </c>
      <c r="I113" s="6" t="s">
        <v>1252</v>
      </c>
      <c r="J113" s="6" t="s">
        <v>1253</v>
      </c>
      <c r="K113" s="6" t="s">
        <v>1254</v>
      </c>
      <c r="L113" s="6" t="s">
        <v>1255</v>
      </c>
      <c r="M113" s="6" t="s">
        <v>1256</v>
      </c>
      <c r="N113" s="6" t="s">
        <v>1257</v>
      </c>
      <c r="O113" s="6"/>
      <c r="Q113" s="6"/>
      <c r="R113" s="6"/>
      <c r="S113" s="6" t="str">
        <f aca="false">SUBSTITUTE(R113,"),",");",1)</f>
        <v/>
      </c>
    </row>
    <row r="114" customFormat="false" ht="13.2" hidden="false" customHeight="false" outlineLevel="0" collapsed="false">
      <c r="A114" s="11" t="s">
        <v>576</v>
      </c>
      <c r="B114" s="6" t="s">
        <v>1258</v>
      </c>
      <c r="C114" s="6" t="s">
        <v>1259</v>
      </c>
      <c r="D114" s="6" t="s">
        <v>1260</v>
      </c>
      <c r="E114" s="6" t="s">
        <v>1261</v>
      </c>
      <c r="F114" s="6" t="s">
        <v>1262</v>
      </c>
      <c r="G114" s="6" t="s">
        <v>1263</v>
      </c>
      <c r="H114" s="6" t="s">
        <v>1264</v>
      </c>
      <c r="I114" s="6"/>
      <c r="J114" s="6"/>
      <c r="K114" s="6"/>
      <c r="L114" s="6"/>
      <c r="M114" s="6"/>
      <c r="N114" s="6"/>
      <c r="O114" s="6"/>
      <c r="Q114" s="6"/>
      <c r="R114" s="6"/>
      <c r="S114" s="6" t="str">
        <f aca="false">SUBSTITUTE(R114,"),",");",1)</f>
        <v/>
      </c>
    </row>
    <row r="115" customFormat="false" ht="13.2" hidden="false" customHeight="false" outlineLevel="0" collapsed="false">
      <c r="A115" s="11" t="s">
        <v>577</v>
      </c>
      <c r="B115" s="6" t="s">
        <v>1265</v>
      </c>
      <c r="C115" s="6" t="s">
        <v>1266</v>
      </c>
      <c r="D115" s="6" t="s">
        <v>1267</v>
      </c>
      <c r="E115" s="6" t="s">
        <v>1268</v>
      </c>
      <c r="F115" s="6" t="s">
        <v>1269</v>
      </c>
      <c r="G115" s="6" t="s">
        <v>1270</v>
      </c>
      <c r="H115" s="6" t="s">
        <v>1271</v>
      </c>
      <c r="I115" s="6"/>
      <c r="J115" s="6"/>
      <c r="K115" s="6"/>
      <c r="L115" s="6"/>
      <c r="M115" s="6"/>
      <c r="N115" s="6"/>
      <c r="O115" s="6"/>
      <c r="Q115" s="6"/>
      <c r="R115" s="6"/>
      <c r="S115" s="6" t="str">
        <f aca="false">SUBSTITUTE(R115,"),",");",1)</f>
        <v/>
      </c>
    </row>
    <row r="116" customFormat="false" ht="13.2" hidden="false" customHeight="false" outlineLevel="0" collapsed="false">
      <c r="A116" s="11" t="s">
        <v>578</v>
      </c>
      <c r="B116" s="6" t="s">
        <v>1272</v>
      </c>
      <c r="C116" s="6" t="s">
        <v>1273</v>
      </c>
      <c r="D116" s="6" t="s">
        <v>1274</v>
      </c>
      <c r="E116" s="6" t="s">
        <v>1275</v>
      </c>
      <c r="F116" s="6" t="s">
        <v>1276</v>
      </c>
      <c r="G116" s="6"/>
      <c r="H116" s="6"/>
      <c r="I116" s="6"/>
      <c r="J116" s="6"/>
      <c r="K116" s="6"/>
      <c r="L116" s="6"/>
      <c r="M116" s="6"/>
      <c r="N116" s="6"/>
      <c r="O116" s="6"/>
      <c r="Q116" s="6"/>
      <c r="R116" s="6"/>
      <c r="S116" s="6" t="str">
        <f aca="false">SUBSTITUTE(R116,"),",");",1)</f>
        <v/>
      </c>
    </row>
    <row r="117" customFormat="false" ht="13.2" hidden="false" customHeight="false" outlineLevel="0" collapsed="false">
      <c r="A117" s="11" t="s">
        <v>579</v>
      </c>
      <c r="B117" s="6" t="s">
        <v>1277</v>
      </c>
      <c r="C117" s="6" t="s">
        <v>1278</v>
      </c>
      <c r="D117" s="6" t="s">
        <v>1279</v>
      </c>
      <c r="E117" s="6" t="s">
        <v>1280</v>
      </c>
      <c r="F117" s="6" t="s">
        <v>1281</v>
      </c>
      <c r="G117" s="6" t="s">
        <v>1282</v>
      </c>
      <c r="H117" s="6" t="s">
        <v>1283</v>
      </c>
      <c r="I117" s="6" t="s">
        <v>1284</v>
      </c>
      <c r="J117" s="6"/>
      <c r="K117" s="6"/>
      <c r="L117" s="6"/>
      <c r="M117" s="6"/>
      <c r="N117" s="6"/>
      <c r="O117" s="6"/>
      <c r="Q117" s="6"/>
      <c r="R117" s="6"/>
      <c r="S117" s="6" t="str">
        <f aca="false">SUBSTITUTE(R117,"),",");",1)</f>
        <v/>
      </c>
    </row>
    <row r="118" customFormat="false" ht="13.2" hidden="false" customHeight="false" outlineLevel="0" collapsed="false">
      <c r="A118" s="11" t="s">
        <v>580</v>
      </c>
      <c r="B118" s="6" t="s">
        <v>1285</v>
      </c>
      <c r="C118" s="6" t="s">
        <v>1286</v>
      </c>
      <c r="D118" s="6" t="s">
        <v>1287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Q118" s="6"/>
      <c r="R118" s="6"/>
      <c r="S118" s="6" t="str">
        <f aca="false">SUBSTITUTE(R118,"),",");",1)</f>
        <v/>
      </c>
    </row>
    <row r="119" customFormat="false" ht="13.2" hidden="false" customHeight="false" outlineLevel="0" collapsed="false">
      <c r="A119" s="11" t="s">
        <v>581</v>
      </c>
      <c r="B119" s="6" t="s">
        <v>1288</v>
      </c>
      <c r="C119" s="6" t="s">
        <v>1289</v>
      </c>
      <c r="D119" s="6" t="s">
        <v>1290</v>
      </c>
      <c r="E119" s="6" t="s">
        <v>1291</v>
      </c>
      <c r="F119" s="6" t="s">
        <v>1292</v>
      </c>
      <c r="G119" s="6" t="s">
        <v>1293</v>
      </c>
      <c r="H119" s="6" t="s">
        <v>1294</v>
      </c>
      <c r="I119" s="6" t="s">
        <v>1295</v>
      </c>
      <c r="J119" s="6" t="s">
        <v>1296</v>
      </c>
      <c r="K119" s="6" t="s">
        <v>1297</v>
      </c>
      <c r="L119" s="6"/>
      <c r="M119" s="6"/>
      <c r="N119" s="6"/>
      <c r="O119" s="6"/>
      <c r="Q119" s="6"/>
      <c r="R119" s="6"/>
      <c r="S119" s="6" t="str">
        <f aca="false">SUBSTITUTE(R119,"),",");",1)</f>
        <v/>
      </c>
    </row>
    <row r="120" customFormat="false" ht="13.2" hidden="false" customHeight="false" outlineLevel="0" collapsed="false">
      <c r="A120" s="11" t="s">
        <v>582</v>
      </c>
      <c r="B120" s="6" t="s">
        <v>1298</v>
      </c>
      <c r="C120" s="6" t="s">
        <v>1299</v>
      </c>
      <c r="D120" s="6" t="s">
        <v>1300</v>
      </c>
      <c r="E120" s="6" t="s">
        <v>1301</v>
      </c>
      <c r="F120" s="6" t="s">
        <v>1302</v>
      </c>
      <c r="G120" s="6" t="s">
        <v>1303</v>
      </c>
      <c r="H120" s="6" t="s">
        <v>1304</v>
      </c>
      <c r="I120" s="6" t="s">
        <v>1305</v>
      </c>
      <c r="J120" s="6" t="s">
        <v>1306</v>
      </c>
      <c r="K120" s="6" t="s">
        <v>1307</v>
      </c>
      <c r="L120" s="6" t="s">
        <v>1308</v>
      </c>
      <c r="M120" s="6"/>
      <c r="N120" s="6"/>
      <c r="O120" s="6"/>
      <c r="Q120" s="6"/>
      <c r="R120" s="6"/>
      <c r="S120" s="6" t="str">
        <f aca="false">SUBSTITUTE(R120,"),",");",1)</f>
        <v/>
      </c>
    </row>
    <row r="121" customFormat="false" ht="13.2" hidden="false" customHeight="false" outlineLevel="0" collapsed="false">
      <c r="A121" s="11" t="s">
        <v>583</v>
      </c>
      <c r="B121" s="6" t="s">
        <v>1309</v>
      </c>
      <c r="C121" s="6" t="s">
        <v>1310</v>
      </c>
      <c r="D121" s="6" t="s">
        <v>1311</v>
      </c>
      <c r="E121" s="6" t="s">
        <v>1312</v>
      </c>
      <c r="F121" s="6" t="s">
        <v>1313</v>
      </c>
      <c r="G121" s="6" t="s">
        <v>1314</v>
      </c>
      <c r="H121" s="6" t="s">
        <v>1315</v>
      </c>
      <c r="I121" s="6" t="s">
        <v>1316</v>
      </c>
      <c r="J121" s="6" t="s">
        <v>1317</v>
      </c>
      <c r="K121" s="6" t="s">
        <v>1318</v>
      </c>
      <c r="L121" s="6"/>
      <c r="M121" s="6"/>
      <c r="N121" s="6"/>
      <c r="O121" s="6"/>
      <c r="Q121" s="6"/>
      <c r="R121" s="6"/>
      <c r="S121" s="6" t="str">
        <f aca="false">SUBSTITUTE(R121,"),",");",1)</f>
        <v/>
      </c>
    </row>
    <row r="122" customFormat="false" ht="13.2" hidden="false" customHeight="false" outlineLevel="0" collapsed="false">
      <c r="A122" s="11" t="s">
        <v>584</v>
      </c>
      <c r="B122" s="6" t="s">
        <v>1319</v>
      </c>
      <c r="C122" s="6" t="s">
        <v>1320</v>
      </c>
      <c r="D122" s="6" t="s">
        <v>1321</v>
      </c>
      <c r="E122" s="6" t="s">
        <v>1322</v>
      </c>
      <c r="F122" s="6" t="s">
        <v>1323</v>
      </c>
      <c r="G122" s="6" t="s">
        <v>1324</v>
      </c>
      <c r="H122" s="6" t="s">
        <v>1325</v>
      </c>
      <c r="I122" s="6" t="s">
        <v>1326</v>
      </c>
      <c r="J122" s="6" t="s">
        <v>1327</v>
      </c>
      <c r="K122" s="6"/>
      <c r="L122" s="6"/>
      <c r="M122" s="6"/>
      <c r="N122" s="6"/>
      <c r="O122" s="6"/>
      <c r="Q122" s="6"/>
      <c r="R122" s="6"/>
      <c r="S122" s="6" t="str">
        <f aca="false">SUBSTITUTE(R122,"),",");",1)</f>
        <v/>
      </c>
    </row>
    <row r="123" customFormat="false" ht="13.2" hidden="false" customHeight="false" outlineLevel="0" collapsed="false">
      <c r="A123" s="11" t="s">
        <v>585</v>
      </c>
      <c r="B123" s="6" t="s">
        <v>1328</v>
      </c>
      <c r="C123" s="6" t="s">
        <v>1329</v>
      </c>
      <c r="D123" s="6" t="s">
        <v>1330</v>
      </c>
      <c r="E123" s="6" t="s">
        <v>1331</v>
      </c>
      <c r="F123" s="6" t="s">
        <v>1332</v>
      </c>
      <c r="G123" s="6"/>
      <c r="H123" s="6"/>
      <c r="I123" s="6"/>
      <c r="J123" s="6"/>
      <c r="K123" s="6"/>
      <c r="L123" s="6"/>
      <c r="M123" s="6"/>
      <c r="N123" s="6"/>
      <c r="O123" s="6"/>
      <c r="Q123" s="6"/>
      <c r="R123" s="6"/>
      <c r="S123" s="6" t="str">
        <f aca="false">SUBSTITUTE(R123,"),",");",1)</f>
        <v/>
      </c>
    </row>
    <row r="124" customFormat="false" ht="13.2" hidden="false" customHeight="false" outlineLevel="0" collapsed="false">
      <c r="A124" s="11" t="s">
        <v>586</v>
      </c>
      <c r="B124" s="6" t="s">
        <v>1333</v>
      </c>
      <c r="C124" s="6" t="s">
        <v>1334</v>
      </c>
      <c r="D124" s="6" t="s">
        <v>1335</v>
      </c>
      <c r="E124" s="6" t="s">
        <v>1336</v>
      </c>
      <c r="F124" s="6" t="s">
        <v>1337</v>
      </c>
      <c r="G124" s="6"/>
      <c r="H124" s="6"/>
      <c r="I124" s="6"/>
      <c r="J124" s="6"/>
      <c r="K124" s="6"/>
      <c r="L124" s="6"/>
      <c r="M124" s="6"/>
      <c r="N124" s="6"/>
      <c r="O124" s="6"/>
      <c r="Q124" s="6"/>
      <c r="R124" s="6"/>
      <c r="S124" s="6" t="str">
        <f aca="false">SUBSTITUTE(R124,"),",");",1)</f>
        <v/>
      </c>
    </row>
    <row r="125" customFormat="false" ht="13.2" hidden="false" customHeight="false" outlineLevel="0" collapsed="false">
      <c r="A125" s="11" t="s">
        <v>587</v>
      </c>
      <c r="B125" s="6" t="s">
        <v>1338</v>
      </c>
      <c r="C125" s="6" t="s">
        <v>1339</v>
      </c>
      <c r="D125" s="6" t="s">
        <v>1340</v>
      </c>
      <c r="E125" s="6" t="s">
        <v>1341</v>
      </c>
      <c r="F125" s="6" t="s">
        <v>1342</v>
      </c>
      <c r="G125" s="6"/>
      <c r="H125" s="6"/>
      <c r="I125" s="6"/>
      <c r="J125" s="6"/>
      <c r="K125" s="6"/>
      <c r="L125" s="6"/>
      <c r="M125" s="6"/>
      <c r="N125" s="6"/>
      <c r="O125" s="6"/>
      <c r="Q125" s="6"/>
      <c r="R125" s="6"/>
      <c r="S125" s="6" t="str">
        <f aca="false">SUBSTITUTE(R125,"),",");",1)</f>
        <v/>
      </c>
    </row>
    <row r="126" customFormat="false" ht="13.2" hidden="false" customHeight="false" outlineLevel="0" collapsed="false">
      <c r="A126" s="11" t="s">
        <v>588</v>
      </c>
      <c r="B126" s="6" t="s">
        <v>1343</v>
      </c>
      <c r="C126" s="6" t="s">
        <v>1344</v>
      </c>
      <c r="D126" s="6" t="s">
        <v>1345</v>
      </c>
      <c r="E126" s="6" t="s">
        <v>1346</v>
      </c>
      <c r="F126" s="6" t="s">
        <v>1347</v>
      </c>
      <c r="G126" s="6"/>
      <c r="H126" s="6"/>
      <c r="I126" s="6"/>
      <c r="J126" s="6"/>
      <c r="K126" s="6"/>
      <c r="L126" s="6"/>
      <c r="M126" s="6"/>
      <c r="N126" s="6"/>
      <c r="O126" s="6"/>
      <c r="Q126" s="6"/>
      <c r="R126" s="6"/>
      <c r="S126" s="6" t="str">
        <f aca="false">SUBSTITUTE(R126,"),",");",1)</f>
        <v/>
      </c>
    </row>
    <row r="127" customFormat="false" ht="13.2" hidden="false" customHeight="false" outlineLevel="0" collapsed="false">
      <c r="A127" s="11" t="s">
        <v>589</v>
      </c>
      <c r="B127" s="6" t="s">
        <v>1348</v>
      </c>
      <c r="C127" s="6" t="s">
        <v>1349</v>
      </c>
      <c r="D127" s="6" t="s">
        <v>1350</v>
      </c>
      <c r="E127" s="6" t="s">
        <v>1351</v>
      </c>
      <c r="F127" s="6" t="s">
        <v>1352</v>
      </c>
      <c r="G127" s="6"/>
      <c r="H127" s="6"/>
      <c r="I127" s="6"/>
      <c r="J127" s="6"/>
      <c r="K127" s="6"/>
      <c r="L127" s="6"/>
      <c r="M127" s="6"/>
      <c r="N127" s="6"/>
      <c r="O127" s="6"/>
      <c r="Q127" s="6"/>
      <c r="R127" s="6"/>
      <c r="S127" s="6" t="str">
        <f aca="false">SUBSTITUTE(R127,"),",");",1)</f>
        <v/>
      </c>
    </row>
    <row r="128" customFormat="false" ht="13.2" hidden="false" customHeight="false" outlineLevel="0" collapsed="false">
      <c r="A128" s="11" t="s">
        <v>590</v>
      </c>
      <c r="B128" s="6" t="s">
        <v>1353</v>
      </c>
      <c r="C128" s="6" t="s">
        <v>1354</v>
      </c>
      <c r="D128" s="6" t="s">
        <v>1355</v>
      </c>
      <c r="E128" s="6" t="s">
        <v>1356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Q128" s="6"/>
      <c r="R128" s="6"/>
      <c r="S128" s="6" t="str">
        <f aca="false">SUBSTITUTE(R128,"),",");",1)</f>
        <v/>
      </c>
    </row>
    <row r="129" customFormat="false" ht="13.2" hidden="false" customHeight="false" outlineLevel="0" collapsed="false">
      <c r="A129" s="11" t="s">
        <v>591</v>
      </c>
      <c r="B129" s="6" t="s">
        <v>1357</v>
      </c>
      <c r="C129" s="6" t="s">
        <v>1358</v>
      </c>
      <c r="D129" s="6" t="s">
        <v>1359</v>
      </c>
      <c r="E129" s="6" t="s">
        <v>1360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Q129" s="6"/>
      <c r="R129" s="6"/>
      <c r="S129" s="6" t="str">
        <f aca="false">SUBSTITUTE(R129,"),",");",1)</f>
        <v/>
      </c>
    </row>
    <row r="130" customFormat="false" ht="13.2" hidden="false" customHeight="false" outlineLevel="0" collapsed="false">
      <c r="A130" s="11" t="s">
        <v>592</v>
      </c>
      <c r="B130" s="6" t="s">
        <v>1361</v>
      </c>
      <c r="C130" s="6" t="s">
        <v>1362</v>
      </c>
      <c r="D130" s="6" t="s">
        <v>1363</v>
      </c>
      <c r="E130" s="6" t="s">
        <v>1364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Q130" s="6"/>
      <c r="R130" s="6"/>
      <c r="S130" s="6" t="str">
        <f aca="false">SUBSTITUTE(R130,"),",");",1)</f>
        <v/>
      </c>
    </row>
    <row r="131" customFormat="false" ht="13.2" hidden="false" customHeight="false" outlineLevel="0" collapsed="false">
      <c r="A131" s="11" t="s">
        <v>593</v>
      </c>
      <c r="B131" s="6" t="s">
        <v>1365</v>
      </c>
      <c r="C131" s="6" t="s">
        <v>1366</v>
      </c>
      <c r="D131" s="6" t="s">
        <v>1367</v>
      </c>
      <c r="E131" s="6" t="s">
        <v>1368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6"/>
      <c r="R131" s="6"/>
      <c r="S131" s="6" t="str">
        <f aca="false">SUBSTITUTE(R131,"),",");",1)</f>
        <v/>
      </c>
    </row>
    <row r="132" customFormat="false" ht="13.2" hidden="false" customHeight="false" outlineLevel="0" collapsed="false">
      <c r="A132" s="11" t="s">
        <v>594</v>
      </c>
      <c r="B132" s="6" t="s">
        <v>1369</v>
      </c>
      <c r="C132" s="6" t="s">
        <v>1370</v>
      </c>
      <c r="D132" s="6" t="s">
        <v>1371</v>
      </c>
      <c r="E132" s="6" t="s">
        <v>1372</v>
      </c>
      <c r="F132" s="6" t="s">
        <v>1373</v>
      </c>
      <c r="G132" s="6"/>
      <c r="H132" s="6"/>
      <c r="I132" s="6"/>
      <c r="J132" s="6"/>
      <c r="K132" s="6"/>
      <c r="L132" s="6"/>
      <c r="M132" s="6"/>
      <c r="N132" s="6"/>
      <c r="O132" s="6"/>
      <c r="Q132" s="6"/>
      <c r="R132" s="6"/>
      <c r="S132" s="6" t="str">
        <f aca="false">SUBSTITUTE(R132,"),",");",1)</f>
        <v/>
      </c>
    </row>
    <row r="133" customFormat="false" ht="13.2" hidden="false" customHeight="false" outlineLevel="0" collapsed="false">
      <c r="A133" s="11" t="s">
        <v>595</v>
      </c>
      <c r="B133" s="6" t="s">
        <v>1374</v>
      </c>
      <c r="C133" s="6" t="s">
        <v>1375</v>
      </c>
      <c r="D133" s="6" t="s">
        <v>1376</v>
      </c>
      <c r="E133" s="6" t="s">
        <v>1377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Q133" s="6"/>
      <c r="R133" s="6"/>
      <c r="S133" s="6" t="str">
        <f aca="false">SUBSTITUTE(R133,"),",");",1)</f>
        <v/>
      </c>
    </row>
    <row r="134" customFormat="false" ht="13.2" hidden="false" customHeight="false" outlineLevel="0" collapsed="false">
      <c r="A134" s="11" t="s">
        <v>596</v>
      </c>
      <c r="B134" s="6" t="s">
        <v>1378</v>
      </c>
      <c r="C134" s="6" t="s">
        <v>1379</v>
      </c>
      <c r="D134" s="6" t="s">
        <v>1380</v>
      </c>
      <c r="E134" s="6" t="s">
        <v>1381</v>
      </c>
      <c r="F134" s="6" t="s">
        <v>1382</v>
      </c>
      <c r="G134" s="6"/>
      <c r="H134" s="6"/>
      <c r="I134" s="6"/>
      <c r="J134" s="6"/>
      <c r="K134" s="6"/>
      <c r="L134" s="6"/>
      <c r="M134" s="6"/>
      <c r="N134" s="6"/>
      <c r="O134" s="6"/>
      <c r="Q134" s="6"/>
      <c r="R134" s="6"/>
      <c r="S134" s="6" t="str">
        <f aca="false">SUBSTITUTE(R134,"),",");",1)</f>
        <v/>
      </c>
    </row>
    <row r="135" customFormat="false" ht="13.2" hidden="false" customHeight="false" outlineLevel="0" collapsed="false">
      <c r="A135" s="11" t="s">
        <v>597</v>
      </c>
      <c r="B135" s="6" t="s">
        <v>1383</v>
      </c>
      <c r="C135" s="6" t="s">
        <v>1384</v>
      </c>
      <c r="D135" s="6" t="s">
        <v>1385</v>
      </c>
      <c r="E135" s="6" t="s">
        <v>1386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Q135" s="6"/>
      <c r="R135" s="6"/>
      <c r="S135" s="6" t="str">
        <f aca="false">SUBSTITUTE(R135,"),",");",1)</f>
        <v/>
      </c>
    </row>
    <row r="136" customFormat="false" ht="13.2" hidden="false" customHeight="false" outlineLevel="0" collapsed="false">
      <c r="A136" s="11" t="s">
        <v>598</v>
      </c>
      <c r="B136" s="6" t="s">
        <v>1387</v>
      </c>
      <c r="C136" s="6" t="s">
        <v>1388</v>
      </c>
      <c r="D136" s="6" t="s">
        <v>1389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Q136" s="6"/>
      <c r="R136" s="6"/>
      <c r="S136" s="6" t="str">
        <f aca="false">SUBSTITUTE(R136,"),",");",1)</f>
        <v/>
      </c>
    </row>
    <row r="137" customFormat="false" ht="13.2" hidden="false" customHeight="false" outlineLevel="0" collapsed="false">
      <c r="A137" s="11" t="s">
        <v>599</v>
      </c>
      <c r="B137" s="6" t="s">
        <v>1390</v>
      </c>
      <c r="C137" s="6" t="s">
        <v>1391</v>
      </c>
      <c r="D137" s="6" t="s">
        <v>1392</v>
      </c>
      <c r="E137" s="6" t="s">
        <v>1393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Q137" s="6"/>
      <c r="R137" s="6"/>
      <c r="S137" s="6" t="str">
        <f aca="false">SUBSTITUTE(R137,"),",");",1)</f>
        <v/>
      </c>
    </row>
    <row r="138" customFormat="false" ht="13.2" hidden="false" customHeight="false" outlineLevel="0" collapsed="false">
      <c r="A138" s="11" t="s">
        <v>600</v>
      </c>
      <c r="B138" s="6" t="s">
        <v>1394</v>
      </c>
      <c r="C138" s="6" t="s">
        <v>1395</v>
      </c>
      <c r="D138" s="6" t="s">
        <v>1396</v>
      </c>
      <c r="E138" s="6" t="s">
        <v>1397</v>
      </c>
      <c r="F138" s="6" t="s">
        <v>1398</v>
      </c>
      <c r="G138" s="6"/>
      <c r="H138" s="6"/>
      <c r="I138" s="6"/>
      <c r="J138" s="6"/>
      <c r="K138" s="6"/>
      <c r="L138" s="6"/>
      <c r="M138" s="6"/>
      <c r="N138" s="6"/>
      <c r="O138" s="6"/>
      <c r="Q138" s="6"/>
      <c r="R138" s="6"/>
      <c r="S138" s="6" t="str">
        <f aca="false">SUBSTITUTE(R138,"),",");",1)</f>
        <v/>
      </c>
    </row>
    <row r="139" customFormat="false" ht="13.2" hidden="false" customHeight="false" outlineLevel="0" collapsed="false">
      <c r="A139" s="11" t="s">
        <v>601</v>
      </c>
      <c r="B139" s="6" t="s">
        <v>1399</v>
      </c>
      <c r="C139" s="6" t="s">
        <v>1400</v>
      </c>
      <c r="D139" s="6" t="s">
        <v>1401</v>
      </c>
      <c r="E139" s="6" t="s">
        <v>1402</v>
      </c>
      <c r="F139" s="6" t="s">
        <v>1403</v>
      </c>
      <c r="G139" s="6"/>
      <c r="H139" s="6"/>
      <c r="I139" s="6"/>
      <c r="J139" s="6"/>
      <c r="K139" s="6"/>
      <c r="L139" s="6"/>
      <c r="M139" s="6"/>
      <c r="N139" s="6"/>
      <c r="O139" s="6"/>
      <c r="Q139" s="6"/>
      <c r="R139" s="6"/>
      <c r="S139" s="6" t="str">
        <f aca="false">SUBSTITUTE(R139,"),",");",1)</f>
        <v/>
      </c>
    </row>
    <row r="140" customFormat="false" ht="13.2" hidden="false" customHeight="false" outlineLevel="0" collapsed="false">
      <c r="A140" s="11" t="s">
        <v>602</v>
      </c>
      <c r="B140" s="6" t="s">
        <v>1404</v>
      </c>
      <c r="C140" s="6" t="s">
        <v>1405</v>
      </c>
      <c r="D140" s="6" t="s">
        <v>1406</v>
      </c>
      <c r="E140" s="6" t="s">
        <v>1407</v>
      </c>
      <c r="F140" s="6" t="s">
        <v>1408</v>
      </c>
      <c r="G140" s="6"/>
      <c r="H140" s="6"/>
      <c r="I140" s="6"/>
      <c r="J140" s="6"/>
      <c r="K140" s="6"/>
      <c r="L140" s="6"/>
      <c r="M140" s="6"/>
      <c r="N140" s="6"/>
      <c r="O140" s="6"/>
      <c r="Q140" s="6"/>
      <c r="R140" s="6"/>
      <c r="S140" s="6" t="str">
        <f aca="false">SUBSTITUTE(R140,"),",");",1)</f>
        <v/>
      </c>
    </row>
    <row r="141" customFormat="false" ht="13.2" hidden="false" customHeight="false" outlineLevel="0" collapsed="false">
      <c r="A141" s="11" t="s">
        <v>603</v>
      </c>
      <c r="B141" s="6" t="s">
        <v>1409</v>
      </c>
      <c r="C141" s="6" t="s">
        <v>1410</v>
      </c>
      <c r="D141" s="6" t="s">
        <v>1411</v>
      </c>
      <c r="E141" s="6" t="s">
        <v>1412</v>
      </c>
      <c r="F141" s="6" t="s">
        <v>1413</v>
      </c>
      <c r="G141" s="6"/>
      <c r="H141" s="6"/>
      <c r="I141" s="6"/>
      <c r="J141" s="6"/>
      <c r="K141" s="6"/>
      <c r="L141" s="6"/>
      <c r="M141" s="6"/>
      <c r="N141" s="6"/>
      <c r="O141" s="6"/>
      <c r="Q141" s="6"/>
      <c r="R141" s="6"/>
      <c r="S141" s="6" t="str">
        <f aca="false">SUBSTITUTE(R141,"),",");",1)</f>
        <v/>
      </c>
    </row>
    <row r="142" customFormat="false" ht="13.2" hidden="false" customHeight="false" outlineLevel="0" collapsed="false">
      <c r="A142" s="11" t="s">
        <v>604</v>
      </c>
      <c r="B142" s="6" t="s">
        <v>1414</v>
      </c>
      <c r="C142" s="6" t="s">
        <v>1415</v>
      </c>
      <c r="D142" s="6" t="s">
        <v>1416</v>
      </c>
      <c r="E142" s="6" t="s">
        <v>1417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Q142" s="6"/>
      <c r="R142" s="6"/>
      <c r="S142" s="6" t="str">
        <f aca="false">SUBSTITUTE(R142,"),",");",1)</f>
        <v/>
      </c>
    </row>
    <row r="143" customFormat="false" ht="13.2" hidden="false" customHeight="false" outlineLevel="0" collapsed="false">
      <c r="A143" s="11" t="s">
        <v>605</v>
      </c>
      <c r="B143" s="6" t="s">
        <v>1418</v>
      </c>
      <c r="C143" s="6" t="s">
        <v>1419</v>
      </c>
      <c r="D143" s="6" t="s">
        <v>1420</v>
      </c>
      <c r="E143" s="6" t="s">
        <v>1421</v>
      </c>
      <c r="F143" s="6" t="s">
        <v>1422</v>
      </c>
      <c r="G143" s="6" t="s">
        <v>1423</v>
      </c>
      <c r="H143" s="6" t="s">
        <v>1424</v>
      </c>
      <c r="I143" s="6" t="s">
        <v>1425</v>
      </c>
      <c r="J143" s="6" t="s">
        <v>1426</v>
      </c>
      <c r="K143" s="6"/>
      <c r="L143" s="6"/>
      <c r="M143" s="6"/>
      <c r="N143" s="6"/>
      <c r="O143" s="6"/>
      <c r="Q143" s="6"/>
      <c r="R143" s="6"/>
      <c r="S143" s="6" t="str">
        <f aca="false">SUBSTITUTE(R143,"),",");",1)</f>
        <v/>
      </c>
    </row>
    <row r="144" customFormat="false" ht="13.2" hidden="false" customHeight="false" outlineLevel="0" collapsed="false">
      <c r="A144" s="11" t="s">
        <v>606</v>
      </c>
      <c r="B144" s="6" t="s">
        <v>1427</v>
      </c>
      <c r="C144" s="6" t="s">
        <v>1428</v>
      </c>
      <c r="D144" s="6" t="s">
        <v>1429</v>
      </c>
      <c r="E144" s="6" t="s">
        <v>1430</v>
      </c>
      <c r="F144" s="6" t="s">
        <v>1431</v>
      </c>
      <c r="G144" s="6"/>
      <c r="H144" s="6"/>
      <c r="I144" s="6"/>
      <c r="J144" s="6"/>
      <c r="K144" s="6"/>
      <c r="L144" s="6"/>
      <c r="M144" s="6"/>
      <c r="N144" s="6"/>
      <c r="O144" s="6"/>
      <c r="Q144" s="6"/>
      <c r="R144" s="6"/>
      <c r="S144" s="6" t="str">
        <f aca="false">SUBSTITUTE(R144,"),",");",1)</f>
        <v/>
      </c>
    </row>
    <row r="145" customFormat="false" ht="13.2" hidden="false" customHeight="false" outlineLevel="0" collapsed="false">
      <c r="A145" s="11" t="s">
        <v>607</v>
      </c>
      <c r="B145" s="6" t="s">
        <v>1432</v>
      </c>
      <c r="C145" s="6" t="s">
        <v>1433</v>
      </c>
      <c r="D145" s="6" t="s">
        <v>1434</v>
      </c>
      <c r="E145" s="6" t="s">
        <v>1435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Q145" s="6"/>
      <c r="R145" s="6"/>
      <c r="S145" s="6" t="str">
        <f aca="false">SUBSTITUTE(R145,"),",");",1)</f>
        <v/>
      </c>
    </row>
    <row r="146" customFormat="false" ht="13.2" hidden="false" customHeight="false" outlineLevel="0" collapsed="false">
      <c r="A146" s="11" t="s">
        <v>608</v>
      </c>
      <c r="B146" s="6" t="s">
        <v>1436</v>
      </c>
      <c r="C146" s="6" t="s">
        <v>1437</v>
      </c>
      <c r="D146" s="6" t="s">
        <v>1438</v>
      </c>
      <c r="E146" s="6" t="s">
        <v>1439</v>
      </c>
      <c r="F146" s="6" t="s">
        <v>1440</v>
      </c>
      <c r="G146" s="6"/>
      <c r="H146" s="6"/>
      <c r="I146" s="6"/>
      <c r="J146" s="6"/>
      <c r="K146" s="6"/>
      <c r="L146" s="6"/>
      <c r="M146" s="6"/>
      <c r="N146" s="6"/>
      <c r="O146" s="6"/>
      <c r="Q146" s="6"/>
      <c r="R146" s="6"/>
      <c r="S146" s="6" t="str">
        <f aca="false">SUBSTITUTE(R146,"),",");",1)</f>
        <v/>
      </c>
    </row>
    <row r="147" customFormat="false" ht="13.2" hidden="false" customHeight="false" outlineLevel="0" collapsed="false">
      <c r="A147" s="11" t="s">
        <v>609</v>
      </c>
      <c r="B147" s="6" t="s">
        <v>1441</v>
      </c>
      <c r="C147" s="6" t="s">
        <v>1442</v>
      </c>
      <c r="D147" s="6" t="s">
        <v>1443</v>
      </c>
      <c r="E147" s="6" t="s">
        <v>1444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Q147" s="6"/>
      <c r="R147" s="6"/>
      <c r="S147" s="6" t="str">
        <f aca="false">SUBSTITUTE(R147,"),",");",1)</f>
        <v/>
      </c>
    </row>
    <row r="148" customFormat="false" ht="13.2" hidden="false" customHeight="false" outlineLevel="0" collapsed="false">
      <c r="A148" s="11" t="s">
        <v>610</v>
      </c>
      <c r="B148" s="6" t="s">
        <v>1445</v>
      </c>
      <c r="C148" s="6" t="s">
        <v>1446</v>
      </c>
      <c r="D148" s="6" t="s">
        <v>1447</v>
      </c>
      <c r="E148" s="6" t="s">
        <v>1448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Q148" s="6"/>
      <c r="R148" s="6"/>
      <c r="S148" s="6" t="str">
        <f aca="false">SUBSTITUTE(R148,"),",");",1)</f>
        <v/>
      </c>
    </row>
    <row r="149" customFormat="false" ht="13.2" hidden="false" customHeight="false" outlineLevel="0" collapsed="false">
      <c r="A149" s="11" t="s">
        <v>611</v>
      </c>
      <c r="B149" s="6" t="s">
        <v>1449</v>
      </c>
      <c r="C149" s="6" t="s">
        <v>1450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Q149" s="6"/>
      <c r="R149" s="6"/>
      <c r="S149" s="6" t="str">
        <f aca="false">SUBSTITUTE(R149,"),",");",1)</f>
        <v/>
      </c>
    </row>
    <row r="150" customFormat="false" ht="13.2" hidden="false" customHeight="false" outlineLevel="0" collapsed="false">
      <c r="A150" s="11" t="s">
        <v>612</v>
      </c>
      <c r="B150" s="6" t="s">
        <v>1451</v>
      </c>
      <c r="C150" s="6" t="s">
        <v>1452</v>
      </c>
      <c r="D150" s="6" t="s">
        <v>1453</v>
      </c>
      <c r="E150" s="6" t="s">
        <v>1454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Q150" s="6"/>
      <c r="R150" s="6"/>
      <c r="S150" s="6" t="str">
        <f aca="false">SUBSTITUTE(R150,"),",");",1)</f>
        <v/>
      </c>
    </row>
    <row r="151" customFormat="false" ht="13.2" hidden="false" customHeight="false" outlineLevel="0" collapsed="false">
      <c r="A151" s="11" t="s">
        <v>613</v>
      </c>
      <c r="B151" s="6" t="s">
        <v>1455</v>
      </c>
      <c r="C151" s="6" t="s">
        <v>1456</v>
      </c>
      <c r="D151" s="6" t="s">
        <v>1457</v>
      </c>
      <c r="E151" s="6" t="s">
        <v>1458</v>
      </c>
      <c r="F151" s="6" t="s">
        <v>1459</v>
      </c>
      <c r="G151" s="6" t="s">
        <v>1460</v>
      </c>
      <c r="H151" s="6" t="s">
        <v>1461</v>
      </c>
      <c r="I151" s="6" t="s">
        <v>1462</v>
      </c>
      <c r="J151" s="6"/>
      <c r="K151" s="6"/>
      <c r="L151" s="6"/>
      <c r="M151" s="6"/>
      <c r="N151" s="6"/>
      <c r="O151" s="6"/>
      <c r="Q151" s="6"/>
      <c r="R151" s="6"/>
      <c r="S151" s="6" t="str">
        <f aca="false">SUBSTITUTE(R151,"),",");",1)</f>
        <v/>
      </c>
    </row>
    <row r="152" customFormat="false" ht="13.2" hidden="false" customHeight="false" outlineLevel="0" collapsed="false">
      <c r="A152" s="11" t="s">
        <v>614</v>
      </c>
      <c r="B152" s="6" t="s">
        <v>1463</v>
      </c>
      <c r="C152" s="6" t="s">
        <v>1464</v>
      </c>
      <c r="D152" s="6" t="s">
        <v>1465</v>
      </c>
      <c r="E152" s="6" t="s">
        <v>1466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Q152" s="6"/>
      <c r="R152" s="6"/>
      <c r="S152" s="6" t="str">
        <f aca="false">SUBSTITUTE(R152,"),",");",1)</f>
        <v/>
      </c>
    </row>
    <row r="153" customFormat="false" ht="13.2" hidden="false" customHeight="false" outlineLevel="0" collapsed="false">
      <c r="A153" s="11" t="s">
        <v>615</v>
      </c>
      <c r="B153" s="6" t="s">
        <v>1467</v>
      </c>
      <c r="C153" s="6" t="s">
        <v>1468</v>
      </c>
      <c r="D153" s="6" t="s">
        <v>1469</v>
      </c>
      <c r="E153" s="6" t="s">
        <v>1470</v>
      </c>
      <c r="F153" s="6" t="s">
        <v>1471</v>
      </c>
      <c r="G153" s="6"/>
      <c r="H153" s="6"/>
      <c r="I153" s="6"/>
      <c r="J153" s="6"/>
      <c r="K153" s="6"/>
      <c r="L153" s="6"/>
      <c r="M153" s="6"/>
      <c r="N153" s="6"/>
      <c r="O153" s="6"/>
      <c r="Q153" s="6"/>
      <c r="R153" s="6"/>
      <c r="S153" s="6" t="str">
        <f aca="false">SUBSTITUTE(R153,"),",");",1)</f>
        <v/>
      </c>
    </row>
    <row r="154" customFormat="false" ht="13.2" hidden="false" customHeight="false" outlineLevel="0" collapsed="false">
      <c r="A154" s="11" t="s">
        <v>616</v>
      </c>
      <c r="B154" s="6" t="s">
        <v>1472</v>
      </c>
      <c r="C154" s="6" t="s">
        <v>1473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Q154" s="6"/>
      <c r="R154" s="6"/>
      <c r="S154" s="6" t="str">
        <f aca="false">SUBSTITUTE(R154,"),",");",1)</f>
        <v/>
      </c>
    </row>
    <row r="155" customFormat="false" ht="13.2" hidden="false" customHeight="false" outlineLevel="0" collapsed="false">
      <c r="A155" s="11" t="s">
        <v>617</v>
      </c>
      <c r="B155" s="6" t="s">
        <v>1474</v>
      </c>
      <c r="C155" s="6" t="s">
        <v>1475</v>
      </c>
      <c r="D155" s="6" t="s">
        <v>1476</v>
      </c>
      <c r="E155" s="6" t="s">
        <v>1477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Q155" s="6"/>
      <c r="R155" s="6"/>
      <c r="S155" s="6" t="str">
        <f aca="false">SUBSTITUTE(R155,"),",");",1)</f>
        <v/>
      </c>
    </row>
    <row r="156" customFormat="false" ht="13.2" hidden="false" customHeight="false" outlineLevel="0" collapsed="false">
      <c r="A156" s="11" t="s">
        <v>618</v>
      </c>
      <c r="B156" s="6" t="s">
        <v>1478</v>
      </c>
      <c r="C156" s="6" t="s">
        <v>1479</v>
      </c>
      <c r="D156" s="6" t="s">
        <v>1480</v>
      </c>
      <c r="E156" s="6" t="s">
        <v>1481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Q156" s="6"/>
      <c r="R156" s="6"/>
      <c r="S156" s="6" t="str">
        <f aca="false">SUBSTITUTE(R156,"),",");",1)</f>
        <v/>
      </c>
    </row>
    <row r="157" customFormat="false" ht="13.2" hidden="false" customHeight="false" outlineLevel="0" collapsed="false">
      <c r="A157" s="11" t="s">
        <v>619</v>
      </c>
      <c r="B157" s="6" t="s">
        <v>1482</v>
      </c>
      <c r="C157" s="6" t="s">
        <v>1483</v>
      </c>
      <c r="D157" s="6" t="s">
        <v>1484</v>
      </c>
      <c r="E157" s="6" t="s">
        <v>1485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Q157" s="6"/>
      <c r="R157" s="6"/>
      <c r="S157" s="6" t="str">
        <f aca="false">SUBSTITUTE(R157,"),",");",1)</f>
        <v/>
      </c>
    </row>
    <row r="158" customFormat="false" ht="13.2" hidden="false" customHeight="false" outlineLevel="0" collapsed="false">
      <c r="A158" s="11" t="s">
        <v>620</v>
      </c>
      <c r="B158" s="6" t="s">
        <v>1486</v>
      </c>
      <c r="C158" s="6" t="s">
        <v>1487</v>
      </c>
      <c r="D158" s="6" t="s">
        <v>1488</v>
      </c>
      <c r="E158" s="6" t="s">
        <v>1489</v>
      </c>
      <c r="F158" s="6" t="s">
        <v>1490</v>
      </c>
      <c r="G158" s="6"/>
      <c r="H158" s="6"/>
      <c r="I158" s="6"/>
      <c r="J158" s="6"/>
      <c r="K158" s="6"/>
      <c r="L158" s="6"/>
      <c r="M158" s="6"/>
      <c r="N158" s="6"/>
      <c r="O158" s="6"/>
      <c r="Q158" s="6"/>
      <c r="R158" s="6"/>
      <c r="S158" s="6" t="str">
        <f aca="false">SUBSTITUTE(R158,"),",");",1)</f>
        <v/>
      </c>
    </row>
    <row r="159" customFormat="false" ht="13.2" hidden="false" customHeight="false" outlineLevel="0" collapsed="false">
      <c r="A159" s="11" t="s">
        <v>621</v>
      </c>
      <c r="B159" s="6" t="s">
        <v>1491</v>
      </c>
      <c r="C159" s="6" t="s">
        <v>1492</v>
      </c>
      <c r="D159" s="6" t="s">
        <v>1493</v>
      </c>
      <c r="E159" s="6" t="s">
        <v>1494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Q159" s="6"/>
      <c r="R159" s="6"/>
      <c r="S159" s="6" t="str">
        <f aca="false">SUBSTITUTE(R159,"),",");",1)</f>
        <v/>
      </c>
    </row>
    <row r="160" customFormat="false" ht="13.2" hidden="false" customHeight="false" outlineLevel="0" collapsed="false">
      <c r="A160" s="11" t="s">
        <v>622</v>
      </c>
      <c r="B160" s="6" t="s">
        <v>1495</v>
      </c>
      <c r="C160" s="6" t="s">
        <v>1496</v>
      </c>
      <c r="D160" s="6" t="s">
        <v>1497</v>
      </c>
      <c r="E160" s="6" t="s">
        <v>1498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Q160" s="6"/>
      <c r="R160" s="6"/>
      <c r="S160" s="6" t="str">
        <f aca="false">SUBSTITUTE(R160,"),",");",1)</f>
        <v/>
      </c>
    </row>
    <row r="161" customFormat="false" ht="13.2" hidden="false" customHeight="false" outlineLevel="0" collapsed="false">
      <c r="A161" s="11" t="s">
        <v>623</v>
      </c>
      <c r="B161" s="6" t="s">
        <v>1499</v>
      </c>
      <c r="C161" s="6" t="s">
        <v>1500</v>
      </c>
      <c r="D161" s="6" t="s">
        <v>1501</v>
      </c>
      <c r="E161" s="6" t="s">
        <v>1502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Q161" s="6"/>
      <c r="R161" s="6"/>
      <c r="S161" s="6" t="str">
        <f aca="false">SUBSTITUTE(R161,"),",");",1)</f>
        <v/>
      </c>
    </row>
    <row r="162" customFormat="false" ht="13.2" hidden="false" customHeight="false" outlineLevel="0" collapsed="false">
      <c r="A162" s="11" t="s">
        <v>624</v>
      </c>
      <c r="B162" s="6" t="s">
        <v>1503</v>
      </c>
      <c r="C162" s="6" t="s">
        <v>1504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Q162" s="6"/>
      <c r="R162" s="6"/>
      <c r="S162" s="6" t="str">
        <f aca="false">SUBSTITUTE(R162,"),",");",1)</f>
        <v/>
      </c>
    </row>
    <row r="163" customFormat="false" ht="13.2" hidden="false" customHeight="false" outlineLevel="0" collapsed="false">
      <c r="A163" s="11" t="s">
        <v>625</v>
      </c>
      <c r="B163" s="6" t="s">
        <v>1505</v>
      </c>
      <c r="C163" s="6" t="s">
        <v>1506</v>
      </c>
      <c r="D163" s="6" t="s">
        <v>1507</v>
      </c>
      <c r="E163" s="6" t="s">
        <v>1508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Q163" s="6"/>
      <c r="R163" s="6"/>
      <c r="S163" s="6" t="str">
        <f aca="false">SUBSTITUTE(R163,"),",");",1)</f>
        <v/>
      </c>
    </row>
    <row r="164" customFormat="false" ht="13.2" hidden="false" customHeight="false" outlineLevel="0" collapsed="false">
      <c r="A164" s="11" t="s">
        <v>626</v>
      </c>
      <c r="B164" s="6" t="s">
        <v>1509</v>
      </c>
      <c r="C164" s="6" t="s">
        <v>1510</v>
      </c>
      <c r="D164" s="6" t="s">
        <v>1511</v>
      </c>
      <c r="E164" s="6" t="s">
        <v>1512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Q164" s="6"/>
      <c r="R164" s="6"/>
      <c r="S164" s="6" t="str">
        <f aca="false">SUBSTITUTE(R164,"),",");",1)</f>
        <v/>
      </c>
    </row>
    <row r="165" customFormat="false" ht="13.2" hidden="false" customHeight="false" outlineLevel="0" collapsed="false">
      <c r="A165" s="11" t="s">
        <v>627</v>
      </c>
      <c r="B165" s="6" t="s">
        <v>1513</v>
      </c>
      <c r="C165" s="6" t="s">
        <v>1514</v>
      </c>
      <c r="D165" s="6" t="s">
        <v>1515</v>
      </c>
      <c r="E165" s="6" t="s">
        <v>1516</v>
      </c>
      <c r="F165" s="6" t="s">
        <v>1517</v>
      </c>
      <c r="G165" s="6"/>
      <c r="H165" s="6"/>
      <c r="I165" s="6"/>
      <c r="J165" s="6"/>
      <c r="K165" s="6"/>
      <c r="L165" s="6"/>
      <c r="M165" s="6"/>
      <c r="N165" s="6"/>
      <c r="O165" s="6"/>
      <c r="Q165" s="6"/>
      <c r="R165" s="6"/>
      <c r="S165" s="6" t="str">
        <f aca="false">SUBSTITUTE(R165,"),",");",1)</f>
        <v/>
      </c>
    </row>
    <row r="166" customFormat="false" ht="13.2" hidden="false" customHeight="false" outlineLevel="0" collapsed="false">
      <c r="A166" s="11" t="s">
        <v>628</v>
      </c>
      <c r="B166" s="6" t="s">
        <v>1518</v>
      </c>
      <c r="C166" s="6" t="s">
        <v>1519</v>
      </c>
      <c r="D166" s="6" t="s">
        <v>1520</v>
      </c>
      <c r="E166" s="6" t="s">
        <v>1521</v>
      </c>
      <c r="F166" s="6" t="s">
        <v>1522</v>
      </c>
      <c r="G166" s="6"/>
      <c r="H166" s="6"/>
      <c r="I166" s="6"/>
      <c r="J166" s="6"/>
      <c r="K166" s="6"/>
      <c r="L166" s="6"/>
      <c r="M166" s="6"/>
      <c r="N166" s="6"/>
      <c r="O166" s="6"/>
      <c r="Q166" s="6"/>
      <c r="R166" s="6"/>
      <c r="S166" s="6" t="str">
        <f aca="false">SUBSTITUTE(R166,"),",");",1)</f>
        <v/>
      </c>
    </row>
    <row r="167" customFormat="false" ht="13.2" hidden="false" customHeight="false" outlineLevel="0" collapsed="false">
      <c r="A167" s="11" t="s">
        <v>629</v>
      </c>
      <c r="B167" s="6" t="s">
        <v>1523</v>
      </c>
      <c r="C167" s="6" t="s">
        <v>1524</v>
      </c>
      <c r="D167" s="6" t="s">
        <v>1525</v>
      </c>
      <c r="E167" s="6" t="s">
        <v>1526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Q167" s="6"/>
      <c r="R167" s="6"/>
      <c r="S167" s="6" t="str">
        <f aca="false">SUBSTITUTE(R167,"),",");",1)</f>
        <v/>
      </c>
    </row>
    <row r="168" customFormat="false" ht="13.2" hidden="false" customHeight="false" outlineLevel="0" collapsed="false">
      <c r="A168" s="11" t="s">
        <v>630</v>
      </c>
      <c r="B168" s="6" t="s">
        <v>1527</v>
      </c>
      <c r="C168" s="6" t="s">
        <v>1528</v>
      </c>
      <c r="D168" s="6" t="s">
        <v>1529</v>
      </c>
      <c r="E168" s="6" t="s">
        <v>1530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Q168" s="6"/>
      <c r="R168" s="6"/>
      <c r="S168" s="6" t="str">
        <f aca="false">SUBSTITUTE(R168,"),",");",1)</f>
        <v/>
      </c>
    </row>
    <row r="169" customFormat="false" ht="13.2" hidden="false" customHeight="false" outlineLevel="0" collapsed="false">
      <c r="A169" s="11" t="s">
        <v>631</v>
      </c>
      <c r="B169" s="6" t="s">
        <v>1531</v>
      </c>
      <c r="C169" s="6" t="s">
        <v>1532</v>
      </c>
      <c r="D169" s="6" t="s">
        <v>1533</v>
      </c>
      <c r="E169" s="6" t="s">
        <v>1534</v>
      </c>
      <c r="F169" s="6" t="s">
        <v>1535</v>
      </c>
      <c r="G169" s="6"/>
      <c r="H169" s="6"/>
      <c r="I169" s="6"/>
      <c r="J169" s="6"/>
      <c r="K169" s="6"/>
      <c r="L169" s="6"/>
      <c r="M169" s="6"/>
      <c r="N169" s="6"/>
      <c r="O169" s="6"/>
      <c r="Q169" s="6"/>
      <c r="R169" s="6"/>
      <c r="S169" s="6" t="str">
        <f aca="false">SUBSTITUTE(R169,"),",");",1)</f>
        <v/>
      </c>
    </row>
    <row r="170" customFormat="false" ht="13.2" hidden="false" customHeight="false" outlineLevel="0" collapsed="false">
      <c r="A170" s="11" t="s">
        <v>632</v>
      </c>
      <c r="B170" s="6" t="s">
        <v>1536</v>
      </c>
      <c r="C170" s="6" t="s">
        <v>1537</v>
      </c>
      <c r="D170" s="6" t="s">
        <v>1538</v>
      </c>
      <c r="E170" s="6" t="s">
        <v>1539</v>
      </c>
      <c r="F170" s="6" t="s">
        <v>1540</v>
      </c>
      <c r="G170" s="6"/>
      <c r="H170" s="6"/>
      <c r="I170" s="6"/>
      <c r="J170" s="6"/>
      <c r="K170" s="6"/>
      <c r="L170" s="6"/>
      <c r="M170" s="6"/>
      <c r="N170" s="6"/>
      <c r="O170" s="6"/>
      <c r="Q170" s="6"/>
      <c r="R170" s="6"/>
      <c r="S170" s="6" t="str">
        <f aca="false">SUBSTITUTE(R170,"),",");",1)</f>
        <v/>
      </c>
    </row>
    <row r="171" customFormat="false" ht="13.2" hidden="false" customHeight="false" outlineLevel="0" collapsed="false">
      <c r="A171" s="11" t="s">
        <v>633</v>
      </c>
      <c r="B171" s="6" t="s">
        <v>1541</v>
      </c>
      <c r="C171" s="6" t="s">
        <v>1542</v>
      </c>
      <c r="D171" s="6" t="s">
        <v>1543</v>
      </c>
      <c r="E171" s="6" t="s">
        <v>1544</v>
      </c>
      <c r="F171" s="6" t="s">
        <v>1545</v>
      </c>
      <c r="G171" s="6" t="s">
        <v>1546</v>
      </c>
      <c r="H171" s="6"/>
      <c r="I171" s="6"/>
      <c r="J171" s="6"/>
      <c r="K171" s="6"/>
      <c r="L171" s="6"/>
      <c r="M171" s="6"/>
      <c r="N171" s="6"/>
      <c r="O171" s="6"/>
      <c r="Q171" s="6"/>
      <c r="R171" s="6"/>
      <c r="S171" s="6" t="str">
        <f aca="false">SUBSTITUTE(R171,"),",");",1)</f>
        <v/>
      </c>
    </row>
    <row r="172" customFormat="false" ht="13.2" hidden="false" customHeight="false" outlineLevel="0" collapsed="false">
      <c r="A172" s="11" t="s">
        <v>634</v>
      </c>
      <c r="B172" s="6" t="s">
        <v>1547</v>
      </c>
      <c r="C172" s="6" t="s">
        <v>1548</v>
      </c>
      <c r="D172" s="6" t="s">
        <v>1549</v>
      </c>
      <c r="E172" s="6" t="s">
        <v>1550</v>
      </c>
      <c r="F172" s="6" t="s">
        <v>1551</v>
      </c>
      <c r="G172" s="6"/>
      <c r="H172" s="6"/>
      <c r="I172" s="6"/>
      <c r="J172" s="6"/>
      <c r="K172" s="6"/>
      <c r="L172" s="6"/>
      <c r="M172" s="6"/>
      <c r="N172" s="6"/>
      <c r="O172" s="6"/>
      <c r="Q172" s="6"/>
      <c r="R172" s="6"/>
      <c r="S172" s="6" t="str">
        <f aca="false">SUBSTITUTE(R172,"),",");",1)</f>
        <v/>
      </c>
    </row>
    <row r="173" customFormat="false" ht="13.2" hidden="false" customHeight="false" outlineLevel="0" collapsed="false">
      <c r="A173" s="11" t="s">
        <v>635</v>
      </c>
      <c r="B173" s="6" t="s">
        <v>635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Q173" s="6"/>
      <c r="R173" s="6"/>
      <c r="S173" s="6" t="str">
        <f aca="false">SUBSTITUTE(R173,"),",");",1)</f>
        <v/>
      </c>
    </row>
    <row r="174" customFormat="false" ht="39.6" hidden="false" customHeight="false" outlineLevel="0" collapsed="false">
      <c r="A174" s="11" t="s">
        <v>636</v>
      </c>
      <c r="B174" s="6" t="s">
        <v>1552</v>
      </c>
      <c r="C174" s="6" t="s">
        <v>1553</v>
      </c>
      <c r="D174" s="6" t="s">
        <v>1554</v>
      </c>
      <c r="E174" s="6" t="s">
        <v>1555</v>
      </c>
      <c r="F174" s="6" t="s">
        <v>1556</v>
      </c>
      <c r="G174" s="6" t="s">
        <v>1557</v>
      </c>
      <c r="H174" s="6" t="s">
        <v>1558</v>
      </c>
      <c r="I174" s="6" t="s">
        <v>1559</v>
      </c>
      <c r="J174" s="6" t="s">
        <v>1560</v>
      </c>
      <c r="K174" s="6" t="s">
        <v>1561</v>
      </c>
      <c r="L174" s="6" t="s">
        <v>1562</v>
      </c>
      <c r="M174" s="6" t="s">
        <v>1563</v>
      </c>
      <c r="N174" s="6" t="s">
        <v>1564</v>
      </c>
      <c r="O174" s="6" t="s">
        <v>1565</v>
      </c>
      <c r="P174" s="0" t="s">
        <v>1566</v>
      </c>
      <c r="Q174" s="6" t="s">
        <v>1567</v>
      </c>
      <c r="R174" s="0" t="s">
        <v>1568</v>
      </c>
      <c r="S174" s="0" t="s">
        <v>1569</v>
      </c>
    </row>
    <row r="175" customFormat="false" ht="13.2" hidden="false" customHeight="false" outlineLevel="0" collapsed="false">
      <c r="A175" s="11" t="s">
        <v>637</v>
      </c>
      <c r="B175" s="6" t="s">
        <v>1570</v>
      </c>
      <c r="C175" s="6" t="s">
        <v>1571</v>
      </c>
      <c r="D175" s="6" t="s">
        <v>1572</v>
      </c>
      <c r="E175" s="6" t="s">
        <v>1573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Q175" s="6"/>
      <c r="R175" s="6"/>
    </row>
    <row r="176" customFormat="false" ht="13.2" hidden="false" customHeight="false" outlineLevel="0" collapsed="false">
      <c r="A176" s="11" t="s">
        <v>638</v>
      </c>
      <c r="B176" s="6" t="s">
        <v>1574</v>
      </c>
      <c r="C176" s="6" t="s">
        <v>1575</v>
      </c>
      <c r="D176" s="6" t="s">
        <v>1576</v>
      </c>
      <c r="E176" s="6" t="s">
        <v>1577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Q176" s="6"/>
      <c r="R176" s="6"/>
    </row>
    <row r="177" customFormat="false" ht="13.2" hidden="false" customHeight="false" outlineLevel="0" collapsed="false">
      <c r="A177" s="11" t="s">
        <v>639</v>
      </c>
      <c r="B177" s="6" t="s">
        <v>639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Q177" s="6"/>
      <c r="R177" s="6"/>
    </row>
    <row r="178" customFormat="false" ht="13.2" hidden="false" customHeight="false" outlineLevel="0" collapsed="false">
      <c r="A178" s="11" t="s">
        <v>640</v>
      </c>
      <c r="B178" s="6" t="s">
        <v>1578</v>
      </c>
      <c r="C178" s="6" t="s">
        <v>1579</v>
      </c>
      <c r="D178" s="6" t="s">
        <v>1580</v>
      </c>
      <c r="E178" s="6" t="s">
        <v>1581</v>
      </c>
      <c r="F178" s="6" t="s">
        <v>1582</v>
      </c>
      <c r="G178" s="6" t="s">
        <v>1583</v>
      </c>
      <c r="H178" s="6" t="s">
        <v>1584</v>
      </c>
      <c r="I178" s="6"/>
      <c r="J178" s="6"/>
      <c r="K178" s="6"/>
      <c r="L178" s="6"/>
      <c r="M178" s="6"/>
      <c r="N178" s="6"/>
      <c r="O178" s="6"/>
      <c r="Q178" s="6"/>
      <c r="R178" s="6"/>
    </row>
    <row r="179" customFormat="false" ht="13.2" hidden="false" customHeight="false" outlineLevel="0" collapsed="false">
      <c r="A179" s="11" t="s">
        <v>641</v>
      </c>
      <c r="B179" s="6" t="s">
        <v>1585</v>
      </c>
      <c r="C179" s="6" t="s">
        <v>1586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Q179" s="6"/>
      <c r="R179" s="6"/>
    </row>
    <row r="180" customFormat="false" ht="13.2" hidden="false" customHeight="false" outlineLevel="0" collapsed="false">
      <c r="A180" s="11" t="s">
        <v>642</v>
      </c>
      <c r="B180" s="6" t="s">
        <v>1587</v>
      </c>
      <c r="C180" s="6" t="s">
        <v>1588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Q180" s="6"/>
      <c r="R18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973"/>
  <sheetViews>
    <sheetView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pane xSplit="0" ySplit="3" topLeftCell="A679" activePane="bottomLeft" state="frozen"/>
      <selection pane="topLeft" activeCell="A22" activeCellId="0" sqref="A22"/>
      <selection pane="bottomLeft" activeCell="A691" activeCellId="0" sqref="A691"/>
    </sheetView>
  </sheetViews>
  <sheetFormatPr defaultRowHeight="13.2" zeroHeight="false" outlineLevelRow="0" outlineLevelCol="0"/>
  <cols>
    <col collapsed="false" customWidth="true" hidden="false" outlineLevel="0" max="1" min="1" style="7" width="22.55"/>
    <col collapsed="false" customWidth="true" hidden="false" outlineLevel="0" max="2" min="2" style="0" width="23.56"/>
    <col collapsed="false" customWidth="true" hidden="false" outlineLevel="0" max="3" min="3" style="0" width="22.01"/>
    <col collapsed="false" customWidth="true" hidden="false" outlineLevel="0" max="4" min="4" style="0" width="21.56"/>
    <col collapsed="false" customWidth="true" hidden="false" outlineLevel="0" max="5" min="5" style="0" width="21.66"/>
    <col collapsed="false" customWidth="true" hidden="false" outlineLevel="0" max="6" min="6" style="0" width="20.78"/>
    <col collapsed="false" customWidth="true" hidden="false" outlineLevel="0" max="7" min="7" style="0" width="21.33"/>
    <col collapsed="false" customWidth="true" hidden="false" outlineLevel="0" max="8" min="8" style="0" width="20.78"/>
    <col collapsed="false" customWidth="true" hidden="false" outlineLevel="0" max="9" min="9" style="0" width="21.89"/>
    <col collapsed="false" customWidth="true" hidden="false" outlineLevel="0" max="10" min="10" style="0" width="22.01"/>
    <col collapsed="false" customWidth="true" hidden="false" outlineLevel="0" max="11" min="11" style="0" width="22.33"/>
    <col collapsed="false" customWidth="true" hidden="false" outlineLevel="0" max="12" min="12" style="0" width="17.89"/>
    <col collapsed="false" customWidth="true" hidden="false" outlineLevel="0" max="13" min="13" style="0" width="20.98"/>
    <col collapsed="false" customWidth="true" hidden="false" outlineLevel="0" max="14" min="14" style="0" width="20.11"/>
    <col collapsed="false" customWidth="true" hidden="false" outlineLevel="0" max="15" min="15" style="0" width="21.66"/>
    <col collapsed="false" customWidth="true" hidden="false" outlineLevel="0" max="16" min="16" style="0" width="30.22"/>
    <col collapsed="false" customWidth="true" hidden="false" outlineLevel="0" max="18" min="17" style="0" width="21.1"/>
    <col collapsed="false" customWidth="true" hidden="false" outlineLevel="0" max="1025" min="19" style="0" width="8.67"/>
  </cols>
  <sheetData>
    <row r="2" customFormat="false" ht="13.2" hidden="false" customHeight="false" outlineLevel="0" collapsed="false">
      <c r="A2" s="7" t="s">
        <v>245</v>
      </c>
      <c r="B2" s="0" t="s">
        <v>220</v>
      </c>
      <c r="C2" s="0" t="n">
        <v>60</v>
      </c>
    </row>
    <row r="3" customFormat="false" ht="13.2" hidden="false" customHeight="false" outlineLevel="0" collapsed="false">
      <c r="A3" s="7" t="s">
        <v>246</v>
      </c>
      <c r="B3" s="0" t="s">
        <v>222</v>
      </c>
      <c r="C3" s="0" t="n">
        <v>45</v>
      </c>
    </row>
    <row r="4" customFormat="false" ht="13.2" hidden="false" customHeight="false" outlineLevel="0" collapsed="false">
      <c r="A4" s="7" t="s">
        <v>248</v>
      </c>
      <c r="B4" s="0" t="s">
        <v>224</v>
      </c>
      <c r="C4" s="0" t="n">
        <v>300</v>
      </c>
    </row>
    <row r="5" customFormat="false" ht="13.2" hidden="false" customHeight="false" outlineLevel="0" collapsed="false">
      <c r="A5" s="7" t="s">
        <v>250</v>
      </c>
      <c r="B5" s="0" t="s">
        <v>226</v>
      </c>
      <c r="C5" s="0" t="n">
        <v>200</v>
      </c>
    </row>
    <row r="6" customFormat="false" ht="13.2" hidden="false" customHeight="false" outlineLevel="0" collapsed="false">
      <c r="A6" s="7" t="s">
        <v>252</v>
      </c>
      <c r="B6" s="0" t="s">
        <v>228</v>
      </c>
      <c r="C6" s="0" t="n">
        <v>10</v>
      </c>
    </row>
    <row r="7" customFormat="false" ht="13.2" hidden="false" customHeight="false" outlineLevel="0" collapsed="false">
      <c r="A7" s="7" t="s">
        <v>254</v>
      </c>
      <c r="B7" s="0" t="s">
        <v>230</v>
      </c>
      <c r="C7" s="0" t="n">
        <v>4</v>
      </c>
    </row>
    <row r="8" customFormat="false" ht="13.2" hidden="false" customHeight="false" outlineLevel="0" collapsed="false">
      <c r="A8" s="7" t="s">
        <v>255</v>
      </c>
      <c r="B8" s="0" t="s">
        <v>232</v>
      </c>
      <c r="C8" s="0" t="n">
        <v>60</v>
      </c>
    </row>
    <row r="9" customFormat="false" ht="13.2" hidden="false" customHeight="false" outlineLevel="0" collapsed="false">
      <c r="A9" s="7" t="s">
        <v>256</v>
      </c>
      <c r="B9" s="0" t="s">
        <v>234</v>
      </c>
      <c r="C9" s="0" t="n">
        <v>5</v>
      </c>
    </row>
    <row r="10" customFormat="false" ht="13.2" hidden="false" customHeight="false" outlineLevel="0" collapsed="false">
      <c r="A10" s="7" t="s">
        <v>257</v>
      </c>
      <c r="B10" s="0" t="s">
        <v>236</v>
      </c>
      <c r="C10" s="0" t="n">
        <v>720</v>
      </c>
    </row>
    <row r="11" customFormat="false" ht="13.2" hidden="false" customHeight="false" outlineLevel="0" collapsed="false">
      <c r="A11" s="7" t="s">
        <v>258</v>
      </c>
      <c r="B11" s="0" t="s">
        <v>238</v>
      </c>
      <c r="C11" s="0" t="n">
        <v>3</v>
      </c>
    </row>
    <row r="12" customFormat="false" ht="13.2" hidden="false" customHeight="false" outlineLevel="0" collapsed="false">
      <c r="A12" s="7" t="s">
        <v>259</v>
      </c>
      <c r="B12" s="0" t="s">
        <v>240</v>
      </c>
      <c r="C12" s="0" t="n">
        <v>1000</v>
      </c>
    </row>
    <row r="13" customFormat="false" ht="13.2" hidden="false" customHeight="false" outlineLevel="0" collapsed="false">
      <c r="A13" s="7" t="s">
        <v>261</v>
      </c>
      <c r="B13" s="0" t="s">
        <v>242</v>
      </c>
      <c r="C13" s="0" t="n">
        <v>1000</v>
      </c>
    </row>
    <row r="14" customFormat="false" ht="13.2" hidden="false" customHeight="false" outlineLevel="0" collapsed="false">
      <c r="A14" s="7" t="s">
        <v>262</v>
      </c>
    </row>
    <row r="15" customFormat="false" ht="13.2" hidden="false" customHeight="false" outlineLevel="0" collapsed="false">
      <c r="A15" s="7" t="s">
        <v>263</v>
      </c>
    </row>
    <row r="16" customFormat="false" ht="13.2" hidden="false" customHeight="false" outlineLevel="0" collapsed="false">
      <c r="A16" s="7" t="s">
        <v>265</v>
      </c>
    </row>
    <row r="17" customFormat="false" ht="13.2" hidden="false" customHeight="false" outlineLevel="0" collapsed="false">
      <c r="A17" s="7" t="s">
        <v>266</v>
      </c>
    </row>
    <row r="18" customFormat="false" ht="13.2" hidden="false" customHeight="false" outlineLevel="0" collapsed="false">
      <c r="A18" s="7" t="s">
        <v>267</v>
      </c>
    </row>
    <row r="19" customFormat="false" ht="13.2" hidden="false" customHeight="false" outlineLevel="0" collapsed="false">
      <c r="A19" s="7" t="s">
        <v>268</v>
      </c>
    </row>
    <row r="20" customFormat="false" ht="13.2" hidden="false" customHeight="false" outlineLevel="0" collapsed="false">
      <c r="A20" s="7" t="s">
        <v>269</v>
      </c>
    </row>
    <row r="21" customFormat="false" ht="13.2" hidden="false" customHeight="false" outlineLevel="0" collapsed="false">
      <c r="A21" s="7" t="s">
        <v>270</v>
      </c>
    </row>
    <row r="22" s="2" customFormat="true" ht="13.2" hidden="false" customHeight="false" outlineLevel="0" collapsed="false">
      <c r="A22" s="8" t="s">
        <v>271</v>
      </c>
    </row>
    <row r="23" s="2" customFormat="true" ht="13.2" hidden="false" customHeight="false" outlineLevel="0" collapsed="false">
      <c r="A23" s="8" t="s">
        <v>273</v>
      </c>
    </row>
    <row r="24" customFormat="false" ht="13.2" hidden="false" customHeight="false" outlineLevel="0" collapsed="false">
      <c r="A24" s="9" t="s">
        <v>275</v>
      </c>
    </row>
    <row r="25" s="5" customFormat="true" ht="13.2" hidden="false" customHeight="false" outlineLevel="0" collapsed="false">
      <c r="A25" s="10"/>
      <c r="B25" s="4"/>
      <c r="AMI25" s="4"/>
      <c r="AMJ25" s="4"/>
    </row>
    <row r="26" s="2" customFormat="true" ht="13.2" hidden="false" customHeight="false" outlineLevel="0" collapsed="false">
      <c r="A26" s="6" t="s">
        <v>1589</v>
      </c>
      <c r="B26" s="2" t="str">
        <f aca="false">SUBSTITUTE(A26,"))",")",1)</f>
        <v>LORG(MSL,MSA)</v>
      </c>
    </row>
    <row r="27" customFormat="false" ht="13.2" hidden="false" customHeight="false" outlineLevel="0" collapsed="false">
      <c r="A27" s="6" t="s">
        <v>893</v>
      </c>
      <c r="B27" s="0" t="str">
        <f aca="false">SUBSTITUTE(A27,"))",")",1)</f>
        <v>ABD(MSA)</v>
      </c>
    </row>
    <row r="28" customFormat="false" ht="13.2" hidden="false" customHeight="false" outlineLevel="0" collapsed="false">
      <c r="A28" s="6" t="s">
        <v>1390</v>
      </c>
      <c r="B28" s="0" t="str">
        <f aca="false">SUBSTITUTE(A28,"))",")",1)</f>
        <v>ACET(MNC,MSA)</v>
      </c>
    </row>
    <row r="29" customFormat="false" ht="13.2" hidden="false" customHeight="false" outlineLevel="0" collapsed="false">
      <c r="A29" s="6" t="s">
        <v>846</v>
      </c>
      <c r="B29" s="0" t="str">
        <f aca="false">SUBSTITUTE(A29,"))",")",1)</f>
        <v>AEP(MNC)</v>
      </c>
    </row>
    <row r="30" customFormat="false" ht="13.2" hidden="false" customHeight="false" outlineLevel="0" collapsed="false">
      <c r="A30" s="6" t="s">
        <v>894</v>
      </c>
      <c r="B30" s="0" t="str">
        <f aca="false">SUBSTITUTE(A30,"))",")",1)</f>
        <v>AFLG(MSA)</v>
      </c>
    </row>
    <row r="31" customFormat="false" ht="13.2" hidden="false" customHeight="false" outlineLevel="0" collapsed="false">
      <c r="A31" s="6" t="s">
        <v>1452</v>
      </c>
      <c r="B31" s="0" t="str">
        <f aca="false">SUBSTITUTE(A31,"))",")",1)</f>
        <v>AFP(MSC,MSA)</v>
      </c>
    </row>
    <row r="32" customFormat="false" ht="13.2" hidden="false" customHeight="false" outlineLevel="0" collapsed="false">
      <c r="A32" s="6" t="s">
        <v>895</v>
      </c>
      <c r="B32" s="0" t="str">
        <f aca="false">SUBSTITUTE(A32,"))",")",1)</f>
        <v>AGPM(MSA)</v>
      </c>
    </row>
    <row r="33" customFormat="false" ht="13.2" hidden="false" customHeight="false" outlineLevel="0" collapsed="false">
      <c r="A33" s="6" t="s">
        <v>1391</v>
      </c>
      <c r="B33" s="0" t="str">
        <f aca="false">SUBSTITUTE(A33,"))",")",1)</f>
        <v>AJHI(MNC,MSA)</v>
      </c>
    </row>
    <row r="34" customFormat="false" ht="13.2" hidden="false" customHeight="false" outlineLevel="0" collapsed="false">
      <c r="A34" s="6" t="s">
        <v>896</v>
      </c>
      <c r="B34" s="0" t="str">
        <f aca="false">SUBSTITUTE(A34,"))",")",1)</f>
        <v>ALGI(MSA)</v>
      </c>
    </row>
    <row r="35" customFormat="false" ht="13.2" hidden="false" customHeight="false" outlineLevel="0" collapsed="false">
      <c r="A35" s="6" t="s">
        <v>897</v>
      </c>
      <c r="B35" s="0" t="str">
        <f aca="false">SUBSTITUTE(A35,"))",")",1)</f>
        <v>ALQ(MSA)</v>
      </c>
    </row>
    <row r="36" customFormat="false" ht="13.2" hidden="false" customHeight="false" outlineLevel="0" collapsed="false">
      <c r="A36" s="6" t="s">
        <v>1319</v>
      </c>
      <c r="B36" s="0" t="str">
        <f aca="false">SUBSTITUTE(A36,"))",")",1)</f>
        <v>ALS(MSL,MSA)</v>
      </c>
    </row>
    <row r="37" customFormat="false" ht="13.2" hidden="false" customHeight="false" outlineLevel="0" collapsed="false">
      <c r="A37" s="6" t="s">
        <v>847</v>
      </c>
      <c r="B37" s="0" t="str">
        <f aca="false">SUBSTITUTE(A37,"))",")",1)</f>
        <v>ALT(MNC)</v>
      </c>
    </row>
    <row r="38" customFormat="false" ht="13.2" hidden="false" customHeight="false" outlineLevel="0" collapsed="false">
      <c r="A38" s="6" t="s">
        <v>1453</v>
      </c>
      <c r="B38" s="0" t="str">
        <f aca="false">SUBSTITUTE(A38,"))",")",1)</f>
        <v>AN2OC(MSC,MSA)</v>
      </c>
    </row>
    <row r="39" customFormat="false" ht="13.2" hidden="false" customHeight="false" outlineLevel="0" collapsed="false">
      <c r="A39" s="6" t="s">
        <v>1525</v>
      </c>
      <c r="B39" s="0" t="str">
        <f aca="false">SUBSTITUTE(A39,"))",")",1)</f>
        <v>ANA(MRO,MSA)</v>
      </c>
    </row>
    <row r="40" customFormat="false" ht="13.2" hidden="false" customHeight="false" outlineLevel="0" collapsed="false">
      <c r="A40" s="6" t="s">
        <v>1454</v>
      </c>
      <c r="B40" s="0" t="str">
        <f aca="false">SUBSTITUTE(A40,"))",")",1)</f>
        <v>AO2C(MSC,MSA)</v>
      </c>
    </row>
    <row r="41" s="5" customFormat="true" ht="13.2" hidden="false" customHeight="false" outlineLevel="0" collapsed="false">
      <c r="A41" s="6" t="s">
        <v>898</v>
      </c>
      <c r="B41" s="5" t="str">
        <f aca="false">SUBSTITUTE(A41,"))",")",1)</f>
        <v>ARMN(MSA)</v>
      </c>
      <c r="H41" s="13"/>
      <c r="I41" s="13"/>
      <c r="J41" s="13"/>
      <c r="K41" s="13"/>
      <c r="L41" s="13"/>
      <c r="M41" s="13"/>
      <c r="N41" s="13"/>
      <c r="AMG41" s="4"/>
      <c r="AMH41" s="4"/>
      <c r="AMI41" s="4"/>
    </row>
    <row r="42" customFormat="false" ht="13.2" hidden="false" customHeight="false" outlineLevel="0" collapsed="false">
      <c r="A42" s="6" t="s">
        <v>899</v>
      </c>
      <c r="B42" s="0" t="str">
        <f aca="false">SUBSTITUTE(A42,"))",")",1)</f>
        <v>ARMX(MSA)</v>
      </c>
      <c r="H42" s="6"/>
      <c r="I42" s="6"/>
      <c r="J42" s="6"/>
      <c r="K42" s="6"/>
      <c r="L42" s="6"/>
      <c r="M42" s="6"/>
      <c r="N42" s="6"/>
    </row>
    <row r="43" customFormat="false" ht="13.2" hidden="false" customHeight="false" outlineLevel="0" collapsed="false">
      <c r="A43" s="6" t="s">
        <v>900</v>
      </c>
      <c r="B43" s="0" t="str">
        <f aca="false">SUBSTITUTE(A43,"))",")",1)</f>
        <v>ARSD(MSA)</v>
      </c>
      <c r="H43" s="6"/>
      <c r="I43" s="6"/>
      <c r="J43" s="6"/>
      <c r="K43" s="6"/>
      <c r="L43" s="6"/>
      <c r="M43" s="6"/>
      <c r="N43" s="6"/>
    </row>
    <row r="44" customFormat="false" ht="13.2" hidden="false" customHeight="false" outlineLevel="0" collapsed="false">
      <c r="A44" s="6" t="s">
        <v>1292</v>
      </c>
      <c r="B44" s="0" t="str">
        <f aca="false">SUBSTITUTE(A44,"))",")",1)</f>
        <v>ASW(12,MSA)</v>
      </c>
      <c r="H44" s="6"/>
      <c r="I44" s="6"/>
      <c r="J44" s="6"/>
      <c r="K44" s="6"/>
      <c r="L44" s="6"/>
      <c r="M44" s="6"/>
      <c r="N44" s="6"/>
    </row>
    <row r="45" customFormat="false" ht="13.2" hidden="false" customHeight="false" outlineLevel="0" collapsed="false">
      <c r="A45" s="6" t="s">
        <v>1392</v>
      </c>
      <c r="B45" s="0" t="str">
        <f aca="false">SUBSTITUTE(A45,"))",")",1)</f>
        <v>AWC(MNC,MSA)</v>
      </c>
      <c r="J45" s="6"/>
      <c r="K45" s="6"/>
      <c r="L45" s="6"/>
      <c r="M45" s="6"/>
      <c r="N45" s="6"/>
    </row>
    <row r="46" customFormat="false" ht="13.2" hidden="false" customHeight="false" outlineLevel="0" collapsed="false">
      <c r="A46" s="6" t="s">
        <v>901</v>
      </c>
      <c r="B46" s="0" t="str">
        <f aca="false">SUBSTITUTE(A46,"))",")",1)</f>
        <v>BA1(MSA)</v>
      </c>
      <c r="J46" s="6"/>
      <c r="K46" s="6"/>
      <c r="L46" s="6"/>
      <c r="M46" s="6"/>
      <c r="N46" s="6"/>
    </row>
    <row r="47" customFormat="false" ht="13.2" hidden="false" customHeight="false" outlineLevel="0" collapsed="false">
      <c r="A47" s="6" t="s">
        <v>902</v>
      </c>
      <c r="B47" s="0" t="str">
        <f aca="false">SUBSTITUTE(A47,"))",")",1)</f>
        <v>BA2(MSA)</v>
      </c>
      <c r="J47" s="6"/>
      <c r="K47" s="6"/>
      <c r="L47" s="6"/>
      <c r="M47" s="6"/>
      <c r="N47" s="6"/>
    </row>
    <row r="48" customFormat="false" ht="13.2" hidden="false" customHeight="false" outlineLevel="0" collapsed="false">
      <c r="A48" s="6" t="s">
        <v>903</v>
      </c>
      <c r="B48" s="0" t="str">
        <f aca="false">SUBSTITUTE(A48,"))",")",1)</f>
        <v>BCOF(MSA)</v>
      </c>
      <c r="J48" s="6"/>
      <c r="K48" s="6"/>
      <c r="L48" s="6"/>
      <c r="M48" s="6"/>
      <c r="N48" s="6"/>
    </row>
    <row r="49" customFormat="false" ht="13.2" hidden="false" customHeight="false" outlineLevel="0" collapsed="false">
      <c r="A49" s="6" t="s">
        <v>904</v>
      </c>
      <c r="B49" s="0" t="str">
        <f aca="false">SUBSTITUTE(A49,"))",")",1)</f>
        <v>BCV(MSA)</v>
      </c>
      <c r="L49" s="6"/>
      <c r="M49" s="6"/>
      <c r="N49" s="6"/>
    </row>
    <row r="50" customFormat="false" ht="13.2" hidden="false" customHeight="false" outlineLevel="0" collapsed="false">
      <c r="A50" s="6" t="s">
        <v>1320</v>
      </c>
      <c r="B50" s="0" t="str">
        <f aca="false">SUBSTITUTE(A50,"))",")",1)</f>
        <v>BD(MSL,MSA)</v>
      </c>
      <c r="J50" s="6"/>
      <c r="K50" s="6"/>
      <c r="L50" s="6"/>
      <c r="M50" s="6"/>
      <c r="N50" s="6"/>
    </row>
    <row r="51" customFormat="false" ht="13.2" hidden="false" customHeight="false" outlineLevel="0" collapsed="false">
      <c r="A51" s="6" t="s">
        <v>1321</v>
      </c>
      <c r="B51" s="0" t="str">
        <f aca="false">SUBSTITUTE(A51,"))",")",1)</f>
        <v>BDD(MSL,MSA)</v>
      </c>
      <c r="J51" s="6"/>
      <c r="K51" s="6"/>
      <c r="L51" s="6"/>
      <c r="M51" s="6"/>
      <c r="N51" s="6"/>
    </row>
    <row r="52" customFormat="false" ht="13.2" hidden="false" customHeight="false" outlineLevel="0" collapsed="false">
      <c r="A52" s="6" t="s">
        <v>1322</v>
      </c>
      <c r="B52" s="0" t="str">
        <f aca="false">SUBSTITUTE(A52,"))",")",1)</f>
        <v>BDM(MSL,MSA)</v>
      </c>
      <c r="J52" s="6"/>
      <c r="K52" s="6"/>
      <c r="L52" s="6"/>
      <c r="M52" s="6"/>
      <c r="N52" s="6"/>
    </row>
    <row r="53" customFormat="false" ht="13.2" hidden="false" customHeight="false" outlineLevel="0" collapsed="false">
      <c r="A53" s="6" t="s">
        <v>1323</v>
      </c>
      <c r="B53" s="0" t="str">
        <f aca="false">SUBSTITUTE(A53,"))",")",1)</f>
        <v>BDP(MSL,MSA)</v>
      </c>
      <c r="J53" s="6"/>
      <c r="K53" s="6"/>
      <c r="L53" s="6"/>
      <c r="M53" s="6"/>
      <c r="N53" s="6"/>
    </row>
    <row r="54" customFormat="false" ht="13.2" hidden="false" customHeight="false" outlineLevel="0" collapsed="false">
      <c r="A54" s="6" t="s">
        <v>905</v>
      </c>
      <c r="B54" s="0" t="str">
        <f aca="false">SUBSTITUTE(A54,"))",")",1)</f>
        <v>BFFL(MSA)</v>
      </c>
      <c r="J54" s="6"/>
      <c r="K54" s="6"/>
      <c r="L54" s="6"/>
      <c r="M54" s="6"/>
      <c r="N54" s="6"/>
    </row>
    <row r="55" customFormat="false" ht="13.2" hidden="false" customHeight="false" outlineLevel="0" collapsed="false">
      <c r="A55" s="6" t="s">
        <v>906</v>
      </c>
      <c r="B55" s="0" t="str">
        <f aca="false">SUBSTITUTE(A55,"))",")",1)</f>
        <v>BFSN(MSA)</v>
      </c>
      <c r="J55" s="6"/>
      <c r="K55" s="6"/>
      <c r="L55" s="6"/>
      <c r="M55" s="6"/>
      <c r="N55" s="6"/>
    </row>
    <row r="56" customFormat="false" ht="13.2" hidden="false" customHeight="false" outlineLevel="0" collapsed="false">
      <c r="A56" s="6" t="s">
        <v>907</v>
      </c>
      <c r="B56" s="0" t="str">
        <f aca="false">SUBSTITUTE(A56,"))",")",1)</f>
        <v>BFT(MSA)</v>
      </c>
    </row>
    <row r="57" customFormat="false" ht="13.2" hidden="false" customHeight="false" outlineLevel="0" collapsed="false">
      <c r="A57" s="6" t="s">
        <v>908</v>
      </c>
      <c r="B57" s="0" t="str">
        <f aca="false">SUBSTITUTE(A57,"))",")",1)</f>
        <v>BGWS(MSA)</v>
      </c>
      <c r="J57" s="6"/>
      <c r="K57" s="6"/>
      <c r="L57" s="6"/>
      <c r="M57" s="6"/>
      <c r="N57" s="6"/>
    </row>
    <row r="58" customFormat="false" ht="13.2" hidden="false" customHeight="false" outlineLevel="0" collapsed="false">
      <c r="A58" s="6" t="s">
        <v>909</v>
      </c>
      <c r="B58" s="0" t="str">
        <f aca="false">SUBSTITUTE(A58,"))",")",1)</f>
        <v>BIG(MSA)</v>
      </c>
      <c r="J58" s="6"/>
      <c r="K58" s="6"/>
      <c r="L58" s="6"/>
      <c r="M58" s="6"/>
      <c r="N58" s="6"/>
    </row>
    <row r="59" customFormat="false" ht="13.2" hidden="false" customHeight="false" outlineLevel="0" collapsed="false">
      <c r="A59" s="6" t="s">
        <v>910</v>
      </c>
      <c r="B59" s="0" t="str">
        <f aca="false">SUBSTITUTE(A59,"))",")",1)</f>
        <v>BIR(MSA)</v>
      </c>
      <c r="J59" s="6"/>
      <c r="K59" s="6"/>
      <c r="L59" s="6"/>
      <c r="M59" s="6"/>
      <c r="N59" s="6"/>
    </row>
    <row r="60" customFormat="false" ht="13.2" hidden="false" customHeight="false" outlineLevel="0" collapsed="false">
      <c r="A60" s="6" t="s">
        <v>1541</v>
      </c>
      <c r="B60" s="0" t="str">
        <f aca="false">SUBSTITUTE(A60,"))",")",1)</f>
        <v>BK(4,MNC)</v>
      </c>
      <c r="J60" s="6"/>
      <c r="K60" s="6"/>
      <c r="L60" s="6"/>
      <c r="M60" s="6"/>
      <c r="N60" s="6"/>
    </row>
    <row r="61" customFormat="false" ht="13.2" hidden="false" customHeight="false" outlineLevel="0" collapsed="false">
      <c r="A61" s="6" t="s">
        <v>1544</v>
      </c>
      <c r="B61" s="0" t="str">
        <f aca="false">SUBSTITUTE(A61,"))",")",1)</f>
        <v>BLG(3,MNC)</v>
      </c>
      <c r="J61" s="6"/>
      <c r="K61" s="6"/>
      <c r="L61" s="6"/>
      <c r="M61" s="6"/>
      <c r="N61" s="6"/>
    </row>
    <row r="62" customFormat="false" ht="13.2" hidden="false" customHeight="false" outlineLevel="0" collapsed="false">
      <c r="A62" s="6" t="s">
        <v>1542</v>
      </c>
      <c r="B62" s="0" t="str">
        <f aca="false">SUBSTITUTE(A62,"))",")",1)</f>
        <v>BN(4,MNC)</v>
      </c>
      <c r="J62" s="6"/>
      <c r="K62" s="6"/>
      <c r="L62" s="6"/>
      <c r="M62" s="6"/>
      <c r="N62" s="6"/>
    </row>
    <row r="63" customFormat="false" ht="13.2" hidden="false" customHeight="false" outlineLevel="0" collapsed="false">
      <c r="A63" s="6" t="s">
        <v>1543</v>
      </c>
      <c r="B63" s="0" t="str">
        <f aca="false">SUBSTITUTE(A63,"))",")",1)</f>
        <v>BP(4,MNC)</v>
      </c>
      <c r="J63" s="6"/>
      <c r="K63" s="6"/>
      <c r="L63" s="6"/>
      <c r="M63" s="6"/>
      <c r="N63" s="6"/>
    </row>
    <row r="64" customFormat="false" ht="13.2" hidden="false" customHeight="false" outlineLevel="0" collapsed="false">
      <c r="A64" s="6" t="s">
        <v>1324</v>
      </c>
      <c r="B64" s="0" t="str">
        <f aca="false">SUBSTITUTE(A64,"))",")",1)</f>
        <v>BPT(MSL,MSA)</v>
      </c>
      <c r="M64" s="6"/>
      <c r="N64" s="6"/>
    </row>
    <row r="65" customFormat="false" ht="13.2" hidden="false" customHeight="false" outlineLevel="0" collapsed="false">
      <c r="A65" s="6" t="s">
        <v>911</v>
      </c>
      <c r="B65" s="0" t="str">
        <f aca="false">SUBSTITUTE(A65,"))",")",1)</f>
        <v>BR1(MSA)</v>
      </c>
      <c r="M65" s="6"/>
      <c r="N65" s="6"/>
    </row>
    <row r="66" customFormat="false" ht="13.2" hidden="false" customHeight="false" outlineLevel="0" collapsed="false">
      <c r="A66" s="6" t="s">
        <v>912</v>
      </c>
      <c r="B66" s="0" t="str">
        <f aca="false">SUBSTITUTE(A66,"))",")",1)</f>
        <v>BR2(MSA)</v>
      </c>
      <c r="M66" s="6"/>
      <c r="N66" s="6"/>
    </row>
    <row r="67" customFormat="false" ht="13.2" hidden="false" customHeight="false" outlineLevel="0" collapsed="false">
      <c r="A67" s="6" t="s">
        <v>913</v>
      </c>
      <c r="B67" s="0" t="str">
        <f aca="false">SUBSTITUTE(A67,"))",")",1)</f>
        <v>BRSV(MSA)</v>
      </c>
      <c r="M67" s="6"/>
      <c r="N67" s="6"/>
    </row>
    <row r="68" customFormat="false" ht="13.2" hidden="false" customHeight="false" outlineLevel="0" collapsed="false">
      <c r="A68" s="6" t="s">
        <v>914</v>
      </c>
      <c r="B68" s="0" t="str">
        <f aca="false">SUBSTITUTE(A68,"))",")",1)</f>
        <v>BSALA(MSA)</v>
      </c>
      <c r="M68" s="6"/>
      <c r="N68" s="6"/>
    </row>
    <row r="69" customFormat="false" ht="13.2" hidden="false" customHeight="false" outlineLevel="0" collapsed="false">
      <c r="A69" s="6" t="s">
        <v>915</v>
      </c>
      <c r="B69" s="0" t="str">
        <f aca="false">SUBSTITUTE(A69,"))",")",1)</f>
        <v>BSNO(MSA)</v>
      </c>
      <c r="M69" s="6"/>
      <c r="N69" s="6"/>
    </row>
    <row r="70" customFormat="false" ht="13.2" hidden="false" customHeight="false" outlineLevel="0" collapsed="false">
      <c r="A70" s="6" t="s">
        <v>916</v>
      </c>
      <c r="B70" s="0" t="str">
        <f aca="false">SUBSTITUTE(A70,"))",")",1)</f>
        <v>BTC(MSA)</v>
      </c>
      <c r="M70" s="6"/>
      <c r="N70" s="6"/>
    </row>
    <row r="71" customFormat="false" ht="13.2" hidden="false" customHeight="false" outlineLevel="0" collapsed="false">
      <c r="A71" s="6" t="s">
        <v>917</v>
      </c>
      <c r="B71" s="0" t="str">
        <f aca="false">SUBSTITUTE(A71,"))",")",1)</f>
        <v>BTCX(MSA)</v>
      </c>
      <c r="N71" s="6"/>
    </row>
    <row r="72" customFormat="false" ht="13.2" hidden="false" customHeight="false" outlineLevel="0" collapsed="false">
      <c r="A72" s="6" t="s">
        <v>918</v>
      </c>
      <c r="B72" s="0" t="str">
        <f aca="false">SUBSTITUTE(A72,"))",")",1)</f>
        <v>BTCZ(MSA)</v>
      </c>
      <c r="N72" s="6"/>
    </row>
    <row r="73" customFormat="false" ht="13.2" hidden="false" customHeight="false" outlineLevel="0" collapsed="false">
      <c r="A73" s="6" t="s">
        <v>919</v>
      </c>
      <c r="B73" s="0" t="str">
        <f aca="false">SUBSTITUTE(A73,"))",")",1)</f>
        <v>BTK(MSA)</v>
      </c>
      <c r="N73" s="6"/>
    </row>
    <row r="74" customFormat="false" ht="13.2" hidden="false" customHeight="false" outlineLevel="0" collapsed="false">
      <c r="A74" s="6" t="s">
        <v>920</v>
      </c>
      <c r="B74" s="0" t="str">
        <f aca="false">SUBSTITUTE(A74,"))",")",1)</f>
        <v>BTN(MSA)</v>
      </c>
      <c r="N74" s="6"/>
    </row>
    <row r="75" customFormat="false" ht="13.2" hidden="false" customHeight="false" outlineLevel="0" collapsed="false">
      <c r="A75" s="6" t="s">
        <v>921</v>
      </c>
      <c r="B75" s="0" t="str">
        <f aca="false">SUBSTITUTE(A75,"))",")",1)</f>
        <v>BTNX(MSA)</v>
      </c>
      <c r="N75" s="6"/>
    </row>
    <row r="76" customFormat="false" ht="13.2" hidden="false" customHeight="false" outlineLevel="0" collapsed="false">
      <c r="A76" s="6" t="s">
        <v>922</v>
      </c>
      <c r="B76" s="0" t="str">
        <f aca="false">SUBSTITUTE(A76,"))",")",1)</f>
        <v>BTNZ(MSA)</v>
      </c>
      <c r="N76" s="6"/>
    </row>
    <row r="77" customFormat="false" ht="13.2" hidden="false" customHeight="false" outlineLevel="0" collapsed="false">
      <c r="A77" s="6" t="s">
        <v>923</v>
      </c>
      <c r="B77" s="0" t="str">
        <f aca="false">SUBSTITUTE(A77,"))",")",1)</f>
        <v>BTP(MSA)</v>
      </c>
      <c r="N77" s="6"/>
    </row>
    <row r="78" customFormat="false" ht="13.2" hidden="false" customHeight="false" outlineLevel="0" collapsed="false">
      <c r="A78" s="6" t="s">
        <v>924</v>
      </c>
      <c r="B78" s="0" t="str">
        <f aca="false">SUBSTITUTE(A78,"))",")",1)</f>
        <v>BTPX(MSA)</v>
      </c>
      <c r="N78" s="6"/>
    </row>
    <row r="79" customFormat="false" ht="13.2" hidden="false" customHeight="false" outlineLevel="0" collapsed="false">
      <c r="A79" s="6" t="s">
        <v>925</v>
      </c>
      <c r="B79" s="0" t="str">
        <f aca="false">SUBSTITUTE(A79,"))",")",1)</f>
        <v>BTPZ(MSA)</v>
      </c>
      <c r="N79" s="6"/>
    </row>
    <row r="80" customFormat="false" ht="13.2" hidden="false" customHeight="false" outlineLevel="0" collapsed="false">
      <c r="A80" s="6" t="s">
        <v>926</v>
      </c>
      <c r="B80" s="0" t="str">
        <f aca="false">SUBSTITUTE(A80,"))",")",1)</f>
        <v>BV1(MSA)</v>
      </c>
      <c r="N80" s="6"/>
    </row>
    <row r="81" customFormat="false" ht="13.2" hidden="false" customHeight="false" outlineLevel="0" collapsed="false">
      <c r="A81" s="6" t="s">
        <v>927</v>
      </c>
      <c r="B81" s="0" t="str">
        <f aca="false">SUBSTITUTE(A81,"))",")",1)</f>
        <v>BV2(MSA)</v>
      </c>
      <c r="N81" s="6"/>
    </row>
    <row r="82" customFormat="false" ht="13.2" hidden="false" customHeight="false" outlineLevel="0" collapsed="false">
      <c r="A82" s="6" t="s">
        <v>928</v>
      </c>
      <c r="B82" s="0" t="str">
        <f aca="false">SUBSTITUTE(A82,"))",")",1)</f>
        <v>BVIR(MSA)</v>
      </c>
      <c r="N82" s="6"/>
    </row>
    <row r="83" customFormat="false" ht="13.2" hidden="false" customHeight="false" outlineLevel="0" collapsed="false">
      <c r="A83" s="6" t="s">
        <v>1545</v>
      </c>
      <c r="B83" s="0" t="str">
        <f aca="false">SUBSTITUTE(A83,"))",")",1)</f>
        <v>BWN(3,MNC)</v>
      </c>
      <c r="N83" s="6"/>
    </row>
    <row r="84" customFormat="false" ht="13.2" hidden="false" customHeight="false" outlineLevel="0" collapsed="false">
      <c r="A84" s="6" t="s">
        <v>1325</v>
      </c>
      <c r="B84" s="0" t="str">
        <f aca="false">SUBSTITUTE(A84,"))",")",1)</f>
        <v>CAC(MSL,MSA)</v>
      </c>
      <c r="N84" s="6"/>
    </row>
    <row r="85" customFormat="false" ht="13.2" hidden="false" customHeight="false" outlineLevel="0" collapsed="false">
      <c r="A85" s="6" t="s">
        <v>848</v>
      </c>
      <c r="B85" s="0" t="str">
        <f aca="false">SUBSTITUTE(A85,"))",")",1)</f>
        <v>CAF(MNC)</v>
      </c>
      <c r="N85" s="6"/>
    </row>
    <row r="86" customFormat="false" ht="13.2" hidden="false" customHeight="false" outlineLevel="0" collapsed="false">
      <c r="A86" s="6" t="s">
        <v>1393</v>
      </c>
      <c r="B86" s="0" t="str">
        <f aca="false">SUBSTITUTE(A86,"))",")",1)</f>
        <v>CAW(MNC,MSA)</v>
      </c>
      <c r="N86" s="6"/>
    </row>
    <row r="87" customFormat="false" ht="13.2" hidden="false" customHeight="false" outlineLevel="0" collapsed="false">
      <c r="A87" s="6" t="s">
        <v>1326</v>
      </c>
      <c r="B87" s="0" t="str">
        <f aca="false">SUBSTITUTE(A87,"))",")",1)</f>
        <v>CBN(MSL,MSA)</v>
      </c>
      <c r="N87" s="6"/>
    </row>
    <row r="88" customFormat="false" ht="13.2" hidden="false" customHeight="false" outlineLevel="0" collapsed="false">
      <c r="A88" s="6" t="s">
        <v>1327</v>
      </c>
      <c r="B88" s="0" t="str">
        <f aca="false">SUBSTITUTE(A88,"))",")",1)</f>
        <v>CDG(MSL,MSA)</v>
      </c>
      <c r="N88" s="6"/>
    </row>
    <row r="89" customFormat="false" ht="13.2" hidden="false" customHeight="false" outlineLevel="0" collapsed="false">
      <c r="A89" s="6" t="s">
        <v>1328</v>
      </c>
      <c r="B89" s="0" t="str">
        <f aca="false">SUBSTITUTE(A89,"))",")",1)</f>
        <v>CEC(MSL,MSA)</v>
      </c>
      <c r="N89" s="6"/>
    </row>
    <row r="90" customFormat="false" ht="13.2" hidden="false" customHeight="false" outlineLevel="0" collapsed="false">
      <c r="A90" s="6" t="s">
        <v>929</v>
      </c>
      <c r="B90" s="0" t="str">
        <f aca="false">SUBSTITUTE(A90,"))",")",1)</f>
        <v>CFNP(MSA)</v>
      </c>
      <c r="N90" s="6"/>
      <c r="P90" s="6"/>
      <c r="Q90" s="6"/>
      <c r="R90" s="6"/>
    </row>
    <row r="91" customFormat="false" ht="13.2" hidden="false" customHeight="false" outlineLevel="0" collapsed="false">
      <c r="A91" s="6" t="s">
        <v>1455</v>
      </c>
      <c r="B91" s="0" t="str">
        <f aca="false">SUBSTITUTE(A91,"))",")",1)</f>
        <v>CGCO2(MSC,MSA)</v>
      </c>
      <c r="N91" s="6"/>
      <c r="P91" s="6"/>
      <c r="Q91" s="6"/>
      <c r="R91" s="6"/>
    </row>
    <row r="92" customFormat="false" ht="13.2" hidden="false" customHeight="false" outlineLevel="0" collapsed="false">
      <c r="A92" s="6" t="s">
        <v>1456</v>
      </c>
      <c r="B92" s="0" t="str">
        <f aca="false">SUBSTITUTE(A92,"))",")",1)</f>
        <v>CGN2O(MSC,MSA)</v>
      </c>
      <c r="N92" s="6"/>
      <c r="P92" s="6"/>
      <c r="Q92" s="6"/>
      <c r="R92" s="6"/>
    </row>
    <row r="93" customFormat="false" ht="13.2" hidden="false" customHeight="false" outlineLevel="0" collapsed="false">
      <c r="A93" s="6" t="s">
        <v>1457</v>
      </c>
      <c r="B93" s="0" t="str">
        <f aca="false">SUBSTITUTE(A93,"))",")",1)</f>
        <v>CGO2(MSC,MSA)</v>
      </c>
      <c r="N93" s="6"/>
      <c r="P93" s="6"/>
      <c r="Q93" s="6"/>
      <c r="R93" s="6"/>
    </row>
    <row r="94" customFormat="false" ht="13.2" hidden="false" customHeight="false" outlineLevel="0" collapsed="false">
      <c r="A94" s="6" t="s">
        <v>930</v>
      </c>
      <c r="B94" s="0" t="str">
        <f aca="false">SUBSTITUTE(A94,"))",")",1)</f>
        <v>CHL(MSA)</v>
      </c>
      <c r="N94" s="6"/>
      <c r="P94" s="6"/>
      <c r="Q94" s="6"/>
      <c r="R94" s="6"/>
    </row>
    <row r="95" customFormat="false" ht="13.2" hidden="false" customHeight="false" outlineLevel="0" collapsed="false">
      <c r="A95" s="6" t="s">
        <v>931</v>
      </c>
      <c r="B95" s="0" t="str">
        <f aca="false">SUBSTITUTE(A95,"))",")",1)</f>
        <v>CHN(MSA)</v>
      </c>
      <c r="N95" s="6"/>
      <c r="P95" s="6"/>
      <c r="Q95" s="6"/>
      <c r="R95" s="6"/>
    </row>
    <row r="96" customFormat="false" ht="13.2" hidden="false" customHeight="false" outlineLevel="0" collapsed="false">
      <c r="A96" s="6" t="s">
        <v>932</v>
      </c>
      <c r="B96" s="0" t="str">
        <f aca="false">SUBSTITUTE(A96,"))",")",1)</f>
        <v>CHS(MSA)</v>
      </c>
      <c r="N96" s="6"/>
      <c r="P96" s="6"/>
      <c r="Q96" s="6"/>
      <c r="R96" s="6"/>
    </row>
    <row r="97" customFormat="false" ht="13.2" hidden="false" customHeight="false" outlineLevel="0" collapsed="false">
      <c r="A97" s="6" t="s">
        <v>933</v>
      </c>
      <c r="B97" s="0" t="str">
        <f aca="false">SUBSTITUTE(A97,"))",")",1)</f>
        <v>CHXA(MSA)</v>
      </c>
      <c r="N97" s="6"/>
      <c r="P97" s="6"/>
      <c r="Q97" s="6"/>
      <c r="R97" s="6"/>
    </row>
    <row r="98" customFormat="false" ht="13.2" hidden="false" customHeight="false" outlineLevel="0" collapsed="false">
      <c r="A98" s="6" t="s">
        <v>934</v>
      </c>
      <c r="B98" s="0" t="str">
        <f aca="false">SUBSTITUTE(A98,"))",")",1)</f>
        <v>CHXP(MSA)</v>
      </c>
      <c r="N98" s="6"/>
      <c r="P98" s="6"/>
      <c r="Q98" s="6"/>
      <c r="R98" s="6"/>
    </row>
    <row r="99" customFormat="false" ht="13.2" hidden="false" customHeight="false" outlineLevel="0" collapsed="false">
      <c r="A99" s="6" t="s">
        <v>849</v>
      </c>
      <c r="B99" s="0" t="str">
        <f aca="false">SUBSTITUTE(A99,"))",")",1)</f>
        <v>CKY(MNC)</v>
      </c>
      <c r="N99" s="6"/>
      <c r="P99" s="6"/>
      <c r="Q99" s="6"/>
      <c r="R99" s="6"/>
    </row>
    <row r="100" customFormat="false" ht="13.2" hidden="false" customHeight="false" outlineLevel="0" collapsed="false">
      <c r="A100" s="6" t="s">
        <v>1329</v>
      </c>
      <c r="B100" s="0" t="str">
        <f aca="false">SUBSTITUTE(A100,"))",")",1)</f>
        <v>CLA(MSL,MSA)</v>
      </c>
      <c r="N100" s="6"/>
      <c r="P100" s="6"/>
      <c r="Q100" s="6"/>
      <c r="R100" s="6"/>
    </row>
    <row r="101" customFormat="false" ht="13.2" hidden="false" customHeight="false" outlineLevel="0" collapsed="false">
      <c r="A101" s="6" t="s">
        <v>1458</v>
      </c>
      <c r="B101" s="0" t="str">
        <f aca="false">SUBSTITUTE(A101,"))",")",1)</f>
        <v>CLCO2(MSC,MSA)</v>
      </c>
      <c r="N101" s="6"/>
      <c r="P101" s="6"/>
      <c r="Q101" s="6"/>
      <c r="R101" s="6"/>
    </row>
    <row r="102" customFormat="false" ht="13.2" hidden="false" customHeight="false" outlineLevel="0" collapsed="false">
      <c r="A102" s="6" t="s">
        <v>935</v>
      </c>
      <c r="B102" s="0" t="str">
        <f aca="false">SUBSTITUTE(A102,"))",")",1)</f>
        <v>CLG(MSA)</v>
      </c>
      <c r="N102" s="6"/>
      <c r="P102" s="6"/>
      <c r="Q102" s="6"/>
      <c r="R102" s="6"/>
    </row>
    <row r="103" customFormat="false" ht="13.2" hidden="false" customHeight="false" outlineLevel="0" collapsed="false">
      <c r="A103" s="6" t="s">
        <v>1459</v>
      </c>
      <c r="B103" s="0" t="str">
        <f aca="false">SUBSTITUTE(A103,"))",")",1)</f>
        <v>CLN2O(MSC,MSA)</v>
      </c>
      <c r="N103" s="6"/>
      <c r="P103" s="6"/>
      <c r="Q103" s="6"/>
      <c r="R103" s="6"/>
    </row>
    <row r="104" customFormat="false" ht="13.2" hidden="false" customHeight="false" outlineLevel="0" collapsed="false">
      <c r="A104" s="6" t="s">
        <v>1460</v>
      </c>
      <c r="B104" s="0" t="str">
        <f aca="false">SUBSTITUTE(A104,"))",")",1)</f>
        <v>CLO2(MSC,MSA)</v>
      </c>
      <c r="N104" s="6"/>
      <c r="P104" s="6"/>
      <c r="Q104" s="6"/>
      <c r="R104" s="6"/>
    </row>
    <row r="105" customFormat="false" ht="13.2" hidden="false" customHeight="false" outlineLevel="0" collapsed="false">
      <c r="A105" s="6" t="s">
        <v>936</v>
      </c>
      <c r="B105" s="0" t="str">
        <f aca="false">SUBSTITUTE(A105,"))",")",1)</f>
        <v>CN0(MSA)</v>
      </c>
      <c r="N105" s="6"/>
      <c r="P105" s="6"/>
      <c r="Q105" s="6"/>
      <c r="R105" s="6"/>
    </row>
    <row r="106" customFormat="false" ht="13.2" hidden="false" customHeight="false" outlineLevel="0" collapsed="false">
      <c r="A106" s="6" t="s">
        <v>937</v>
      </c>
      <c r="B106" s="0" t="str">
        <f aca="false">SUBSTITUTE(A106,"))",")",1)</f>
        <v>CN2(MSA)</v>
      </c>
      <c r="N106" s="6"/>
      <c r="P106" s="6"/>
      <c r="Q106" s="6"/>
      <c r="R106" s="6"/>
    </row>
    <row r="107" customFormat="false" ht="13.2" hidden="false" customHeight="false" outlineLevel="0" collapsed="false">
      <c r="A107" s="6" t="s">
        <v>1559</v>
      </c>
      <c r="B107" s="0" t="str">
        <f aca="false">SUBSTITUTE(A107,"))",")",1)</f>
        <v>CND(MRO,MNT,MSA)</v>
      </c>
      <c r="N107" s="6"/>
      <c r="P107" s="6"/>
      <c r="Q107" s="6"/>
      <c r="R107" s="6"/>
    </row>
    <row r="108" customFormat="false" ht="13.2" hidden="false" customHeight="false" outlineLevel="0" collapsed="false">
      <c r="A108" s="6" t="s">
        <v>1330</v>
      </c>
      <c r="B108" s="0" t="str">
        <f aca="false">SUBSTITUTE(A108,"))",")",1)</f>
        <v>CNDS(MSL,MSA)</v>
      </c>
      <c r="N108" s="6"/>
      <c r="P108" s="6"/>
      <c r="Q108" s="6"/>
      <c r="R108" s="6"/>
    </row>
    <row r="109" customFormat="false" ht="13.2" hidden="false" customHeight="false" outlineLevel="0" collapsed="false">
      <c r="A109" s="6" t="s">
        <v>850</v>
      </c>
      <c r="B109" s="0" t="str">
        <f aca="false">SUBSTITUTE(A109,"))",")",1)</f>
        <v>CNLV(MNC)</v>
      </c>
      <c r="N109" s="6"/>
      <c r="P109" s="6"/>
      <c r="Q109" s="6"/>
      <c r="R109" s="6"/>
    </row>
    <row r="110" customFormat="false" ht="13.2" hidden="false" customHeight="false" outlineLevel="0" collapsed="false">
      <c r="A110" s="6" t="s">
        <v>1331</v>
      </c>
      <c r="B110" s="0" t="str">
        <f aca="false">SUBSTITUTE(A110,"))",")",1)</f>
        <v>CNRT(MSL,MSA)</v>
      </c>
      <c r="N110" s="6"/>
      <c r="P110" s="6"/>
      <c r="Q110" s="6"/>
      <c r="R110" s="6"/>
    </row>
    <row r="111" customFormat="false" ht="13.2" hidden="false" customHeight="false" outlineLevel="0" collapsed="false">
      <c r="A111" s="6" t="s">
        <v>1318</v>
      </c>
      <c r="B111" s="0" t="str">
        <f aca="false">SUBSTITUTE(A111,"))",")",1)</f>
        <v>CNSC(2,MSA)</v>
      </c>
      <c r="N111" s="6"/>
      <c r="P111" s="6"/>
      <c r="Q111" s="6"/>
      <c r="R111" s="6"/>
    </row>
    <row r="112" customFormat="false" ht="13.2" hidden="false" customHeight="false" outlineLevel="0" collapsed="false">
      <c r="A112" s="6" t="s">
        <v>938</v>
      </c>
      <c r="B112" s="0" t="str">
        <f aca="false">SUBSTITUTE(A112,"))",")",1)</f>
        <v>CNSX(MSA)</v>
      </c>
      <c r="N112" s="6"/>
      <c r="P112" s="6"/>
      <c r="Q112" s="6"/>
      <c r="R112" s="6"/>
    </row>
    <row r="113" customFormat="false" ht="13.2" hidden="false" customHeight="false" outlineLevel="0" collapsed="false">
      <c r="A113" s="6" t="s">
        <v>851</v>
      </c>
      <c r="B113" s="0" t="str">
        <f aca="false">SUBSTITUTE(A113,"))",")",1)</f>
        <v>CNY(MNC)</v>
      </c>
      <c r="N113" s="6"/>
      <c r="P113" s="6"/>
      <c r="Q113" s="6"/>
      <c r="R113" s="6"/>
    </row>
    <row r="114" customFormat="false" ht="13.2" hidden="false" customHeight="false" outlineLevel="0" collapsed="false">
      <c r="A114" s="6" t="s">
        <v>1451</v>
      </c>
      <c r="B114" s="0" t="str">
        <f aca="false">SUBSTITUTE(A114,"))",")",1)</f>
        <v>CO2C(MSC,MSA)</v>
      </c>
      <c r="M114" s="6"/>
      <c r="N114" s="6"/>
      <c r="P114" s="6"/>
      <c r="Q114" s="6"/>
      <c r="R114" s="6"/>
    </row>
    <row r="115" customFormat="false" ht="13.2" hidden="false" customHeight="false" outlineLevel="0" collapsed="false">
      <c r="A115" s="6" t="s">
        <v>830</v>
      </c>
      <c r="B115" s="0" t="str">
        <f aca="false">SUBSTITUTE(A115,"))",")",1)</f>
        <v>COOP(MNT)</v>
      </c>
      <c r="M115" s="6"/>
      <c r="N115" s="6"/>
      <c r="P115" s="6"/>
      <c r="Q115" s="6"/>
      <c r="R115" s="6"/>
    </row>
    <row r="116" customFormat="false" ht="13.2" hidden="false" customHeight="false" outlineLevel="0" collapsed="false">
      <c r="A116" s="6" t="s">
        <v>939</v>
      </c>
      <c r="B116" s="0" t="str">
        <f aca="false">SUBSTITUTE(A116,"))",")",1)</f>
        <v>COST(MSA)</v>
      </c>
      <c r="M116" s="6"/>
      <c r="N116" s="6"/>
      <c r="P116" s="6"/>
      <c r="Q116" s="6"/>
      <c r="R116" s="6"/>
    </row>
    <row r="117" customFormat="false" ht="13.2" hidden="false" customHeight="false" outlineLevel="0" collapsed="false">
      <c r="A117" s="6" t="s">
        <v>831</v>
      </c>
      <c r="B117" s="0" t="str">
        <f aca="false">SUBSTITUTE(A117,"))",")",1)</f>
        <v>COTL(MNT)</v>
      </c>
      <c r="M117" s="6"/>
      <c r="N117" s="6"/>
      <c r="P117" s="6"/>
      <c r="Q117" s="6"/>
      <c r="R117" s="6"/>
    </row>
    <row r="118" customFormat="false" ht="13.2" hidden="false" customHeight="false" outlineLevel="0" collapsed="false">
      <c r="A118" s="6" t="s">
        <v>940</v>
      </c>
      <c r="B118" s="0" t="str">
        <f aca="false">SUBSTITUTE(A118,"))",")",1)</f>
        <v>COWW(MSA)</v>
      </c>
      <c r="M118" s="6"/>
      <c r="N118" s="6"/>
      <c r="P118" s="6"/>
      <c r="Q118" s="6"/>
      <c r="R118" s="6"/>
    </row>
    <row r="119" customFormat="false" ht="13.2" hidden="false" customHeight="false" outlineLevel="0" collapsed="false">
      <c r="A119" s="6" t="s">
        <v>1514</v>
      </c>
      <c r="B119" s="0" t="str">
        <f aca="false">SUBSTITUTE(A119,"))",")",1)</f>
        <v>CPFH(MSL,MHY)</v>
      </c>
      <c r="M119" s="6"/>
      <c r="N119" s="6"/>
      <c r="P119" s="6"/>
      <c r="Q119" s="6"/>
      <c r="R119" s="6"/>
    </row>
    <row r="120" customFormat="false" ht="13.2" hidden="false" customHeight="false" outlineLevel="0" collapsed="false">
      <c r="A120" s="6" t="s">
        <v>1394</v>
      </c>
      <c r="B120" s="0" t="str">
        <f aca="false">SUBSTITUTE(A120,"))",")",1)</f>
        <v>CPHT(MNC,MSA)</v>
      </c>
      <c r="M120" s="6"/>
      <c r="N120" s="6"/>
      <c r="P120" s="6"/>
      <c r="Q120" s="6"/>
      <c r="R120" s="6"/>
    </row>
    <row r="121" customFormat="false" ht="13.2" hidden="false" customHeight="false" outlineLevel="0" collapsed="false">
      <c r="A121" s="6" t="s">
        <v>941</v>
      </c>
      <c r="B121" s="0" t="str">
        <f aca="false">SUBSTITUTE(A121,"))",")",1)</f>
        <v>CPMX(MSA)</v>
      </c>
      <c r="M121" s="6"/>
      <c r="N121" s="6"/>
      <c r="P121" s="6"/>
      <c r="Q121" s="6"/>
      <c r="R121" s="6"/>
    </row>
    <row r="122" customFormat="false" ht="13.2" hidden="false" customHeight="false" outlineLevel="0" collapsed="false">
      <c r="A122" s="11" t="s">
        <v>643</v>
      </c>
      <c r="B122" s="0" t="str">
        <f aca="false">SUBSTITUTE(A122,"))",")",1)</f>
        <v>CPNM(MNC)</v>
      </c>
      <c r="J122" s="6"/>
      <c r="K122" s="6"/>
      <c r="L122" s="6"/>
      <c r="M122" s="6"/>
      <c r="N122" s="6"/>
      <c r="P122" s="6"/>
      <c r="Q122" s="6"/>
      <c r="R122" s="6"/>
    </row>
    <row r="123" customFormat="false" ht="13.2" hidden="false" customHeight="false" outlineLevel="0" collapsed="false">
      <c r="A123" s="6" t="s">
        <v>1332</v>
      </c>
      <c r="B123" s="0" t="str">
        <f aca="false">SUBSTITUTE(A123,"))",")",1)</f>
        <v>CPRH(MSL,MSA)</v>
      </c>
      <c r="J123" s="6"/>
      <c r="K123" s="6"/>
      <c r="L123" s="6"/>
      <c r="M123" s="6"/>
      <c r="N123" s="6"/>
      <c r="P123" s="6"/>
      <c r="Q123" s="6"/>
      <c r="R123" s="6"/>
    </row>
    <row r="124" customFormat="false" ht="13.2" hidden="false" customHeight="false" outlineLevel="0" collapsed="false">
      <c r="A124" s="6" t="s">
        <v>1333</v>
      </c>
      <c r="B124" s="0" t="str">
        <f aca="false">SUBSTITUTE(A124,"))",")",1)</f>
        <v>CPRV(MSL,MSA)</v>
      </c>
      <c r="J124" s="6"/>
      <c r="K124" s="6"/>
      <c r="L124" s="6"/>
      <c r="M124" s="6"/>
      <c r="N124" s="6"/>
      <c r="P124" s="6"/>
      <c r="Q124" s="6"/>
      <c r="R124" s="6"/>
    </row>
    <row r="125" customFormat="false" ht="13.2" hidden="false" customHeight="false" outlineLevel="0" collapsed="false">
      <c r="A125" s="6" t="s">
        <v>1226</v>
      </c>
      <c r="B125" s="0" t="str">
        <f aca="false">SUBSTITUTE(A125,"))",")",1)</f>
        <v>CPVH(MHY)</v>
      </c>
      <c r="J125" s="6"/>
      <c r="K125" s="6"/>
      <c r="L125" s="6"/>
      <c r="M125" s="6"/>
      <c r="N125" s="6"/>
      <c r="P125" s="6"/>
      <c r="Q125" s="6"/>
      <c r="R125" s="6"/>
    </row>
    <row r="126" customFormat="false" ht="13.2" hidden="false" customHeight="false" outlineLevel="0" collapsed="false">
      <c r="A126" s="6" t="s">
        <v>853</v>
      </c>
      <c r="B126" s="0" t="str">
        <f aca="false">SUBSTITUTE(A126,"))",")",1)</f>
        <v>CPY(MNC)</v>
      </c>
      <c r="J126" s="6"/>
      <c r="K126" s="6"/>
      <c r="L126" s="6"/>
      <c r="M126" s="6"/>
      <c r="N126" s="6"/>
      <c r="P126" s="6"/>
      <c r="Q126" s="6"/>
      <c r="R126" s="6"/>
    </row>
    <row r="127" customFormat="false" ht="13.2" hidden="false" customHeight="false" outlineLevel="0" collapsed="false">
      <c r="A127" s="6" t="s">
        <v>942</v>
      </c>
      <c r="B127" s="0" t="str">
        <f aca="false">SUBSTITUTE(A127,"))",")",1)</f>
        <v>CST1(MSA)</v>
      </c>
      <c r="J127" s="6"/>
      <c r="K127" s="6"/>
      <c r="L127" s="6"/>
      <c r="M127" s="6"/>
      <c r="N127" s="6"/>
      <c r="P127" s="6"/>
      <c r="Q127" s="6"/>
      <c r="R127" s="6"/>
    </row>
    <row r="128" customFormat="false" ht="13.2" hidden="false" customHeight="false" outlineLevel="0" collapsed="false">
      <c r="A128" s="6" t="s">
        <v>1395</v>
      </c>
      <c r="B128" s="0" t="str">
        <f aca="false">SUBSTITUTE(A128,"))",")",1)</f>
        <v>CSTF(MNC,MSA)</v>
      </c>
      <c r="J128" s="6"/>
      <c r="K128" s="6"/>
      <c r="L128" s="6"/>
      <c r="M128" s="6"/>
      <c r="N128" s="6"/>
      <c r="P128" s="6"/>
      <c r="Q128" s="6"/>
      <c r="R128" s="6"/>
    </row>
    <row r="129" customFormat="false" ht="13.2" hidden="false" customHeight="false" outlineLevel="0" collapsed="false">
      <c r="A129" s="6" t="s">
        <v>852</v>
      </c>
      <c r="B129" s="0" t="str">
        <f aca="false">SUBSTITUTE(A129,"))",")",1)</f>
        <v>CSTS(MNC)</v>
      </c>
      <c r="J129" s="6"/>
      <c r="K129" s="6"/>
      <c r="L129" s="6"/>
      <c r="M129" s="6"/>
      <c r="N129" s="6"/>
      <c r="P129" s="6"/>
      <c r="Q129" s="6"/>
      <c r="R129" s="6"/>
    </row>
    <row r="130" customFormat="false" ht="13.2" hidden="false" customHeight="false" outlineLevel="0" collapsed="false">
      <c r="A130" s="6" t="s">
        <v>1520</v>
      </c>
      <c r="B130" s="0" t="str">
        <f aca="false">SUBSTITUTE(A130,"))",")",1)</f>
        <v>CTSA(100,MSA)</v>
      </c>
      <c r="J130" s="6"/>
      <c r="K130" s="6"/>
      <c r="L130" s="6"/>
      <c r="M130" s="6"/>
      <c r="N130" s="6"/>
      <c r="P130" s="6"/>
      <c r="Q130" s="6"/>
      <c r="R130" s="6"/>
    </row>
    <row r="131" customFormat="false" ht="13.2" hidden="false" customHeight="false" outlineLevel="0" collapsed="false">
      <c r="A131" s="6" t="s">
        <v>943</v>
      </c>
      <c r="B131" s="0" t="str">
        <f aca="false">SUBSTITUTE(A131,"))",")",1)</f>
        <v>CV(MSA)</v>
      </c>
      <c r="J131" s="6"/>
      <c r="K131" s="6"/>
      <c r="L131" s="6"/>
      <c r="M131" s="6"/>
      <c r="N131" s="6"/>
      <c r="P131" s="6"/>
      <c r="Q131" s="6"/>
      <c r="R131" s="6"/>
    </row>
    <row r="132" customFormat="false" ht="13.2" hidden="false" customHeight="false" outlineLevel="0" collapsed="false">
      <c r="A132" s="6" t="s">
        <v>944</v>
      </c>
      <c r="B132" s="0" t="str">
        <f aca="false">SUBSTITUTE(A132,"))",")",1)</f>
        <v>CVF(MSA)</v>
      </c>
      <c r="J132" s="6"/>
      <c r="K132" s="6"/>
      <c r="L132" s="6"/>
      <c r="M132" s="6"/>
      <c r="N132" s="6"/>
      <c r="P132" s="6"/>
      <c r="Q132" s="6"/>
      <c r="R132" s="6"/>
    </row>
    <row r="133" customFormat="false" ht="13.2" hidden="false" customHeight="false" outlineLevel="0" collapsed="false">
      <c r="A133" s="6" t="s">
        <v>945</v>
      </c>
      <c r="B133" s="0" t="str">
        <f aca="false">SUBSTITUTE(A133,"))",")",1)</f>
        <v>CVP(MSA)</v>
      </c>
      <c r="J133" s="6"/>
      <c r="K133" s="6"/>
      <c r="L133" s="6"/>
      <c r="M133" s="6"/>
      <c r="N133" s="6"/>
      <c r="P133" s="6"/>
      <c r="Q133" s="6"/>
      <c r="R133" s="6"/>
    </row>
    <row r="134" customFormat="false" ht="13.2" hidden="false" customHeight="false" outlineLevel="0" collapsed="false">
      <c r="A134" s="6" t="s">
        <v>946</v>
      </c>
      <c r="B134" s="0" t="str">
        <f aca="false">SUBSTITUTE(A134,"))",")",1)</f>
        <v>CVRS(MSA)</v>
      </c>
      <c r="J134" s="6"/>
      <c r="K134" s="6"/>
      <c r="L134" s="6"/>
      <c r="M134" s="6"/>
      <c r="N134" s="6"/>
      <c r="P134" s="6"/>
      <c r="Q134" s="6"/>
      <c r="R134" s="6"/>
    </row>
    <row r="135" customFormat="false" ht="13.2" hidden="false" customHeight="false" outlineLevel="0" collapsed="false">
      <c r="A135" s="6" t="s">
        <v>1293</v>
      </c>
      <c r="B135" s="0" t="str">
        <f aca="false">SUBSTITUTE(A135,"))",")",1)</f>
        <v>CX(12,MSA)</v>
      </c>
      <c r="J135" s="6"/>
      <c r="K135" s="6"/>
      <c r="L135" s="6"/>
      <c r="M135" s="6"/>
      <c r="N135" s="6"/>
      <c r="P135" s="6"/>
      <c r="Q135" s="6"/>
      <c r="R135" s="6"/>
    </row>
    <row r="136" customFormat="false" ht="13.2" hidden="false" customHeight="false" outlineLevel="0" collapsed="false">
      <c r="A136" s="6" t="s">
        <v>947</v>
      </c>
      <c r="B136" s="0" t="str">
        <f aca="false">SUBSTITUTE(A136,"))",")",1)</f>
        <v>CYAV(MSA)</v>
      </c>
      <c r="J136" s="6"/>
      <c r="K136" s="6"/>
      <c r="L136" s="6"/>
      <c r="M136" s="6"/>
      <c r="N136" s="6"/>
      <c r="P136" s="6"/>
      <c r="Q136" s="6"/>
      <c r="R136" s="6"/>
    </row>
    <row r="137" customFormat="false" ht="13.2" hidden="false" customHeight="false" outlineLevel="0" collapsed="false">
      <c r="A137" s="6" t="s">
        <v>948</v>
      </c>
      <c r="B137" s="0" t="str">
        <f aca="false">SUBSTITUTE(A137,"))",")",1)</f>
        <v>CYMX(MSA)</v>
      </c>
      <c r="J137" s="6"/>
      <c r="K137" s="6"/>
      <c r="L137" s="6"/>
      <c r="M137" s="6"/>
      <c r="N137" s="6"/>
      <c r="P137" s="6"/>
      <c r="Q137" s="6"/>
      <c r="R137" s="6"/>
    </row>
    <row r="138" customFormat="false" ht="13.2" hidden="false" customHeight="false" outlineLevel="0" collapsed="false">
      <c r="A138" s="6" t="s">
        <v>949</v>
      </c>
      <c r="B138" s="0" t="str">
        <f aca="false">SUBSTITUTE(A138,"))",")",1)</f>
        <v>CYSD(MSA)</v>
      </c>
      <c r="J138" s="6"/>
      <c r="K138" s="6"/>
      <c r="L138" s="6"/>
      <c r="M138" s="6"/>
      <c r="N138" s="6"/>
      <c r="P138" s="6"/>
      <c r="Q138" s="6"/>
      <c r="R138" s="6"/>
    </row>
    <row r="139" customFormat="false" ht="13.2" hidden="false" customHeight="false" outlineLevel="0" collapsed="false">
      <c r="A139" s="6" t="s">
        <v>950</v>
      </c>
      <c r="B139" s="0" t="str">
        <f aca="false">SUBSTITUTE(A139,"))",")",1)</f>
        <v>DALG(MSA)</v>
      </c>
      <c r="J139" s="6"/>
      <c r="K139" s="6"/>
      <c r="L139" s="6"/>
      <c r="M139" s="6"/>
      <c r="N139" s="6"/>
      <c r="P139" s="6"/>
      <c r="Q139" s="6"/>
      <c r="R139" s="6"/>
    </row>
    <row r="140" customFormat="false" ht="13.2" hidden="false" customHeight="false" outlineLevel="0" collapsed="false">
      <c r="A140" s="6" t="s">
        <v>1461</v>
      </c>
      <c r="B140" s="0" t="str">
        <f aca="false">SUBSTITUTE(A140,"))",")",1)</f>
        <v>DCO2GEN(MSC,MSA)</v>
      </c>
      <c r="J140" s="6"/>
      <c r="K140" s="6"/>
      <c r="L140" s="6"/>
      <c r="M140" s="6"/>
      <c r="N140" s="6"/>
      <c r="P140" s="6"/>
      <c r="Q140" s="6"/>
      <c r="R140" s="6"/>
    </row>
    <row r="141" customFormat="false" ht="13.2" hidden="false" customHeight="false" outlineLevel="0" collapsed="false">
      <c r="A141" s="6" t="s">
        <v>951</v>
      </c>
      <c r="B141" s="0" t="str">
        <f aca="false">SUBSTITUTE(A141,"))",")",1)</f>
        <v>DDLG(MSA)</v>
      </c>
      <c r="J141" s="6"/>
      <c r="K141" s="6"/>
      <c r="L141" s="6"/>
      <c r="M141" s="6"/>
      <c r="N141" s="6"/>
      <c r="P141" s="6"/>
      <c r="Q141" s="6"/>
      <c r="R141" s="6"/>
    </row>
    <row r="142" customFormat="false" ht="13.2" hidden="false" customHeight="false" outlineLevel="0" collapsed="false">
      <c r="A142" s="6" t="s">
        <v>854</v>
      </c>
      <c r="B142" s="0" t="str">
        <f aca="false">SUBSTITUTE(A142,"))",")",1)</f>
        <v>DDM(MNC)</v>
      </c>
      <c r="J142" s="6"/>
      <c r="K142" s="6"/>
      <c r="L142" s="6"/>
      <c r="M142" s="6"/>
      <c r="N142" s="6"/>
      <c r="P142" s="6"/>
      <c r="Q142" s="6"/>
      <c r="R142" s="6"/>
    </row>
    <row r="143" customFormat="false" ht="13.2" hidden="false" customHeight="false" outlineLevel="0" collapsed="false">
      <c r="A143" s="6" t="s">
        <v>952</v>
      </c>
      <c r="B143" s="0" t="str">
        <f aca="false">SUBSTITUTE(A143,"))",")",1)</f>
        <v>DEPC(MSA)</v>
      </c>
      <c r="J143" s="6"/>
      <c r="K143" s="6"/>
      <c r="L143" s="6"/>
      <c r="M143" s="6"/>
      <c r="N143" s="6"/>
      <c r="P143" s="6"/>
      <c r="Q143" s="6"/>
      <c r="R143" s="6"/>
    </row>
    <row r="144" customFormat="false" ht="13.2" hidden="false" customHeight="false" outlineLevel="0" collapsed="false">
      <c r="A144" s="6" t="s">
        <v>1334</v>
      </c>
      <c r="B144" s="0" t="str">
        <f aca="false">SUBSTITUTE(A144,"))",")",1)</f>
        <v>DHN(MSL,MSA)</v>
      </c>
      <c r="J144" s="6"/>
      <c r="K144" s="6"/>
      <c r="L144" s="6"/>
      <c r="M144" s="6"/>
      <c r="N144" s="6"/>
      <c r="P144" s="6"/>
      <c r="Q144" s="6"/>
      <c r="R144" s="6"/>
    </row>
    <row r="145" customFormat="false" ht="13.2" hidden="false" customHeight="false" outlineLevel="0" collapsed="false">
      <c r="A145" s="6" t="s">
        <v>953</v>
      </c>
      <c r="B145" s="0" t="str">
        <f aca="false">SUBSTITUTE(A145,"))",")",1)</f>
        <v>DHT(MSA)</v>
      </c>
      <c r="J145" s="6"/>
      <c r="K145" s="6"/>
      <c r="L145" s="6"/>
      <c r="M145" s="6"/>
      <c r="N145" s="6"/>
      <c r="P145" s="6"/>
      <c r="Q145" s="6"/>
      <c r="R145" s="6"/>
    </row>
    <row r="146" customFormat="false" ht="13.2" hidden="false" customHeight="false" outlineLevel="0" collapsed="false">
      <c r="A146" s="6" t="s">
        <v>832</v>
      </c>
      <c r="B146" s="0" t="str">
        <f aca="false">SUBSTITUTE(A146,"))",")",1)</f>
        <v>DKH(MNT)</v>
      </c>
      <c r="J146" s="6"/>
      <c r="K146" s="6"/>
      <c r="L146" s="6"/>
      <c r="M146" s="6"/>
      <c r="N146" s="6"/>
      <c r="P146" s="6"/>
      <c r="Q146" s="6"/>
      <c r="R146" s="6"/>
    </row>
    <row r="147" customFormat="false" ht="13.2" hidden="false" customHeight="false" outlineLevel="0" collapsed="false">
      <c r="A147" s="6" t="s">
        <v>955</v>
      </c>
      <c r="B147" s="0" t="str">
        <f aca="false">SUBSTITUTE(A147,"))",")",1)</f>
        <v>DKHL(MSA)</v>
      </c>
      <c r="J147" s="6"/>
      <c r="K147" s="6"/>
      <c r="L147" s="6"/>
      <c r="M147" s="6"/>
      <c r="N147" s="6"/>
      <c r="P147" s="6"/>
      <c r="Q147" s="6"/>
      <c r="R147" s="6"/>
    </row>
    <row r="148" customFormat="false" ht="13.2" hidden="false" customHeight="false" outlineLevel="0" collapsed="false">
      <c r="A148" s="6" t="s">
        <v>833</v>
      </c>
      <c r="B148" s="0" t="str">
        <f aca="false">SUBSTITUTE(A148,"))",")",1)</f>
        <v>DKI(MNT)</v>
      </c>
      <c r="J148" s="6"/>
      <c r="K148" s="6"/>
      <c r="L148" s="6"/>
      <c r="M148" s="6"/>
      <c r="N148" s="6"/>
      <c r="P148" s="6"/>
      <c r="Q148" s="6"/>
      <c r="R148" s="6"/>
    </row>
    <row r="149" customFormat="false" ht="13.2" hidden="false" customHeight="false" outlineLevel="0" collapsed="false">
      <c r="A149" s="6" t="s">
        <v>954</v>
      </c>
      <c r="B149" s="0" t="str">
        <f aca="false">SUBSTITUTE(A149,"))",")",1)</f>
        <v>DKIN(MSA)</v>
      </c>
      <c r="J149" s="6"/>
      <c r="K149" s="6"/>
      <c r="L149" s="6"/>
      <c r="M149" s="6"/>
      <c r="N149" s="6"/>
      <c r="P149" s="6"/>
      <c r="Q149" s="6"/>
      <c r="R149" s="6"/>
    </row>
    <row r="150" customFormat="false" ht="13.2" hidden="false" customHeight="false" outlineLevel="0" collapsed="false">
      <c r="A150" s="6" t="s">
        <v>855</v>
      </c>
      <c r="B150" s="0" t="str">
        <f aca="false">SUBSTITUTE(A150,"))",")",1)</f>
        <v>DLAI(MNC)</v>
      </c>
      <c r="J150" s="6"/>
      <c r="K150" s="6"/>
      <c r="L150" s="6"/>
      <c r="M150" s="6"/>
      <c r="N150" s="6"/>
      <c r="P150" s="6"/>
      <c r="Q150" s="6"/>
      <c r="R150" s="6"/>
    </row>
    <row r="151" customFormat="false" ht="13.2" hidden="false" customHeight="false" outlineLevel="0" collapsed="false">
      <c r="A151" s="6" t="s">
        <v>1546</v>
      </c>
      <c r="B151" s="0" t="str">
        <f aca="false">SUBSTITUTE(A151,"))",")",1)</f>
        <v>DLAP(2,MNC)</v>
      </c>
      <c r="J151" s="6"/>
      <c r="K151" s="6"/>
      <c r="L151" s="6"/>
      <c r="M151" s="6"/>
      <c r="N151" s="6"/>
      <c r="P151" s="6"/>
      <c r="Q151" s="6"/>
      <c r="R151" s="6"/>
    </row>
    <row r="152" customFormat="false" ht="13.2" hidden="false" customHeight="false" outlineLevel="0" collapsed="false">
      <c r="A152" s="6" t="s">
        <v>1396</v>
      </c>
      <c r="B152" s="0" t="str">
        <f aca="false">SUBSTITUTE(A152,"))",")",1)</f>
        <v>DM(MNC,MSA)</v>
      </c>
      <c r="J152" s="6"/>
      <c r="K152" s="6"/>
      <c r="L152" s="6"/>
      <c r="M152" s="6"/>
      <c r="N152" s="6"/>
      <c r="P152" s="6"/>
      <c r="Q152" s="6"/>
      <c r="R152" s="6"/>
    </row>
    <row r="153" customFormat="false" ht="13.2" hidden="false" customHeight="false" outlineLevel="0" collapsed="false">
      <c r="A153" s="6" t="s">
        <v>1398</v>
      </c>
      <c r="B153" s="0" t="str">
        <f aca="false">SUBSTITUTE(A153,"))",")",1)</f>
        <v>DM1(MNC,MSA)</v>
      </c>
      <c r="J153" s="6"/>
      <c r="K153" s="6"/>
      <c r="L153" s="6"/>
      <c r="M153" s="6"/>
      <c r="N153" s="6"/>
      <c r="P153" s="6"/>
      <c r="Q153" s="6"/>
      <c r="R153" s="6"/>
    </row>
    <row r="154" customFormat="false" ht="13.2" hidden="false" customHeight="false" outlineLevel="0" collapsed="false">
      <c r="A154" s="6" t="s">
        <v>1397</v>
      </c>
      <c r="B154" s="0" t="str">
        <f aca="false">SUBSTITUTE(A154,"))",")",1)</f>
        <v>DMF(MNC,MSA)</v>
      </c>
      <c r="J154" s="6"/>
      <c r="K154" s="6"/>
      <c r="L154" s="6"/>
      <c r="M154" s="6"/>
      <c r="N154" s="6"/>
      <c r="P154" s="6"/>
      <c r="Q154" s="6"/>
      <c r="R154" s="6"/>
    </row>
    <row r="155" customFormat="false" ht="13.2" hidden="false" customHeight="false" outlineLevel="0" collapsed="false">
      <c r="A155" s="6" t="s">
        <v>856</v>
      </c>
      <c r="B155" s="0" t="str">
        <f aca="false">SUBSTITUTE(A155,"))",")",1)</f>
        <v>DMLA(MNC)</v>
      </c>
      <c r="J155" s="6"/>
      <c r="K155" s="6"/>
      <c r="L155" s="6"/>
      <c r="M155" s="6"/>
      <c r="N155" s="6"/>
      <c r="P155" s="6"/>
      <c r="Q155" s="6"/>
      <c r="R155" s="6"/>
    </row>
    <row r="156" customFormat="false" ht="13.2" hidden="false" customHeight="false" outlineLevel="0" collapsed="false">
      <c r="A156" s="6" t="s">
        <v>857</v>
      </c>
      <c r="B156" s="0" t="str">
        <f aca="false">SUBSTITUTE(A156,"))",")",1)</f>
        <v>DMLX(MNC)</v>
      </c>
      <c r="J156" s="6"/>
      <c r="K156" s="6"/>
      <c r="L156" s="6"/>
      <c r="M156" s="6"/>
      <c r="N156" s="6"/>
      <c r="P156" s="6"/>
      <c r="Q156" s="6"/>
      <c r="R156" s="6"/>
    </row>
    <row r="157" customFormat="false" ht="13.2" hidden="false" customHeight="false" outlineLevel="0" collapsed="false">
      <c r="A157" s="6" t="s">
        <v>1462</v>
      </c>
      <c r="B157" s="0" t="str">
        <f aca="false">SUBSTITUTE(A157,"))",")",1)</f>
        <v>DN2G(MSC,MSA)</v>
      </c>
      <c r="J157" s="6"/>
      <c r="K157" s="6"/>
      <c r="L157" s="6"/>
      <c r="M157" s="6"/>
      <c r="N157" s="6"/>
      <c r="P157" s="6"/>
      <c r="Q157" s="6"/>
      <c r="R157" s="6"/>
    </row>
    <row r="158" customFormat="false" ht="13.2" hidden="false" customHeight="false" outlineLevel="0" collapsed="false">
      <c r="A158" s="6" t="s">
        <v>1463</v>
      </c>
      <c r="B158" s="0" t="str">
        <f aca="false">SUBSTITUTE(A158,"))",")",1)</f>
        <v>DN2OG(MSC,MSA)</v>
      </c>
      <c r="J158" s="6"/>
      <c r="K158" s="6"/>
      <c r="L158" s="6"/>
      <c r="M158" s="6"/>
      <c r="N158" s="6"/>
      <c r="P158" s="6"/>
      <c r="Q158" s="6"/>
      <c r="R158" s="6"/>
    </row>
    <row r="159" customFormat="false" ht="13.2" hidden="false" customHeight="false" outlineLevel="0" collapsed="false">
      <c r="A159" s="6" t="s">
        <v>1464</v>
      </c>
      <c r="B159" s="0" t="str">
        <f aca="false">SUBSTITUTE(A159,"))",")",1)</f>
        <v>DO2CONS(MSC,MSA)</v>
      </c>
      <c r="J159" s="6"/>
      <c r="K159" s="6"/>
      <c r="L159" s="6"/>
      <c r="M159" s="6"/>
      <c r="N159" s="6"/>
      <c r="P159" s="6"/>
      <c r="Q159" s="6"/>
      <c r="R159" s="6"/>
    </row>
    <row r="160" customFormat="false" ht="13.2" hidden="false" customHeight="false" outlineLevel="0" collapsed="false">
      <c r="A160" s="6" t="s">
        <v>1227</v>
      </c>
      <c r="B160" s="0" t="str">
        <f aca="false">SUBSTITUTE(A160,"))",")",1)</f>
        <v>DPMT(MHY)</v>
      </c>
      <c r="J160" s="6"/>
      <c r="K160" s="6"/>
      <c r="L160" s="6"/>
      <c r="M160" s="6"/>
      <c r="N160" s="6"/>
      <c r="P160" s="6"/>
      <c r="Q160" s="6"/>
      <c r="R160" s="6"/>
    </row>
    <row r="161" customFormat="false" ht="13.2" hidden="false" customHeight="false" outlineLevel="0" collapsed="false">
      <c r="A161" s="6" t="s">
        <v>1465</v>
      </c>
      <c r="B161" s="0" t="str">
        <f aca="false">SUBSTITUTE(A161,"))",")",1)</f>
        <v>DPRC(MSC,MSA)</v>
      </c>
      <c r="J161" s="6"/>
      <c r="K161" s="6"/>
      <c r="L161" s="6"/>
      <c r="M161" s="6"/>
      <c r="N161" s="6"/>
      <c r="P161" s="6"/>
      <c r="Q161" s="6"/>
      <c r="R161" s="6"/>
    </row>
    <row r="162" customFormat="false" ht="13.2" hidden="false" customHeight="false" outlineLevel="0" collapsed="false">
      <c r="A162" s="6" t="s">
        <v>1466</v>
      </c>
      <c r="B162" s="0" t="str">
        <f aca="false">SUBSTITUTE(A162,"))",")",1)</f>
        <v>DPRN(MSC,MSA)</v>
      </c>
      <c r="J162" s="6"/>
      <c r="K162" s="6"/>
      <c r="L162" s="6"/>
      <c r="M162" s="6"/>
      <c r="N162" s="6"/>
      <c r="P162" s="6"/>
      <c r="Q162" s="6"/>
      <c r="R162" s="6"/>
    </row>
    <row r="163" customFormat="false" ht="13.2" hidden="false" customHeight="false" outlineLevel="0" collapsed="false">
      <c r="A163" s="6" t="s">
        <v>1467</v>
      </c>
      <c r="B163" s="0" t="str">
        <f aca="false">SUBSTITUTE(A163,"))",")",1)</f>
        <v>DPRO(MSC,MSA)</v>
      </c>
      <c r="J163" s="6"/>
      <c r="K163" s="6"/>
      <c r="L163" s="6"/>
      <c r="M163" s="6"/>
      <c r="N163" s="6"/>
      <c r="P163" s="6"/>
      <c r="Q163" s="6"/>
      <c r="R163" s="6"/>
    </row>
    <row r="164" customFormat="false" ht="13.2" hidden="false" customHeight="false" outlineLevel="0" collapsed="false">
      <c r="A164" s="6" t="s">
        <v>1228</v>
      </c>
      <c r="B164" s="0" t="str">
        <f aca="false">SUBSTITUTE(A164,"))",")",1)</f>
        <v>DRAV(MHY)</v>
      </c>
      <c r="J164" s="6"/>
      <c r="K164" s="6"/>
      <c r="L164" s="6"/>
      <c r="M164" s="6"/>
      <c r="N164" s="6"/>
      <c r="P164" s="6"/>
      <c r="Q164" s="6"/>
      <c r="R164" s="6"/>
    </row>
    <row r="165" customFormat="false" ht="13.2" hidden="false" customHeight="false" outlineLevel="0" collapsed="false">
      <c r="A165" s="6" t="s">
        <v>956</v>
      </c>
      <c r="B165" s="0" t="str">
        <f aca="false">SUBSTITUTE(A165,"))",")",1)</f>
        <v>DRT(MSA)</v>
      </c>
      <c r="J165" s="6"/>
      <c r="K165" s="6"/>
      <c r="L165" s="6"/>
      <c r="M165" s="6"/>
      <c r="N165" s="6"/>
      <c r="P165" s="6"/>
      <c r="Q165" s="6"/>
      <c r="R165" s="6"/>
    </row>
    <row r="166" customFormat="false" ht="13.2" hidden="false" customHeight="false" outlineLevel="0" collapsed="false">
      <c r="A166" s="6" t="s">
        <v>1468</v>
      </c>
      <c r="B166" s="0" t="str">
        <f aca="false">SUBSTITUTE(A166,"))",")",1)</f>
        <v>DRWX(MSC,MSA)</v>
      </c>
      <c r="J166" s="6"/>
      <c r="K166" s="6"/>
      <c r="L166" s="6"/>
      <c r="M166" s="6"/>
      <c r="N166" s="6"/>
      <c r="P166" s="6"/>
      <c r="Q166" s="6"/>
      <c r="R166" s="6"/>
    </row>
    <row r="167" customFormat="false" ht="13.2" hidden="false" customHeight="false" outlineLevel="0" collapsed="false">
      <c r="A167" s="6" t="s">
        <v>957</v>
      </c>
      <c r="B167" s="0" t="str">
        <f aca="false">SUBSTITUTE(A167,"))",")",1)</f>
        <v>DST0(MSA)</v>
      </c>
      <c r="J167" s="6"/>
      <c r="K167" s="6"/>
      <c r="L167" s="6"/>
      <c r="M167" s="6"/>
      <c r="N167" s="6"/>
      <c r="P167" s="6"/>
      <c r="Q167" s="6"/>
      <c r="R167" s="6"/>
    </row>
    <row r="168" customFormat="false" ht="13.2" hidden="false" customHeight="false" outlineLevel="0" collapsed="false">
      <c r="A168" s="6" t="s">
        <v>1529</v>
      </c>
      <c r="B168" s="0" t="str">
        <f aca="false">SUBSTITUTE(A168,"))",")",1)</f>
        <v>DUMP(MHD,MOW)</v>
      </c>
      <c r="J168" s="6"/>
      <c r="K168" s="6"/>
      <c r="L168" s="6"/>
      <c r="M168" s="6"/>
      <c r="N168" s="6"/>
      <c r="P168" s="6"/>
      <c r="Q168" s="6"/>
      <c r="R168" s="6"/>
    </row>
    <row r="169" customFormat="false" ht="13.2" hidden="false" customHeight="false" outlineLevel="0" collapsed="false">
      <c r="A169" s="6" t="s">
        <v>958</v>
      </c>
      <c r="B169" s="0" t="str">
        <f aca="false">SUBSTITUTE(A169,"))",")",1)</f>
        <v>DWOC(MSA)</v>
      </c>
      <c r="J169" s="6"/>
      <c r="K169" s="6"/>
      <c r="L169" s="6"/>
      <c r="M169" s="6"/>
      <c r="N169" s="6"/>
      <c r="P169" s="6"/>
      <c r="Q169" s="6"/>
      <c r="R169" s="6"/>
    </row>
    <row r="170" customFormat="false" ht="13.2" hidden="false" customHeight="false" outlineLevel="0" collapsed="false">
      <c r="A170" s="6" t="s">
        <v>1469</v>
      </c>
      <c r="B170" s="0" t="str">
        <f aca="false">SUBSTITUTE(A170,"))",")",1)</f>
        <v>EAR(MSC,MSA)</v>
      </c>
      <c r="J170" s="6"/>
      <c r="K170" s="6"/>
      <c r="L170" s="6"/>
      <c r="M170" s="6"/>
      <c r="N170" s="6"/>
      <c r="P170" s="6"/>
      <c r="Q170" s="6"/>
      <c r="R170" s="6"/>
    </row>
    <row r="171" customFormat="false" ht="13.2" hidden="false" customHeight="false" outlineLevel="0" collapsed="false">
      <c r="A171" s="6" t="s">
        <v>1335</v>
      </c>
      <c r="B171" s="0" t="str">
        <f aca="false">SUBSTITUTE(A171,"))",")",1)</f>
        <v>ECND(MSL,MSA)</v>
      </c>
      <c r="J171" s="6"/>
      <c r="K171" s="6"/>
      <c r="L171" s="6"/>
      <c r="M171" s="6"/>
      <c r="N171" s="6"/>
      <c r="P171" s="6"/>
      <c r="Q171" s="6"/>
      <c r="R171" s="6"/>
    </row>
    <row r="172" customFormat="false" ht="13.2" hidden="false" customHeight="false" outlineLevel="0" collapsed="false">
      <c r="A172" s="6" t="s">
        <v>959</v>
      </c>
      <c r="B172" s="0" t="str">
        <f aca="false">SUBSTITUTE(A172,"))",")",1)</f>
        <v>EFI(MSA)</v>
      </c>
      <c r="J172" s="6"/>
      <c r="K172" s="6"/>
      <c r="L172" s="6"/>
      <c r="M172" s="6"/>
      <c r="N172" s="6"/>
      <c r="P172" s="6"/>
      <c r="Q172" s="6"/>
      <c r="R172" s="6"/>
    </row>
    <row r="173" customFormat="false" ht="13.2" hidden="false" customHeight="false" outlineLevel="0" collapsed="false">
      <c r="A173" s="6" t="s">
        <v>834</v>
      </c>
      <c r="B173" s="0" t="str">
        <f aca="false">SUBSTITUTE(A173,"))",")",1)</f>
        <v>EFM(MNT)</v>
      </c>
      <c r="J173" s="6"/>
      <c r="K173" s="6"/>
      <c r="L173" s="6"/>
      <c r="M173" s="6"/>
      <c r="N173" s="6"/>
      <c r="P173" s="6"/>
      <c r="Q173" s="6"/>
      <c r="R173" s="6"/>
    </row>
    <row r="174" customFormat="false" ht="13.2" hidden="false" customHeight="false" outlineLevel="0" collapsed="false">
      <c r="A174" s="6" t="s">
        <v>960</v>
      </c>
      <c r="B174" s="0" t="str">
        <f aca="false">SUBSTITUTE(A174,"))",")",1)</f>
        <v>EK(MSA)</v>
      </c>
    </row>
    <row r="175" customFormat="false" ht="13.2" hidden="false" customHeight="false" outlineLevel="0" collapsed="false">
      <c r="A175" s="6" t="s">
        <v>961</v>
      </c>
      <c r="B175" s="0" t="str">
        <f aca="false">SUBSTITUTE(A175,"))",")",1)</f>
        <v>EM10(MSA)</v>
      </c>
      <c r="H175" s="6"/>
      <c r="I175" s="6"/>
      <c r="J175" s="6"/>
      <c r="K175" s="6"/>
      <c r="L175" s="6"/>
      <c r="M175" s="6"/>
      <c r="N175" s="6"/>
      <c r="P175" s="6"/>
      <c r="Q175" s="6"/>
    </row>
    <row r="176" customFormat="false" ht="13.2" hidden="false" customHeight="false" outlineLevel="0" collapsed="false">
      <c r="A176" s="6" t="s">
        <v>835</v>
      </c>
      <c r="B176" s="0" t="str">
        <f aca="false">SUBSTITUTE(A176,"))",")",1)</f>
        <v>EMX(MNT)</v>
      </c>
      <c r="H176" s="6"/>
      <c r="I176" s="6"/>
      <c r="J176" s="6"/>
      <c r="K176" s="6"/>
      <c r="L176" s="6"/>
      <c r="M176" s="6"/>
      <c r="N176" s="6"/>
      <c r="P176" s="6"/>
      <c r="Q176" s="6"/>
    </row>
    <row r="177" customFormat="false" ht="13.2" hidden="false" customHeight="false" outlineLevel="0" collapsed="false">
      <c r="A177" s="6" t="s">
        <v>1288</v>
      </c>
      <c r="B177" s="0" t="str">
        <f aca="false">SUBSTITUTE(A177,"))",")",1)</f>
        <v>EO5(30,MSA)</v>
      </c>
      <c r="H177" s="6"/>
      <c r="I177" s="6"/>
      <c r="J177" s="6"/>
      <c r="K177" s="6"/>
      <c r="L177" s="6"/>
      <c r="M177" s="6"/>
      <c r="N177" s="6"/>
      <c r="P177" s="6"/>
      <c r="Q177" s="6"/>
    </row>
    <row r="178" customFormat="false" ht="13.2" hidden="false" customHeight="false" outlineLevel="0" collapsed="false">
      <c r="A178" s="6" t="s">
        <v>858</v>
      </c>
      <c r="B178" s="0" t="str">
        <f aca="false">SUBSTITUTE(A178,"))",")",1)</f>
        <v>EP(MNC)</v>
      </c>
      <c r="H178" s="6"/>
      <c r="I178" s="6"/>
      <c r="J178" s="6"/>
      <c r="K178" s="6"/>
      <c r="L178" s="6"/>
      <c r="M178" s="6"/>
      <c r="N178" s="6"/>
      <c r="P178" s="6"/>
      <c r="Q178" s="6"/>
    </row>
    <row r="179" customFormat="false" ht="13.2" hidden="false" customHeight="false" outlineLevel="0" collapsed="false">
      <c r="A179" s="6" t="s">
        <v>1336</v>
      </c>
      <c r="B179" s="0" t="str">
        <f aca="false">SUBSTITUTE(A179,"))",")",1)</f>
        <v>EQKE(MSL,MSA)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P179" s="6"/>
      <c r="Q179" s="6"/>
    </row>
    <row r="180" customFormat="false" ht="13.2" hidden="false" customHeight="false" outlineLevel="0" collapsed="false">
      <c r="A180" s="6" t="s">
        <v>1337</v>
      </c>
      <c r="B180" s="0" t="str">
        <f aca="false">SUBSTITUTE(A180,"))",")",1)</f>
        <v>EQKS(MSL,MSA)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P180" s="6"/>
      <c r="Q180" s="6"/>
    </row>
    <row r="181" customFormat="false" ht="13.2" hidden="false" customHeight="false" outlineLevel="0" collapsed="false">
      <c r="A181" s="6" t="s">
        <v>1229</v>
      </c>
      <c r="B181" s="0" t="str">
        <f aca="false">SUBSTITUTE(A181,"))",")",1)</f>
        <v>ERAV(MHY)</v>
      </c>
    </row>
    <row r="182" customFormat="false" ht="13.2" hidden="false" customHeight="false" outlineLevel="0" collapsed="false">
      <c r="A182" s="6" t="s">
        <v>1399</v>
      </c>
      <c r="B182" s="0" t="str">
        <f aca="false">SUBSTITUTE(A182,"))",")",1)</f>
        <v>ETG(MNC,MSA)</v>
      </c>
    </row>
    <row r="183" customFormat="false" ht="13.2" hidden="false" customHeight="false" outlineLevel="0" collapsed="false">
      <c r="A183" s="6" t="s">
        <v>962</v>
      </c>
      <c r="B183" s="0" t="str">
        <f aca="false">SUBSTITUTE(A183,"))",")",1)</f>
        <v>EVRS(MSA)</v>
      </c>
    </row>
    <row r="184" customFormat="false" ht="13.2" hidden="false" customHeight="false" outlineLevel="0" collapsed="false">
      <c r="A184" s="6" t="s">
        <v>963</v>
      </c>
      <c r="B184" s="0" t="str">
        <f aca="false">SUBSTITUTE(A184,"))",")",1)</f>
        <v>EVRT(MSA)</v>
      </c>
    </row>
    <row r="185" customFormat="false" ht="13.2" hidden="false" customHeight="false" outlineLevel="0" collapsed="false">
      <c r="A185" s="6" t="s">
        <v>1338</v>
      </c>
      <c r="B185" s="0" t="str">
        <f aca="false">SUBSTITUTE(A185,"))",")",1)</f>
        <v>EXCK(MSL,MSA)</v>
      </c>
    </row>
    <row r="186" customFormat="false" ht="13.2" hidden="false" customHeight="false" outlineLevel="0" collapsed="false">
      <c r="A186" s="6" t="s">
        <v>859</v>
      </c>
      <c r="B186" s="0" t="str">
        <f aca="false">SUBSTITUTE(A186,"))",")",1)</f>
        <v>EXTC(MNC)</v>
      </c>
    </row>
    <row r="187" customFormat="false" ht="13.2" hidden="false" customHeight="false" outlineLevel="0" collapsed="false">
      <c r="A187" s="6" t="s">
        <v>964</v>
      </c>
      <c r="B187" s="0" t="str">
        <f aca="false">SUBSTITUTE(A187,"))",")",1)</f>
        <v>FBM(MSA)</v>
      </c>
    </row>
    <row r="188" customFormat="false" ht="13.2" hidden="false" customHeight="false" outlineLevel="0" collapsed="false">
      <c r="A188" s="6" t="s">
        <v>1470</v>
      </c>
      <c r="B188" s="0" t="str">
        <f aca="false">SUBSTITUTE(A188,"))",")",1)</f>
        <v>FC(MSC,MSA)</v>
      </c>
    </row>
    <row r="189" customFormat="false" ht="13.2" hidden="false" customHeight="false" outlineLevel="0" collapsed="false">
      <c r="A189" s="6" t="s">
        <v>965</v>
      </c>
      <c r="B189" s="0" t="str">
        <f aca="false">SUBSTITUTE(A189,"))",")",1)</f>
        <v>FCMN(MSA)</v>
      </c>
    </row>
    <row r="190" customFormat="false" ht="13.2" hidden="false" customHeight="false" outlineLevel="0" collapsed="false">
      <c r="A190" s="6" t="s">
        <v>966</v>
      </c>
      <c r="B190" s="0" t="str">
        <f aca="false">SUBSTITUTE(A190,"))",")",1)</f>
        <v>FCMP(MSA)</v>
      </c>
    </row>
    <row r="191" customFormat="false" ht="13.2" hidden="false" customHeight="false" outlineLevel="0" collapsed="false">
      <c r="A191" s="6" t="s">
        <v>812</v>
      </c>
      <c r="B191" s="0" t="str">
        <f aca="false">SUBSTITUTE(A191,"))",")",1)</f>
        <v>FCST(MFT)</v>
      </c>
    </row>
    <row r="192" customFormat="false" ht="13.2" hidden="false" customHeight="false" outlineLevel="0" collapsed="false">
      <c r="A192" s="6" t="s">
        <v>967</v>
      </c>
      <c r="B192" s="0" t="str">
        <f aca="false">SUBSTITUTE(A192,"))",")",1)</f>
        <v>FDSF(MSA)</v>
      </c>
    </row>
    <row r="193" customFormat="false" ht="13.2" hidden="false" customHeight="false" outlineLevel="0" collapsed="false">
      <c r="A193" s="6" t="s">
        <v>1339</v>
      </c>
      <c r="B193" s="0" t="str">
        <f aca="false">SUBSTITUTE(A193,"))",")",1)</f>
        <v>FE26(MSL,MSA)</v>
      </c>
    </row>
    <row r="194" customFormat="false" ht="13.2" hidden="false" customHeight="false" outlineLevel="0" collapsed="false">
      <c r="A194" s="6" t="s">
        <v>968</v>
      </c>
      <c r="B194" s="0" t="str">
        <f aca="false">SUBSTITUTE(A194,"))",")",1)</f>
        <v>FFC(MSA)</v>
      </c>
    </row>
    <row r="195" customFormat="false" ht="13.2" hidden="false" customHeight="false" outlineLevel="0" collapsed="false">
      <c r="A195" s="6" t="s">
        <v>1530</v>
      </c>
      <c r="B195" s="0" t="str">
        <f aca="false">SUBSTITUTE(A195,"))",")",1)</f>
        <v>FFED(MHD,MOW)</v>
      </c>
    </row>
    <row r="196" customFormat="false" ht="13.2" hidden="false" customHeight="false" outlineLevel="0" collapsed="false">
      <c r="A196" s="6" t="s">
        <v>969</v>
      </c>
      <c r="B196" s="0" t="str">
        <f aca="false">SUBSTITUTE(A196,"))",")",1)</f>
        <v>FFPQ(MSA)</v>
      </c>
    </row>
    <row r="197" customFormat="false" ht="13.2" hidden="false" customHeight="false" outlineLevel="0" collapsed="false">
      <c r="A197" s="6" t="s">
        <v>970</v>
      </c>
      <c r="B197" s="0" t="str">
        <f aca="false">SUBSTITUTE(A197,"))",")",1)</f>
        <v>FGC(MSA)</v>
      </c>
    </row>
    <row r="198" customFormat="false" ht="13.2" hidden="false" customHeight="false" outlineLevel="0" collapsed="false">
      <c r="A198" s="6" t="s">
        <v>971</v>
      </c>
      <c r="B198" s="0" t="str">
        <f aca="false">SUBSTITUTE(A198,"))",")",1)</f>
        <v>FGSL(MSA)</v>
      </c>
    </row>
    <row r="199" customFormat="false" ht="13.2" hidden="false" customHeight="false" outlineLevel="0" collapsed="false">
      <c r="A199" s="6" t="s">
        <v>972</v>
      </c>
      <c r="B199" s="0" t="str">
        <f aca="false">SUBSTITUTE(A199,"))",")",1)</f>
        <v>FHP(MSA)</v>
      </c>
    </row>
    <row r="200" customFormat="false" ht="13.2" hidden="false" customHeight="false" outlineLevel="0" collapsed="false">
      <c r="A200" s="6" t="s">
        <v>973</v>
      </c>
      <c r="B200" s="0" t="str">
        <f aca="false">SUBSTITUTE(A200,"))",")",1)</f>
        <v>FIRG(MSA)</v>
      </c>
    </row>
    <row r="201" customFormat="false" ht="13.2" hidden="false" customHeight="false" outlineLevel="0" collapsed="false">
      <c r="A201" s="6" t="s">
        <v>1564</v>
      </c>
      <c r="B201" s="0" t="str">
        <f aca="false">SUBSTITUTE(A201,"))",")",1)</f>
        <v>FIRX(MRO,MNT,MSA)</v>
      </c>
    </row>
    <row r="202" customFormat="false" ht="13.2" hidden="false" customHeight="false" outlineLevel="0" collapsed="false">
      <c r="A202" s="6" t="s">
        <v>1340</v>
      </c>
      <c r="B202" s="0" t="str">
        <f aca="false">SUBSTITUTE(A202,"))",")",1)</f>
        <v>FIXK(MSL,MSA)</v>
      </c>
    </row>
    <row r="203" customFormat="false" ht="13.2" hidden="false" customHeight="false" outlineLevel="0" collapsed="false">
      <c r="A203" s="6" t="s">
        <v>813</v>
      </c>
      <c r="B203" s="0" t="str">
        <f aca="false">SUBSTITUTE(A203,"))",")",1)</f>
        <v>FK(MFT)</v>
      </c>
    </row>
    <row r="204" customFormat="false" ht="13.2" hidden="false" customHeight="false" outlineLevel="0" collapsed="false">
      <c r="A204" s="6" t="s">
        <v>860</v>
      </c>
      <c r="B204" s="0" t="str">
        <f aca="false">SUBSTITUTE(A204,"))",")",1)</f>
        <v>FLT(MNC)</v>
      </c>
    </row>
    <row r="205" customFormat="false" ht="13.2" hidden="false" customHeight="false" outlineLevel="0" collapsed="false">
      <c r="A205" s="6" t="s">
        <v>814</v>
      </c>
      <c r="B205" s="0" t="str">
        <f aca="false">SUBSTITUTE(A205,"))",")",1)</f>
        <v>FN(MFT)</v>
      </c>
    </row>
    <row r="206" customFormat="false" ht="13.2" hidden="false" customHeight="false" outlineLevel="0" collapsed="false">
      <c r="A206" s="6" t="s">
        <v>815</v>
      </c>
      <c r="B206" s="0" t="str">
        <f aca="false">SUBSTITUTE(A206,"))",")",1)</f>
        <v>FNMA(MFT)</v>
      </c>
    </row>
    <row r="207" customFormat="false" ht="13.2" hidden="false" customHeight="false" outlineLevel="0" collapsed="false">
      <c r="A207" s="6" t="s">
        <v>816</v>
      </c>
      <c r="B207" s="0" t="str">
        <f aca="false">SUBSTITUTE(A207,"))",")",1)</f>
        <v>FNMN(MFT)</v>
      </c>
    </row>
    <row r="208" customFormat="false" ht="13.2" hidden="false" customHeight="false" outlineLevel="0" collapsed="false">
      <c r="A208" s="6" t="s">
        <v>1526</v>
      </c>
      <c r="B208" s="0" t="str">
        <f aca="false">SUBSTITUTE(A208,"))",")",1)</f>
        <v>FNMX(MRO,MSA)</v>
      </c>
    </row>
    <row r="209" customFormat="false" ht="13.2" hidden="false" customHeight="false" outlineLevel="0" collapsed="false">
      <c r="A209" s="6" t="s">
        <v>817</v>
      </c>
      <c r="B209" s="0" t="str">
        <f aca="false">SUBSTITUTE(A209,"))",")",1)</f>
        <v>FNO(MFT)</v>
      </c>
    </row>
    <row r="210" customFormat="false" ht="13.2" hidden="false" customHeight="false" outlineLevel="0" collapsed="false">
      <c r="A210" s="6" t="s">
        <v>1539</v>
      </c>
      <c r="B210" s="0" t="str">
        <f aca="false">SUBSTITUTE(A210,"))",")",1)</f>
        <v>FNP(5,MSA)</v>
      </c>
    </row>
    <row r="211" customFormat="false" ht="13.2" hidden="false" customHeight="false" outlineLevel="0" collapsed="false">
      <c r="A211" s="6" t="s">
        <v>818</v>
      </c>
      <c r="B211" s="0" t="str">
        <f aca="false">SUBSTITUTE(A211,"))",")",1)</f>
        <v>FOC(MFT)</v>
      </c>
    </row>
    <row r="212" customFormat="false" ht="13.2" hidden="false" customHeight="false" outlineLevel="0" collapsed="false">
      <c r="A212" s="6" t="s">
        <v>1341</v>
      </c>
      <c r="B212" s="0" t="str">
        <f aca="false">SUBSTITUTE(A212,"))",")",1)</f>
        <v>FOP(MSL,MSA)</v>
      </c>
    </row>
    <row r="213" customFormat="false" ht="13.2" hidden="false" customHeight="false" outlineLevel="0" collapsed="false">
      <c r="A213" s="6" t="s">
        <v>819</v>
      </c>
      <c r="B213" s="0" t="str">
        <f aca="false">SUBSTITUTE(A213,"))",")",1)</f>
        <v>FP(MFT)</v>
      </c>
    </row>
    <row r="214" customFormat="false" ht="13.2" hidden="false" customHeight="false" outlineLevel="0" collapsed="false">
      <c r="A214" s="6" t="s">
        <v>974</v>
      </c>
      <c r="B214" s="0" t="str">
        <f aca="false">SUBSTITUTE(A214,"))",")",1)</f>
        <v>FPF(MSA)</v>
      </c>
    </row>
    <row r="215" customFormat="false" ht="13.2" hidden="false" customHeight="false" outlineLevel="0" collapsed="false">
      <c r="A215" s="6" t="s">
        <v>820</v>
      </c>
      <c r="B215" s="0" t="str">
        <f aca="false">SUBSTITUTE(A215,"))",")",1)</f>
        <v>FPO(MFT)</v>
      </c>
    </row>
    <row r="216" customFormat="false" ht="13.2" hidden="false" customHeight="false" outlineLevel="0" collapsed="false">
      <c r="A216" s="6" t="s">
        <v>836</v>
      </c>
      <c r="B216" s="0" t="str">
        <f aca="false">SUBSTITUTE(A216,"))",")",1)</f>
        <v>FPOP(MNT)</v>
      </c>
    </row>
    <row r="217" customFormat="false" ht="13.2" hidden="false" customHeight="false" outlineLevel="0" collapsed="false">
      <c r="A217" s="6" t="s">
        <v>975</v>
      </c>
      <c r="B217" s="0" t="str">
        <f aca="false">SUBSTITUTE(A217,"))",")",1)</f>
        <v>FPSC(MSA)</v>
      </c>
    </row>
    <row r="218" customFormat="false" ht="13.2" hidden="false" customHeight="false" outlineLevel="0" collapsed="false">
      <c r="A218" s="2" t="s">
        <v>644</v>
      </c>
      <c r="B218" s="0" t="str">
        <f aca="false">SUBSTITUTE(A218,"))",")",1)</f>
        <v>FPSO(NBMX)</v>
      </c>
    </row>
    <row r="219" customFormat="false" ht="13.2" hidden="false" customHeight="false" outlineLevel="0" collapsed="false">
      <c r="A219" s="6" t="s">
        <v>837</v>
      </c>
      <c r="B219" s="0" t="str">
        <f aca="false">SUBSTITUTE(A219,"))",")",1)</f>
        <v>FRCP(MNT)</v>
      </c>
    </row>
    <row r="220" customFormat="false" ht="13.2" hidden="false" customHeight="false" outlineLevel="0" collapsed="false">
      <c r="A220" s="6" t="s">
        <v>1547</v>
      </c>
      <c r="B220" s="0" t="str">
        <f aca="false">SUBSTITUTE(A220,"))",")",1)</f>
        <v>FRST(2,MNC)</v>
      </c>
    </row>
    <row r="221" customFormat="false" ht="13.2" hidden="false" customHeight="false" outlineLevel="0" collapsed="false">
      <c r="A221" s="6" t="s">
        <v>1400</v>
      </c>
      <c r="B221" s="0" t="str">
        <f aca="false">SUBSTITUTE(A221,"))",")",1)</f>
        <v>FRTK(MNC,MSA)</v>
      </c>
    </row>
    <row r="222" customFormat="false" ht="13.2" hidden="false" customHeight="false" outlineLevel="0" collapsed="false">
      <c r="A222" s="6" t="s">
        <v>1401</v>
      </c>
      <c r="B222" s="0" t="str">
        <f aca="false">SUBSTITUTE(A222,"))",")",1)</f>
        <v>FRTN(MNC,MSA)</v>
      </c>
    </row>
    <row r="223" customFormat="false" ht="13.2" hidden="false" customHeight="false" outlineLevel="0" collapsed="false">
      <c r="A223" s="6" t="s">
        <v>1402</v>
      </c>
      <c r="B223" s="0" t="str">
        <f aca="false">SUBSTITUTE(A223,"))",")",1)</f>
        <v>FRTP(MNC,MSA)</v>
      </c>
    </row>
    <row r="224" customFormat="false" ht="13.2" hidden="false" customHeight="false" outlineLevel="0" collapsed="false">
      <c r="A224" s="6" t="s">
        <v>976</v>
      </c>
      <c r="B224" s="0" t="str">
        <f aca="false">SUBSTITUTE(A224,"))",")",1)</f>
        <v>FSFN(MSA)</v>
      </c>
    </row>
    <row r="225" customFormat="false" ht="13.2" hidden="false" customHeight="false" outlineLevel="0" collapsed="false">
      <c r="A225" s="6" t="s">
        <v>977</v>
      </c>
      <c r="B225" s="0" t="str">
        <f aca="false">SUBSTITUTE(A225,"))",")",1)</f>
        <v>FSFP(MSA)</v>
      </c>
    </row>
    <row r="226" customFormat="false" ht="13.2" hidden="false" customHeight="false" outlineLevel="0" collapsed="false">
      <c r="A226" s="6" t="s">
        <v>821</v>
      </c>
      <c r="B226" s="0" t="str">
        <f aca="false">SUBSTITUTE(A226,"))",")",1)</f>
        <v>FSLT(MFT)</v>
      </c>
    </row>
    <row r="227" customFormat="false" ht="13.2" hidden="false" customHeight="false" outlineLevel="0" collapsed="false">
      <c r="A227" s="2" t="s">
        <v>645</v>
      </c>
      <c r="B227" s="0" t="str">
        <f aca="false">SUBSTITUTE(A227,"))",")",1)</f>
        <v>FTNM(MFT)</v>
      </c>
    </row>
    <row r="228" customFormat="false" ht="13.2" hidden="false" customHeight="false" outlineLevel="0" collapsed="false">
      <c r="A228" s="6" t="s">
        <v>861</v>
      </c>
      <c r="B228" s="0" t="str">
        <f aca="false">SUBSTITUTE(A228,"))",")",1)</f>
        <v>FTO(MNC)</v>
      </c>
    </row>
    <row r="229" customFormat="false" ht="13.2" hidden="false" customHeight="false" outlineLevel="0" collapsed="false">
      <c r="A229" s="6" t="s">
        <v>838</v>
      </c>
      <c r="B229" s="0" t="str">
        <f aca="false">SUBSTITUTE(A229,"))",")",1)</f>
        <v>FULU(MNT)</v>
      </c>
    </row>
    <row r="230" customFormat="false" ht="13.2" hidden="false" customHeight="false" outlineLevel="0" collapsed="false">
      <c r="A230" s="6" t="s">
        <v>1527</v>
      </c>
      <c r="B230" s="0" t="str">
        <f aca="false">SUBSTITUTE(A230,"))",")",1)</f>
        <v>GCOW(MHD,MSA)</v>
      </c>
    </row>
    <row r="231" customFormat="false" ht="13.2" hidden="false" customHeight="false" outlineLevel="0" collapsed="false">
      <c r="A231" s="6" t="s">
        <v>978</v>
      </c>
      <c r="B231" s="0" t="str">
        <f aca="false">SUBSTITUTE(A231,"))",")",1)</f>
        <v>GMA(MSA)</v>
      </c>
    </row>
    <row r="232" customFormat="false" ht="13.2" hidden="false" customHeight="false" outlineLevel="0" collapsed="false">
      <c r="A232" s="6" t="s">
        <v>862</v>
      </c>
      <c r="B232" s="0" t="str">
        <f aca="false">SUBSTITUTE(A232,"))",")",1)</f>
        <v>GMHU(MNC)</v>
      </c>
    </row>
    <row r="233" customFormat="false" ht="13.2" hidden="false" customHeight="false" outlineLevel="0" collapsed="false">
      <c r="A233" s="6" t="s">
        <v>863</v>
      </c>
      <c r="B233" s="0" t="str">
        <f aca="false">SUBSTITUTE(A233,"))",")",1)</f>
        <v>GRDD(MNC)</v>
      </c>
    </row>
    <row r="234" customFormat="false" ht="13.2" hidden="false" customHeight="false" outlineLevel="0" collapsed="false">
      <c r="A234" s="6" t="s">
        <v>979</v>
      </c>
      <c r="B234" s="0" t="str">
        <f aca="false">SUBSTITUTE(A234,"))",")",1)</f>
        <v>GRDL(MSA)</v>
      </c>
    </row>
    <row r="235" customFormat="false" ht="13.2" hidden="false" customHeight="false" outlineLevel="0" collapsed="false">
      <c r="A235" s="6" t="s">
        <v>864</v>
      </c>
      <c r="B235" s="0" t="str">
        <f aca="false">SUBSTITUTE(A235,"))",")",1)</f>
        <v>GRLV(MNC)</v>
      </c>
    </row>
    <row r="236" customFormat="false" ht="13.2" hidden="false" customHeight="false" outlineLevel="0" collapsed="false">
      <c r="A236" s="6" t="s">
        <v>865</v>
      </c>
      <c r="B236" s="0" t="str">
        <f aca="false">SUBSTITUTE(A236,"))",")",1)</f>
        <v>GSI(MNC)</v>
      </c>
    </row>
    <row r="237" customFormat="false" ht="13.2" hidden="false" customHeight="false" outlineLevel="0" collapsed="false">
      <c r="A237" s="6" t="s">
        <v>982</v>
      </c>
      <c r="B237" s="0" t="str">
        <f aca="false">SUBSTITUTE(A237,"))",")",1)</f>
        <v>GWMX(MSA)</v>
      </c>
    </row>
    <row r="238" customFormat="false" ht="13.2" hidden="false" customHeight="false" outlineLevel="0" collapsed="false">
      <c r="A238" s="6" t="s">
        <v>1523</v>
      </c>
      <c r="B238" s="0" t="str">
        <f aca="false">SUBSTITUTE(A238,"))",")",1)</f>
        <v>GWPS(MPS,MSA)</v>
      </c>
    </row>
    <row r="239" customFormat="false" ht="13.2" hidden="false" customHeight="false" outlineLevel="0" collapsed="false">
      <c r="A239" s="6" t="s">
        <v>980</v>
      </c>
      <c r="B239" s="0" t="str">
        <f aca="false">SUBSTITUTE(A239,"))",")",1)</f>
        <v>GWSN(MSA)</v>
      </c>
    </row>
    <row r="240" customFormat="false" ht="13.2" hidden="false" customHeight="false" outlineLevel="0" collapsed="false">
      <c r="A240" s="6" t="s">
        <v>981</v>
      </c>
      <c r="B240" s="0" t="str">
        <f aca="false">SUBSTITUTE(A240,"))",")",1)</f>
        <v>GWST(MSA)</v>
      </c>
    </row>
    <row r="241" customFormat="false" ht="13.2" hidden="false" customHeight="false" outlineLevel="0" collapsed="false">
      <c r="A241" s="6" t="s">
        <v>1528</v>
      </c>
      <c r="B241" s="0" t="str">
        <f aca="false">SUBSTITUTE(A241,"))",")",1)</f>
        <v>GZLM(MHD,MSA)</v>
      </c>
    </row>
    <row r="242" customFormat="false" ht="13.2" hidden="false" customHeight="false" outlineLevel="0" collapsed="false">
      <c r="A242" s="6" t="s">
        <v>1531</v>
      </c>
      <c r="B242" s="0" t="str">
        <f aca="false">SUBSTITUTE(A242,"))",")",1)</f>
        <v>GZRT(MHD,MOW)</v>
      </c>
    </row>
    <row r="243" customFormat="false" ht="13.2" hidden="false" customHeight="false" outlineLevel="0" collapsed="false">
      <c r="A243" s="6" t="s">
        <v>1342</v>
      </c>
      <c r="B243" s="0" t="str">
        <f aca="false">SUBSTITUTE(A243,"))",")",1)</f>
        <v>HCL(MSL,MSA)</v>
      </c>
    </row>
    <row r="244" customFormat="false" ht="13.2" hidden="false" customHeight="false" outlineLevel="0" collapsed="false">
      <c r="A244" s="6" t="s">
        <v>983</v>
      </c>
      <c r="B244" s="0" t="str">
        <f aca="false">SUBSTITUTE(A244,"))",")",1)</f>
        <v>HCLD(MSA)</v>
      </c>
    </row>
    <row r="245" customFormat="false" ht="13.2" hidden="false" customHeight="false" outlineLevel="0" collapsed="false">
      <c r="A245" s="6" t="s">
        <v>984</v>
      </c>
      <c r="B245" s="0" t="str">
        <f aca="false">SUBSTITUTE(A245,"))",")",1)</f>
        <v>HCLN(MSA)</v>
      </c>
    </row>
    <row r="246" customFormat="false" ht="13.2" hidden="false" customHeight="false" outlineLevel="0" collapsed="false">
      <c r="A246" s="6" t="s">
        <v>839</v>
      </c>
      <c r="B246" s="0" t="str">
        <f aca="false">SUBSTITUTE(A246,"))",")",1)</f>
        <v>HE(MNT)</v>
      </c>
    </row>
    <row r="247" customFormat="false" ht="13.2" hidden="false" customHeight="false" outlineLevel="0" collapsed="false">
      <c r="A247" s="7" t="s">
        <v>650</v>
      </c>
      <c r="B247" s="0" t="str">
        <f aca="false">SUBSTITUTE(A247,"))",")",1)</f>
        <v>HED(NSM)</v>
      </c>
    </row>
    <row r="248" customFormat="false" ht="13.2" hidden="false" customHeight="false" outlineLevel="0" collapsed="false">
      <c r="A248" s="6" t="s">
        <v>649</v>
      </c>
      <c r="B248" s="0" t="str">
        <f aca="false">SUBSTITUTE(A248,"))",")",1)</f>
        <v>HEDH(NSH)</v>
      </c>
    </row>
    <row r="249" customFormat="false" ht="13.2" hidden="false" customHeight="false" outlineLevel="0" collapsed="false">
      <c r="A249" s="6" t="s">
        <v>866</v>
      </c>
      <c r="B249" s="0" t="str">
        <f aca="false">SUBSTITUTE(A249,"))",")",1)</f>
        <v>HI(MNC)</v>
      </c>
    </row>
    <row r="250" customFormat="false" ht="13.2" hidden="false" customHeight="false" outlineLevel="0" collapsed="false">
      <c r="A250" s="6" t="s">
        <v>1471</v>
      </c>
      <c r="B250" s="0" t="str">
        <f aca="false">SUBSTITUTE(A250,"))",")",1)</f>
        <v>HKPC(MSC,MSA)</v>
      </c>
    </row>
    <row r="251" customFormat="false" ht="13.2" hidden="false" customHeight="false" outlineLevel="0" collapsed="false">
      <c r="A251" s="6" t="s">
        <v>1472</v>
      </c>
      <c r="B251" s="0" t="str">
        <f aca="false">SUBSTITUTE(A251,"))",")",1)</f>
        <v>HKPN(MSC,MSA)</v>
      </c>
    </row>
    <row r="252" customFormat="false" ht="13.2" hidden="false" customHeight="false" outlineLevel="0" collapsed="false">
      <c r="A252" s="6" t="s">
        <v>1473</v>
      </c>
      <c r="B252" s="0" t="str">
        <f aca="false">SUBSTITUTE(A252,"))",")",1)</f>
        <v>HKPO(MSC,MSA)</v>
      </c>
    </row>
    <row r="253" customFormat="false" ht="13.2" hidden="false" customHeight="false" outlineLevel="0" collapsed="false">
      <c r="A253" s="6" t="s">
        <v>985</v>
      </c>
      <c r="B253" s="0" t="str">
        <f aca="false">SUBSTITUTE(A253,"))",")",1)</f>
        <v>HLMN(MSA)</v>
      </c>
    </row>
    <row r="254" customFormat="false" ht="13.2" hidden="false" customHeight="false" outlineLevel="0" collapsed="false">
      <c r="A254" s="6" t="s">
        <v>840</v>
      </c>
      <c r="B254" s="0" t="str">
        <f aca="false">SUBSTITUTE(A254,"))",")",1)</f>
        <v>HMO(MNT)</v>
      </c>
    </row>
    <row r="255" customFormat="false" ht="13.2" hidden="false" customHeight="false" outlineLevel="0" collapsed="false">
      <c r="A255" s="6" t="s">
        <v>867</v>
      </c>
      <c r="B255" s="0" t="str">
        <f aca="false">SUBSTITUTE(A255,"))",")",1)</f>
        <v>HMX(MNC)</v>
      </c>
    </row>
    <row r="256" customFormat="false" ht="13.2" hidden="false" customHeight="false" outlineLevel="0" collapsed="false">
      <c r="A256" s="6" t="s">
        <v>986</v>
      </c>
      <c r="B256" s="0" t="str">
        <f aca="false">SUBSTITUTE(A256,"))",")",1)</f>
        <v>HR0(MSA)</v>
      </c>
    </row>
    <row r="257" customFormat="false" ht="13.2" hidden="false" customHeight="false" outlineLevel="0" collapsed="false">
      <c r="A257" s="6" t="s">
        <v>987</v>
      </c>
      <c r="B257" s="0" t="str">
        <f aca="false">SUBSTITUTE(A257,"))",")",1)</f>
        <v>HSM(MSA)</v>
      </c>
    </row>
    <row r="258" customFormat="false" ht="13.2" hidden="false" customHeight="false" outlineLevel="0" collapsed="false">
      <c r="A258" s="6" t="s">
        <v>1403</v>
      </c>
      <c r="B258" s="0" t="str">
        <f aca="false">SUBSTITUTE(A258,"))",")",1)</f>
        <v>HU(MNC,MSA)</v>
      </c>
    </row>
    <row r="259" customFormat="false" ht="13.2" hidden="false" customHeight="false" outlineLevel="0" collapsed="false">
      <c r="A259" s="6" t="s">
        <v>1404</v>
      </c>
      <c r="B259" s="0" t="str">
        <f aca="false">SUBSTITUTE(A259,"))",")",1)</f>
        <v>HUF(MNC,MSA)</v>
      </c>
    </row>
    <row r="260" customFormat="false" ht="13.2" hidden="false" customHeight="false" outlineLevel="0" collapsed="false">
      <c r="A260" s="6" t="s">
        <v>1405</v>
      </c>
      <c r="B260" s="0" t="str">
        <f aca="false">SUBSTITUTE(A260,"))",")",1)</f>
        <v>HUI(MNC,MSA)</v>
      </c>
    </row>
    <row r="261" customFormat="false" ht="13.2" hidden="false" customHeight="false" outlineLevel="0" collapsed="false">
      <c r="A261" s="6" t="s">
        <v>1580</v>
      </c>
      <c r="B261" s="0" t="str">
        <f aca="false">SUBSTITUTE(A261,"))",")",1)</f>
        <v>HUSC(MRO,MNT,MSA)</v>
      </c>
    </row>
    <row r="262" customFormat="false" ht="13.2" hidden="false" customHeight="false" outlineLevel="0" collapsed="false">
      <c r="A262" s="6" t="s">
        <v>1230</v>
      </c>
      <c r="B262" s="0" t="str">
        <f aca="false">SUBSTITUTE(A262,"))",")",1)</f>
        <v>HYDV(MHY)</v>
      </c>
    </row>
    <row r="263" customFormat="false" ht="13.2" hidden="false" customHeight="false" outlineLevel="0" collapsed="false">
      <c r="A263" s="11" t="s">
        <v>681</v>
      </c>
      <c r="B263" s="0" t="str">
        <f aca="false">SUBSTITUTE(A263,"))",")",1)</f>
        <v>IAC(MSA)</v>
      </c>
    </row>
    <row r="264" customFormat="false" ht="13.2" hidden="false" customHeight="false" outlineLevel="0" collapsed="false">
      <c r="A264" s="6" t="s">
        <v>682</v>
      </c>
      <c r="B264" s="0" t="str">
        <f aca="false">SUBSTITUTE(A264,"))",")",1)</f>
        <v>IAMF(MSA)</v>
      </c>
    </row>
    <row r="265" customFormat="false" ht="13.2" hidden="false" customHeight="false" outlineLevel="0" collapsed="false">
      <c r="A265" s="7" t="s">
        <v>683</v>
      </c>
      <c r="B265" s="0" t="str">
        <f aca="false">SUBSTITUTE(A265,"))",")",1)</f>
        <v>IAPL(MSA)</v>
      </c>
    </row>
    <row r="266" customFormat="false" ht="13.2" hidden="false" customHeight="false" outlineLevel="0" collapsed="false">
      <c r="A266" s="7" t="s">
        <v>684</v>
      </c>
      <c r="B266" s="0" t="str">
        <f aca="false">SUBSTITUTE(A266,"))",")",1)</f>
        <v>IAUF(MSA)</v>
      </c>
    </row>
    <row r="267" customFormat="false" ht="13.2" hidden="false" customHeight="false" outlineLevel="0" collapsed="false">
      <c r="A267" s="7" t="s">
        <v>685</v>
      </c>
      <c r="B267" s="0" t="str">
        <f aca="false">SUBSTITUTE(A267,"))",")",1)</f>
        <v>IAUI(MSA)</v>
      </c>
    </row>
    <row r="268" customFormat="false" ht="13.2" hidden="false" customHeight="false" outlineLevel="0" collapsed="false">
      <c r="A268" s="7" t="s">
        <v>686</v>
      </c>
      <c r="B268" s="0" t="str">
        <f aca="false">SUBSTITUTE(A268,"))",")",1)</f>
        <v>IAUL(MSA)</v>
      </c>
    </row>
    <row r="269" customFormat="false" ht="13.2" hidden="false" customHeight="false" outlineLevel="0" collapsed="false">
      <c r="A269" s="7" t="s">
        <v>687</v>
      </c>
      <c r="B269" s="0" t="str">
        <f aca="false">SUBSTITUTE(A269,"))",")",1)</f>
        <v>IBSA(MSA)</v>
      </c>
    </row>
    <row r="270" customFormat="false" ht="13.2" hidden="false" customHeight="false" outlineLevel="0" collapsed="false">
      <c r="A270" s="6" t="s">
        <v>652</v>
      </c>
      <c r="B270" s="0" t="str">
        <f aca="false">SUBSTITUTE(A270,"))",")",1)</f>
        <v>ICDT(MHY)</v>
      </c>
    </row>
    <row r="271" customFormat="false" ht="13.2" hidden="false" customHeight="false" outlineLevel="0" collapsed="false">
      <c r="A271" s="6" t="s">
        <v>662</v>
      </c>
      <c r="B271" s="0" t="str">
        <f aca="false">SUBSTITUTE(A271,"))",")",1)</f>
        <v>ICUS(MNT)</v>
      </c>
    </row>
    <row r="272" customFormat="false" ht="13.2" hidden="false" customHeight="false" outlineLevel="0" collapsed="false">
      <c r="A272" s="6" t="s">
        <v>666</v>
      </c>
      <c r="B272" s="0" t="str">
        <f aca="false">SUBSTITUTE(A272,"))",")",1)</f>
        <v>IDC(MNC)</v>
      </c>
    </row>
    <row r="273" customFormat="false" ht="13.2" hidden="false" customHeight="false" outlineLevel="0" collapsed="false">
      <c r="A273" s="6" t="s">
        <v>793</v>
      </c>
      <c r="B273" s="0" t="str">
        <f aca="false">SUBSTITUTE(A273,"))",")",1)</f>
        <v>IDF0(6,MSA)</v>
      </c>
    </row>
    <row r="274" customFormat="false" ht="13.2" hidden="false" customHeight="false" outlineLevel="0" collapsed="false">
      <c r="A274" s="6" t="s">
        <v>768</v>
      </c>
      <c r="B274" s="0" t="str">
        <f aca="false">SUBSTITUTE(A274,"))",")",1)</f>
        <v>IDFA(MHD,MOW)</v>
      </c>
    </row>
    <row r="275" customFormat="false" ht="13.2" hidden="false" customHeight="false" outlineLevel="0" collapsed="false">
      <c r="A275" s="6" t="s">
        <v>769</v>
      </c>
      <c r="B275" s="0" t="str">
        <f aca="false">SUBSTITUTE(A275,"))",")",1)</f>
        <v>IDFD(MHD,MOW)</v>
      </c>
    </row>
    <row r="276" customFormat="false" ht="13.2" hidden="false" customHeight="false" outlineLevel="0" collapsed="false">
      <c r="A276" s="6" t="s">
        <v>688</v>
      </c>
      <c r="B276" s="0" t="str">
        <f aca="false">SUBSTITUTE(A276,"))",")",1)</f>
        <v>IDFH(MSA)</v>
      </c>
    </row>
    <row r="277" customFormat="false" ht="13.2" hidden="false" customHeight="false" outlineLevel="0" collapsed="false">
      <c r="A277" s="6" t="s">
        <v>792</v>
      </c>
      <c r="B277" s="0" t="str">
        <f aca="false">SUBSTITUTE(A277,"))",")",1)</f>
        <v>IDFT(6,MSA)</v>
      </c>
    </row>
    <row r="278" customFormat="false" ht="13.2" hidden="false" customHeight="false" outlineLevel="0" collapsed="false">
      <c r="A278" s="6" t="s">
        <v>770</v>
      </c>
      <c r="B278" s="0" t="str">
        <f aca="false">SUBSTITUTE(A278,"))",")",1)</f>
        <v>IDMU(MHD,MOW)</v>
      </c>
    </row>
    <row r="279" customFormat="false" ht="13.2" hidden="false" customHeight="false" outlineLevel="0" collapsed="false">
      <c r="A279" s="7" t="s">
        <v>653</v>
      </c>
      <c r="B279" s="0" t="str">
        <f aca="false">SUBSTITUTE(A279,"))",")",1)</f>
        <v>IDN1T(MHY)</v>
      </c>
    </row>
    <row r="280" customFormat="false" ht="13.2" hidden="false" customHeight="false" outlineLevel="0" collapsed="false">
      <c r="A280" s="7" t="s">
        <v>654</v>
      </c>
      <c r="B280" s="0" t="str">
        <f aca="false">SUBSTITUTE(A280,"))",")",1)</f>
        <v>IDN2T(MHY)</v>
      </c>
    </row>
    <row r="281" customFormat="false" ht="13.2" hidden="false" customHeight="false" outlineLevel="0" collapsed="false">
      <c r="A281" s="7" t="s">
        <v>655</v>
      </c>
      <c r="B281" s="0" t="str">
        <f aca="false">SUBSTITUTE(A281,"))",")",1)</f>
        <v>IDNB(MHY)</v>
      </c>
    </row>
    <row r="282" customFormat="false" ht="13.2" hidden="false" customHeight="false" outlineLevel="0" collapsed="false">
      <c r="A282" s="6" t="s">
        <v>689</v>
      </c>
      <c r="B282" s="0" t="str">
        <f aca="false">SUBSTITUTE(A282,"))",")",1)</f>
        <v>IDNF(MSA)</v>
      </c>
    </row>
    <row r="283" customFormat="false" ht="13.2" hidden="false" customHeight="false" outlineLevel="0" collapsed="false">
      <c r="A283" s="6" t="s">
        <v>690</v>
      </c>
      <c r="B283" s="0" t="str">
        <f aca="false">SUBSTITUTE(A283,"))",")",1)</f>
        <v>IDOA(MSA)</v>
      </c>
    </row>
    <row r="284" customFormat="false" ht="13.2" hidden="false" customHeight="false" outlineLevel="0" collapsed="false">
      <c r="A284" s="11" t="s">
        <v>693</v>
      </c>
      <c r="B284" s="0" t="str">
        <f aca="false">SUBSTITUTE(A284,"))",")",1)</f>
        <v>IDON(MSA)</v>
      </c>
    </row>
    <row r="285" customFormat="false" ht="13.2" hidden="false" customHeight="false" outlineLevel="0" collapsed="false">
      <c r="A285" s="11" t="s">
        <v>656</v>
      </c>
      <c r="B285" s="0" t="str">
        <f aca="false">SUBSTITUTE(A285,"))",")",1)</f>
        <v>IDOT(MHY)</v>
      </c>
    </row>
    <row r="286" customFormat="false" ht="13.2" hidden="false" customHeight="false" outlineLevel="0" collapsed="false">
      <c r="A286" s="6" t="s">
        <v>783</v>
      </c>
      <c r="B286" s="0" t="str">
        <f aca="false">SUBSTITUTE(A286,"))",")",1)</f>
        <v>IDOW(MSA,MOW)</v>
      </c>
    </row>
    <row r="287" customFormat="false" ht="13.2" hidden="false" customHeight="false" outlineLevel="0" collapsed="false">
      <c r="A287" s="6" t="s">
        <v>691</v>
      </c>
      <c r="B287" s="0" t="str">
        <f aca="false">SUBSTITUTE(A287,"))",")",1)</f>
        <v>IDR(MSA)</v>
      </c>
    </row>
    <row r="288" customFormat="false" ht="13.2" hidden="false" customHeight="false" outlineLevel="0" collapsed="false">
      <c r="A288" s="6" t="s">
        <v>692</v>
      </c>
      <c r="B288" s="0" t="str">
        <f aca="false">SUBSTITUTE(A288,"))",")",1)</f>
        <v>IDRL(MSA)</v>
      </c>
    </row>
    <row r="289" customFormat="false" ht="13.2" hidden="false" customHeight="false" outlineLevel="0" collapsed="false">
      <c r="A289" s="6" t="s">
        <v>657</v>
      </c>
      <c r="B289" s="0" t="str">
        <f aca="false">SUBSTITUTE(A289,"))",")",1)</f>
        <v>IDRO(MHY)</v>
      </c>
    </row>
    <row r="290" customFormat="false" ht="13.2" hidden="false" customHeight="false" outlineLevel="0" collapsed="false">
      <c r="A290" s="6" t="s">
        <v>694</v>
      </c>
      <c r="B290" s="0" t="str">
        <f aca="false">SUBSTITUTE(A290,"))",")",1)</f>
        <v>IDS(MSA)</v>
      </c>
    </row>
    <row r="291" customFormat="false" ht="13.2" hidden="false" customHeight="false" outlineLevel="0" collapsed="false">
      <c r="A291" s="6" t="s">
        <v>781</v>
      </c>
      <c r="B291" s="0" t="str">
        <f aca="false">SUBSTITUTE(A291,"))",")",1)</f>
        <v>IDSL(MSA,MSA)</v>
      </c>
    </row>
    <row r="292" customFormat="false" ht="13.2" hidden="false" customHeight="false" outlineLevel="0" collapsed="false">
      <c r="A292" s="6" t="s">
        <v>782</v>
      </c>
      <c r="B292" s="0" t="str">
        <f aca="false">SUBSTITUTE(A292,"))",")",1)</f>
        <v>IDSS(MSA,MSA)</v>
      </c>
    </row>
    <row r="293" customFormat="false" ht="13.2" hidden="false" customHeight="false" outlineLevel="0" collapsed="false">
      <c r="A293" s="7" t="s">
        <v>695</v>
      </c>
      <c r="B293" s="0" t="str">
        <f aca="false">SUBSTITUTE(A293,"))",")",1)</f>
        <v>IEXT(MSA)</v>
      </c>
    </row>
    <row r="294" customFormat="false" ht="13.2" hidden="false" customHeight="false" outlineLevel="0" collapsed="false">
      <c r="A294" s="7" t="s">
        <v>696</v>
      </c>
      <c r="B294" s="0" t="str">
        <f aca="false">SUBSTITUTE(A294,"))",")",1)</f>
        <v>IFA(MSA)</v>
      </c>
    </row>
    <row r="295" customFormat="false" ht="13.2" hidden="false" customHeight="false" outlineLevel="0" collapsed="false">
      <c r="A295" s="7" t="s">
        <v>697</v>
      </c>
      <c r="B295" s="0" t="str">
        <f aca="false">SUBSTITUTE(A295,"))",")",1)</f>
        <v>IFD(MSA)</v>
      </c>
    </row>
    <row r="296" customFormat="false" ht="13.2" hidden="false" customHeight="false" outlineLevel="0" collapsed="false">
      <c r="A296" s="6" t="s">
        <v>786</v>
      </c>
      <c r="B296" s="0" t="str">
        <f aca="false">SUBSTITUTE(A296,"))",")",1)</f>
        <v>IFED(MHD,MSA)</v>
      </c>
    </row>
    <row r="297" customFormat="false" ht="13.2" hidden="false" customHeight="false" outlineLevel="0" collapsed="false">
      <c r="A297" s="6" t="s">
        <v>790</v>
      </c>
      <c r="B297" s="0" t="str">
        <f aca="false">SUBSTITUTE(A297,"))",")",1)</f>
        <v>IFLO(MSL,MSA)</v>
      </c>
    </row>
    <row r="298" customFormat="false" ht="13.2" hidden="false" customHeight="false" outlineLevel="0" collapsed="false">
      <c r="A298" s="7" t="s">
        <v>698</v>
      </c>
      <c r="B298" s="0" t="str">
        <f aca="false">SUBSTITUTE(A298,"))",")",1)</f>
        <v>IFLS(MSA)</v>
      </c>
    </row>
    <row r="299" customFormat="false" ht="13.2" hidden="false" customHeight="false" outlineLevel="0" collapsed="false">
      <c r="A299" s="7" t="s">
        <v>699</v>
      </c>
      <c r="B299" s="0" t="str">
        <f aca="false">SUBSTITUTE(A299,"))",")",1)</f>
        <v>IGO(MSA)</v>
      </c>
    </row>
    <row r="300" customFormat="false" ht="13.2" hidden="false" customHeight="false" outlineLevel="0" collapsed="false">
      <c r="A300" s="11" t="s">
        <v>700</v>
      </c>
      <c r="B300" s="0" t="str">
        <f aca="false">SUBSTITUTE(A300,"))",")",1)</f>
        <v>IGZ(MSA)</v>
      </c>
    </row>
    <row r="301" customFormat="false" ht="13.2" hidden="false" customHeight="false" outlineLevel="0" collapsed="false">
      <c r="A301" s="6" t="s">
        <v>771</v>
      </c>
      <c r="B301" s="0" t="str">
        <f aca="false">SUBSTITUTE(A301,"))",")",1)</f>
        <v>IGZO(MHD,MOW)</v>
      </c>
    </row>
    <row r="302" customFormat="false" ht="13.2" hidden="false" customHeight="false" outlineLevel="0" collapsed="false">
      <c r="A302" s="6" t="s">
        <v>772</v>
      </c>
      <c r="B302" s="0" t="str">
        <f aca="false">SUBSTITUTE(A302,"))",")",1)</f>
        <v>IGZX(MHD,MOW)</v>
      </c>
    </row>
    <row r="303" customFormat="false" ht="13.2" hidden="false" customHeight="false" outlineLevel="0" collapsed="false">
      <c r="A303" s="6" t="s">
        <v>773</v>
      </c>
      <c r="B303" s="0" t="str">
        <f aca="false">SUBSTITUTE(A303,"))",")",1)</f>
        <v>IHBS(MHD,MOW)</v>
      </c>
    </row>
    <row r="304" customFormat="false" ht="13.2" hidden="false" customHeight="false" outlineLevel="0" collapsed="false">
      <c r="A304" s="7" t="s">
        <v>663</v>
      </c>
      <c r="B304" s="0" t="str">
        <f aca="false">SUBSTITUTE(A304,"))",")",1)</f>
        <v>IHC(MNT)</v>
      </c>
    </row>
    <row r="305" customFormat="false" ht="13.2" hidden="false" customHeight="false" outlineLevel="0" collapsed="false">
      <c r="A305" s="6" t="s">
        <v>701</v>
      </c>
      <c r="B305" s="0" t="str">
        <f aca="false">SUBSTITUTE(A305,"))",")",1)</f>
        <v>IHDM(MSA)</v>
      </c>
    </row>
    <row r="306" customFormat="false" ht="13.2" hidden="false" customHeight="false" outlineLevel="0" collapsed="false">
      <c r="A306" s="6" t="s">
        <v>802</v>
      </c>
      <c r="B306" s="0" t="str">
        <f aca="false">SUBSTITUTE(A306,"))",")",1)</f>
        <v>IHDT(MBS,MHD,MOW)</v>
      </c>
    </row>
    <row r="307" customFormat="false" ht="13.2" hidden="false" customHeight="false" outlineLevel="0" collapsed="false">
      <c r="A307" s="6" t="s">
        <v>791</v>
      </c>
      <c r="B307" s="0" t="str">
        <f aca="false">SUBSTITUTE(A307,"))",")",1)</f>
        <v>IHRL(12,MSA)</v>
      </c>
    </row>
    <row r="308" customFormat="false" ht="13.2" hidden="false" customHeight="false" outlineLevel="0" collapsed="false">
      <c r="A308" s="6" t="s">
        <v>784</v>
      </c>
      <c r="B308" s="0" t="str">
        <f aca="false">SUBSTITUTE(A308,"))",")",1)</f>
        <v>IHT(MNT,MSA)</v>
      </c>
    </row>
    <row r="309" customFormat="false" ht="13.2" hidden="false" customHeight="false" outlineLevel="0" collapsed="false">
      <c r="A309" s="13" t="s">
        <v>755</v>
      </c>
      <c r="B309" s="0" t="str">
        <f aca="false">SUBSTITUTE(A309,"))",")",1)</f>
        <v>IHU(MNC,MSA)</v>
      </c>
    </row>
    <row r="310" customFormat="false" ht="13.2" hidden="false" customHeight="false" outlineLevel="0" collapsed="false">
      <c r="A310" s="7" t="s">
        <v>754</v>
      </c>
      <c r="B310" s="0" t="str">
        <f aca="false">SUBSTITUTE(A310,"))",")",1)</f>
        <v>IHX(MHX)</v>
      </c>
    </row>
    <row r="311" customFormat="false" ht="13.2" hidden="false" customHeight="false" outlineLevel="0" collapsed="false">
      <c r="A311" s="11" t="s">
        <v>678</v>
      </c>
      <c r="B311" s="0" t="str">
        <f aca="false">SUBSTITUTE(A311,"))",")",1)</f>
        <v>IIR(MRO)</v>
      </c>
    </row>
    <row r="312" customFormat="false" ht="13.2" hidden="false" customHeight="false" outlineLevel="0" collapsed="false">
      <c r="A312" s="7" t="s">
        <v>702</v>
      </c>
      <c r="B312" s="0" t="str">
        <f aca="false">SUBSTITUTE(A312,"))",")",1)</f>
        <v>ILQF(MSA)</v>
      </c>
    </row>
    <row r="313" customFormat="false" ht="13.2" hidden="false" customHeight="false" outlineLevel="0" collapsed="false">
      <c r="A313" s="7" t="s">
        <v>703</v>
      </c>
      <c r="B313" s="0" t="str">
        <f aca="false">SUBSTITUTE(A313,"))",")",1)</f>
        <v>IMW(MSA)</v>
      </c>
    </row>
    <row r="314" customFormat="false" ht="13.2" hidden="false" customHeight="false" outlineLevel="0" collapsed="false">
      <c r="A314" s="7" t="s">
        <v>704</v>
      </c>
      <c r="B314" s="0" t="str">
        <f aca="false">SUBSTITUTE(A314,"))",")",1)</f>
        <v>IPMP(MSA)</v>
      </c>
    </row>
    <row r="315" customFormat="false" ht="13.2" hidden="false" customHeight="false" outlineLevel="0" collapsed="false">
      <c r="A315" s="11" t="s">
        <v>749</v>
      </c>
      <c r="B315" s="0" t="str">
        <f aca="false">SUBSTITUTE(A315,"))",")",1)</f>
        <v>IPSF(MPO)</v>
      </c>
    </row>
    <row r="316" customFormat="false" ht="13.2" hidden="false" customHeight="false" outlineLevel="0" collapsed="false">
      <c r="A316" s="7" t="s">
        <v>705</v>
      </c>
      <c r="B316" s="0" t="str">
        <f aca="false">SUBSTITUTE(A316,"))",")",1)</f>
        <v>IPSO(MSA)</v>
      </c>
    </row>
    <row r="317" customFormat="false" ht="13.2" hidden="false" customHeight="false" outlineLevel="0" collapsed="false">
      <c r="A317" s="7" t="s">
        <v>706</v>
      </c>
      <c r="B317" s="0" t="str">
        <f aca="false">SUBSTITUTE(A317,"))",")",1)</f>
        <v>IPST(MSA)</v>
      </c>
    </row>
    <row r="318" customFormat="false" ht="13.2" hidden="false" customHeight="false" outlineLevel="0" collapsed="false">
      <c r="A318" s="11" t="s">
        <v>707</v>
      </c>
      <c r="B318" s="0" t="str">
        <f aca="false">SUBSTITUTE(A318,"))",")",1)</f>
        <v>IPTS(MSA)</v>
      </c>
    </row>
    <row r="319" customFormat="false" ht="13.2" hidden="false" customHeight="false" outlineLevel="0" collapsed="false">
      <c r="A319" s="6" t="s">
        <v>708</v>
      </c>
      <c r="B319" s="0" t="str">
        <f aca="false">SUBSTITUTE(A319,"))",")",1)</f>
        <v>IRF(MSA)</v>
      </c>
    </row>
    <row r="320" customFormat="false" ht="13.2" hidden="false" customHeight="false" outlineLevel="0" collapsed="false">
      <c r="A320" s="7" t="s">
        <v>709</v>
      </c>
      <c r="B320" s="0" t="str">
        <f aca="false">SUBSTITUTE(A320,"))",")",1)</f>
        <v>IRI(MSA)</v>
      </c>
    </row>
    <row r="321" customFormat="false" ht="13.2" hidden="false" customHeight="false" outlineLevel="0" collapsed="false">
      <c r="A321" s="7" t="s">
        <v>710</v>
      </c>
      <c r="B321" s="0" t="str">
        <f aca="false">SUBSTITUTE(A321,"))",")",1)</f>
        <v>IRO(MSA)</v>
      </c>
    </row>
    <row r="322" customFormat="false" ht="13.2" hidden="false" customHeight="false" outlineLevel="0" collapsed="false">
      <c r="A322" s="7" t="s">
        <v>711</v>
      </c>
      <c r="B322" s="0" t="str">
        <f aca="false">SUBSTITUTE(A322,"))",")",1)</f>
        <v>IRP(MSA)</v>
      </c>
    </row>
    <row r="323" customFormat="false" ht="13.2" hidden="false" customHeight="false" outlineLevel="0" collapsed="false">
      <c r="A323" s="7" t="s">
        <v>712</v>
      </c>
      <c r="B323" s="0" t="str">
        <f aca="false">SUBSTITUTE(A323,"))",")",1)</f>
        <v>IRR(MSA)</v>
      </c>
    </row>
    <row r="324" customFormat="false" ht="13.2" hidden="false" customHeight="false" outlineLevel="0" collapsed="false">
      <c r="A324" s="7" t="s">
        <v>713</v>
      </c>
      <c r="B324" s="0" t="str">
        <f aca="false">SUBSTITUTE(A324,"))",")",1)</f>
        <v>IRRS(MSA)</v>
      </c>
    </row>
    <row r="325" customFormat="false" ht="13.2" hidden="false" customHeight="false" outlineLevel="0" collapsed="false">
      <c r="A325" s="11" t="s">
        <v>671</v>
      </c>
      <c r="B325" s="0" t="str">
        <f aca="false">SUBSTITUTE(A325,"))",")",1)</f>
        <v>ISAL(MOW)</v>
      </c>
    </row>
    <row r="326" customFormat="false" ht="13.2" hidden="false" customHeight="false" outlineLevel="0" collapsed="false">
      <c r="A326" s="11" t="s">
        <v>714</v>
      </c>
      <c r="B326" s="0" t="str">
        <f aca="false">SUBSTITUTE(A326,"))",")",1)</f>
        <v>ISAO(MSA)</v>
      </c>
    </row>
    <row r="327" customFormat="false" ht="13.2" hidden="false" customHeight="false" outlineLevel="0" collapsed="false">
      <c r="A327" s="6" t="s">
        <v>672</v>
      </c>
      <c r="B327" s="0" t="str">
        <f aca="false">SUBSTITUTE(A327,"))",")",1)</f>
        <v>ISAS(MOW)</v>
      </c>
    </row>
    <row r="328" customFormat="false" ht="13.2" hidden="false" customHeight="false" outlineLevel="0" collapsed="false">
      <c r="A328" s="6" t="s">
        <v>715</v>
      </c>
      <c r="B328" s="0" t="str">
        <f aca="false">SUBSTITUTE(A328,"))",")",1)</f>
        <v>ISCP(MSA)</v>
      </c>
    </row>
    <row r="329" customFormat="false" ht="13.2" hidden="false" customHeight="false" outlineLevel="0" collapsed="false">
      <c r="A329" s="11" t="s">
        <v>716</v>
      </c>
      <c r="B329" s="0" t="str">
        <f aca="false">SUBSTITUTE(A329,"))",")",1)</f>
        <v>ISG(MSA)</v>
      </c>
    </row>
    <row r="330" customFormat="false" ht="13.2" hidden="false" customHeight="false" outlineLevel="0" collapsed="false">
      <c r="A330" s="6" t="s">
        <v>717</v>
      </c>
      <c r="B330" s="0" t="str">
        <f aca="false">SUBSTITUTE(A330,"))",")",1)</f>
        <v>ISPF(MSA)</v>
      </c>
    </row>
    <row r="331" customFormat="false" ht="13.2" hidden="false" customHeight="false" outlineLevel="0" collapsed="false">
      <c r="A331" s="6" t="s">
        <v>794</v>
      </c>
      <c r="B331" s="0" t="str">
        <f aca="false">SUBSTITUTE(A331,"))",")",1)</f>
        <v>ITL(MRO,MNT,MSA)</v>
      </c>
    </row>
    <row r="332" customFormat="false" ht="13.2" hidden="false" customHeight="false" outlineLevel="0" collapsed="false">
      <c r="A332" s="7" t="s">
        <v>718</v>
      </c>
      <c r="B332" s="0" t="str">
        <f aca="false">SUBSTITUTE(A332,"))",")",1)</f>
        <v>IWTH(MSA)</v>
      </c>
    </row>
    <row r="333" customFormat="false" ht="13.2" hidden="false" customHeight="false" outlineLevel="0" collapsed="false">
      <c r="A333" s="13" t="s">
        <v>756</v>
      </c>
      <c r="B333" s="0" t="str">
        <f aca="false">SUBSTITUTE(A333,"))",")",1)</f>
        <v>IYH(MNC,MSA)</v>
      </c>
    </row>
    <row r="334" customFormat="false" ht="13.2" hidden="false" customHeight="false" outlineLevel="0" collapsed="false">
      <c r="A334" s="6" t="s">
        <v>774</v>
      </c>
      <c r="B334" s="0" t="str">
        <f aca="false">SUBSTITUTE(A334,"))",")",1)</f>
        <v>IYHO(MHD,MOW)</v>
      </c>
    </row>
    <row r="335" customFormat="false" ht="13.2" hidden="false" customHeight="false" outlineLevel="0" collapsed="false">
      <c r="A335" s="7" t="s">
        <v>719</v>
      </c>
      <c r="B335" s="0" t="str">
        <f aca="false">SUBSTITUTE(A335,"))",")",1)</f>
        <v>JBG(MSA)</v>
      </c>
    </row>
    <row r="336" customFormat="false" ht="13.2" hidden="false" customHeight="false" outlineLevel="0" collapsed="false">
      <c r="A336" s="7" t="s">
        <v>720</v>
      </c>
      <c r="B336" s="0" t="str">
        <f aca="false">SUBSTITUTE(A336,"))",")",1)</f>
        <v>JCN(MSA)</v>
      </c>
    </row>
    <row r="337" customFormat="false" ht="13.2" hidden="false" customHeight="false" outlineLevel="0" collapsed="false">
      <c r="A337" s="7" t="s">
        <v>721</v>
      </c>
      <c r="B337" s="0" t="str">
        <f aca="false">SUBSTITUTE(A337,"))",")",1)</f>
        <v>JCN0(MSA)</v>
      </c>
    </row>
    <row r="338" customFormat="false" ht="13.2" hidden="false" customHeight="false" outlineLevel="0" collapsed="false">
      <c r="A338" s="11" t="s">
        <v>722</v>
      </c>
      <c r="B338" s="0" t="str">
        <f aca="false">SUBSTITUTE(A338,"))",")",1)</f>
        <v>JCN1(MSA)</v>
      </c>
    </row>
    <row r="339" customFormat="false" ht="13.2" hidden="false" customHeight="false" outlineLevel="0" collapsed="false">
      <c r="A339" s="6" t="s">
        <v>723</v>
      </c>
      <c r="B339" s="0" t="str">
        <f aca="false">SUBSTITUTE(A339,"))",")",1)</f>
        <v>JD(MSA)</v>
      </c>
    </row>
    <row r="340" customFormat="false" ht="13.2" hidden="false" customHeight="false" outlineLevel="0" collapsed="false">
      <c r="A340" s="13" t="s">
        <v>757</v>
      </c>
      <c r="B340" s="0" t="str">
        <f aca="false">SUBSTITUTE(A340,"))",")",1)</f>
        <v>JE(MNC,MSA)</v>
      </c>
    </row>
    <row r="341" customFormat="false" ht="13.2" hidden="false" customHeight="false" outlineLevel="0" collapsed="false">
      <c r="A341" s="6" t="s">
        <v>795</v>
      </c>
      <c r="B341" s="0" t="str">
        <f aca="false">SUBSTITUTE(A341,"))",")",1)</f>
        <v>JH(MRO,MNT,MSA)</v>
      </c>
    </row>
    <row r="342" customFormat="false" ht="13.2" hidden="false" customHeight="false" outlineLevel="0" collapsed="false">
      <c r="A342" s="13" t="s">
        <v>758</v>
      </c>
      <c r="B342" s="0" t="str">
        <f aca="false">SUBSTITUTE(A342,"))",")",1)</f>
        <v>JP(MNC,MSA)</v>
      </c>
    </row>
    <row r="343" customFormat="false" ht="13.2" hidden="false" customHeight="false" outlineLevel="0" collapsed="false">
      <c r="A343" s="7" t="s">
        <v>751</v>
      </c>
      <c r="B343" s="0" t="str">
        <f aca="false">SUBSTITUTE(A343,"))",")",1)</f>
        <v>JPC(MPS)</v>
      </c>
    </row>
    <row r="344" customFormat="false" ht="13.2" hidden="false" customHeight="false" outlineLevel="0" collapsed="false">
      <c r="A344" s="6" t="s">
        <v>759</v>
      </c>
      <c r="B344" s="0" t="str">
        <f aca="false">SUBSTITUTE(A344,"))",")",1)</f>
        <v>JPL(MNC,MSA)</v>
      </c>
    </row>
    <row r="345" customFormat="false" ht="13.2" hidden="false" customHeight="false" outlineLevel="0" collapsed="false">
      <c r="A345" s="7" t="s">
        <v>724</v>
      </c>
      <c r="B345" s="0" t="str">
        <f aca="false">SUBSTITUTE(A345,"))",")",1)</f>
        <v>KC(MSA)</v>
      </c>
    </row>
    <row r="346" customFormat="false" ht="13.2" hidden="false" customHeight="false" outlineLevel="0" collapsed="false">
      <c r="A346" s="6" t="s">
        <v>667</v>
      </c>
      <c r="B346" s="0" t="str">
        <f aca="false">SUBSTITUTE(A346,"))",")",1)</f>
        <v>KDC(MNC)</v>
      </c>
    </row>
    <row r="347" customFormat="false" ht="13.2" hidden="false" customHeight="false" outlineLevel="0" collapsed="false">
      <c r="A347" s="6" t="s">
        <v>669</v>
      </c>
      <c r="B347" s="0" t="str">
        <f aca="false">SUBSTITUTE(A347,"))",")",1)</f>
        <v>KDF(MFT)</v>
      </c>
    </row>
    <row r="348" customFormat="false" ht="13.2" hidden="false" customHeight="false" outlineLevel="0" collapsed="false">
      <c r="A348" s="6" t="s">
        <v>796</v>
      </c>
      <c r="B348" s="0" t="str">
        <f aca="false">SUBSTITUTE(A348,"))",")",1)</f>
        <v>KDT(12,MNC,MSA)</v>
      </c>
    </row>
    <row r="349" customFormat="false" ht="13.2" hidden="false" customHeight="false" outlineLevel="0" collapsed="false">
      <c r="A349" s="7" t="s">
        <v>670</v>
      </c>
      <c r="B349" s="0" t="str">
        <f aca="false">SUBSTITUTE(A349,"))",")",1)</f>
        <v>KFL(MSO+1)</v>
      </c>
    </row>
    <row r="350" customFormat="false" ht="13.2" hidden="false" customHeight="false" outlineLevel="0" collapsed="false">
      <c r="A350" s="6" t="s">
        <v>760</v>
      </c>
      <c r="B350" s="0" t="str">
        <f aca="false">SUBSTITUTE(A350,"))",")",1)</f>
        <v>KGO(MNC,MSA)</v>
      </c>
    </row>
    <row r="351" customFormat="false" ht="13.2" hidden="false" customHeight="false" outlineLevel="0" collapsed="false">
      <c r="A351" s="6" t="s">
        <v>679</v>
      </c>
      <c r="B351" s="0" t="str">
        <f aca="false">SUBSTITUTE(A351,"))",")",1)</f>
        <v>KIR(MRO)</v>
      </c>
    </row>
    <row r="352" customFormat="false" ht="13.2" hidden="false" customHeight="false" outlineLevel="0" collapsed="false">
      <c r="A352" s="6" t="s">
        <v>785</v>
      </c>
      <c r="B352" s="0" t="str">
        <f aca="false">SUBSTITUTE(A352,"))",")",1)</f>
        <v>KOMP(MNT,MSA)</v>
      </c>
    </row>
    <row r="353" customFormat="false" ht="13.2" hidden="false" customHeight="false" outlineLevel="0" collapsed="false">
      <c r="A353" s="7" t="s">
        <v>725</v>
      </c>
      <c r="B353" s="0" t="str">
        <f aca="false">SUBSTITUTE(A353,"))",")",1)</f>
        <v>KP1(MSA)</v>
      </c>
    </row>
    <row r="354" customFormat="false" ht="13.2" hidden="false" customHeight="false" outlineLevel="0" collapsed="false">
      <c r="A354" s="7" t="s">
        <v>752</v>
      </c>
      <c r="B354" s="0" t="str">
        <f aca="false">SUBSTITUTE(A354,"))",")",1)</f>
        <v>KPC(MPS)</v>
      </c>
    </row>
    <row r="355" customFormat="false" ht="13.2" hidden="false" customHeight="false" outlineLevel="0" collapsed="false">
      <c r="A355" s="6" t="s">
        <v>750</v>
      </c>
      <c r="B355" s="0" t="str">
        <f aca="false">SUBSTITUTE(A355,"))",")",1)</f>
        <v>KPSN(MPO)</v>
      </c>
    </row>
    <row r="356" customFormat="false" ht="13.2" hidden="false" customHeight="false" outlineLevel="0" collapsed="false">
      <c r="A356" s="7" t="s">
        <v>726</v>
      </c>
      <c r="B356" s="0" t="str">
        <f aca="false">SUBSTITUTE(A356,"))",")",1)</f>
        <v>KT(MSA)</v>
      </c>
    </row>
    <row r="357" customFormat="false" ht="13.2" hidden="false" customHeight="false" outlineLevel="0" collapsed="false">
      <c r="A357" s="6" t="s">
        <v>727</v>
      </c>
      <c r="B357" s="0" t="str">
        <f aca="false">SUBSTITUTE(A357,"))",")",1)</f>
        <v>KTF(MSA)</v>
      </c>
    </row>
    <row r="358" customFormat="false" ht="13.2" hidden="false" customHeight="false" outlineLevel="0" collapsed="false">
      <c r="A358" s="6" t="s">
        <v>728</v>
      </c>
      <c r="B358" s="0" t="str">
        <f aca="false">SUBSTITUTE(A358,"))",")",1)</f>
        <v>KTMX(MSA)</v>
      </c>
    </row>
    <row r="359" customFormat="false" ht="13.2" hidden="false" customHeight="false" outlineLevel="0" collapsed="false">
      <c r="A359" s="6" t="s">
        <v>729</v>
      </c>
      <c r="B359" s="0" t="str">
        <f aca="false">SUBSTITUTE(A359,"))",")",1)</f>
        <v>KTT(MSA)</v>
      </c>
    </row>
    <row r="360" customFormat="false" ht="13.2" hidden="false" customHeight="false" outlineLevel="0" collapsed="false">
      <c r="A360" s="11" t="s">
        <v>651</v>
      </c>
      <c r="B360" s="0" t="str">
        <f aca="false">SUBSTITUTE(A360,"))",")",1)</f>
        <v>KW(2*MSA+MSO)</v>
      </c>
    </row>
    <row r="361" customFormat="false" ht="13.2" hidden="false" customHeight="false" outlineLevel="0" collapsed="false">
      <c r="A361" s="6" t="s">
        <v>797</v>
      </c>
      <c r="B361" s="0" t="str">
        <f aca="false">SUBSTITUTE(A361,"))",")",1)</f>
        <v>LFT(MRO,MNT,MSA)</v>
      </c>
    </row>
    <row r="362" customFormat="false" ht="13.2" hidden="false" customHeight="false" outlineLevel="0" collapsed="false">
      <c r="A362" s="6" t="s">
        <v>775</v>
      </c>
      <c r="B362" s="0" t="str">
        <f aca="false">SUBSTITUTE(A362,"))",")",1)</f>
        <v>LGIR(MHD,MOW)</v>
      </c>
    </row>
    <row r="363" customFormat="false" ht="13.2" hidden="false" customHeight="false" outlineLevel="0" collapsed="false">
      <c r="A363" s="6" t="s">
        <v>788</v>
      </c>
      <c r="B363" s="0" t="str">
        <f aca="false">SUBSTITUTE(A363,"))",")",1)</f>
        <v>LID(ML1,MSA)</v>
      </c>
    </row>
    <row r="364" customFormat="false" ht="13.2" hidden="false" customHeight="false" outlineLevel="0" collapsed="false">
      <c r="A364" s="6" t="s">
        <v>730</v>
      </c>
      <c r="B364" s="0" t="str">
        <f aca="false">SUBSTITUTE(A364,"))",")",1)</f>
        <v>LM(MSA)</v>
      </c>
    </row>
    <row r="365" customFormat="false" ht="13.2" hidden="false" customHeight="false" outlineLevel="0" collapsed="false">
      <c r="A365" s="6" t="s">
        <v>800</v>
      </c>
      <c r="B365" s="0" t="str">
        <f aca="false">SUBSTITUTE(A365,"))",")",1)</f>
        <v>LPC(MRO,MPS,MSA)</v>
      </c>
    </row>
    <row r="366" customFormat="false" ht="13.2" hidden="false" customHeight="false" outlineLevel="0" collapsed="false">
      <c r="A366" s="6" t="s">
        <v>731</v>
      </c>
      <c r="B366" s="0" t="str">
        <f aca="false">SUBSTITUTE(A366,"))",")",1)</f>
        <v>LRD(MSA)</v>
      </c>
    </row>
    <row r="367" customFormat="false" ht="13.2" hidden="false" customHeight="false" outlineLevel="0" collapsed="false">
      <c r="A367" s="6" t="s">
        <v>798</v>
      </c>
      <c r="B367" s="0" t="str">
        <f aca="false">SUBSTITUTE(A367,"))",")",1)</f>
        <v>LT(MRO,MNT,MSA)</v>
      </c>
    </row>
    <row r="368" customFormat="false" ht="13.2" hidden="false" customHeight="false" outlineLevel="0" collapsed="false">
      <c r="A368" s="6" t="s">
        <v>732</v>
      </c>
      <c r="B368" s="0" t="str">
        <f aca="false">SUBSTITUTE(A368,"))",")",1)</f>
        <v>LUN(MSA)</v>
      </c>
    </row>
    <row r="369" customFormat="false" ht="13.2" hidden="false" customHeight="false" outlineLevel="0" collapsed="false">
      <c r="A369" s="7" t="s">
        <v>733</v>
      </c>
      <c r="B369" s="0" t="str">
        <f aca="false">SUBSTITUTE(A369,"))",")",1)</f>
        <v>LUNS(MSA)</v>
      </c>
    </row>
    <row r="370" customFormat="false" ht="13.2" hidden="false" customHeight="false" outlineLevel="0" collapsed="false">
      <c r="A370" s="6" t="s">
        <v>801</v>
      </c>
      <c r="B370" s="0" t="str">
        <f aca="false">SUBSTITUTE(A370,"))",")",1)</f>
        <v>LY(MRO,MNC,MSA)</v>
      </c>
    </row>
    <row r="371" customFormat="false" ht="13.2" hidden="false" customHeight="false" outlineLevel="0" collapsed="false">
      <c r="A371" s="6" t="s">
        <v>799</v>
      </c>
      <c r="B371" s="0" t="str">
        <f aca="false">SUBSTITUTE(A371,"))",")",1)</f>
        <v>LYR(MRO,MNT,MSA)</v>
      </c>
    </row>
    <row r="372" customFormat="false" ht="13.2" hidden="false" customHeight="false" outlineLevel="0" collapsed="false">
      <c r="A372" s="7" t="s">
        <v>734</v>
      </c>
      <c r="B372" s="0" t="str">
        <f aca="false">SUBSTITUTE(A372,"))",")",1)</f>
        <v>MXSR(MSA)</v>
      </c>
    </row>
    <row r="373" customFormat="false" ht="13.2" hidden="false" customHeight="false" outlineLevel="0" collapsed="false">
      <c r="A373" s="7" t="s">
        <v>735</v>
      </c>
      <c r="B373" s="0" t="str">
        <f aca="false">SUBSTITUTE(A373,"))",")",1)</f>
        <v>NBCF(MSA)</v>
      </c>
    </row>
    <row r="374" customFormat="false" ht="13.2" hidden="false" customHeight="false" outlineLevel="0" collapsed="false">
      <c r="A374" s="13" t="s">
        <v>736</v>
      </c>
      <c r="B374" s="0" t="str">
        <f aca="false">SUBSTITUTE(A374,"))",")",1)</f>
        <v>NBCT(MSA)</v>
      </c>
    </row>
    <row r="375" customFormat="false" ht="13.2" hidden="false" customHeight="false" outlineLevel="0" collapsed="false">
      <c r="A375" s="6" t="s">
        <v>664</v>
      </c>
      <c r="B375" s="0" t="str">
        <f aca="false">SUBSTITUTE(A375,"))",")",1)</f>
        <v>NBE(MNT)</v>
      </c>
    </row>
    <row r="376" customFormat="false" ht="13.2" hidden="false" customHeight="false" outlineLevel="0" collapsed="false">
      <c r="A376" s="6" t="s">
        <v>737</v>
      </c>
      <c r="B376" s="0" t="str">
        <f aca="false">SUBSTITUTE(A376,"))",")",1)</f>
        <v>NBFF(MSA)</v>
      </c>
    </row>
    <row r="377" customFormat="false" ht="13.2" hidden="false" customHeight="false" outlineLevel="0" collapsed="false">
      <c r="A377" s="6" t="s">
        <v>738</v>
      </c>
      <c r="B377" s="0" t="str">
        <f aca="false">SUBSTITUTE(A377,"))",")",1)</f>
        <v>NBFT(MSA)</v>
      </c>
    </row>
    <row r="378" customFormat="false" ht="13.2" hidden="false" customHeight="false" outlineLevel="0" collapsed="false">
      <c r="A378" s="6" t="s">
        <v>776</v>
      </c>
      <c r="B378" s="0" t="str">
        <f aca="false">SUBSTITUTE(A378,"))",")",1)</f>
        <v>NBHS(MHD,MOW)</v>
      </c>
    </row>
    <row r="379" customFormat="false" ht="13.2" hidden="false" customHeight="false" outlineLevel="0" collapsed="false">
      <c r="A379" s="6" t="s">
        <v>739</v>
      </c>
      <c r="B379" s="0" t="str">
        <f aca="false">SUBSTITUTE(A379,"))",")",1)</f>
        <v>NBSA(MSA)</v>
      </c>
    </row>
    <row r="380" customFormat="false" ht="13.2" hidden="false" customHeight="false" outlineLevel="0" collapsed="false">
      <c r="A380" s="6" t="s">
        <v>740</v>
      </c>
      <c r="B380" s="0" t="str">
        <f aca="false">SUBSTITUTE(A380,"))",")",1)</f>
        <v>NBSL(MSA)</v>
      </c>
    </row>
    <row r="381" customFormat="false" ht="13.2" hidden="false" customHeight="false" outlineLevel="0" collapsed="false">
      <c r="A381" s="6" t="s">
        <v>804</v>
      </c>
      <c r="B381" s="0" t="str">
        <f aca="false">SUBSTITUTE(A381,"))",")",1)</f>
        <v>NBSX(MBS,MHD,MOW)</v>
      </c>
    </row>
    <row r="382" customFormat="false" ht="13.2" hidden="false" customHeight="false" outlineLevel="0" collapsed="false">
      <c r="A382" s="6" t="s">
        <v>665</v>
      </c>
      <c r="B382" s="0" t="str">
        <f aca="false">SUBSTITUTE(A382,"))",")",1)</f>
        <v>NBT(MNT)</v>
      </c>
    </row>
    <row r="383" customFormat="false" ht="13.2" hidden="false" customHeight="false" outlineLevel="0" collapsed="false">
      <c r="A383" s="6" t="s">
        <v>741</v>
      </c>
      <c r="B383" s="0" t="str">
        <f aca="false">SUBSTITUTE(A383,"))",")",1)</f>
        <v>NBW(MSA)</v>
      </c>
    </row>
    <row r="384" customFormat="false" ht="13.2" hidden="false" customHeight="false" outlineLevel="0" collapsed="false">
      <c r="A384" s="6" t="s">
        <v>777</v>
      </c>
      <c r="B384" s="0" t="str">
        <f aca="false">SUBSTITUTE(A384,"))",")",1)</f>
        <v>NCOW(MHD,MOW)</v>
      </c>
    </row>
    <row r="385" customFormat="false" ht="13.2" hidden="false" customHeight="false" outlineLevel="0" collapsed="false">
      <c r="A385" s="6" t="s">
        <v>764</v>
      </c>
      <c r="B385" s="0" t="str">
        <f aca="false">SUBSTITUTE(A385,"))",")",1)</f>
        <v>NCP(MRO,MSA)</v>
      </c>
    </row>
    <row r="386" customFormat="false" ht="13.2" hidden="false" customHeight="false" outlineLevel="0" collapsed="false">
      <c r="A386" s="6" t="s">
        <v>761</v>
      </c>
      <c r="B386" s="0" t="str">
        <f aca="false">SUBSTITUTE(A386,"))",")",1)</f>
        <v>NCR(MNC,MSA)</v>
      </c>
    </row>
    <row r="387" customFormat="false" ht="13.2" hidden="false" customHeight="false" outlineLevel="0" collapsed="false">
      <c r="A387" s="6" t="s">
        <v>742</v>
      </c>
      <c r="B387" s="0" t="str">
        <f aca="false">SUBSTITUTE(A387,"))",")",1)</f>
        <v>NDFA(MSA)</v>
      </c>
    </row>
    <row r="388" customFormat="false" ht="13.2" hidden="false" customHeight="false" outlineLevel="0" collapsed="false">
      <c r="A388" s="7" t="s">
        <v>673</v>
      </c>
      <c r="B388" s="0" t="str">
        <f aca="false">SUBSTITUTE(A388,"))",")",1)</f>
        <v>NFED(MOW)</v>
      </c>
    </row>
    <row r="389" customFormat="false" ht="13.2" hidden="false" customHeight="false" outlineLevel="0" collapsed="false">
      <c r="A389" s="6" t="s">
        <v>765</v>
      </c>
      <c r="B389" s="0" t="str">
        <f aca="false">SUBSTITUTE(A389,"))",")",1)</f>
        <v>NFRT(MRO,MSA)</v>
      </c>
    </row>
    <row r="390" customFormat="false" ht="13.2" hidden="false" customHeight="false" outlineLevel="0" collapsed="false">
      <c r="A390" s="6" t="s">
        <v>803</v>
      </c>
      <c r="B390" s="0" t="str">
        <f aca="false">SUBSTITUTE(A390,"))",")",1)</f>
        <v>NGIX(MSA,MHD,MOW)</v>
      </c>
    </row>
    <row r="391" customFormat="false" ht="13.2" hidden="false" customHeight="false" outlineLevel="0" collapsed="false">
      <c r="A391" s="6" t="s">
        <v>787</v>
      </c>
      <c r="B391" s="0" t="str">
        <f aca="false">SUBSTITUTE(A391,"))",")",1)</f>
        <v>NGZ(MHD,MSA)</v>
      </c>
    </row>
    <row r="392" customFormat="false" ht="13.2" hidden="false" customHeight="false" outlineLevel="0" collapsed="false">
      <c r="A392" s="6" t="s">
        <v>778</v>
      </c>
      <c r="B392" s="0" t="str">
        <f aca="false">SUBSTITUTE(A392,"))",")",1)</f>
        <v>NGZA(MHD,MOW)</v>
      </c>
    </row>
    <row r="393" customFormat="false" ht="13.2" hidden="false" customHeight="false" outlineLevel="0" collapsed="false">
      <c r="A393" s="6" t="s">
        <v>779</v>
      </c>
      <c r="B393" s="0" t="str">
        <f aca="false">SUBSTITUTE(A393,"))",")",1)</f>
        <v>NHBS(MHD,MOW)</v>
      </c>
    </row>
    <row r="394" customFormat="false" ht="13.2" hidden="false" customHeight="false" outlineLevel="0" collapsed="false">
      <c r="A394" s="7" t="s">
        <v>674</v>
      </c>
      <c r="B394" s="0" t="str">
        <f aca="false">SUBSTITUTE(A394,"))",")",1)</f>
        <v>NHRD(MOW)</v>
      </c>
    </row>
    <row r="395" customFormat="false" ht="13.2" hidden="false" customHeight="false" outlineLevel="0" collapsed="false">
      <c r="A395" s="6" t="s">
        <v>762</v>
      </c>
      <c r="B395" s="0" t="str">
        <f aca="false">SUBSTITUTE(A395,"))",")",1)</f>
        <v>NHU(MNC,MSA)</v>
      </c>
    </row>
    <row r="396" customFormat="false" ht="13.2" hidden="false" customHeight="false" outlineLevel="0" collapsed="false">
      <c r="A396" s="7" t="s">
        <v>658</v>
      </c>
      <c r="B396" s="0" t="str">
        <f aca="false">SUBSTITUTE(A396,"))",")",1)</f>
        <v>NHY(MHY)</v>
      </c>
    </row>
    <row r="397" customFormat="false" ht="13.2" hidden="false" customHeight="false" outlineLevel="0" collapsed="false">
      <c r="A397" s="11" t="s">
        <v>743</v>
      </c>
      <c r="B397" s="0" t="str">
        <f aca="false">SUBSTITUTE(A397,"))",")",1)</f>
        <v>NII(MSA)</v>
      </c>
    </row>
    <row r="398" customFormat="false" ht="13.2" hidden="false" customHeight="false" outlineLevel="0" collapsed="false">
      <c r="A398" s="7" t="s">
        <v>680</v>
      </c>
      <c r="B398" s="0" t="str">
        <f aca="false">SUBSTITUTE(A398,"))",")",1)</f>
        <v>NIR(MRO)</v>
      </c>
    </row>
    <row r="399" customFormat="false" ht="13.2" hidden="false" customHeight="false" outlineLevel="0" collapsed="false">
      <c r="A399" s="6" t="s">
        <v>661</v>
      </c>
      <c r="B399" s="0" t="str">
        <f aca="false">SUBSTITUTE(A399,"))",")",1)</f>
        <v>NISA(NBMX)</v>
      </c>
    </row>
    <row r="400" customFormat="false" ht="13.2" hidden="false" customHeight="false" outlineLevel="0" collapsed="false">
      <c r="A400" s="6" t="s">
        <v>744</v>
      </c>
      <c r="B400" s="0" t="str">
        <f aca="false">SUBSTITUTE(A400,"))",")",1)</f>
        <v>NMW(MSA)</v>
      </c>
    </row>
    <row r="401" customFormat="false" ht="13.2" hidden="false" customHeight="false" outlineLevel="0" collapsed="false">
      <c r="A401" s="7" t="s">
        <v>753</v>
      </c>
      <c r="B401" s="0" t="str">
        <f aca="false">SUBSTITUTE(A401,"))",")",1)</f>
        <v>NPC(MPS)</v>
      </c>
    </row>
    <row r="402" customFormat="false" ht="13.2" hidden="false" customHeight="false" outlineLevel="0" collapsed="false">
      <c r="A402" s="7" t="s">
        <v>745</v>
      </c>
      <c r="B402" s="0" t="str">
        <f aca="false">SUBSTITUTE(A402,"))",")",1)</f>
        <v>NPSF(MSA)</v>
      </c>
    </row>
    <row r="403" customFormat="false" ht="13.2" hidden="false" customHeight="false" outlineLevel="0" collapsed="false">
      <c r="A403" s="6" t="s">
        <v>766</v>
      </c>
      <c r="B403" s="0" t="str">
        <f aca="false">SUBSTITUTE(A403,"))",")",1)</f>
        <v>NPST(MRO,MSA)</v>
      </c>
    </row>
    <row r="404" customFormat="false" ht="13.2" hidden="false" customHeight="false" outlineLevel="0" collapsed="false">
      <c r="A404" s="7" t="s">
        <v>659</v>
      </c>
      <c r="B404" s="0" t="str">
        <f aca="false">SUBSTITUTE(A404,"))",")",1)</f>
        <v>NQRB(MHY)</v>
      </c>
    </row>
    <row r="405" customFormat="false" ht="13.2" hidden="false" customHeight="false" outlineLevel="0" collapsed="false">
      <c r="A405" s="7" t="s">
        <v>746</v>
      </c>
      <c r="B405" s="0" t="str">
        <f aca="false">SUBSTITUTE(A405,"))",")",1)</f>
        <v>NRO(MSA)</v>
      </c>
    </row>
    <row r="406" customFormat="false" ht="13.2" hidden="false" customHeight="false" outlineLevel="0" collapsed="false">
      <c r="A406" s="7" t="s">
        <v>675</v>
      </c>
      <c r="B406" s="0" t="str">
        <f aca="false">SUBSTITUTE(A406,"))",")",1)</f>
        <v>NSAL(MSA)</v>
      </c>
    </row>
    <row r="407" customFormat="false" ht="13.2" hidden="false" customHeight="false" outlineLevel="0" collapsed="false">
      <c r="A407" s="7" t="s">
        <v>676</v>
      </c>
      <c r="B407" s="0" t="str">
        <f aca="false">SUBSTITUTE(A407,"))",")",1)</f>
        <v>NSAO(MOW)</v>
      </c>
    </row>
    <row r="408" customFormat="false" ht="13.2" hidden="false" customHeight="false" outlineLevel="0" collapsed="false">
      <c r="A408" s="7" t="s">
        <v>677</v>
      </c>
      <c r="B408" s="0" t="str">
        <f aca="false">SUBSTITUTE(A408,"))",")",1)</f>
        <v>NSAS(MOW)</v>
      </c>
    </row>
    <row r="409" customFormat="false" ht="13.2" hidden="false" customHeight="false" outlineLevel="0" collapsed="false">
      <c r="A409" s="6" t="s">
        <v>767</v>
      </c>
      <c r="B409" s="0" t="str">
        <f aca="false">SUBSTITUTE(A409,"))",")",1)</f>
        <v>NTL(MRO,MSA)</v>
      </c>
    </row>
    <row r="410" customFormat="false" ht="13.2" hidden="false" customHeight="false" outlineLevel="0" collapsed="false">
      <c r="A410" s="6" t="s">
        <v>668</v>
      </c>
      <c r="B410" s="0" t="str">
        <f aca="false">SUBSTITUTE(A410,"))",")",1)</f>
        <v>NTP(MNC)</v>
      </c>
    </row>
    <row r="411" customFormat="false" ht="13.2" hidden="false" customHeight="false" outlineLevel="0" collapsed="false">
      <c r="A411" s="7" t="s">
        <v>660</v>
      </c>
      <c r="B411" s="0" t="str">
        <f aca="false">SUBSTITUTE(A411,"))",")",1)</f>
        <v>NTX(MHY)</v>
      </c>
    </row>
    <row r="412" customFormat="false" ht="13.2" hidden="false" customHeight="false" outlineLevel="0" collapsed="false">
      <c r="A412" s="7" t="s">
        <v>747</v>
      </c>
      <c r="B412" s="0" t="str">
        <f aca="false">SUBSTITUTE(A412,"))",")",1)</f>
        <v>NVCN(MSA)</v>
      </c>
    </row>
    <row r="413" customFormat="false" ht="13.2" hidden="false" customHeight="false" outlineLevel="0" collapsed="false">
      <c r="A413" s="7" t="s">
        <v>748</v>
      </c>
      <c r="B413" s="0" t="str">
        <f aca="false">SUBSTITUTE(A413,"))",")",1)</f>
        <v>NWDA(MSA)</v>
      </c>
    </row>
    <row r="414" customFormat="false" ht="13.2" hidden="false" customHeight="false" outlineLevel="0" collapsed="false">
      <c r="A414" s="6" t="s">
        <v>780</v>
      </c>
      <c r="B414" s="0" t="str">
        <f aca="false">SUBSTITUTE(A414,"))",")",1)</f>
        <v>NYHO(MHD,MOW)</v>
      </c>
    </row>
    <row r="415" customFormat="false" ht="13.2" hidden="false" customHeight="false" outlineLevel="0" collapsed="false">
      <c r="A415" s="6" t="s">
        <v>763</v>
      </c>
      <c r="B415" s="0" t="str">
        <f aca="false">SUBSTITUTE(A415,"))",")",1)</f>
        <v>NYLN(MNC,MSA)</v>
      </c>
    </row>
    <row r="416" customFormat="false" ht="13.2" hidden="false" customHeight="false" outlineLevel="0" collapsed="false">
      <c r="A416" s="6" t="s">
        <v>988</v>
      </c>
      <c r="B416" s="0" t="str">
        <f aca="false">SUBSTITUTE(A416,"))",")",1)</f>
        <v>OCPD(MSA)</v>
      </c>
    </row>
    <row r="417" customFormat="false" ht="13.2" hidden="false" customHeight="false" outlineLevel="0" collapsed="false">
      <c r="A417" s="6" t="s">
        <v>989</v>
      </c>
      <c r="B417" s="0" t="str">
        <f aca="false">SUBSTITUTE(A417,"))",")",1)</f>
        <v>OMAP(MSA)</v>
      </c>
    </row>
    <row r="418" customFormat="false" ht="13.2" hidden="false" customHeight="false" outlineLevel="0" collapsed="false">
      <c r="A418" s="6" t="s">
        <v>841</v>
      </c>
      <c r="B418" s="0" t="str">
        <f aca="false">SUBSTITUTE(A418,"))",")",1)</f>
        <v>ORHI(MNT)</v>
      </c>
    </row>
    <row r="419" customFormat="false" ht="13.2" hidden="false" customHeight="false" outlineLevel="0" collapsed="false">
      <c r="A419" s="6" t="s">
        <v>990</v>
      </c>
      <c r="B419" s="0" t="str">
        <f aca="false">SUBSTITUTE(A419,"))",")",1)</f>
        <v>ORSD(MSA)</v>
      </c>
    </row>
    <row r="420" customFormat="false" ht="13.2" hidden="false" customHeight="false" outlineLevel="0" collapsed="false">
      <c r="A420" s="6" t="s">
        <v>805</v>
      </c>
      <c r="B420" s="0" t="str">
        <f aca="false">SUBSTITUTE(A420,"))",")",1)</f>
        <v>OSAA(MOW)</v>
      </c>
    </row>
    <row r="421" customFormat="false" ht="13.2" hidden="false" customHeight="false" outlineLevel="0" collapsed="false">
      <c r="A421" s="6" t="s">
        <v>806</v>
      </c>
      <c r="B421" s="0" t="str">
        <f aca="false">SUBSTITUTE(A421,"))",")",1)</f>
        <v>OWSA(MOW)</v>
      </c>
    </row>
    <row r="422" customFormat="false" ht="13.2" hidden="false" customHeight="false" outlineLevel="0" collapsed="false">
      <c r="A422" s="6" t="s">
        <v>991</v>
      </c>
      <c r="B422" s="0" t="str">
        <f aca="false">SUBSTITUTE(A422,"))",")",1)</f>
        <v>PAW(MSA)</v>
      </c>
    </row>
    <row r="423" customFormat="false" ht="13.2" hidden="false" customHeight="false" outlineLevel="0" collapsed="false">
      <c r="A423" s="6" t="s">
        <v>992</v>
      </c>
      <c r="B423" s="0" t="str">
        <f aca="false">SUBSTITUTE(A423,"))",")",1)</f>
        <v>PCOF(MSA)</v>
      </c>
    </row>
    <row r="424" customFormat="false" ht="13.2" hidden="false" customHeight="false" outlineLevel="0" collapsed="false">
      <c r="A424" s="6" t="s">
        <v>822</v>
      </c>
      <c r="B424" s="0" t="str">
        <f aca="false">SUBSTITUTE(A424,"))",")",1)</f>
        <v>PCST(MPS)</v>
      </c>
    </row>
    <row r="425" customFormat="false" ht="13.2" hidden="false" customHeight="false" outlineLevel="0" collapsed="false">
      <c r="A425" s="6" t="s">
        <v>1535</v>
      </c>
      <c r="B425" s="0" t="str">
        <f aca="false">SUBSTITUTE(A425,"))",")",1)</f>
        <v>PCT(5,MHY)</v>
      </c>
    </row>
    <row r="426" customFormat="false" ht="13.2" hidden="false" customHeight="false" outlineLevel="0" collapsed="false">
      <c r="A426" s="6" t="s">
        <v>1536</v>
      </c>
      <c r="B426" s="0" t="str">
        <f aca="false">SUBSTITUTE(A426,"))",")",1)</f>
        <v>PCTH(5,MHY)</v>
      </c>
    </row>
    <row r="427" customFormat="false" ht="13.2" hidden="false" customHeight="false" outlineLevel="0" collapsed="false">
      <c r="A427" s="6" t="s">
        <v>993</v>
      </c>
      <c r="B427" s="0" t="str">
        <f aca="false">SUBSTITUTE(A427,"))",")",1)</f>
        <v>PDAW(MSA)</v>
      </c>
    </row>
    <row r="428" customFormat="false" ht="13.2" hidden="false" customHeight="false" outlineLevel="0" collapsed="false">
      <c r="A428" s="6" t="s">
        <v>994</v>
      </c>
      <c r="B428" s="0" t="str">
        <f aca="false">SUBSTITUTE(A428,"))",")",1)</f>
        <v>PDPL(MSA)</v>
      </c>
    </row>
    <row r="429" customFormat="false" ht="13.2" hidden="false" customHeight="false" outlineLevel="0" collapsed="false">
      <c r="A429" s="6" t="s">
        <v>995</v>
      </c>
      <c r="B429" s="0" t="str">
        <f aca="false">SUBSTITUTE(A429,"))",")",1)</f>
        <v>PDPL0(MSA)</v>
      </c>
    </row>
    <row r="430" customFormat="false" ht="13.2" hidden="false" customHeight="false" outlineLevel="0" collapsed="false">
      <c r="A430" s="6" t="s">
        <v>996</v>
      </c>
      <c r="B430" s="0" t="str">
        <f aca="false">SUBSTITUTE(A430,"))",")",1)</f>
        <v>PDPLC(MSA)</v>
      </c>
    </row>
    <row r="431" customFormat="false" ht="13.2" hidden="false" customHeight="false" outlineLevel="0" collapsed="false">
      <c r="A431" s="6" t="s">
        <v>997</v>
      </c>
      <c r="B431" s="0" t="str">
        <f aca="false">SUBSTITUTE(A431,"))",")",1)</f>
        <v>PDPLX(MSA)</v>
      </c>
    </row>
    <row r="432" customFormat="false" ht="13.2" hidden="false" customHeight="false" outlineLevel="0" collapsed="false">
      <c r="A432" s="6" t="s">
        <v>998</v>
      </c>
      <c r="B432" s="0" t="str">
        <f aca="false">SUBSTITUTE(A432,"))",")",1)</f>
        <v>PDSKC(MSA)</v>
      </c>
    </row>
    <row r="433" customFormat="false" ht="13.2" hidden="false" customHeight="false" outlineLevel="0" collapsed="false">
      <c r="A433" s="6" t="s">
        <v>999</v>
      </c>
      <c r="B433" s="0" t="str">
        <f aca="false">SUBSTITUTE(A433,"))",")",1)</f>
        <v>PDSW(MSA)</v>
      </c>
    </row>
    <row r="434" customFormat="false" ht="13.2" hidden="false" customHeight="false" outlineLevel="0" collapsed="false">
      <c r="A434" s="6" t="s">
        <v>1000</v>
      </c>
      <c r="B434" s="0" t="str">
        <f aca="false">SUBSTITUTE(A434,"))",")",1)</f>
        <v>PEC(MSA)</v>
      </c>
    </row>
    <row r="435" customFormat="false" ht="13.2" hidden="false" customHeight="false" outlineLevel="0" collapsed="false">
      <c r="A435" s="6" t="s">
        <v>1524</v>
      </c>
      <c r="B435" s="0" t="str">
        <f aca="false">SUBSTITUTE(A435,"))",")",1)</f>
        <v>PFOL(MPS,MSA)</v>
      </c>
    </row>
    <row r="436" customFormat="false" ht="13.2" hidden="false" customHeight="false" outlineLevel="0" collapsed="false">
      <c r="A436" s="6" t="s">
        <v>1343</v>
      </c>
      <c r="B436" s="0" t="str">
        <f aca="false">SUBSTITUTE(A436,"))",")",1)</f>
        <v>PH(MSL,MSA)</v>
      </c>
    </row>
    <row r="437" customFormat="false" ht="13.2" hidden="false" customHeight="false" outlineLevel="0" collapsed="false">
      <c r="A437" s="6" t="s">
        <v>823</v>
      </c>
      <c r="B437" s="0" t="str">
        <f aca="false">SUBSTITUTE(A437,"))",")",1)</f>
        <v>PHLF(MPS)</v>
      </c>
    </row>
    <row r="438" customFormat="false" ht="13.2" hidden="false" customHeight="false" outlineLevel="0" collapsed="false">
      <c r="A438" s="6" t="s">
        <v>824</v>
      </c>
      <c r="B438" s="0" t="str">
        <f aca="false">SUBSTITUTE(A438,"))",")",1)</f>
        <v>PHLS(MPS)</v>
      </c>
    </row>
    <row r="439" customFormat="false" ht="13.2" hidden="false" customHeight="false" outlineLevel="0" collapsed="false">
      <c r="A439" s="6" t="s">
        <v>1570</v>
      </c>
      <c r="B439" s="0" t="str">
        <f aca="false">SUBSTITUTE(A439,"))",")",1)</f>
        <v>PHU(MNC,MRO,MSA)</v>
      </c>
    </row>
    <row r="440" customFormat="false" ht="13.2" hidden="false" customHeight="false" outlineLevel="0" collapsed="false">
      <c r="A440" s="6" t="s">
        <v>868</v>
      </c>
      <c r="B440" s="0" t="str">
        <f aca="false">SUBSTITUTE(A440,"))",")",1)</f>
        <v>PHUX(MNC)</v>
      </c>
    </row>
    <row r="441" customFormat="false" ht="13.2" hidden="false" customHeight="false" outlineLevel="0" collapsed="false">
      <c r="A441" s="6" t="s">
        <v>825</v>
      </c>
      <c r="B441" s="0" t="str">
        <f aca="false">SUBSTITUTE(A441,"))",")",1)</f>
        <v>PKOC(MPS)</v>
      </c>
    </row>
    <row r="442" customFormat="false" ht="13.2" hidden="false" customHeight="false" outlineLevel="0" collapsed="false">
      <c r="A442" s="6" t="s">
        <v>807</v>
      </c>
      <c r="B442" s="0" t="str">
        <f aca="false">SUBSTITUTE(A442,"))",")",1)</f>
        <v>PKRZ(MSL)</v>
      </c>
    </row>
    <row r="443" customFormat="false" ht="13.2" hidden="false" customHeight="false" outlineLevel="0" collapsed="false">
      <c r="A443" s="6" t="s">
        <v>869</v>
      </c>
      <c r="B443" s="0" t="str">
        <f aca="false">SUBSTITUTE(A443,"))",")",1)</f>
        <v>PLAX(MNC)</v>
      </c>
    </row>
    <row r="444" customFormat="false" ht="13.2" hidden="false" customHeight="false" outlineLevel="0" collapsed="false">
      <c r="A444" s="6" t="s">
        <v>826</v>
      </c>
      <c r="B444" s="0" t="str">
        <f aca="false">SUBSTITUTE(A444,"))",")",1)</f>
        <v>PLCH(MPS)</v>
      </c>
    </row>
    <row r="445" customFormat="false" ht="13.2" hidden="false" customHeight="false" outlineLevel="0" collapsed="false">
      <c r="A445" s="6" t="s">
        <v>1002</v>
      </c>
      <c r="B445" s="0" t="str">
        <f aca="false">SUBSTITUTE(A445,"))",")",1)</f>
        <v>PM10(MSA)</v>
      </c>
    </row>
    <row r="446" customFormat="false" ht="13.2" hidden="false" customHeight="false" outlineLevel="0" collapsed="false">
      <c r="A446" s="6" t="s">
        <v>1001</v>
      </c>
      <c r="B446" s="0" t="str">
        <f aca="false">SUBSTITUTE(A446,"))",")",1)</f>
        <v>PMX(MSA)</v>
      </c>
    </row>
    <row r="447" customFormat="false" ht="13.2" hidden="false" customHeight="false" outlineLevel="0" collapsed="false">
      <c r="A447" s="6" t="s">
        <v>1344</v>
      </c>
      <c r="B447" s="0" t="str">
        <f aca="false">SUBSTITUTE(A447,"))",")",1)</f>
        <v>PO(MSL,MSA)</v>
      </c>
    </row>
    <row r="448" customFormat="false" ht="13.2" hidden="false" customHeight="false" outlineLevel="0" collapsed="false">
      <c r="A448" s="6" t="s">
        <v>1571</v>
      </c>
      <c r="B448" s="0" t="str">
        <f aca="false">SUBSTITUTE(A448,"))",")",1)</f>
        <v>POP(MNC,MRO,MSA)</v>
      </c>
    </row>
    <row r="449" customFormat="false" ht="13.2" hidden="false" customHeight="false" outlineLevel="0" collapsed="false">
      <c r="A449" s="6" t="s">
        <v>870</v>
      </c>
      <c r="B449" s="0" t="str">
        <f aca="false">SUBSTITUTE(A449,"))",")",1)</f>
        <v>POPX(MNC)</v>
      </c>
    </row>
    <row r="450" customFormat="false" ht="13.2" hidden="false" customHeight="false" outlineLevel="0" collapsed="false">
      <c r="A450" s="6" t="s">
        <v>1548</v>
      </c>
      <c r="B450" s="0" t="str">
        <f aca="false">SUBSTITUTE(A450,"))",")",1)</f>
        <v>PPCF(2,MNC)</v>
      </c>
    </row>
    <row r="451" customFormat="false" ht="13.2" hidden="false" customHeight="false" outlineLevel="0" collapsed="false">
      <c r="A451" s="6" t="s">
        <v>1406</v>
      </c>
      <c r="B451" s="0" t="str">
        <f aca="false">SUBSTITUTE(A451,"))",")",1)</f>
        <v>PPL0(MNC,MSA)</v>
      </c>
    </row>
    <row r="452" customFormat="false" ht="13.2" hidden="false" customHeight="false" outlineLevel="0" collapsed="false">
      <c r="A452" s="6" t="s">
        <v>1572</v>
      </c>
      <c r="B452" s="0" t="str">
        <f aca="false">SUBSTITUTE(A452,"))",")",1)</f>
        <v>PPLA(MNC,MRO,MSA)</v>
      </c>
    </row>
    <row r="453" customFormat="false" ht="13.2" hidden="false" customHeight="false" outlineLevel="0" collapsed="false">
      <c r="A453" s="6" t="s">
        <v>1549</v>
      </c>
      <c r="B453" s="0" t="str">
        <f aca="false">SUBSTITUTE(A453,"))",")",1)</f>
        <v>PPLP(2,MNC)</v>
      </c>
    </row>
    <row r="454" customFormat="false" ht="13.2" hidden="false" customHeight="false" outlineLevel="0" collapsed="false">
      <c r="A454" s="6" t="s">
        <v>1533</v>
      </c>
      <c r="B454" s="0" t="str">
        <f aca="false">SUBSTITUTE(A454,"))",")",1)</f>
        <v>PPX(13,MSA)</v>
      </c>
    </row>
    <row r="455" customFormat="false" ht="13.2" hidden="false" customHeight="false" outlineLevel="0" collapsed="false">
      <c r="A455" s="6" t="s">
        <v>1282</v>
      </c>
      <c r="B455" s="0" t="str">
        <f aca="false">SUBSTITUTE(A455,"))",")",1)</f>
        <v>PQPS(MPO)</v>
      </c>
    </row>
    <row r="456" customFormat="false" ht="13.2" hidden="false" customHeight="false" outlineLevel="0" collapsed="false">
      <c r="A456" s="6" t="s">
        <v>1232</v>
      </c>
      <c r="B456" s="0" t="str">
        <f aca="false">SUBSTITUTE(A456,"))",")",1)</f>
        <v>PRAV(MHY)</v>
      </c>
    </row>
    <row r="457" customFormat="false" ht="13.2" hidden="false" customHeight="false" outlineLevel="0" collapsed="false">
      <c r="A457" s="6" t="s">
        <v>1233</v>
      </c>
      <c r="B457" s="0" t="str">
        <f aca="false">SUBSTITUTE(A457,"))",")",1)</f>
        <v>PRB(MHY)</v>
      </c>
    </row>
    <row r="458" customFormat="false" ht="13.2" hidden="false" customHeight="false" outlineLevel="0" collapsed="false">
      <c r="A458" s="6" t="s">
        <v>1003</v>
      </c>
      <c r="B458" s="0" t="str">
        <f aca="false">SUBSTITUTE(A458,"))",")",1)</f>
        <v>PRSD(MSA)</v>
      </c>
    </row>
    <row r="459" customFormat="false" ht="13.2" hidden="false" customHeight="false" outlineLevel="0" collapsed="false">
      <c r="A459" s="6" t="s">
        <v>871</v>
      </c>
      <c r="B459" s="0" t="str">
        <f aca="false">SUBSTITUTE(A459,"))",")",1)</f>
        <v>PRYF(MNC)</v>
      </c>
    </row>
    <row r="460" customFormat="false" ht="13.2" hidden="false" customHeight="false" outlineLevel="0" collapsed="false">
      <c r="A460" s="6" t="s">
        <v>872</v>
      </c>
      <c r="B460" s="0" t="str">
        <f aca="false">SUBSTITUTE(A460,"))",")",1)</f>
        <v>PRYG(MNC)</v>
      </c>
    </row>
    <row r="461" customFormat="false" ht="13.2" hidden="false" customHeight="false" outlineLevel="0" collapsed="false">
      <c r="A461" s="6" t="s">
        <v>1277</v>
      </c>
      <c r="B461" s="0" t="str">
        <f aca="false">SUBSTITUTE(A461,"))",")",1)</f>
        <v>PSO3(MPO)</v>
      </c>
    </row>
    <row r="462" customFormat="false" ht="13.2" hidden="false" customHeight="false" outlineLevel="0" collapsed="false">
      <c r="A462" s="6" t="s">
        <v>827</v>
      </c>
      <c r="B462" s="0" t="str">
        <f aca="false">SUBSTITUTE(A462,"))",")",1)</f>
        <v>PSOL(MPS)</v>
      </c>
    </row>
    <row r="463" customFormat="false" ht="13.2" hidden="false" customHeight="false" outlineLevel="0" collapsed="false">
      <c r="A463" s="6" t="s">
        <v>1278</v>
      </c>
      <c r="B463" s="0" t="str">
        <f aca="false">SUBSTITUTE(A463,"))",")",1)</f>
        <v>PSON(MPO)</v>
      </c>
    </row>
    <row r="464" customFormat="false" ht="13.2" hidden="false" customHeight="false" outlineLevel="0" collapsed="false">
      <c r="A464" s="6" t="s">
        <v>1279</v>
      </c>
      <c r="B464" s="0" t="str">
        <f aca="false">SUBSTITUTE(A464,"))",")",1)</f>
        <v>PSOP(MPO)</v>
      </c>
    </row>
    <row r="465" customFormat="false" ht="13.2" hidden="false" customHeight="false" outlineLevel="0" collapsed="false">
      <c r="A465" s="6" t="s">
        <v>1280</v>
      </c>
      <c r="B465" s="0" t="str">
        <f aca="false">SUBSTITUTE(A465,"))",")",1)</f>
        <v>PSOQ(MPO)</v>
      </c>
    </row>
    <row r="466" customFormat="false" ht="13.2" hidden="false" customHeight="false" outlineLevel="0" collapsed="false">
      <c r="A466" s="6" t="s">
        <v>1281</v>
      </c>
      <c r="B466" s="0" t="str">
        <f aca="false">SUBSTITUTE(A466,"))",")",1)</f>
        <v>PSOY(MPO)</v>
      </c>
    </row>
    <row r="467" customFormat="false" ht="13.2" hidden="false" customHeight="false" outlineLevel="0" collapsed="false">
      <c r="A467" s="6" t="s">
        <v>1345</v>
      </c>
      <c r="B467" s="0" t="str">
        <f aca="false">SUBSTITUTE(A467,"))",")",1)</f>
        <v>PSP(MSL,MSA)</v>
      </c>
    </row>
    <row r="468" customFormat="false" ht="13.2" hidden="false" customHeight="false" outlineLevel="0" collapsed="false">
      <c r="A468" s="6" t="s">
        <v>1557</v>
      </c>
      <c r="B468" s="0" t="str">
        <f aca="false">SUBSTITUTE(A468,"))",")",1)</f>
        <v>PSSF(MPS,MSL,MSA)</v>
      </c>
    </row>
    <row r="469" customFormat="false" ht="13.2" hidden="false" customHeight="false" outlineLevel="0" collapsed="false">
      <c r="A469" s="6" t="s">
        <v>1283</v>
      </c>
      <c r="B469" s="0" t="str">
        <f aca="false">SUBSTITUTE(A469,"))",")",1)</f>
        <v>PSSP(MPO)</v>
      </c>
    </row>
    <row r="470" customFormat="false" ht="13.2" hidden="false" customHeight="false" outlineLevel="0" collapsed="false">
      <c r="A470" s="6" t="s">
        <v>873</v>
      </c>
      <c r="B470" s="0" t="str">
        <f aca="false">SUBSTITUTE(A470,"))",")",1)</f>
        <v>PST(MNC)</v>
      </c>
    </row>
    <row r="471" customFormat="false" ht="13.2" hidden="false" customHeight="false" outlineLevel="0" collapsed="false">
      <c r="A471" s="6" t="s">
        <v>1555</v>
      </c>
      <c r="B471" s="0" t="str">
        <f aca="false">SUBSTITUTE(A471,"))",")",1)</f>
        <v>PSTE(MRO,MPS,MSA)</v>
      </c>
    </row>
    <row r="472" customFormat="false" ht="13.2" hidden="false" customHeight="false" outlineLevel="0" collapsed="false">
      <c r="A472" s="6" t="s">
        <v>1004</v>
      </c>
      <c r="B472" s="0" t="str">
        <f aca="false">SUBSTITUTE(A472,"))",")",1)</f>
        <v>PSTF(MSA)</v>
      </c>
    </row>
    <row r="473" customFormat="false" ht="13.2" hidden="false" customHeight="false" outlineLevel="0" collapsed="false">
      <c r="A473" s="6" t="s">
        <v>1005</v>
      </c>
      <c r="B473" s="0" t="str">
        <f aca="false">SUBSTITUTE(A473,"))",")",1)</f>
        <v>PSTM(MSA)</v>
      </c>
    </row>
    <row r="474" customFormat="false" ht="13.2" hidden="false" customHeight="false" outlineLevel="0" collapsed="false">
      <c r="A474" s="2" t="s">
        <v>646</v>
      </c>
      <c r="B474" s="0" t="str">
        <f aca="false">SUBSTITUTE(A474,"))",")",1)</f>
        <v>PSTN(MPS)</v>
      </c>
    </row>
    <row r="475" customFormat="false" ht="13.2" hidden="false" customHeight="false" outlineLevel="0" collapsed="false">
      <c r="A475" s="6" t="s">
        <v>1556</v>
      </c>
      <c r="B475" s="0" t="str">
        <f aca="false">SUBSTITUTE(A475,"))",")",1)</f>
        <v>PSTR(MRO,MPS,MSA)</v>
      </c>
    </row>
    <row r="476" customFormat="false" ht="13.2" hidden="false" customHeight="false" outlineLevel="0" collapsed="false">
      <c r="A476" s="6" t="s">
        <v>1006</v>
      </c>
      <c r="B476" s="0" t="str">
        <f aca="false">SUBSTITUTE(A476,"))",")",1)</f>
        <v>PSTS(MSA)</v>
      </c>
    </row>
    <row r="477" customFormat="false" ht="13.2" hidden="false" customHeight="false" outlineLevel="0" collapsed="false">
      <c r="A477" s="6" t="s">
        <v>1558</v>
      </c>
      <c r="B477" s="0" t="str">
        <f aca="false">SUBSTITUTE(A477,"))",")",1)</f>
        <v>PSTZ(MPS,MSL,MSA)</v>
      </c>
    </row>
    <row r="478" customFormat="false" ht="13.2" hidden="false" customHeight="false" outlineLevel="0" collapsed="false">
      <c r="A478" s="6" t="s">
        <v>1234</v>
      </c>
      <c r="B478" s="0" t="str">
        <f aca="false">SUBSTITUTE(A478,"))",")",1)</f>
        <v>PSZM(MHY)</v>
      </c>
    </row>
    <row r="479" customFormat="false" ht="13.2" hidden="false" customHeight="false" outlineLevel="0" collapsed="false">
      <c r="A479" s="6" t="s">
        <v>1553</v>
      </c>
      <c r="B479" s="0" t="str">
        <f aca="false">SUBSTITUTE(A479,"))",")",1)</f>
        <v>PVQ(MPS,90,MHY)</v>
      </c>
    </row>
    <row r="480" customFormat="false" ht="13.2" hidden="false" customHeight="false" outlineLevel="0" collapsed="false">
      <c r="A480" s="6" t="s">
        <v>1554</v>
      </c>
      <c r="B480" s="0" t="str">
        <f aca="false">SUBSTITUTE(A480,"))",")",1)</f>
        <v>PVY(MPS,90,MHY)</v>
      </c>
    </row>
    <row r="481" customFormat="false" ht="13.2" hidden="false" customHeight="false" outlineLevel="0" collapsed="false">
      <c r="A481" s="6" t="s">
        <v>828</v>
      </c>
      <c r="B481" s="0" t="str">
        <f aca="false">SUBSTITUTE(A481,"))",")",1)</f>
        <v>PWOF(MPS)</v>
      </c>
    </row>
    <row r="482" customFormat="false" ht="13.2" hidden="false" customHeight="false" outlineLevel="0" collapsed="false">
      <c r="A482" s="6" t="s">
        <v>1284</v>
      </c>
      <c r="B482" s="0" t="str">
        <f aca="false">SUBSTITUTE(A482,"))",")",1)</f>
        <v>PYPS(MPO)</v>
      </c>
    </row>
    <row r="483" customFormat="false" ht="13.2" hidden="false" customHeight="false" outlineLevel="0" collapsed="false">
      <c r="A483" s="6" t="s">
        <v>1235</v>
      </c>
      <c r="B483" s="0" t="str">
        <f aca="false">SUBSTITUTE(A483,"))",")",1)</f>
        <v>QC(MHY)</v>
      </c>
    </row>
    <row r="484" customFormat="false" ht="13.2" hidden="false" customHeight="false" outlineLevel="0" collapsed="false">
      <c r="A484" s="6" t="s">
        <v>1007</v>
      </c>
      <c r="B484" s="0" t="str">
        <f aca="false">SUBSTITUTE(A484,"))",")",1)</f>
        <v>QCAP(MSA)</v>
      </c>
    </row>
    <row r="485" customFormat="false" ht="13.2" hidden="false" customHeight="false" outlineLevel="0" collapsed="false">
      <c r="A485" s="6" t="s">
        <v>1236</v>
      </c>
      <c r="B485" s="0" t="str">
        <f aca="false">SUBSTITUTE(A485,"))",")",1)</f>
        <v>QDR(MHY)</v>
      </c>
    </row>
    <row r="486" customFormat="false" ht="13.2" hidden="false" customHeight="false" outlineLevel="0" collapsed="false">
      <c r="A486" s="6" t="s">
        <v>1237</v>
      </c>
      <c r="B486" s="0" t="str">
        <f aca="false">SUBSTITUTE(A486,"))",")",1)</f>
        <v>QDRN(MHY)</v>
      </c>
    </row>
    <row r="487" customFormat="false" ht="13.2" hidden="false" customHeight="false" outlineLevel="0" collapsed="false">
      <c r="A487" s="6" t="s">
        <v>1238</v>
      </c>
      <c r="B487" s="0" t="str">
        <f aca="false">SUBSTITUTE(A487,"))",")",1)</f>
        <v>QDRP(MHY)</v>
      </c>
    </row>
    <row r="488" customFormat="false" ht="13.2" hidden="false" customHeight="false" outlineLevel="0" collapsed="false">
      <c r="A488" s="6" t="s">
        <v>1285</v>
      </c>
      <c r="B488" s="0" t="str">
        <f aca="false">SUBSTITUTE(A488,"))",")",1)</f>
        <v>QGA(MHP)</v>
      </c>
    </row>
    <row r="489" customFormat="false" ht="13.2" hidden="false" customHeight="false" outlineLevel="0" collapsed="false">
      <c r="A489" s="6" t="s">
        <v>1586</v>
      </c>
      <c r="B489" s="0" t="str">
        <f aca="false">SUBSTITUTE(A489,"))",")",1)</f>
        <v>QHY(NPD,MHY,MHX)</v>
      </c>
    </row>
    <row r="490" customFormat="false" ht="13.2" hidden="false" customHeight="false" outlineLevel="0" collapsed="false">
      <c r="A490" s="6" t="s">
        <v>1294</v>
      </c>
      <c r="B490" s="0" t="str">
        <f aca="false">SUBSTITUTE(A490,"))",")",1)</f>
        <v>QIN(12,MSA)</v>
      </c>
    </row>
    <row r="491" customFormat="false" ht="13.2" hidden="false" customHeight="false" outlineLevel="0" collapsed="false">
      <c r="A491" s="6" t="s">
        <v>1565</v>
      </c>
      <c r="B491" s="0" t="str">
        <f aca="false">SUBSTITUTE(A491,"))",")",1)</f>
        <v>QIR(MRO,MNT,MSA)</v>
      </c>
    </row>
    <row r="492" customFormat="false" ht="13.2" hidden="false" customHeight="false" outlineLevel="0" collapsed="false">
      <c r="A492" s="6" t="s">
        <v>1239</v>
      </c>
      <c r="B492" s="0" t="str">
        <f aca="false">SUBSTITUTE(A492,"))",")",1)</f>
        <v>QN(MHY)</v>
      </c>
    </row>
    <row r="493" customFormat="false" ht="13.2" hidden="false" customHeight="false" outlineLevel="0" collapsed="false">
      <c r="A493" s="6" t="s">
        <v>1240</v>
      </c>
      <c r="B493" s="0" t="str">
        <f aca="false">SUBSTITUTE(A493,"))",")",1)</f>
        <v>QP(MHY)</v>
      </c>
    </row>
    <row r="494" customFormat="false" ht="13.2" hidden="false" customHeight="false" outlineLevel="0" collapsed="false">
      <c r="A494" s="6" t="s">
        <v>1241</v>
      </c>
      <c r="B494" s="0" t="str">
        <f aca="false">SUBSTITUTE(A494,"))",")",1)</f>
        <v>QPR(MHY)</v>
      </c>
    </row>
    <row r="495" customFormat="false" ht="13.2" hidden="false" customHeight="false" outlineLevel="0" collapsed="false">
      <c r="A495" s="6" t="s">
        <v>1509</v>
      </c>
      <c r="B495" s="0" t="str">
        <f aca="false">SUBSTITUTE(A495,"))",")",1)</f>
        <v>QPST(MPS,MHY)</v>
      </c>
    </row>
    <row r="496" customFormat="false" ht="13.2" hidden="false" customHeight="false" outlineLevel="0" collapsed="false">
      <c r="A496" s="6" t="s">
        <v>1242</v>
      </c>
      <c r="B496" s="0" t="str">
        <f aca="false">SUBSTITUTE(A496,"))",")",1)</f>
        <v>QPU(MHY)</v>
      </c>
    </row>
    <row r="497" customFormat="false" ht="13.2" hidden="false" customHeight="false" outlineLevel="0" collapsed="false">
      <c r="A497" s="6" t="s">
        <v>1008</v>
      </c>
      <c r="B497" s="0" t="str">
        <f aca="false">SUBSTITUTE(A497,"))",")",1)</f>
        <v>QRBQ(MSA)</v>
      </c>
    </row>
    <row r="498" customFormat="false" ht="13.2" hidden="false" customHeight="false" outlineLevel="0" collapsed="false">
      <c r="A498" s="6" t="s">
        <v>1243</v>
      </c>
      <c r="B498" s="0" t="str">
        <f aca="false">SUBSTITUTE(A498,"))",")",1)</f>
        <v>QRF(MHY)</v>
      </c>
    </row>
    <row r="499" customFormat="false" ht="13.2" hidden="false" customHeight="false" outlineLevel="0" collapsed="false">
      <c r="A499" s="6" t="s">
        <v>1244</v>
      </c>
      <c r="B499" s="0" t="str">
        <f aca="false">SUBSTITUTE(A499,"))",")",1)</f>
        <v>QRFN(MHY)</v>
      </c>
    </row>
    <row r="500" customFormat="false" ht="13.2" hidden="false" customHeight="false" outlineLevel="0" collapsed="false">
      <c r="A500" s="6" t="s">
        <v>1245</v>
      </c>
      <c r="B500" s="0" t="str">
        <f aca="false">SUBSTITUTE(A500,"))",")",1)</f>
        <v>QRFP(MHY)</v>
      </c>
    </row>
    <row r="501" customFormat="false" ht="13.2" hidden="false" customHeight="false" outlineLevel="0" collapsed="false">
      <c r="A501" s="6" t="s">
        <v>1246</v>
      </c>
      <c r="B501" s="0" t="str">
        <f aca="false">SUBSTITUTE(A501,"))",")",1)</f>
        <v>QRP(MHY)</v>
      </c>
    </row>
    <row r="502" customFormat="false" ht="13.2" hidden="false" customHeight="false" outlineLevel="0" collapsed="false">
      <c r="A502" s="6" t="s">
        <v>1009</v>
      </c>
      <c r="B502" s="0" t="str">
        <f aca="false">SUBSTITUTE(A502,"))",")",1)</f>
        <v>QRQB(MSA)</v>
      </c>
    </row>
    <row r="503" customFormat="false" ht="13.2" hidden="false" customHeight="false" outlineLevel="0" collapsed="false">
      <c r="A503" s="6" t="s">
        <v>1515</v>
      </c>
      <c r="B503" s="0" t="str">
        <f aca="false">SUBSTITUTE(A503,"))",")",1)</f>
        <v>QSF(MSL,MHY)</v>
      </c>
    </row>
    <row r="504" customFormat="false" ht="13.2" hidden="false" customHeight="false" outlineLevel="0" collapsed="false">
      <c r="A504" s="6" t="s">
        <v>1247</v>
      </c>
      <c r="B504" s="0" t="str">
        <f aca="false">SUBSTITUTE(A504,"))",")",1)</f>
        <v>QURB(MHY)</v>
      </c>
    </row>
    <row r="505" customFormat="false" ht="13.2" hidden="false" customHeight="false" outlineLevel="0" collapsed="false">
      <c r="A505" s="6" t="s">
        <v>1248</v>
      </c>
      <c r="B505" s="0" t="str">
        <f aca="false">SUBSTITUTE(A505,"))",")",1)</f>
        <v>QVOL(MHY)</v>
      </c>
    </row>
    <row r="506" customFormat="false" ht="13.2" hidden="false" customHeight="false" outlineLevel="0" collapsed="false">
      <c r="A506" s="6" t="s">
        <v>874</v>
      </c>
      <c r="B506" s="0" t="str">
        <f aca="false">SUBSTITUTE(A506,"))",")",1)</f>
        <v>RBMD(MNC)</v>
      </c>
    </row>
    <row r="507" customFormat="false" ht="13.2" hidden="false" customHeight="false" outlineLevel="0" collapsed="false">
      <c r="A507" s="6" t="s">
        <v>1010</v>
      </c>
      <c r="B507" s="0" t="str">
        <f aca="false">SUBSTITUTE(A507,"))",")",1)</f>
        <v>RCBW(MSA)</v>
      </c>
    </row>
    <row r="508" customFormat="false" ht="13.2" hidden="false" customHeight="false" outlineLevel="0" collapsed="false">
      <c r="A508" s="6" t="s">
        <v>1011</v>
      </c>
      <c r="B508" s="0" t="str">
        <f aca="false">SUBSTITUTE(A508,"))",")",1)</f>
        <v>RCF(MSA)</v>
      </c>
    </row>
    <row r="509" customFormat="false" ht="13.2" hidden="false" customHeight="false" outlineLevel="0" collapsed="false">
      <c r="A509" s="6" t="s">
        <v>1012</v>
      </c>
      <c r="B509" s="0" t="str">
        <f aca="false">SUBSTITUTE(A509,"))",")",1)</f>
        <v>RCHC(MSA)</v>
      </c>
    </row>
    <row r="510" customFormat="false" ht="13.2" hidden="false" customHeight="false" outlineLevel="0" collapsed="false">
      <c r="A510" s="6" t="s">
        <v>1013</v>
      </c>
      <c r="B510" s="0" t="str">
        <f aca="false">SUBSTITUTE(A510,"))",")",1)</f>
        <v>RCHD(MSA)</v>
      </c>
    </row>
    <row r="511" customFormat="false" ht="13.2" hidden="false" customHeight="false" outlineLevel="0" collapsed="false">
      <c r="A511" s="6" t="s">
        <v>1014</v>
      </c>
      <c r="B511" s="0" t="str">
        <f aca="false">SUBSTITUTE(A511,"))",")",1)</f>
        <v>RCHK(MSA)</v>
      </c>
    </row>
    <row r="512" customFormat="false" ht="13.2" hidden="false" customHeight="false" outlineLevel="0" collapsed="false">
      <c r="A512" s="6" t="s">
        <v>1015</v>
      </c>
      <c r="B512" s="0" t="str">
        <f aca="false">SUBSTITUTE(A512,"))",")",1)</f>
        <v>RCHL(MSA)</v>
      </c>
    </row>
    <row r="513" customFormat="false" ht="13.2" hidden="false" customHeight="false" outlineLevel="0" collapsed="false">
      <c r="A513" s="6" t="s">
        <v>1016</v>
      </c>
      <c r="B513" s="0" t="str">
        <f aca="false">SUBSTITUTE(A513,"))",")",1)</f>
        <v>RCHN(MSA)</v>
      </c>
    </row>
    <row r="514" customFormat="false" ht="13.2" hidden="false" customHeight="false" outlineLevel="0" collapsed="false">
      <c r="A514" s="6" t="s">
        <v>1017</v>
      </c>
      <c r="B514" s="0" t="str">
        <f aca="false">SUBSTITUTE(A514,"))",")",1)</f>
        <v>RCHS(MSA)</v>
      </c>
    </row>
    <row r="515" customFormat="false" ht="13.2" hidden="false" customHeight="false" outlineLevel="0" collapsed="false">
      <c r="A515" s="6" t="s">
        <v>1018</v>
      </c>
      <c r="B515" s="0" t="str">
        <f aca="false">SUBSTITUTE(A515,"))",")",1)</f>
        <v>RCHX(MSA)</v>
      </c>
    </row>
    <row r="516" customFormat="false" ht="13.2" hidden="false" customHeight="false" outlineLevel="0" collapsed="false">
      <c r="A516" s="6" t="s">
        <v>1019</v>
      </c>
      <c r="B516" s="0" t="str">
        <f aca="false">SUBSTITUTE(A516,"))",")",1)</f>
        <v>RCSS(MSA)</v>
      </c>
    </row>
    <row r="517" customFormat="false" ht="13.2" hidden="false" customHeight="false" outlineLevel="0" collapsed="false">
      <c r="A517" s="6" t="s">
        <v>1231</v>
      </c>
      <c r="B517" s="0" t="str">
        <f aca="false">SUBSTITUTE(A517,"))",")",1)</f>
        <v>RCTC(MHY)</v>
      </c>
    </row>
    <row r="518" customFormat="false" ht="13.2" hidden="false" customHeight="false" outlineLevel="0" collapsed="false">
      <c r="A518" s="6" t="s">
        <v>1020</v>
      </c>
      <c r="B518" s="0" t="str">
        <f aca="false">SUBSTITUTE(A518,"))",")",1)</f>
        <v>RCTW(MSA)</v>
      </c>
    </row>
    <row r="519" customFormat="false" ht="13.2" hidden="false" customHeight="false" outlineLevel="0" collapsed="false">
      <c r="A519" s="6" t="s">
        <v>1407</v>
      </c>
      <c r="B519" s="0" t="str">
        <f aca="false">SUBSTITUTE(A519,"))",")",1)</f>
        <v>RD(MNC,MSA)</v>
      </c>
    </row>
    <row r="520" customFormat="false" ht="13.2" hidden="false" customHeight="false" outlineLevel="0" collapsed="false">
      <c r="A520" s="6" t="s">
        <v>1408</v>
      </c>
      <c r="B520" s="0" t="str">
        <f aca="false">SUBSTITUTE(A520,"))",")",1)</f>
        <v>RDF(MNC,MSA)</v>
      </c>
    </row>
    <row r="521" customFormat="false" ht="13.2" hidden="false" customHeight="false" outlineLevel="0" collapsed="false">
      <c r="A521" s="6" t="s">
        <v>875</v>
      </c>
      <c r="B521" s="0" t="str">
        <f aca="false">SUBSTITUTE(A521,"))",")",1)</f>
        <v>RDMX(MNC)</v>
      </c>
    </row>
    <row r="522" customFormat="false" ht="13.2" hidden="false" customHeight="false" outlineLevel="0" collapsed="false">
      <c r="A522" s="6" t="s">
        <v>1409</v>
      </c>
      <c r="B522" s="0" t="str">
        <f aca="false">SUBSTITUTE(A522,"))",")",1)</f>
        <v>REG(MNC,MSA)</v>
      </c>
    </row>
    <row r="523" customFormat="false" ht="13.2" hidden="false" customHeight="false" outlineLevel="0" collapsed="false">
      <c r="A523" s="6" t="s">
        <v>1021</v>
      </c>
      <c r="B523" s="0" t="str">
        <f aca="false">SUBSTITUTE(A523,"))",")",1)</f>
        <v>REPI(MSA)</v>
      </c>
    </row>
    <row r="524" customFormat="false" ht="13.2" hidden="false" customHeight="false" outlineLevel="0" collapsed="false">
      <c r="A524" s="6" t="s">
        <v>1289</v>
      </c>
      <c r="B524" s="0" t="str">
        <f aca="false">SUBSTITUTE(A524,"))",")",1)</f>
        <v>RF5(30,MSA)</v>
      </c>
    </row>
    <row r="525" customFormat="false" ht="13.2" hidden="false" customHeight="false" outlineLevel="0" collapsed="false">
      <c r="A525" s="6" t="s">
        <v>1286</v>
      </c>
      <c r="B525" s="0" t="str">
        <f aca="false">SUBSTITUTE(A525,"))",")",1)</f>
        <v>RFDT(MHP)</v>
      </c>
    </row>
    <row r="526" customFormat="false" ht="13.2" hidden="false" customHeight="false" outlineLevel="0" collapsed="false">
      <c r="A526" s="6" t="s">
        <v>1022</v>
      </c>
      <c r="B526" s="0" t="str">
        <f aca="false">SUBSTITUTE(A526,"))",")",1)</f>
        <v>RFPK(MSA)</v>
      </c>
    </row>
    <row r="527" customFormat="false" ht="13.2" hidden="false" customHeight="false" outlineLevel="0" collapsed="false">
      <c r="A527" s="6" t="s">
        <v>1023</v>
      </c>
      <c r="B527" s="0" t="str">
        <f aca="false">SUBSTITUTE(A527,"))",")",1)</f>
        <v>RFPL(MSA)</v>
      </c>
    </row>
    <row r="528" customFormat="false" ht="13.2" hidden="false" customHeight="false" outlineLevel="0" collapsed="false">
      <c r="A528" s="6" t="s">
        <v>1024</v>
      </c>
      <c r="B528" s="0" t="str">
        <f aca="false">SUBSTITUTE(A528,"))",")",1)</f>
        <v>RFPS(MSA)</v>
      </c>
    </row>
    <row r="529" customFormat="false" ht="13.2" hidden="false" customHeight="false" outlineLevel="0" collapsed="false">
      <c r="A529" s="6" t="s">
        <v>1025</v>
      </c>
      <c r="B529" s="0" t="str">
        <f aca="false">SUBSTITUTE(A529,"))",")",1)</f>
        <v>RFPW(MSA)</v>
      </c>
    </row>
    <row r="530" customFormat="false" ht="13.2" hidden="false" customHeight="false" outlineLevel="0" collapsed="false">
      <c r="A530" s="6" t="s">
        <v>1026</v>
      </c>
      <c r="B530" s="0" t="str">
        <f aca="false">SUBSTITUTE(A530,"))",")",1)</f>
        <v>RFPX(MSA)</v>
      </c>
    </row>
    <row r="531" customFormat="false" ht="13.2" hidden="false" customHeight="false" outlineLevel="0" collapsed="false">
      <c r="A531" s="6" t="s">
        <v>1027</v>
      </c>
      <c r="B531" s="0" t="str">
        <f aca="false">SUBSTITUTE(A531,"))",")",1)</f>
        <v>RFTT(MSA)</v>
      </c>
    </row>
    <row r="532" customFormat="false" ht="13.2" hidden="false" customHeight="false" outlineLevel="0" collapsed="false">
      <c r="A532" s="6" t="s">
        <v>1028</v>
      </c>
      <c r="B532" s="0" t="str">
        <f aca="false">SUBSTITUTE(A532,"))",")",1)</f>
        <v>RFV(MSA)</v>
      </c>
    </row>
    <row r="533" customFormat="false" ht="13.2" hidden="false" customHeight="false" outlineLevel="0" collapsed="false">
      <c r="A533" s="6" t="s">
        <v>1029</v>
      </c>
      <c r="B533" s="0" t="str">
        <f aca="false">SUBSTITUTE(A533,"))",")",1)</f>
        <v>RFV0(MSA)</v>
      </c>
    </row>
    <row r="534" customFormat="false" ht="13.2" hidden="false" customHeight="false" outlineLevel="0" collapsed="false">
      <c r="A534" s="6" t="s">
        <v>1030</v>
      </c>
      <c r="B534" s="0" t="str">
        <f aca="false">SUBSTITUTE(A534,"))",")",1)</f>
        <v>RHD(MSA)</v>
      </c>
    </row>
    <row r="535" customFormat="false" ht="13.2" hidden="false" customHeight="false" outlineLevel="0" collapsed="false">
      <c r="A535" s="7" t="s">
        <v>842</v>
      </c>
      <c r="B535" s="0" t="str">
        <f aca="false">SUBSTITUTE(A535,"))",")",1)</f>
        <v>RHT(MNT)</v>
      </c>
    </row>
    <row r="536" customFormat="false" ht="13.2" hidden="false" customHeight="false" outlineLevel="0" collapsed="false">
      <c r="A536" s="6" t="s">
        <v>1031</v>
      </c>
      <c r="B536" s="0" t="str">
        <f aca="false">SUBSTITUTE(A536,"))",")",1)</f>
        <v>RHTT(MSA)</v>
      </c>
    </row>
    <row r="537" customFormat="false" ht="13.2" hidden="false" customHeight="false" outlineLevel="0" collapsed="false">
      <c r="A537" s="6" t="s">
        <v>843</v>
      </c>
      <c r="B537" s="0" t="str">
        <f aca="false">SUBSTITUTE(A537,"))",")",1)</f>
        <v>RIN(MNT)</v>
      </c>
    </row>
    <row r="538" customFormat="false" ht="13.2" hidden="false" customHeight="false" outlineLevel="0" collapsed="false">
      <c r="A538" s="6" t="s">
        <v>1032</v>
      </c>
      <c r="B538" s="0" t="str">
        <f aca="false">SUBSTITUTE(A538,"))",")",1)</f>
        <v>RINT(MSA)</v>
      </c>
    </row>
    <row r="539" customFormat="false" ht="13.2" hidden="false" customHeight="false" outlineLevel="0" collapsed="false">
      <c r="A539" s="6" t="s">
        <v>876</v>
      </c>
      <c r="B539" s="0" t="str">
        <f aca="false">SUBSTITUTE(A539,"))",")",1)</f>
        <v>RLAD(MNC)</v>
      </c>
    </row>
    <row r="540" customFormat="false" ht="13.2" hidden="false" customHeight="false" outlineLevel="0" collapsed="false">
      <c r="A540" s="6" t="s">
        <v>1033</v>
      </c>
      <c r="B540" s="0" t="str">
        <f aca="false">SUBSTITUTE(A540,"))",")",1)</f>
        <v>RLF(MSA)</v>
      </c>
    </row>
    <row r="541" customFormat="false" ht="13.2" hidden="false" customHeight="false" outlineLevel="0" collapsed="false">
      <c r="A541" s="6" t="s">
        <v>1034</v>
      </c>
      <c r="B541" s="0" t="str">
        <f aca="false">SUBSTITUTE(A541,"))",")",1)</f>
        <v>RMXS(MSA)</v>
      </c>
    </row>
    <row r="542" customFormat="false" ht="13.2" hidden="false" customHeight="false" outlineLevel="0" collapsed="false">
      <c r="A542" s="6" t="s">
        <v>1346</v>
      </c>
      <c r="B542" s="0" t="str">
        <f aca="false">SUBSTITUTE(A542,"))",")",1)</f>
        <v>RNMN(MSL,MSA)</v>
      </c>
    </row>
    <row r="543" customFormat="false" ht="13.2" hidden="false" customHeight="false" outlineLevel="0" collapsed="false">
      <c r="A543" s="6" t="s">
        <v>1347</v>
      </c>
      <c r="B543" s="0" t="str">
        <f aca="false">SUBSTITUTE(A543,"))",")",1)</f>
        <v>ROK(MSL,MSA)</v>
      </c>
    </row>
    <row r="544" customFormat="false" ht="13.2" hidden="false" customHeight="false" outlineLevel="0" collapsed="false">
      <c r="A544" s="6" t="s">
        <v>1035</v>
      </c>
      <c r="B544" s="0" t="str">
        <f aca="false">SUBSTITUTE(A544,"))",")",1)</f>
        <v>ROSP(MSA)</v>
      </c>
    </row>
    <row r="545" customFormat="false" ht="13.2" hidden="false" customHeight="false" outlineLevel="0" collapsed="false">
      <c r="A545" s="6" t="s">
        <v>1249</v>
      </c>
      <c r="B545" s="0" t="str">
        <f aca="false">SUBSTITUTE(A545,"))",")",1)</f>
        <v>RQRB(MHY)</v>
      </c>
    </row>
    <row r="546" customFormat="false" ht="13.2" hidden="false" customHeight="false" outlineLevel="0" collapsed="false">
      <c r="A546" s="6" t="s">
        <v>844</v>
      </c>
      <c r="B546" s="0" t="str">
        <f aca="false">SUBSTITUTE(A546,"))",")",1)</f>
        <v>RR(MNT)</v>
      </c>
    </row>
    <row r="547" customFormat="false" ht="13.2" hidden="false" customHeight="false" outlineLevel="0" collapsed="false">
      <c r="A547" s="6" t="s">
        <v>1036</v>
      </c>
      <c r="B547" s="0" t="str">
        <f aca="false">SUBSTITUTE(A547,"))",")",1)</f>
        <v>RRUF(MSA)</v>
      </c>
    </row>
    <row r="548" customFormat="false" ht="13.2" hidden="false" customHeight="false" outlineLevel="0" collapsed="false">
      <c r="A548" s="6" t="s">
        <v>1037</v>
      </c>
      <c r="B548" s="0" t="str">
        <f aca="false">SUBSTITUTE(A548,"))",")",1)</f>
        <v>RSAE(MSA)</v>
      </c>
    </row>
    <row r="549" customFormat="false" ht="13.2" hidden="false" customHeight="false" outlineLevel="0" collapsed="false">
      <c r="A549" s="6" t="s">
        <v>1038</v>
      </c>
      <c r="B549" s="0" t="str">
        <f aca="false">SUBSTITUTE(A549,"))",")",1)</f>
        <v>RSAP(MSA)</v>
      </c>
    </row>
    <row r="550" customFormat="false" ht="13.2" hidden="false" customHeight="false" outlineLevel="0" collapsed="false">
      <c r="A550" s="6" t="s">
        <v>1039</v>
      </c>
      <c r="B550" s="0" t="str">
        <f aca="false">SUBSTITUTE(A550,"))",")",1)</f>
        <v>RSBD(MSA)</v>
      </c>
    </row>
    <row r="551" customFormat="false" ht="13.2" hidden="false" customHeight="false" outlineLevel="0" collapsed="false">
      <c r="A551" s="6" t="s">
        <v>1348</v>
      </c>
      <c r="B551" s="0" t="str">
        <f aca="false">SUBSTITUTE(A551,"))",")",1)</f>
        <v>RSD(MSL,MSA)</v>
      </c>
    </row>
    <row r="552" customFormat="false" ht="13.2" hidden="false" customHeight="false" outlineLevel="0" collapsed="false">
      <c r="A552" s="6" t="s">
        <v>1349</v>
      </c>
      <c r="B552" s="0" t="str">
        <f aca="false">SUBSTITUTE(A552,"))",")",1)</f>
        <v>RSDM(MSL,MSA)</v>
      </c>
    </row>
    <row r="553" customFormat="false" ht="13.2" hidden="false" customHeight="false" outlineLevel="0" collapsed="false">
      <c r="A553" s="6" t="s">
        <v>1040</v>
      </c>
      <c r="B553" s="0" t="str">
        <f aca="false">SUBSTITUTE(A553,"))",")",1)</f>
        <v>RSDP(MSA)</v>
      </c>
    </row>
    <row r="554" customFormat="false" ht="13.2" hidden="false" customHeight="false" outlineLevel="0" collapsed="false">
      <c r="A554" s="6" t="s">
        <v>1041</v>
      </c>
      <c r="B554" s="0" t="str">
        <f aca="false">SUBSTITUTE(A554,"))",")",1)</f>
        <v>RSEE(MSA)</v>
      </c>
    </row>
    <row r="555" customFormat="false" ht="13.2" hidden="false" customHeight="false" outlineLevel="0" collapsed="false">
      <c r="A555" s="6" t="s">
        <v>1042</v>
      </c>
      <c r="B555" s="0" t="str">
        <f aca="false">SUBSTITUTE(A555,"))",")",1)</f>
        <v>RSEP(MSA)</v>
      </c>
    </row>
    <row r="556" customFormat="false" ht="13.2" hidden="false" customHeight="false" outlineLevel="0" collapsed="false">
      <c r="A556" s="6" t="s">
        <v>1043</v>
      </c>
      <c r="B556" s="0" t="str">
        <f aca="false">SUBSTITUTE(A556,"))",")",1)</f>
        <v>RSF(MSA)</v>
      </c>
    </row>
    <row r="557" customFormat="false" ht="13.2" hidden="false" customHeight="false" outlineLevel="0" collapsed="false">
      <c r="A557" s="6" t="s">
        <v>1250</v>
      </c>
      <c r="B557" s="0" t="str">
        <f aca="false">SUBSTITUTE(A557,"))",")",1)</f>
        <v>RSFN(MHY)</v>
      </c>
    </row>
    <row r="558" customFormat="false" ht="13.2" hidden="false" customHeight="false" outlineLevel="0" collapsed="false">
      <c r="A558" s="6" t="s">
        <v>1044</v>
      </c>
      <c r="B558" s="0" t="str">
        <f aca="false">SUBSTITUTE(A558,"))",")",1)</f>
        <v>RSHC(MSA)</v>
      </c>
    </row>
    <row r="559" customFormat="false" ht="13.2" hidden="false" customHeight="false" outlineLevel="0" collapsed="false">
      <c r="A559" s="6" t="s">
        <v>1045</v>
      </c>
      <c r="B559" s="0" t="str">
        <f aca="false">SUBSTITUTE(A559,"))",")",1)</f>
        <v>RSK(MSA)</v>
      </c>
    </row>
    <row r="560" customFormat="false" ht="13.2" hidden="false" customHeight="false" outlineLevel="0" collapsed="false">
      <c r="A560" s="6" t="s">
        <v>1046</v>
      </c>
      <c r="B560" s="0" t="str">
        <f aca="false">SUBSTITUTE(A560,"))",")",1)</f>
        <v>RSLK(MSA)</v>
      </c>
    </row>
    <row r="561" customFormat="false" ht="13.2" hidden="false" customHeight="false" outlineLevel="0" collapsed="false">
      <c r="A561" s="6" t="s">
        <v>1050</v>
      </c>
      <c r="B561" s="0" t="str">
        <f aca="false">SUBSTITUTE(A561,"))",")",1)</f>
        <v>RSO3(MSA)</v>
      </c>
    </row>
    <row r="562" customFormat="false" ht="13.2" hidden="false" customHeight="false" outlineLevel="0" collapsed="false">
      <c r="A562" s="6" t="s">
        <v>1047</v>
      </c>
      <c r="B562" s="0" t="str">
        <f aca="false">SUBSTITUTE(A562,"))",")",1)</f>
        <v>RSOC(MSA)</v>
      </c>
    </row>
    <row r="563" customFormat="false" ht="13.2" hidden="false" customHeight="false" outlineLevel="0" collapsed="false">
      <c r="A563" s="6" t="s">
        <v>1048</v>
      </c>
      <c r="B563" s="0" t="str">
        <f aca="false">SUBSTITUTE(A563,"))",")",1)</f>
        <v>RSON(MSA)</v>
      </c>
    </row>
    <row r="564" customFormat="false" ht="13.2" hidden="false" customHeight="false" outlineLevel="0" collapsed="false">
      <c r="A564" s="6" t="s">
        <v>1049</v>
      </c>
      <c r="B564" s="0" t="str">
        <f aca="false">SUBSTITUTE(A564,"))",")",1)</f>
        <v>RSOP(MSA)</v>
      </c>
    </row>
    <row r="565" customFormat="false" ht="13.2" hidden="false" customHeight="false" outlineLevel="0" collapsed="false">
      <c r="A565" s="6" t="s">
        <v>1060</v>
      </c>
      <c r="B565" s="0" t="str">
        <f aca="false">SUBSTITUTE(A565,"))",")",1)</f>
        <v>RSPK(MSA)</v>
      </c>
    </row>
    <row r="566" customFormat="false" ht="13.2" hidden="false" customHeight="false" outlineLevel="0" collapsed="false">
      <c r="A566" s="6" t="s">
        <v>1510</v>
      </c>
      <c r="B566" s="0" t="str">
        <f aca="false">SUBSTITUTE(A566,"))",")",1)</f>
        <v>RSPS(MPS,MHY)</v>
      </c>
    </row>
    <row r="567" customFormat="false" ht="13.2" hidden="false" customHeight="false" outlineLevel="0" collapsed="false">
      <c r="A567" s="6" t="s">
        <v>1051</v>
      </c>
      <c r="B567" s="0" t="str">
        <f aca="false">SUBSTITUTE(A567,"))",")",1)</f>
        <v>RSRR(MSA)</v>
      </c>
    </row>
    <row r="568" customFormat="false" ht="13.2" hidden="false" customHeight="false" outlineLevel="0" collapsed="false">
      <c r="A568" s="6" t="s">
        <v>1052</v>
      </c>
      <c r="B568" s="0" t="str">
        <f aca="false">SUBSTITUTE(A568,"))",")",1)</f>
        <v>RSSA(MSA)</v>
      </c>
    </row>
    <row r="569" customFormat="false" ht="13.2" hidden="false" customHeight="false" outlineLevel="0" collapsed="false">
      <c r="A569" s="6" t="s">
        <v>1251</v>
      </c>
      <c r="B569" s="0" t="str">
        <f aca="false">SUBSTITUTE(A569,"))",")",1)</f>
        <v>RSSF(MHY)</v>
      </c>
    </row>
    <row r="570" customFormat="false" ht="13.2" hidden="false" customHeight="false" outlineLevel="0" collapsed="false">
      <c r="A570" s="6" t="s">
        <v>1053</v>
      </c>
      <c r="B570" s="0" t="str">
        <f aca="false">SUBSTITUTE(A570,"))",")",1)</f>
        <v>RSSP(MSA)</v>
      </c>
    </row>
    <row r="571" customFormat="false" ht="13.2" hidden="false" customHeight="false" outlineLevel="0" collapsed="false">
      <c r="A571" s="6" t="s">
        <v>1054</v>
      </c>
      <c r="B571" s="0" t="str">
        <f aca="false">SUBSTITUTE(A571,"))",")",1)</f>
        <v>RST0(MSA)</v>
      </c>
    </row>
    <row r="572" customFormat="false" ht="13.2" hidden="false" customHeight="false" outlineLevel="0" collapsed="false">
      <c r="A572" s="6" t="s">
        <v>1566</v>
      </c>
      <c r="B572" s="0" t="str">
        <f aca="false">SUBSTITUTE(A572,"))",")",1)</f>
        <v>RSTK(MRO,MNT,MSA)</v>
      </c>
    </row>
    <row r="573" customFormat="false" ht="13.2" hidden="false" customHeight="false" outlineLevel="0" collapsed="false">
      <c r="A573" s="6" t="s">
        <v>1055</v>
      </c>
      <c r="B573" s="0" t="str">
        <f aca="false">SUBSTITUTE(A573,"))",")",1)</f>
        <v>RSV(MSA)</v>
      </c>
    </row>
    <row r="574" customFormat="false" ht="13.2" hidden="false" customHeight="false" outlineLevel="0" collapsed="false">
      <c r="A574" s="6" t="s">
        <v>1056</v>
      </c>
      <c r="B574" s="0" t="str">
        <f aca="false">SUBSTITUTE(A574,"))",")",1)</f>
        <v>RSVB(MSA)</v>
      </c>
    </row>
    <row r="575" customFormat="false" ht="13.2" hidden="false" customHeight="false" outlineLevel="0" collapsed="false">
      <c r="A575" s="6" t="s">
        <v>1057</v>
      </c>
      <c r="B575" s="0" t="str">
        <f aca="false">SUBSTITUTE(A575,"))",")",1)</f>
        <v>RSVE(MSA)</v>
      </c>
    </row>
    <row r="576" customFormat="false" ht="13.2" hidden="false" customHeight="false" outlineLevel="0" collapsed="false">
      <c r="A576" s="6" t="s">
        <v>1058</v>
      </c>
      <c r="B576" s="0" t="str">
        <f aca="false">SUBSTITUTE(A576,"))",")",1)</f>
        <v>RSVF(MSA)</v>
      </c>
    </row>
    <row r="577" customFormat="false" ht="13.2" hidden="false" customHeight="false" outlineLevel="0" collapsed="false">
      <c r="A577" s="6" t="s">
        <v>1059</v>
      </c>
      <c r="B577" s="0" t="str">
        <f aca="false">SUBSTITUTE(A577,"))",")",1)</f>
        <v>RSVP(MSA)</v>
      </c>
    </row>
    <row r="578" customFormat="false" ht="13.2" hidden="false" customHeight="false" outlineLevel="0" collapsed="false">
      <c r="A578" s="6" t="s">
        <v>1061</v>
      </c>
      <c r="B578" s="0" t="str">
        <f aca="false">SUBSTITUTE(A578,"))",")",1)</f>
        <v>RSYB(MSA)</v>
      </c>
    </row>
    <row r="579" customFormat="false" ht="13.2" hidden="false" customHeight="false" outlineLevel="0" collapsed="false">
      <c r="A579" s="6" t="s">
        <v>1062</v>
      </c>
      <c r="B579" s="0" t="str">
        <f aca="false">SUBSTITUTE(A579,"))",")",1)</f>
        <v>RSYF(MSA)</v>
      </c>
    </row>
    <row r="580" customFormat="false" ht="13.2" hidden="false" customHeight="false" outlineLevel="0" collapsed="false">
      <c r="A580" s="6" t="s">
        <v>1063</v>
      </c>
      <c r="B580" s="0" t="str">
        <f aca="false">SUBSTITUTE(A580,"))",")",1)</f>
        <v>RSYN(MSA)</v>
      </c>
    </row>
    <row r="581" customFormat="false" ht="13.2" hidden="false" customHeight="false" outlineLevel="0" collapsed="false">
      <c r="A581" s="6" t="s">
        <v>1064</v>
      </c>
      <c r="B581" s="0" t="str">
        <f aca="false">SUBSTITUTE(A581,"))",")",1)</f>
        <v>RSYS(MSA)</v>
      </c>
    </row>
    <row r="582" customFormat="false" ht="13.2" hidden="false" customHeight="false" outlineLevel="0" collapsed="false">
      <c r="A582" s="6" t="s">
        <v>1065</v>
      </c>
      <c r="B582" s="0" t="str">
        <f aca="false">SUBSTITUTE(A582,"))",")",1)</f>
        <v>RVE0(MSA)</v>
      </c>
    </row>
    <row r="583" customFormat="false" ht="13.2" hidden="false" customHeight="false" outlineLevel="0" collapsed="false">
      <c r="A583" s="6" t="s">
        <v>1066</v>
      </c>
      <c r="B583" s="0" t="str">
        <f aca="false">SUBSTITUTE(A583,"))",")",1)</f>
        <v>RVP0(MSA)</v>
      </c>
    </row>
    <row r="584" customFormat="false" ht="13.2" hidden="false" customHeight="false" outlineLevel="0" collapsed="false">
      <c r="A584" s="6" t="s">
        <v>1410</v>
      </c>
      <c r="B584" s="0" t="str">
        <f aca="false">SUBSTITUTE(A584,"))",")",1)</f>
        <v>RW(MNC,MSA)</v>
      </c>
    </row>
    <row r="585" customFormat="false" ht="13.2" hidden="false" customHeight="false" outlineLevel="0" collapsed="false">
      <c r="A585" s="6" t="s">
        <v>1550</v>
      </c>
      <c r="B585" s="0" t="str">
        <f aca="false">SUBSTITUTE(A585,"))",")",1)</f>
        <v>RWPC(2,MNC)</v>
      </c>
    </row>
    <row r="586" customFormat="false" ht="13.2" hidden="false" customHeight="false" outlineLevel="0" collapsed="false">
      <c r="A586" s="6" t="s">
        <v>1252</v>
      </c>
      <c r="B586" s="0" t="str">
        <f aca="false">SUBSTITUTE(A586,"))",")",1)</f>
        <v>RWSA(MHY)</v>
      </c>
    </row>
    <row r="587" customFormat="false" ht="13.2" hidden="false" customHeight="false" outlineLevel="0" collapsed="false">
      <c r="A587" s="6" t="s">
        <v>1581</v>
      </c>
      <c r="B587" s="0" t="str">
        <f aca="false">SUBSTITUTE(A587,"))",")",1)</f>
        <v>RWT(MSL,MNC,MSA)</v>
      </c>
    </row>
    <row r="588" customFormat="false" ht="13.2" hidden="false" customHeight="false" outlineLevel="0" collapsed="false">
      <c r="A588" s="6" t="s">
        <v>1475</v>
      </c>
      <c r="B588" s="0" t="str">
        <f aca="false">SUBSTITUTE(A588,"))",")",1)</f>
        <v>RWTZ(MSC,MSA)</v>
      </c>
    </row>
    <row r="589" customFormat="false" ht="13.2" hidden="false" customHeight="false" outlineLevel="0" collapsed="false">
      <c r="A589" s="6" t="s">
        <v>1067</v>
      </c>
      <c r="B589" s="0" t="str">
        <f aca="false">SUBSTITUTE(A589,"))",")",1)</f>
        <v>RZ(MSA)</v>
      </c>
    </row>
    <row r="590" customFormat="false" ht="13.2" hidden="false" customHeight="false" outlineLevel="0" collapsed="false">
      <c r="A590" s="6" t="s">
        <v>1068</v>
      </c>
      <c r="B590" s="0" t="str">
        <f aca="false">SUBSTITUTE(A590,"))",")",1)</f>
        <v>RZSW(MSA)</v>
      </c>
    </row>
    <row r="591" customFormat="false" ht="13.2" hidden="false" customHeight="false" outlineLevel="0" collapsed="false">
      <c r="A591" s="6" t="s">
        <v>1476</v>
      </c>
      <c r="B591" s="0" t="str">
        <f aca="false">SUBSTITUTE(A591,"))",")",1)</f>
        <v>S15(MSC,MSA)</v>
      </c>
    </row>
    <row r="592" customFormat="false" ht="13.2" hidden="false" customHeight="false" outlineLevel="0" collapsed="false">
      <c r="A592" s="6" t="s">
        <v>1121</v>
      </c>
      <c r="B592" s="0" t="str">
        <f aca="false">SUBSTITUTE(A592,"))",")",1)</f>
        <v>S3(MSA)</v>
      </c>
    </row>
    <row r="593" customFormat="false" ht="13.2" hidden="false" customHeight="false" outlineLevel="0" collapsed="false">
      <c r="A593" s="6" t="s">
        <v>1069</v>
      </c>
      <c r="B593" s="0" t="str">
        <f aca="false">SUBSTITUTE(A593,"))",")",1)</f>
        <v>SALA(MSA)</v>
      </c>
    </row>
    <row r="594" customFormat="false" ht="13.2" hidden="false" customHeight="false" outlineLevel="0" collapsed="false">
      <c r="A594" s="6" t="s">
        <v>1070</v>
      </c>
      <c r="B594" s="0" t="str">
        <f aca="false">SUBSTITUTE(A594,"))",")",1)</f>
        <v>SALB(MSA)</v>
      </c>
    </row>
    <row r="595" customFormat="false" ht="13.2" hidden="false" customHeight="false" outlineLevel="0" collapsed="false">
      <c r="A595" s="6" t="s">
        <v>1071</v>
      </c>
      <c r="B595" s="0" t="str">
        <f aca="false">SUBSTITUTE(A595,"))",")",1)</f>
        <v>SAMA(MSA)</v>
      </c>
    </row>
    <row r="596" customFormat="false" ht="13.2" hidden="false" customHeight="false" outlineLevel="0" collapsed="false">
      <c r="A596" s="6" t="s">
        <v>1350</v>
      </c>
      <c r="B596" s="0" t="str">
        <f aca="false">SUBSTITUTE(A596,"))",")",1)</f>
        <v>SAN(MSL,MSA)</v>
      </c>
    </row>
    <row r="597" customFormat="false" ht="13.2" hidden="false" customHeight="false" outlineLevel="0" collapsed="false">
      <c r="A597" s="6" t="s">
        <v>1351</v>
      </c>
      <c r="B597" s="0" t="str">
        <f aca="false">SUBSTITUTE(A597,"))",")",1)</f>
        <v>SATC(MSL,MSA)</v>
      </c>
    </row>
    <row r="598" customFormat="false" ht="13.2" hidden="false" customHeight="false" outlineLevel="0" collapsed="false">
      <c r="A598" s="6" t="s">
        <v>1072</v>
      </c>
      <c r="B598" s="0" t="str">
        <f aca="false">SUBSTITUTE(A598,"))",")",1)</f>
        <v>SATK(MSA)</v>
      </c>
    </row>
    <row r="599" customFormat="false" ht="13.2" hidden="false" customHeight="false" outlineLevel="0" collapsed="false">
      <c r="A599" s="6" t="s">
        <v>1290</v>
      </c>
      <c r="B599" s="0" t="str">
        <f aca="false">SUBSTITUTE(A599,"))",")",1)</f>
        <v>SCFS(30,MSA)</v>
      </c>
    </row>
    <row r="600" customFormat="false" ht="13.2" hidden="false" customHeight="false" outlineLevel="0" collapsed="false">
      <c r="A600" s="6" t="s">
        <v>1073</v>
      </c>
      <c r="B600" s="0" t="str">
        <f aca="false">SUBSTITUTE(A600,"))",")",1)</f>
        <v>SCI(MSA)</v>
      </c>
    </row>
    <row r="601" customFormat="false" ht="13.2" hidden="false" customHeight="false" outlineLevel="0" collapsed="false">
      <c r="A601" s="6" t="s">
        <v>1074</v>
      </c>
      <c r="B601" s="0" t="str">
        <f aca="false">SUBSTITUTE(A601,"))",")",1)</f>
        <v>SCNX(MSA)</v>
      </c>
    </row>
    <row r="602" customFormat="false" ht="13.2" hidden="false" customHeight="false" outlineLevel="0" collapsed="false">
      <c r="A602" s="6" t="s">
        <v>1075</v>
      </c>
      <c r="B602" s="0" t="str">
        <f aca="false">SUBSTITUTE(A602,"))",")",1)</f>
        <v>SDVR(MSA)</v>
      </c>
    </row>
    <row r="603" customFormat="false" ht="13.2" hidden="false" customHeight="false" outlineLevel="0" collapsed="false">
      <c r="A603" s="6" t="s">
        <v>877</v>
      </c>
      <c r="B603" s="0" t="str">
        <f aca="false">SUBSTITUTE(A603,"))",")",1)</f>
        <v>SDW(MNC)</v>
      </c>
    </row>
    <row r="604" customFormat="false" ht="13.2" hidden="false" customHeight="false" outlineLevel="0" collapsed="false">
      <c r="A604" s="6" t="s">
        <v>1295</v>
      </c>
      <c r="B604" s="0" t="str">
        <f aca="false">SUBSTITUTE(A604,"))",")",1)</f>
        <v>SET(12,MSA)</v>
      </c>
    </row>
    <row r="605" customFormat="false" ht="13.2" hidden="false" customHeight="false" outlineLevel="0" collapsed="false">
      <c r="A605" s="6" t="s">
        <v>1352</v>
      </c>
      <c r="B605" s="0" t="str">
        <f aca="false">SUBSTITUTE(A605,"))",")",1)</f>
        <v>SEV(MSL,MSA)</v>
      </c>
    </row>
    <row r="606" customFormat="false" ht="13.2" hidden="false" customHeight="false" outlineLevel="0" collapsed="false">
      <c r="A606" s="6" t="s">
        <v>1583</v>
      </c>
      <c r="B606" s="0" t="str">
        <f aca="false">SUBSTITUTE(A606,"))",")",1)</f>
        <v>SFCP(7,MNC,MSA)</v>
      </c>
    </row>
    <row r="607" customFormat="false" ht="13.2" hidden="false" customHeight="false" outlineLevel="0" collapsed="false">
      <c r="A607" s="6" t="s">
        <v>1584</v>
      </c>
      <c r="B607" s="0" t="str">
        <f aca="false">SUBSTITUTE(A607,"))",")",1)</f>
        <v>SFMO(7,MNC,MSA)</v>
      </c>
    </row>
    <row r="608" customFormat="false" ht="13.2" hidden="false" customHeight="false" outlineLevel="0" collapsed="false">
      <c r="A608" s="6" t="s">
        <v>1253</v>
      </c>
      <c r="B608" s="0" t="str">
        <f aca="false">SUBSTITUTE(A608,"))",")",1)</f>
        <v>SHYD(MHY)</v>
      </c>
    </row>
    <row r="609" customFormat="false" ht="13.2" hidden="false" customHeight="false" outlineLevel="0" collapsed="false">
      <c r="A609" s="6" t="s">
        <v>1353</v>
      </c>
      <c r="B609" s="0" t="str">
        <f aca="false">SUBSTITUTE(A609,"))",")",1)</f>
        <v>SIL(MSL,MSA)</v>
      </c>
    </row>
    <row r="610" customFormat="false" ht="13.2" hidden="false" customHeight="false" outlineLevel="0" collapsed="false">
      <c r="A610" s="6" t="s">
        <v>1412</v>
      </c>
      <c r="B610" s="0" t="str">
        <f aca="false">SUBSTITUTE(A610,"))",")",1)</f>
        <v>SLA0(MNC,MSA)</v>
      </c>
    </row>
    <row r="611" customFormat="false" ht="13.2" hidden="false" customHeight="false" outlineLevel="0" collapsed="false">
      <c r="A611" s="6" t="s">
        <v>1411</v>
      </c>
      <c r="B611" s="0" t="str">
        <f aca="false">SUBSTITUTE(A611,"))",")",1)</f>
        <v>SLAI(MNC,MSA)</v>
      </c>
    </row>
    <row r="612" customFormat="false" ht="13.2" hidden="false" customHeight="false" outlineLevel="0" collapsed="false">
      <c r="A612" s="6" t="s">
        <v>1076</v>
      </c>
      <c r="B612" s="0" t="str">
        <f aca="false">SUBSTITUTE(A612,"))",")",1)</f>
        <v>SLF(MSA)</v>
      </c>
    </row>
    <row r="613" customFormat="false" ht="13.2" hidden="false" customHeight="false" outlineLevel="0" collapsed="false">
      <c r="A613" s="6" t="s">
        <v>1077</v>
      </c>
      <c r="B613" s="0" t="str">
        <f aca="false">SUBSTITUTE(A613,"))",")",1)</f>
        <v>SLT0(MSA)</v>
      </c>
    </row>
    <row r="614" customFormat="false" ht="13.2" hidden="false" customHeight="false" outlineLevel="0" collapsed="false">
      <c r="A614" s="6" t="s">
        <v>1078</v>
      </c>
      <c r="B614" s="0" t="str">
        <f aca="false">SUBSTITUTE(A614,"))",")",1)</f>
        <v>SLTX(MSA)</v>
      </c>
    </row>
    <row r="615" customFormat="false" ht="13.2" hidden="false" customHeight="false" outlineLevel="0" collapsed="false">
      <c r="A615" s="6" t="s">
        <v>1517</v>
      </c>
      <c r="B615" s="0" t="str">
        <f aca="false">SUBSTITUTE(A615,"))",")",1)</f>
        <v>SM(NSM,MSA)</v>
      </c>
    </row>
    <row r="616" customFormat="false" ht="13.2" hidden="false" customHeight="false" outlineLevel="0" collapsed="false">
      <c r="A616" s="6" t="s">
        <v>1574</v>
      </c>
      <c r="B616" s="0" t="str">
        <f aca="false">SUBSTITUTE(A616,"))",")",1)</f>
        <v>SMAP(13,MPS,MHY)</v>
      </c>
    </row>
    <row r="617" customFormat="false" ht="13.2" hidden="false" customHeight="false" outlineLevel="0" collapsed="false">
      <c r="A617" s="6" t="s">
        <v>1079</v>
      </c>
      <c r="B617" s="0" t="str">
        <f aca="false">SUBSTITUTE(A617,"))",")",1)</f>
        <v>SMAS(MSA)</v>
      </c>
    </row>
    <row r="618" customFormat="false" ht="13.2" hidden="false" customHeight="false" outlineLevel="0" collapsed="false">
      <c r="A618" s="6" t="s">
        <v>1354</v>
      </c>
      <c r="B618" s="0" t="str">
        <f aca="false">SUBSTITUTE(A618,"))",")",1)</f>
        <v>SMB(MSL,MSA)</v>
      </c>
    </row>
    <row r="619" customFormat="false" ht="13.2" hidden="false" customHeight="false" outlineLevel="0" collapsed="false">
      <c r="A619" s="6" t="s">
        <v>1477</v>
      </c>
      <c r="B619" s="0" t="str">
        <f aca="false">SUBSTITUTE(A619,"))",")",1)</f>
        <v>SMEA(MSC,MSA)</v>
      </c>
    </row>
    <row r="620" customFormat="false" ht="13.2" hidden="false" customHeight="false" outlineLevel="0" collapsed="false">
      <c r="A620" s="6" t="s">
        <v>1080</v>
      </c>
      <c r="B620" s="0" t="str">
        <f aca="false">SUBSTITUTE(A620,"))",")",1)</f>
        <v>SMEO(MSA)</v>
      </c>
    </row>
    <row r="621" customFormat="false" ht="13.2" hidden="false" customHeight="false" outlineLevel="0" collapsed="false">
      <c r="A621" s="6" t="s">
        <v>1478</v>
      </c>
      <c r="B621" s="0" t="str">
        <f aca="false">SUBSTITUTE(A621,"))",")",1)</f>
        <v>SMES(MSC,MSA)</v>
      </c>
    </row>
    <row r="622" customFormat="false" ht="13.2" hidden="false" customHeight="false" outlineLevel="0" collapsed="false">
      <c r="A622" s="6" t="s">
        <v>1081</v>
      </c>
      <c r="B622" s="0" t="str">
        <f aca="false">SUBSTITUTE(A622,"))",")",1)</f>
        <v>SMFN(MSA)</v>
      </c>
    </row>
    <row r="623" customFormat="false" ht="13.2" hidden="false" customHeight="false" outlineLevel="0" collapsed="false">
      <c r="A623" s="6" t="s">
        <v>1082</v>
      </c>
      <c r="B623" s="0" t="str">
        <f aca="false">SUBSTITUTE(A623,"))",")",1)</f>
        <v>SMFU(MSA)</v>
      </c>
    </row>
    <row r="624" customFormat="false" ht="13.2" hidden="false" customHeight="false" outlineLevel="0" collapsed="false">
      <c r="A624" s="6" t="s">
        <v>1506</v>
      </c>
      <c r="B624" s="0" t="str">
        <f aca="false">SUBSTITUTE(A624,"))",")",1)</f>
        <v>SMH(NSH,MHY)</v>
      </c>
    </row>
    <row r="625" customFormat="false" ht="13.2" hidden="false" customHeight="false" outlineLevel="0" collapsed="false">
      <c r="A625" s="6" t="s">
        <v>1254</v>
      </c>
      <c r="B625" s="0" t="str">
        <f aca="false">SUBSTITUTE(A625,"))",")",1)</f>
        <v>SMIO(MHY)</v>
      </c>
    </row>
    <row r="626" customFormat="false" ht="13.2" hidden="false" customHeight="false" outlineLevel="0" collapsed="false">
      <c r="A626" s="6" t="s">
        <v>1083</v>
      </c>
      <c r="B626" s="0" t="str">
        <f aca="false">SUBSTITUTE(A626,"))",")",1)</f>
        <v>SMKS(MSA)</v>
      </c>
    </row>
    <row r="627" customFormat="false" ht="13.2" hidden="false" customHeight="false" outlineLevel="0" collapsed="false">
      <c r="A627" s="6" t="s">
        <v>1084</v>
      </c>
      <c r="B627" s="0" t="str">
        <f aca="false">SUBSTITUTE(A627,"))",")",1)</f>
        <v>SMLA(MSA)</v>
      </c>
    </row>
    <row r="628" customFormat="false" ht="13.2" hidden="false" customHeight="false" outlineLevel="0" collapsed="false">
      <c r="A628" s="6" t="s">
        <v>1560</v>
      </c>
      <c r="B628" s="0" t="str">
        <f aca="false">SUBSTITUTE(A628,"))",")",1)</f>
        <v>SMM(NSM,12,MSA)</v>
      </c>
    </row>
    <row r="629" customFormat="false" ht="13.2" hidden="false" customHeight="false" outlineLevel="0" collapsed="false">
      <c r="A629" s="6" t="s">
        <v>1588</v>
      </c>
      <c r="B629" s="0" t="str">
        <f aca="false">SUBSTITUTE(A629,"))",")",1)</f>
        <v>SMMC(17,MNC,12,MSA)</v>
      </c>
    </row>
    <row r="630" customFormat="false" ht="13.2" hidden="false" customHeight="false" outlineLevel="0" collapsed="false">
      <c r="A630" s="6" t="s">
        <v>1552</v>
      </c>
      <c r="B630" s="0" t="str">
        <f aca="false">SUBSTITUTE(A630,"))",")",1)</f>
        <v>SMMH(NSH,12,MHY)</v>
      </c>
    </row>
    <row r="631" customFormat="false" ht="13.2" hidden="false" customHeight="false" outlineLevel="0" collapsed="false">
      <c r="A631" s="6" t="s">
        <v>1587</v>
      </c>
      <c r="B631" s="0" t="str">
        <f aca="false">SUBSTITUTE(A631,"))",")",1)</f>
        <v>SMMP(20,MPS,13,MHY)</v>
      </c>
    </row>
    <row r="632" customFormat="false" ht="13.2" hidden="false" customHeight="false" outlineLevel="0" collapsed="false">
      <c r="A632" s="6" t="s">
        <v>1577</v>
      </c>
      <c r="B632" s="0" t="str">
        <f aca="false">SUBSTITUTE(A632,"))",")",1)</f>
        <v>SMMRP(5,MPS,12)</v>
      </c>
    </row>
    <row r="633" customFormat="false" ht="13.2" hidden="false" customHeight="false" outlineLevel="0" collapsed="false">
      <c r="A633" s="6" t="s">
        <v>1085</v>
      </c>
      <c r="B633" s="0" t="str">
        <f aca="false">SUBSTITUTE(A633,"))",")",1)</f>
        <v>SMMU(MSA)</v>
      </c>
    </row>
    <row r="634" customFormat="false" ht="13.2" hidden="false" customHeight="false" outlineLevel="0" collapsed="false">
      <c r="A634" s="6" t="s">
        <v>1086</v>
      </c>
      <c r="B634" s="0" t="str">
        <f aca="false">SUBSTITUTE(A634,"))",")",1)</f>
        <v>SMNS(MSA)</v>
      </c>
    </row>
    <row r="635" customFormat="false" ht="13.2" hidden="false" customHeight="false" outlineLevel="0" collapsed="false">
      <c r="A635" s="6" t="s">
        <v>1087</v>
      </c>
      <c r="B635" s="0" t="str">
        <f aca="false">SUBSTITUTE(A635,"))",")",1)</f>
        <v>SMNU(MSA)</v>
      </c>
    </row>
    <row r="636" customFormat="false" ht="13.2" hidden="false" customHeight="false" outlineLevel="0" collapsed="false">
      <c r="A636" s="6" t="s">
        <v>1088</v>
      </c>
      <c r="B636" s="0" t="str">
        <f aca="false">SUBSTITUTE(A636,"))",")",1)</f>
        <v>SMPL(MSA)</v>
      </c>
    </row>
    <row r="637" customFormat="false" ht="13.2" hidden="false" customHeight="false" outlineLevel="0" collapsed="false">
      <c r="A637" s="6" t="s">
        <v>1089</v>
      </c>
      <c r="B637" s="0" t="str">
        <f aca="false">SUBSTITUTE(A637,"))",")",1)</f>
        <v>SMPQ(MSA)</v>
      </c>
    </row>
    <row r="638" customFormat="false" ht="13.2" hidden="false" customHeight="false" outlineLevel="0" collapsed="false">
      <c r="A638" s="6" t="s">
        <v>1090</v>
      </c>
      <c r="B638" s="0" t="str">
        <f aca="false">SUBSTITUTE(A638,"))",")",1)</f>
        <v>SMPS(MSA)</v>
      </c>
    </row>
    <row r="639" customFormat="false" ht="13.2" hidden="false" customHeight="false" outlineLevel="0" collapsed="false">
      <c r="A639" s="6" t="s">
        <v>1091</v>
      </c>
      <c r="B639" s="0" t="str">
        <f aca="false">SUBSTITUTE(A639,"))",")",1)</f>
        <v>SMPY(MSA)</v>
      </c>
    </row>
    <row r="640" customFormat="false" ht="13.2" hidden="false" customHeight="false" outlineLevel="0" collapsed="false">
      <c r="A640" s="6" t="s">
        <v>1092</v>
      </c>
      <c r="B640" s="0" t="str">
        <f aca="false">SUBSTITUTE(A640,"))",")",1)</f>
        <v>SMRF(MSA)</v>
      </c>
    </row>
    <row r="641" customFormat="false" ht="13.2" hidden="false" customHeight="false" outlineLevel="0" collapsed="false">
      <c r="A641" s="6" t="s">
        <v>639</v>
      </c>
      <c r="B641" s="0" t="str">
        <f aca="false">SUBSTITUTE(A641,"))",")",1)</f>
        <v>SMRP(5,MPS,12)</v>
      </c>
    </row>
    <row r="642" customFormat="false" ht="13.2" hidden="false" customHeight="false" outlineLevel="0" collapsed="false">
      <c r="A642" s="6" t="s">
        <v>1562</v>
      </c>
      <c r="B642" s="0" t="str">
        <f aca="false">SUBSTITUTE(A642,"))",")",1)</f>
        <v>SMS(11,ML1,MSA)</v>
      </c>
    </row>
    <row r="643" customFormat="false" ht="13.2" hidden="false" customHeight="false" outlineLevel="0" collapsed="false">
      <c r="A643" s="6" t="s">
        <v>1093</v>
      </c>
      <c r="B643" s="0" t="str">
        <f aca="false">SUBSTITUTE(A643,"))",")",1)</f>
        <v>SMSS(MSA)</v>
      </c>
    </row>
    <row r="644" customFormat="false" ht="13.2" hidden="false" customHeight="false" outlineLevel="0" collapsed="false">
      <c r="A644" s="6" t="s">
        <v>1094</v>
      </c>
      <c r="B644" s="0" t="str">
        <f aca="false">SUBSTITUTE(A644,"))",")",1)</f>
        <v>SMST(MSA)</v>
      </c>
    </row>
    <row r="645" customFormat="false" ht="13.2" hidden="false" customHeight="false" outlineLevel="0" collapsed="false">
      <c r="A645" s="6" t="s">
        <v>1095</v>
      </c>
      <c r="B645" s="0" t="str">
        <f aca="false">SUBSTITUTE(A645,"))",")",1)</f>
        <v>SMTS(MSA)</v>
      </c>
    </row>
    <row r="646" customFormat="false" ht="13.2" hidden="false" customHeight="false" outlineLevel="0" collapsed="false">
      <c r="A646" s="6" t="s">
        <v>1096</v>
      </c>
      <c r="B646" s="0" t="str">
        <f aca="false">SUBSTITUTE(A646,"))",")",1)</f>
        <v>SMWS(MSA)</v>
      </c>
    </row>
    <row r="647" customFormat="false" ht="13.2" hidden="false" customHeight="false" outlineLevel="0" collapsed="false">
      <c r="A647" s="6" t="s">
        <v>1097</v>
      </c>
      <c r="B647" s="0" t="str">
        <f aca="false">SUBSTITUTE(A647,"))",")",1)</f>
        <v>SMX(MSA)</v>
      </c>
    </row>
    <row r="648" customFormat="false" ht="13.2" hidden="false" customHeight="false" outlineLevel="0" collapsed="false">
      <c r="A648" s="6" t="s">
        <v>1518</v>
      </c>
      <c r="B648" s="0" t="str">
        <f aca="false">SUBSTITUTE(A648,"))",")",1)</f>
        <v>SMY(NSM,MSA)</v>
      </c>
    </row>
    <row r="649" customFormat="false" ht="13.2" hidden="false" customHeight="false" outlineLevel="0" collapsed="false">
      <c r="A649" s="6" t="s">
        <v>1098</v>
      </c>
      <c r="B649" s="0" t="str">
        <f aca="false">SUBSTITUTE(A649,"))",")",1)</f>
        <v>SMY1(MSA)</v>
      </c>
    </row>
    <row r="650" customFormat="false" ht="13.2" hidden="false" customHeight="false" outlineLevel="0" collapsed="false">
      <c r="A650" s="6" t="s">
        <v>1099</v>
      </c>
      <c r="B650" s="0" t="str">
        <f aca="false">SUBSTITUTE(A650,"))",")",1)</f>
        <v>SMY2(MSA)</v>
      </c>
    </row>
    <row r="651" customFormat="false" ht="13.2" hidden="false" customHeight="false" outlineLevel="0" collapsed="false">
      <c r="A651" s="6" t="s">
        <v>1507</v>
      </c>
      <c r="B651" s="0" t="str">
        <f aca="false">SUBSTITUTE(A651,"))",")",1)</f>
        <v>SMYH(NSH,MHY)</v>
      </c>
    </row>
    <row r="652" customFormat="false" ht="13.2" hidden="false" customHeight="false" outlineLevel="0" collapsed="false">
      <c r="A652" s="6" t="s">
        <v>1575</v>
      </c>
      <c r="B652" s="0" t="str">
        <f aca="false">SUBSTITUTE(A652,"))",")",1)</f>
        <v>SMYP(13,MPS,MHY)</v>
      </c>
    </row>
    <row r="653" customFormat="false" ht="13.2" hidden="false" customHeight="false" outlineLevel="0" collapsed="false">
      <c r="A653" s="6" t="s">
        <v>1540</v>
      </c>
      <c r="B653" s="0" t="str">
        <f aca="false">SUBSTITUTE(A653,"))",")",1)</f>
        <v>SMYRP(5,MPS)</v>
      </c>
    </row>
    <row r="654" customFormat="false" ht="13.2" hidden="false" customHeight="false" outlineLevel="0" collapsed="false">
      <c r="A654" s="6" t="s">
        <v>1100</v>
      </c>
      <c r="B654" s="0" t="str">
        <f aca="false">SUBSTITUTE(A654,"))",")",1)</f>
        <v>SNO(MSA)</v>
      </c>
    </row>
    <row r="655" customFormat="false" ht="13.2" hidden="false" customHeight="false" outlineLevel="0" collapsed="false">
      <c r="A655" s="6" t="s">
        <v>1579</v>
      </c>
      <c r="B655" s="0" t="str">
        <f aca="false">SUBSTITUTE(A655,"))",")",1)</f>
        <v>SOIL(17,MSL,MSA)</v>
      </c>
    </row>
    <row r="656" customFormat="false" ht="13.2" hidden="false" customHeight="false" outlineLevel="0" collapsed="false">
      <c r="A656" s="6" t="s">
        <v>1563</v>
      </c>
      <c r="B656" s="0" t="str">
        <f aca="false">SUBSTITUTE(A656,"))",")",1)</f>
        <v>SOL(23,MSL,MSA)</v>
      </c>
    </row>
    <row r="657" customFormat="false" ht="13.2" hidden="false" customHeight="false" outlineLevel="0" collapsed="false">
      <c r="A657" s="6" t="s">
        <v>1479</v>
      </c>
      <c r="B657" s="0" t="str">
        <f aca="false">SUBSTITUTE(A657,"))",")",1)</f>
        <v>SOLK(MSC,MSA)</v>
      </c>
    </row>
    <row r="658" customFormat="false" ht="13.2" hidden="false" customHeight="false" outlineLevel="0" collapsed="false">
      <c r="A658" s="6" t="s">
        <v>1101</v>
      </c>
      <c r="B658" s="0" t="str">
        <f aca="false">SUBSTITUTE(A658,"))",")",1)</f>
        <v>SOLQ(MSA)</v>
      </c>
    </row>
    <row r="659" customFormat="false" ht="13.2" hidden="false" customHeight="false" outlineLevel="0" collapsed="false">
      <c r="A659" s="6" t="s">
        <v>1480</v>
      </c>
      <c r="B659" s="0" t="str">
        <f aca="false">SUBSTITUTE(A659,"))",")",1)</f>
        <v>SOT(MSC,MSA)</v>
      </c>
    </row>
    <row r="660" customFormat="false" ht="13.2" hidden="false" customHeight="false" outlineLevel="0" collapsed="false">
      <c r="A660" s="6" t="s">
        <v>1474</v>
      </c>
      <c r="B660" s="0" t="str">
        <f aca="false">SUBSTITUTE(A660,"))",")",1)</f>
        <v>SPC(MSC,MSA)</v>
      </c>
    </row>
    <row r="661" customFormat="false" ht="13.2" hidden="false" customHeight="false" outlineLevel="0" collapsed="false">
      <c r="A661" s="6" t="s">
        <v>1102</v>
      </c>
      <c r="B661" s="0" t="str">
        <f aca="false">SUBSTITUTE(A661,"))",")",1)</f>
        <v>SPLG(MSA)</v>
      </c>
    </row>
    <row r="662" customFormat="false" ht="13.2" hidden="false" customHeight="false" outlineLevel="0" collapsed="false">
      <c r="A662" s="6" t="s">
        <v>1537</v>
      </c>
      <c r="B662" s="0" t="str">
        <f aca="false">SUBSTITUTE(A662,"))",")",1)</f>
        <v>SQB(5,MHY)</v>
      </c>
    </row>
    <row r="663" customFormat="false" ht="13.2" hidden="false" customHeight="false" outlineLevel="0" collapsed="false">
      <c r="A663" s="6" t="s">
        <v>1255</v>
      </c>
      <c r="B663" s="0" t="str">
        <f aca="false">SUBSTITUTE(A663,"))",")",1)</f>
        <v>SQVL(MHY)</v>
      </c>
    </row>
    <row r="664" customFormat="false" ht="13.2" hidden="false" customHeight="false" outlineLevel="0" collapsed="false">
      <c r="A664" s="6" t="s">
        <v>1413</v>
      </c>
      <c r="B664" s="0" t="str">
        <f aca="false">SUBSTITUTE(A664,"))",")",1)</f>
        <v>SRA(MNC,MSA)</v>
      </c>
    </row>
    <row r="665" customFormat="false" ht="13.2" hidden="false" customHeight="false" outlineLevel="0" collapsed="false">
      <c r="A665" s="6" t="s">
        <v>1103</v>
      </c>
      <c r="B665" s="0" t="str">
        <f aca="false">SUBSTITUTE(A665,"))",")",1)</f>
        <v>SRAD(MSA)</v>
      </c>
    </row>
    <row r="666" customFormat="false" ht="13.2" hidden="false" customHeight="false" outlineLevel="0" collapsed="false">
      <c r="A666" s="6" t="s">
        <v>1513</v>
      </c>
      <c r="B666" s="0" t="str">
        <f aca="false">SUBSTITUTE(A666,"))",")",1)</f>
        <v>SRCH(27,MHY)</v>
      </c>
    </row>
    <row r="667" customFormat="false" ht="13.2" hidden="false" customHeight="false" outlineLevel="0" collapsed="false">
      <c r="A667" s="6" t="s">
        <v>1296</v>
      </c>
      <c r="B667" s="0" t="str">
        <f aca="false">SUBSTITUTE(A667,"))",")",1)</f>
        <v>SRD(12,MSA)</v>
      </c>
    </row>
    <row r="668" customFormat="false" ht="13.2" hidden="false" customHeight="false" outlineLevel="0" collapsed="false">
      <c r="A668" s="6" t="s">
        <v>1297</v>
      </c>
      <c r="B668" s="0" t="str">
        <f aca="false">SUBSTITUTE(A668,"))",")",1)</f>
        <v>SRMX(12,MSA)</v>
      </c>
    </row>
    <row r="669" customFormat="false" ht="13.2" hidden="false" customHeight="false" outlineLevel="0" collapsed="false">
      <c r="A669" s="6" t="s">
        <v>1104</v>
      </c>
      <c r="B669" s="0" t="str">
        <f aca="false">SUBSTITUTE(A669,"))",")",1)</f>
        <v>SRSD(MSA)</v>
      </c>
    </row>
    <row r="670" customFormat="false" ht="13.2" hidden="false" customHeight="false" outlineLevel="0" collapsed="false">
      <c r="A670" s="6" t="s">
        <v>1516</v>
      </c>
      <c r="B670" s="0" t="str">
        <f aca="false">SUBSTITUTE(A670,"))",")",1)</f>
        <v>SSF(MSL,MHY)</v>
      </c>
    </row>
    <row r="671" customFormat="false" ht="13.2" hidden="false" customHeight="false" outlineLevel="0" collapsed="false">
      <c r="A671" s="6" t="s">
        <v>1481</v>
      </c>
      <c r="B671" s="0" t="str">
        <f aca="false">SUBSTITUTE(A671,"))",")",1)</f>
        <v>SSFCO2(MSC,MSA)</v>
      </c>
    </row>
    <row r="672" customFormat="false" ht="13.2" hidden="false" customHeight="false" outlineLevel="0" collapsed="false">
      <c r="A672" s="6" t="s">
        <v>1105</v>
      </c>
      <c r="B672" s="0" t="str">
        <f aca="false">SUBSTITUTE(A672,"))",")",1)</f>
        <v>SSFI(MSA)</v>
      </c>
    </row>
    <row r="673" customFormat="false" ht="13.2" hidden="false" customHeight="false" outlineLevel="0" collapsed="false">
      <c r="A673" s="6" t="s">
        <v>1482</v>
      </c>
      <c r="B673" s="0" t="str">
        <f aca="false">SUBSTITUTE(A673,"))",")",1)</f>
        <v>SSFN2O(MSC,MSA)</v>
      </c>
    </row>
    <row r="674" customFormat="false" ht="13.2" hidden="false" customHeight="false" outlineLevel="0" collapsed="false">
      <c r="A674" s="6" t="s">
        <v>1483</v>
      </c>
      <c r="B674" s="0" t="str">
        <f aca="false">SUBSTITUTE(A674,"))",")",1)</f>
        <v>SSFO2(MSC,MSA)</v>
      </c>
    </row>
    <row r="675" customFormat="false" ht="13.2" hidden="false" customHeight="false" outlineLevel="0" collapsed="false">
      <c r="A675" s="6" t="s">
        <v>1106</v>
      </c>
      <c r="B675" s="0" t="str">
        <f aca="false">SUBSTITUTE(A675,"))",")",1)</f>
        <v>SSIN(MSA)</v>
      </c>
    </row>
    <row r="676" customFormat="false" ht="13.2" hidden="false" customHeight="false" outlineLevel="0" collapsed="false">
      <c r="A676" s="6" t="s">
        <v>829</v>
      </c>
      <c r="B676" s="0" t="str">
        <f aca="false">SUBSTITUTE(A676,"))",")",1)</f>
        <v>SSPS(MPS)</v>
      </c>
    </row>
    <row r="677" customFormat="false" ht="13.2" hidden="false" customHeight="false" outlineLevel="0" collapsed="false">
      <c r="A677" s="6" t="s">
        <v>1256</v>
      </c>
      <c r="B677" s="0" t="str">
        <f aca="false">SUBSTITUTE(A677,"))",")",1)</f>
        <v>SST(MHY)</v>
      </c>
    </row>
    <row r="678" customFormat="false" ht="13.2" hidden="false" customHeight="false" outlineLevel="0" collapsed="false">
      <c r="A678" s="6" t="s">
        <v>1107</v>
      </c>
      <c r="B678" s="0" t="str">
        <f aca="false">SUBSTITUTE(A678,"))",")",1)</f>
        <v>SSW(MSA)</v>
      </c>
    </row>
    <row r="679" customFormat="false" ht="13.2" hidden="false" customHeight="false" outlineLevel="0" collapsed="false">
      <c r="A679" s="6" t="s">
        <v>1108</v>
      </c>
      <c r="B679" s="0" t="str">
        <f aca="false">SUBSTITUTE(A679,"))",")",1)</f>
        <v>ST0(MSA)</v>
      </c>
    </row>
    <row r="680" customFormat="false" ht="13.2" hidden="false" customHeight="false" outlineLevel="0" collapsed="false">
      <c r="A680" s="6" t="s">
        <v>1414</v>
      </c>
      <c r="B680" s="0" t="str">
        <f aca="false">SUBSTITUTE(A680,"))",")",1)</f>
        <v>STD(MNC,MSA)</v>
      </c>
    </row>
    <row r="681" customFormat="false" ht="13.2" hidden="false" customHeight="false" outlineLevel="0" collapsed="false">
      <c r="A681" s="6" t="s">
        <v>1582</v>
      </c>
      <c r="B681" s="0" t="str">
        <f aca="false">SUBSTITUTE(A681,"))",")",1)</f>
        <v>STDA(4,MNC,MSA)</v>
      </c>
    </row>
    <row r="682" customFormat="false" ht="13.2" hidden="false" customHeight="false" outlineLevel="0" collapsed="false">
      <c r="A682" s="6" t="s">
        <v>1415</v>
      </c>
      <c r="B682" s="0" t="str">
        <f aca="false">SUBSTITUTE(A682,"))",")",1)</f>
        <v>STDK(MNC,MSA)</v>
      </c>
    </row>
    <row r="683" customFormat="false" ht="13.2" hidden="false" customHeight="false" outlineLevel="0" collapsed="false">
      <c r="A683" s="6" t="s">
        <v>1416</v>
      </c>
      <c r="B683" s="0" t="str">
        <f aca="false">SUBSTITUTE(A683,"))",")",1)</f>
        <v>STDL(MNC,MSA)</v>
      </c>
    </row>
    <row r="684" customFormat="false" ht="13.2" hidden="false" customHeight="false" outlineLevel="0" collapsed="false">
      <c r="A684" s="6" t="s">
        <v>1417</v>
      </c>
      <c r="B684" s="0" t="str">
        <f aca="false">SUBSTITUTE(A684,"))",")",1)</f>
        <v>STDN(MNC,MSA)</v>
      </c>
    </row>
    <row r="685" customFormat="false" ht="13.2" hidden="false" customHeight="false" outlineLevel="0" collapsed="false">
      <c r="A685" s="6" t="s">
        <v>1109</v>
      </c>
      <c r="B685" s="0" t="str">
        <f aca="false">SUBSTITUTE(A685,"))",")",1)</f>
        <v>STDO(MSA)</v>
      </c>
    </row>
    <row r="686" customFormat="false" ht="13.2" hidden="false" customHeight="false" outlineLevel="0" collapsed="false">
      <c r="A686" s="6" t="s">
        <v>1110</v>
      </c>
      <c r="B686" s="0" t="str">
        <f aca="false">SUBSTITUTE(A686,"))",")",1)</f>
        <v>STDOK(MSA)</v>
      </c>
    </row>
    <row r="687" customFormat="false" ht="13.2" hidden="false" customHeight="false" outlineLevel="0" collapsed="false">
      <c r="A687" s="6" t="s">
        <v>1111</v>
      </c>
      <c r="B687" s="0" t="str">
        <f aca="false">SUBSTITUTE(A687,"))",")",1)</f>
        <v>STDON(MSA)</v>
      </c>
    </row>
    <row r="688" customFormat="false" ht="13.2" hidden="false" customHeight="false" outlineLevel="0" collapsed="false">
      <c r="A688" s="6" t="s">
        <v>1112</v>
      </c>
      <c r="B688" s="0" t="str">
        <f aca="false">SUBSTITUTE(A688,"))",")",1)</f>
        <v>STDOP(MSA)</v>
      </c>
    </row>
    <row r="689" customFormat="false" ht="13.2" hidden="false" customHeight="false" outlineLevel="0" collapsed="false">
      <c r="A689" s="6" t="s">
        <v>1418</v>
      </c>
      <c r="B689" s="0" t="str">
        <f aca="false">SUBSTITUTE(A689,"))",")",1)</f>
        <v>STDP(MNC,MSA)</v>
      </c>
    </row>
    <row r="690" customFormat="false" ht="13.2" hidden="false" customHeight="false" outlineLevel="0" collapsed="false">
      <c r="A690" s="6" t="s">
        <v>1358</v>
      </c>
      <c r="B690" s="0" t="str">
        <f aca="false">SUBSTITUTE(A690,"))",")",1)</f>
        <v>STFR(MSL,MSA)</v>
      </c>
    </row>
    <row r="691" customFormat="false" ht="13.2" hidden="false" customHeight="false" outlineLevel="0" collapsed="false">
      <c r="A691" s="6" t="s">
        <v>845</v>
      </c>
      <c r="B691" s="0" t="str">
        <f aca="false">SUBSTITUTE(A691,"))",")",1)</f>
        <v>STIR(MNT),TIL(MNT),TLD(MNT)</v>
      </c>
    </row>
    <row r="692" customFormat="false" ht="13.2" hidden="false" customHeight="false" outlineLevel="0" collapsed="false">
      <c r="A692" s="6" t="s">
        <v>1113</v>
      </c>
      <c r="B692" s="0" t="str">
        <f aca="false">SUBSTITUTE(A692,"))",")",1)</f>
        <v>STKR(MSA)</v>
      </c>
    </row>
    <row r="693" customFormat="false" ht="13.2" hidden="false" customHeight="false" outlineLevel="0" collapsed="false">
      <c r="A693" s="6" t="s">
        <v>1419</v>
      </c>
      <c r="B693" s="0" t="str">
        <f aca="false">SUBSTITUTE(A693,"))",")",1)</f>
        <v>STL(MNC,MSA)</v>
      </c>
    </row>
    <row r="694" customFormat="false" ht="13.2" hidden="false" customHeight="false" outlineLevel="0" collapsed="false">
      <c r="A694" s="6" t="s">
        <v>1114</v>
      </c>
      <c r="B694" s="0" t="str">
        <f aca="false">SUBSTITUTE(A694,"))",")",1)</f>
        <v>STLT(MSA)</v>
      </c>
    </row>
    <row r="695" customFormat="false" ht="13.2" hidden="false" customHeight="false" outlineLevel="0" collapsed="false">
      <c r="A695" s="6" t="s">
        <v>1359</v>
      </c>
      <c r="B695" s="0" t="str">
        <f aca="false">SUBSTITUTE(A695,"))",")",1)</f>
        <v>STMP(MSL,MSA)</v>
      </c>
    </row>
    <row r="696" customFormat="false" ht="13.2" hidden="false" customHeight="false" outlineLevel="0" collapsed="false">
      <c r="A696" s="6" t="s">
        <v>1115</v>
      </c>
      <c r="B696" s="0" t="str">
        <f aca="false">SUBSTITUTE(A696,"))",")",1)</f>
        <v>STP(MSA)</v>
      </c>
    </row>
    <row r="697" customFormat="false" ht="13.2" hidden="false" customHeight="false" outlineLevel="0" collapsed="false">
      <c r="A697" s="6" t="s">
        <v>1561</v>
      </c>
      <c r="B697" s="0" t="str">
        <f aca="false">SUBSTITUTE(A697,"))",")",1)</f>
        <v>STV(20,12,MSA)</v>
      </c>
    </row>
    <row r="698" customFormat="false" ht="13.2" hidden="false" customHeight="false" outlineLevel="0" collapsed="false">
      <c r="A698" s="6" t="s">
        <v>1551</v>
      </c>
      <c r="B698" s="0" t="str">
        <f aca="false">SUBSTITUTE(A698,"))",")",1)</f>
        <v>STX(2,MNC)</v>
      </c>
    </row>
    <row r="699" customFormat="false" ht="13.2" hidden="false" customHeight="false" outlineLevel="0" collapsed="false">
      <c r="A699" s="6" t="s">
        <v>1257</v>
      </c>
      <c r="B699" s="0" t="str">
        <f aca="false">SUBSTITUTE(A699,"))",")",1)</f>
        <v>STY(MHY)</v>
      </c>
    </row>
    <row r="700" customFormat="false" ht="13.2" hidden="false" customHeight="false" outlineLevel="0" collapsed="false">
      <c r="A700" s="6" t="s">
        <v>1355</v>
      </c>
      <c r="B700" s="0" t="str">
        <f aca="false">SUBSTITUTE(A700,"))",")",1)</f>
        <v>SULF(MSL,MSA)</v>
      </c>
    </row>
    <row r="701" customFormat="false" ht="13.2" hidden="false" customHeight="false" outlineLevel="0" collapsed="false">
      <c r="A701" s="6" t="s">
        <v>1356</v>
      </c>
      <c r="B701" s="0" t="str">
        <f aca="false">SUBSTITUTE(A701,"))",")",1)</f>
        <v>SUT(MSL,MSA)</v>
      </c>
    </row>
    <row r="702" customFormat="false" ht="13.2" hidden="false" customHeight="false" outlineLevel="0" collapsed="false">
      <c r="A702" s="6" t="s">
        <v>1116</v>
      </c>
      <c r="B702" s="0" t="str">
        <f aca="false">SUBSTITUTE(A702,"))",")",1)</f>
        <v>SW(MSA)</v>
      </c>
    </row>
    <row r="703" customFormat="false" ht="13.2" hidden="false" customHeight="false" outlineLevel="0" collapsed="false">
      <c r="A703" s="6" t="s">
        <v>1117</v>
      </c>
      <c r="B703" s="0" t="str">
        <f aca="false">SUBSTITUTE(A703,"))",")",1)</f>
        <v>SWB(MSA)</v>
      </c>
    </row>
    <row r="704" customFormat="false" ht="13.2" hidden="false" customHeight="false" outlineLevel="0" collapsed="false">
      <c r="A704" s="6" t="s">
        <v>1118</v>
      </c>
      <c r="B704" s="0" t="str">
        <f aca="false">SUBSTITUTE(A704,"))",")",1)</f>
        <v>SWBD(MSA)</v>
      </c>
    </row>
    <row r="705" customFormat="false" ht="13.2" hidden="false" customHeight="false" outlineLevel="0" collapsed="false">
      <c r="A705" s="6" t="s">
        <v>1119</v>
      </c>
      <c r="B705" s="0" t="str">
        <f aca="false">SUBSTITUTE(A705,"))",")",1)</f>
        <v>SWBX(MSA)</v>
      </c>
    </row>
    <row r="706" customFormat="false" ht="13.2" hidden="false" customHeight="false" outlineLevel="0" collapsed="false">
      <c r="A706" s="6" t="s">
        <v>1420</v>
      </c>
      <c r="B706" s="0" t="str">
        <f aca="false">SUBSTITUTE(A706,"))",")",1)</f>
        <v>SWH(MNC,MSA)</v>
      </c>
    </row>
    <row r="707" customFormat="false" ht="13.2" hidden="false" customHeight="false" outlineLevel="0" collapsed="false">
      <c r="A707" s="6" t="s">
        <v>1120</v>
      </c>
      <c r="B707" s="0" t="str">
        <f aca="false">SUBSTITUTE(A707,"))",")",1)</f>
        <v>SWLT(MSA)</v>
      </c>
    </row>
    <row r="708" customFormat="false" ht="13.2" hidden="false" customHeight="false" outlineLevel="0" collapsed="false">
      <c r="A708" s="6" t="s">
        <v>1421</v>
      </c>
      <c r="B708" s="0" t="str">
        <f aca="false">SUBSTITUTE(A708,"))",")",1)</f>
        <v>SWP(MNC,MSA)</v>
      </c>
    </row>
    <row r="709" customFormat="false" ht="13.2" hidden="false" customHeight="false" outlineLevel="0" collapsed="false">
      <c r="A709" s="6" t="s">
        <v>1357</v>
      </c>
      <c r="B709" s="0" t="str">
        <f aca="false">SUBSTITUTE(A709,"))",")",1)</f>
        <v>SWST(MSL,MSA)</v>
      </c>
    </row>
    <row r="710" customFormat="false" ht="13.2" hidden="false" customHeight="false" outlineLevel="0" collapsed="false">
      <c r="A710" s="6" t="s">
        <v>1538</v>
      </c>
      <c r="B710" s="0" t="str">
        <f aca="false">SUBSTITUTE(A710,"))",")",1)</f>
        <v>SYB(5,MHY)</v>
      </c>
    </row>
    <row r="711" customFormat="false" ht="13.2" hidden="false" customHeight="false" outlineLevel="0" collapsed="false">
      <c r="A711" s="6" t="s">
        <v>1122</v>
      </c>
      <c r="B711" s="0" t="str">
        <f aca="false">SUBSTITUTE(A711,"))",")",1)</f>
        <v>TAGP(MSA)</v>
      </c>
    </row>
    <row r="712" customFormat="false" ht="13.2" hidden="false" customHeight="false" outlineLevel="0" collapsed="false">
      <c r="A712" s="6" t="s">
        <v>1298</v>
      </c>
      <c r="B712" s="0" t="str">
        <f aca="false">SUBSTITUTE(A712,"))",")",1)</f>
        <v>TAMX(12,MSA)</v>
      </c>
    </row>
    <row r="713" customFormat="false" ht="13.2" hidden="false" customHeight="false" outlineLevel="0" collapsed="false">
      <c r="A713" s="6" t="s">
        <v>878</v>
      </c>
      <c r="B713" s="0" t="str">
        <f aca="false">SUBSTITUTE(A713,"))",")",1)</f>
        <v>TBSC(MNC)</v>
      </c>
    </row>
    <row r="714" customFormat="false" ht="13.2" hidden="false" customHeight="false" outlineLevel="0" collapsed="false">
      <c r="A714" s="6" t="s">
        <v>1258</v>
      </c>
      <c r="B714" s="0" t="str">
        <f aca="false">SUBSTITUTE(A714,"))",")",1)</f>
        <v>TC(MHY)</v>
      </c>
    </row>
    <row r="715" customFormat="false" ht="13.2" hidden="false" customHeight="false" outlineLevel="0" collapsed="false">
      <c r="A715" s="6" t="s">
        <v>1259</v>
      </c>
      <c r="B715" s="0" t="str">
        <f aca="false">SUBSTITUTE(A715,"))",")",1)</f>
        <v>TCAV(MHY)</v>
      </c>
    </row>
    <row r="716" customFormat="false" ht="13.2" hidden="false" customHeight="false" outlineLevel="0" collapsed="false">
      <c r="A716" s="6" t="s">
        <v>1422</v>
      </c>
      <c r="B716" s="0" t="str">
        <f aca="false">SUBSTITUTE(A716,"))",")",1)</f>
        <v>TCAW(MNC,MSA)</v>
      </c>
    </row>
    <row r="717" customFormat="false" ht="13.2" hidden="false" customHeight="false" outlineLevel="0" collapsed="false">
      <c r="A717" s="6" t="s">
        <v>1123</v>
      </c>
      <c r="B717" s="0" t="str">
        <f aca="false">SUBSTITUTE(A717,"))",")",1)</f>
        <v>TCC(MSA)</v>
      </c>
    </row>
    <row r="718" customFormat="false" ht="13.2" hidden="false" customHeight="false" outlineLevel="0" collapsed="false">
      <c r="A718" s="6" t="s">
        <v>1260</v>
      </c>
      <c r="B718" s="0" t="str">
        <f aca="false">SUBSTITUTE(A718,"))",")",1)</f>
        <v>TCMN(MHY)</v>
      </c>
    </row>
    <row r="719" customFormat="false" ht="13.2" hidden="false" customHeight="false" outlineLevel="0" collapsed="false">
      <c r="A719" s="6" t="s">
        <v>1261</v>
      </c>
      <c r="B719" s="0" t="str">
        <f aca="false">SUBSTITUTE(A719,"))",")",1)</f>
        <v>TCMX(MHY)</v>
      </c>
    </row>
    <row r="720" customFormat="false" ht="13.2" hidden="false" customHeight="false" outlineLevel="0" collapsed="false">
      <c r="A720" s="6" t="s">
        <v>1299</v>
      </c>
      <c r="B720" s="0" t="str">
        <f aca="false">SUBSTITUTE(A720,"))",")",1)</f>
        <v>TCN(12,MSA)</v>
      </c>
    </row>
    <row r="721" customFormat="false" ht="13.2" hidden="false" customHeight="false" outlineLevel="0" collapsed="false">
      <c r="A721" s="6" t="s">
        <v>879</v>
      </c>
      <c r="B721" s="0" t="str">
        <f aca="false">SUBSTITUTE(A721,"))",")",1)</f>
        <v>TCPA(MNC)</v>
      </c>
    </row>
    <row r="722" customFormat="false" ht="13.2" hidden="false" customHeight="false" outlineLevel="0" collapsed="false">
      <c r="A722" s="6" t="s">
        <v>880</v>
      </c>
      <c r="B722" s="0" t="str">
        <f aca="false">SUBSTITUTE(A722,"))",")",1)</f>
        <v>TCPY(MNC)</v>
      </c>
    </row>
    <row r="723" customFormat="false" ht="13.2" hidden="false" customHeight="false" outlineLevel="0" collapsed="false">
      <c r="A723" s="6" t="s">
        <v>1124</v>
      </c>
      <c r="B723" s="0" t="str">
        <f aca="false">SUBSTITUTE(A723,"))",")",1)</f>
        <v>TCS(MSA)</v>
      </c>
    </row>
    <row r="724" customFormat="false" ht="13.2" hidden="false" customHeight="false" outlineLevel="0" collapsed="false">
      <c r="A724" s="6" t="s">
        <v>1300</v>
      </c>
      <c r="B724" s="0" t="str">
        <f aca="false">SUBSTITUTE(A724,"))",")",1)</f>
        <v>TCVF(12,MSA)</v>
      </c>
    </row>
    <row r="725" customFormat="false" ht="13.2" hidden="false" customHeight="false" outlineLevel="0" collapsed="false">
      <c r="A725" s="6" t="s">
        <v>1423</v>
      </c>
      <c r="B725" s="0" t="str">
        <f aca="false">SUBSTITUTE(A725,"))",")",1)</f>
        <v>TDM(MNC,MSA)</v>
      </c>
    </row>
    <row r="726" customFormat="false" ht="13.2" hidden="false" customHeight="false" outlineLevel="0" collapsed="false">
      <c r="A726" s="6" t="s">
        <v>1301</v>
      </c>
      <c r="B726" s="0" t="str">
        <f aca="false">SUBSTITUTE(A726,"))",")",1)</f>
        <v>TEI(12,MSA)</v>
      </c>
    </row>
    <row r="727" customFormat="false" ht="13.2" hidden="false" customHeight="false" outlineLevel="0" collapsed="false">
      <c r="A727" s="6" t="s">
        <v>1302</v>
      </c>
      <c r="B727" s="0" t="str">
        <f aca="false">SUBSTITUTE(A727,"))",")",1)</f>
        <v>TET(12,MSA)</v>
      </c>
    </row>
    <row r="728" customFormat="false" ht="13.2" hidden="false" customHeight="false" outlineLevel="0" collapsed="false">
      <c r="A728" s="6" t="s">
        <v>1424</v>
      </c>
      <c r="B728" s="0" t="str">
        <f aca="false">SUBSTITUTE(A728,"))",")",1)</f>
        <v>TETG(MNC,MSA)</v>
      </c>
    </row>
    <row r="729" customFormat="false" ht="13.2" hidden="false" customHeight="false" outlineLevel="0" collapsed="false">
      <c r="A729" s="6" t="s">
        <v>1125</v>
      </c>
      <c r="B729" s="0" t="str">
        <f aca="false">SUBSTITUTE(A729,"))",")",1)</f>
        <v>TFLG(MSA)</v>
      </c>
    </row>
    <row r="730" customFormat="false" ht="13.2" hidden="false" customHeight="false" outlineLevel="0" collapsed="false">
      <c r="A730" s="6" t="s">
        <v>1425</v>
      </c>
      <c r="B730" s="0" t="str">
        <f aca="false">SUBSTITUTE(A730,"))",")",1)</f>
        <v>TFTK(MNC,MSA)</v>
      </c>
    </row>
    <row r="731" customFormat="false" ht="13.2" hidden="false" customHeight="false" outlineLevel="0" collapsed="false">
      <c r="A731" s="6" t="s">
        <v>1426</v>
      </c>
      <c r="B731" s="0" t="str">
        <f aca="false">SUBSTITUTE(A731,"))",")",1)</f>
        <v>TFTN(MNC,MSA)</v>
      </c>
    </row>
    <row r="732" customFormat="false" ht="13.2" hidden="false" customHeight="false" outlineLevel="0" collapsed="false">
      <c r="A732" s="6" t="s">
        <v>1427</v>
      </c>
      <c r="B732" s="0" t="str">
        <f aca="false">SUBSTITUTE(A732,"))",")",1)</f>
        <v>TFTP(MNC,MSA)</v>
      </c>
    </row>
    <row r="733" customFormat="false" ht="13.2" hidden="false" customHeight="false" outlineLevel="0" collapsed="false">
      <c r="A733" s="6" t="s">
        <v>1126</v>
      </c>
      <c r="B733" s="0" t="str">
        <f aca="false">SUBSTITUTE(A733,"))",")",1)</f>
        <v>THK(MSA)</v>
      </c>
    </row>
    <row r="734" customFormat="false" ht="13.2" hidden="false" customHeight="false" outlineLevel="0" collapsed="false">
      <c r="A734" s="6" t="s">
        <v>1303</v>
      </c>
      <c r="B734" s="0" t="str">
        <f aca="false">SUBSTITUTE(A734,"))",")",1)</f>
        <v>THRL(12,MSA)</v>
      </c>
    </row>
    <row r="735" customFormat="false" ht="13.2" hidden="false" customHeight="false" outlineLevel="0" collapsed="false">
      <c r="A735" s="6" t="s">
        <v>1428</v>
      </c>
      <c r="B735" s="0" t="str">
        <f aca="false">SUBSTITUTE(A735,"))",")",1)</f>
        <v>THU(MNC,MSA)</v>
      </c>
    </row>
    <row r="736" customFormat="false" ht="13.2" hidden="false" customHeight="false" outlineLevel="0" collapsed="false">
      <c r="A736" s="6" t="s">
        <v>1127</v>
      </c>
      <c r="B736" s="0" t="str">
        <f aca="false">SUBSTITUTE(A736,"))",")",1)</f>
        <v>TILG(MSA)</v>
      </c>
    </row>
    <row r="737" customFormat="false" ht="13.2" hidden="false" customHeight="false" outlineLevel="0" collapsed="false">
      <c r="A737" s="6" t="s">
        <v>1567</v>
      </c>
      <c r="B737" s="0" t="str">
        <f aca="false">SUBSTITUTE(A737,"))",")",1)</f>
        <v>TIR(MRO,MNT,MSA)</v>
      </c>
    </row>
    <row r="738" customFormat="false" ht="13.2" hidden="false" customHeight="false" outlineLevel="0" collapsed="false">
      <c r="A738" s="2" t="s">
        <v>647</v>
      </c>
      <c r="B738" s="0" t="str">
        <f aca="false">SUBSTITUTE(A738,"))",")",1)</f>
        <v>TITOP(MSA)</v>
      </c>
    </row>
    <row r="739" customFormat="false" ht="13.2" hidden="false" customHeight="false" outlineLevel="0" collapsed="false">
      <c r="A739" s="11" t="s">
        <v>648</v>
      </c>
      <c r="B739" s="0" t="str">
        <f aca="false">SUBSTITUTE(A739,"))",")",1)</f>
        <v>TITSO(MSA)</v>
      </c>
    </row>
    <row r="740" customFormat="false" ht="13.2" hidden="false" customHeight="false" outlineLevel="0" collapsed="false">
      <c r="A740" s="6" t="s">
        <v>1128</v>
      </c>
      <c r="B740" s="0" t="str">
        <f aca="false">SUBSTITUTE(A740,"))",")",1)</f>
        <v>TKR(MSA)</v>
      </c>
    </row>
    <row r="741" customFormat="false" ht="13.2" hidden="false" customHeight="false" outlineLevel="0" collapsed="false">
      <c r="A741" s="6" t="s">
        <v>1129</v>
      </c>
      <c r="B741" s="0" t="str">
        <f aca="false">SUBSTITUTE(A741,"))",")",1)</f>
        <v>TLMF(MSA)</v>
      </c>
    </row>
    <row r="742" customFormat="false" ht="13.2" hidden="false" customHeight="false" outlineLevel="0" collapsed="false">
      <c r="A742" s="6" t="s">
        <v>1130</v>
      </c>
      <c r="B742" s="0" t="str">
        <f aca="false">SUBSTITUTE(A742,"))",")",1)</f>
        <v>TMN(MSA)</v>
      </c>
    </row>
    <row r="743" customFormat="false" ht="13.2" hidden="false" customHeight="false" outlineLevel="0" collapsed="false">
      <c r="A743" s="6" t="s">
        <v>1131</v>
      </c>
      <c r="B743" s="0" t="str">
        <f aca="false">SUBSTITUTE(A743,"))",")",1)</f>
        <v>TMX(MSA)</v>
      </c>
    </row>
    <row r="744" customFormat="false" ht="13.2" hidden="false" customHeight="false" outlineLevel="0" collapsed="false">
      <c r="A744" s="6" t="s">
        <v>1132</v>
      </c>
      <c r="B744" s="0" t="str">
        <f aca="false">SUBSTITUTE(A744,"))",")",1)</f>
        <v>TNOR(MSA)</v>
      </c>
    </row>
    <row r="745" customFormat="false" ht="13.2" hidden="false" customHeight="false" outlineLevel="0" collapsed="false">
      <c r="A745" s="6" t="s">
        <v>1262</v>
      </c>
      <c r="B745" s="0" t="str">
        <f aca="false">SUBSTITUTE(A745,"))",")",1)</f>
        <v>TNYL(MHY)</v>
      </c>
    </row>
    <row r="746" customFormat="false" ht="13.2" hidden="false" customHeight="false" outlineLevel="0" collapsed="false">
      <c r="A746" s="6" t="s">
        <v>1133</v>
      </c>
      <c r="B746" s="0" t="str">
        <f aca="false">SUBSTITUTE(A746,"))",")",1)</f>
        <v>TOC(MSA)</v>
      </c>
    </row>
    <row r="747" customFormat="false" ht="13.2" hidden="false" customHeight="false" outlineLevel="0" collapsed="false">
      <c r="A747" s="6" t="s">
        <v>881</v>
      </c>
      <c r="B747" s="0" t="str">
        <f aca="false">SUBSTITUTE(A747,"))",")",1)</f>
        <v>TOPC(MNC)</v>
      </c>
    </row>
    <row r="748" customFormat="false" ht="13.2" hidden="false" customHeight="false" outlineLevel="0" collapsed="false">
      <c r="A748" s="6" t="s">
        <v>1484</v>
      </c>
      <c r="B748" s="0" t="str">
        <f aca="false">SUBSTITUTE(A748,"))",")",1)</f>
        <v>TPOR(MSC,MSA)</v>
      </c>
    </row>
    <row r="749" customFormat="false" ht="13.2" hidden="false" customHeight="false" outlineLevel="0" collapsed="false">
      <c r="A749" s="6" t="s">
        <v>1134</v>
      </c>
      <c r="B749" s="0" t="str">
        <f aca="false">SUBSTITUTE(A749,"))",")",1)</f>
        <v>TPSF(MSA)</v>
      </c>
    </row>
    <row r="750" customFormat="false" ht="13.2" hidden="false" customHeight="false" outlineLevel="0" collapsed="false">
      <c r="A750" s="6" t="s">
        <v>1304</v>
      </c>
      <c r="B750" s="0" t="str">
        <f aca="false">SUBSTITUTE(A750,"))",")",1)</f>
        <v>TQ(12,MSA)</v>
      </c>
    </row>
    <row r="751" customFormat="false" ht="13.2" hidden="false" customHeight="false" outlineLevel="0" collapsed="false">
      <c r="A751" s="6" t="s">
        <v>1312</v>
      </c>
      <c r="B751" s="0" t="str">
        <f aca="false">SUBSTITUTE(A751,"))",")",1)</f>
        <v>TQN(12,MSA)</v>
      </c>
    </row>
    <row r="752" customFormat="false" ht="13.2" hidden="false" customHeight="false" outlineLevel="0" collapsed="false">
      <c r="A752" s="6" t="s">
        <v>1313</v>
      </c>
      <c r="B752" s="0" t="str">
        <f aca="false">SUBSTITUTE(A752,"))",")",1)</f>
        <v>TQP(12,MSA)</v>
      </c>
    </row>
    <row r="753" customFormat="false" ht="13.2" hidden="false" customHeight="false" outlineLevel="0" collapsed="false">
      <c r="A753" s="6" t="s">
        <v>1314</v>
      </c>
      <c r="B753" s="0" t="str">
        <f aca="false">SUBSTITUTE(A753,"))",")",1)</f>
        <v>TQPU(12,MSA)</v>
      </c>
    </row>
    <row r="754" customFormat="false" ht="13.2" hidden="false" customHeight="false" outlineLevel="0" collapsed="false">
      <c r="A754" s="6" t="s">
        <v>1305</v>
      </c>
      <c r="B754" s="0" t="str">
        <f aca="false">SUBSTITUTE(A754,"))",")",1)</f>
        <v>TR(12,MSA)</v>
      </c>
    </row>
    <row r="755" customFormat="false" ht="13.2" hidden="false" customHeight="false" outlineLevel="0" collapsed="false">
      <c r="A755" s="6" t="s">
        <v>1429</v>
      </c>
      <c r="B755" s="0" t="str">
        <f aca="false">SUBSTITUTE(A755,"))",")",1)</f>
        <v>TRA(MNC,MSA)</v>
      </c>
    </row>
    <row r="756" customFormat="false" ht="13.2" hidden="false" customHeight="false" outlineLevel="0" collapsed="false">
      <c r="A756" s="6" t="s">
        <v>1430</v>
      </c>
      <c r="B756" s="0" t="str">
        <f aca="false">SUBSTITUTE(A756,"))",")",1)</f>
        <v>TRD(MNC,MSA)</v>
      </c>
    </row>
    <row r="757" customFormat="false" ht="13.2" hidden="false" customHeight="false" outlineLevel="0" collapsed="false">
      <c r="A757" s="6" t="s">
        <v>1306</v>
      </c>
      <c r="B757" s="0" t="str">
        <f aca="false">SUBSTITUTE(A757,"))",")",1)</f>
        <v>TRHT(12,MSA)</v>
      </c>
    </row>
    <row r="758" customFormat="false" ht="13.2" hidden="false" customHeight="false" outlineLevel="0" collapsed="false">
      <c r="A758" s="6" t="s">
        <v>1135</v>
      </c>
      <c r="B758" s="0" t="str">
        <f aca="false">SUBSTITUTE(A758,"))",")",1)</f>
        <v>TRSD(MSA)</v>
      </c>
    </row>
    <row r="759" customFormat="false" ht="13.2" hidden="false" customHeight="false" outlineLevel="0" collapsed="false">
      <c r="A759" s="6" t="s">
        <v>1578</v>
      </c>
      <c r="B759" s="0" t="str">
        <f aca="false">SUBSTITUTE(A759,"))",")",1)</f>
        <v>TSFC(7,MNC,MSA)</v>
      </c>
    </row>
    <row r="760" customFormat="false" ht="13.2" hidden="false" customHeight="false" outlineLevel="0" collapsed="false">
      <c r="A760" s="6" t="s">
        <v>1263</v>
      </c>
      <c r="B760" s="0" t="str">
        <f aca="false">SUBSTITUTE(A760,"))",")",1)</f>
        <v>TSFK(MHY)</v>
      </c>
    </row>
    <row r="761" customFormat="false" ht="13.2" hidden="false" customHeight="false" outlineLevel="0" collapsed="false">
      <c r="A761" s="6" t="s">
        <v>1264</v>
      </c>
      <c r="B761" s="0" t="str">
        <f aca="false">SUBSTITUTE(A761,"))",")",1)</f>
        <v>TSFN(MHY)</v>
      </c>
    </row>
    <row r="762" customFormat="false" ht="13.2" hidden="false" customHeight="false" outlineLevel="0" collapsed="false">
      <c r="A762" s="6" t="s">
        <v>1136</v>
      </c>
      <c r="B762" s="0" t="str">
        <f aca="false">SUBSTITUTE(A762,"))",")",1)</f>
        <v>TSLA(MSA)</v>
      </c>
    </row>
    <row r="763" customFormat="false" ht="13.2" hidden="false" customHeight="false" outlineLevel="0" collapsed="false">
      <c r="A763" s="6" t="s">
        <v>1137</v>
      </c>
      <c r="B763" s="0" t="str">
        <f aca="false">SUBSTITUTE(A763,"))",")",1)</f>
        <v>TSMY(MSA)</v>
      </c>
    </row>
    <row r="764" customFormat="false" ht="13.2" hidden="false" customHeight="false" outlineLevel="0" collapsed="false">
      <c r="A764" s="6" t="s">
        <v>1307</v>
      </c>
      <c r="B764" s="0" t="str">
        <f aca="false">SUBSTITUTE(A764,"))",")",1)</f>
        <v>TSN(12,MSA)</v>
      </c>
    </row>
    <row r="765" customFormat="false" ht="13.2" hidden="false" customHeight="false" outlineLevel="0" collapsed="false">
      <c r="A765" s="6" t="s">
        <v>1138</v>
      </c>
      <c r="B765" s="0" t="str">
        <f aca="false">SUBSTITUTE(A765,"))",")",1)</f>
        <v>TSNO(MSA)</v>
      </c>
    </row>
    <row r="766" customFormat="false" ht="13.2" hidden="false" customHeight="false" outlineLevel="0" collapsed="false">
      <c r="A766" s="6" t="s">
        <v>1511</v>
      </c>
      <c r="B766" s="0" t="str">
        <f aca="false">SUBSTITUTE(A766,"))",")",1)</f>
        <v>TSPS(MPS,MHY)</v>
      </c>
    </row>
    <row r="767" customFormat="false" ht="13.2" hidden="false" customHeight="false" outlineLevel="0" collapsed="false">
      <c r="A767" s="6" t="s">
        <v>1308</v>
      </c>
      <c r="B767" s="0" t="str">
        <f aca="false">SUBSTITUTE(A767,"))",")",1)</f>
        <v>TSR(12,MSA)</v>
      </c>
    </row>
    <row r="768" customFormat="false" ht="13.2" hidden="false" customHeight="false" outlineLevel="0" collapsed="false">
      <c r="A768" s="6" t="s">
        <v>1309</v>
      </c>
      <c r="B768" s="0" t="str">
        <f aca="false">SUBSTITUTE(A768,"))",")",1)</f>
        <v>TSY(12,MSA)</v>
      </c>
    </row>
    <row r="769" customFormat="false" ht="13.2" hidden="false" customHeight="false" outlineLevel="0" collapsed="false">
      <c r="A769" s="6" t="s">
        <v>1139</v>
      </c>
      <c r="B769" s="0" t="str">
        <f aca="false">SUBSTITUTE(A769,"))",")",1)</f>
        <v>TVGF(MSA)</v>
      </c>
    </row>
    <row r="770" customFormat="false" ht="13.2" hidden="false" customHeight="false" outlineLevel="0" collapsed="false">
      <c r="A770" s="6" t="s">
        <v>1431</v>
      </c>
      <c r="B770" s="0" t="str">
        <f aca="false">SUBSTITUTE(A770,"))",")",1)</f>
        <v>TVIR(MNC,MSA)</v>
      </c>
    </row>
    <row r="771" customFormat="false" ht="13.2" hidden="false" customHeight="false" outlineLevel="0" collapsed="false">
      <c r="A771" s="6" t="s">
        <v>1311</v>
      </c>
      <c r="B771" s="0" t="str">
        <f aca="false">SUBSTITUTE(A771,"))",")",1)</f>
        <v>TXMN(12,MSA)</v>
      </c>
    </row>
    <row r="772" customFormat="false" ht="13.2" hidden="false" customHeight="false" outlineLevel="0" collapsed="false">
      <c r="A772" s="6" t="s">
        <v>1310</v>
      </c>
      <c r="B772" s="0" t="str">
        <f aca="false">SUBSTITUTE(A772,"))",")",1)</f>
        <v>TXMX(12,MSA)</v>
      </c>
    </row>
    <row r="773" customFormat="false" ht="13.2" hidden="false" customHeight="false" outlineLevel="0" collapsed="false">
      <c r="A773" s="6" t="s">
        <v>1140</v>
      </c>
      <c r="B773" s="0" t="str">
        <f aca="false">SUBSTITUTE(A773,"))",")",1)</f>
        <v>TYK(MSA)</v>
      </c>
    </row>
    <row r="774" customFormat="false" ht="13.2" hidden="false" customHeight="false" outlineLevel="0" collapsed="false">
      <c r="A774" s="6" t="s">
        <v>1432</v>
      </c>
      <c r="B774" s="0" t="str">
        <f aca="false">SUBSTITUTE(A774,"))",")",1)</f>
        <v>TYL1(MNC,MSA)</v>
      </c>
    </row>
    <row r="775" customFormat="false" ht="13.2" hidden="false" customHeight="false" outlineLevel="0" collapsed="false">
      <c r="A775" s="6" t="s">
        <v>1433</v>
      </c>
      <c r="B775" s="0" t="str">
        <f aca="false">SUBSTITUTE(A775,"))",")",1)</f>
        <v>TYL2(MNC,MSA)</v>
      </c>
    </row>
    <row r="776" customFormat="false" ht="13.2" hidden="false" customHeight="false" outlineLevel="0" collapsed="false">
      <c r="A776" s="6" t="s">
        <v>1434</v>
      </c>
      <c r="B776" s="0" t="str">
        <f aca="false">SUBSTITUTE(A776,"))",")",1)</f>
        <v>TYLK(MNC,MSA)</v>
      </c>
    </row>
    <row r="777" customFormat="false" ht="13.2" hidden="false" customHeight="false" outlineLevel="0" collapsed="false">
      <c r="A777" s="6" t="s">
        <v>1435</v>
      </c>
      <c r="B777" s="0" t="str">
        <f aca="false">SUBSTITUTE(A777,"))",")",1)</f>
        <v>TYLN(MNC,MSA)</v>
      </c>
    </row>
    <row r="778" customFormat="false" ht="13.2" hidden="false" customHeight="false" outlineLevel="0" collapsed="false">
      <c r="A778" s="6" t="s">
        <v>1436</v>
      </c>
      <c r="B778" s="0" t="str">
        <f aca="false">SUBSTITUTE(A778,"))",")",1)</f>
        <v>TYLP(MNC,MSA)</v>
      </c>
    </row>
    <row r="779" customFormat="false" ht="13.2" hidden="false" customHeight="false" outlineLevel="0" collapsed="false">
      <c r="A779" s="6" t="s">
        <v>1141</v>
      </c>
      <c r="B779" s="0" t="str">
        <f aca="false">SUBSTITUTE(A779,"))",")",1)</f>
        <v>TYN(MSA)</v>
      </c>
    </row>
    <row r="780" customFormat="false" ht="13.2" hidden="false" customHeight="false" outlineLevel="0" collapsed="false">
      <c r="A780" s="6" t="s">
        <v>1315</v>
      </c>
      <c r="B780" s="0" t="str">
        <f aca="false">SUBSTITUTE(A780,"))",")",1)</f>
        <v>TYON(12,MSA)</v>
      </c>
    </row>
    <row r="781" customFormat="false" ht="13.2" hidden="false" customHeight="false" outlineLevel="0" collapsed="false">
      <c r="A781" s="6" t="s">
        <v>1142</v>
      </c>
      <c r="B781" s="0" t="str">
        <f aca="false">SUBSTITUTE(A781,"))",")",1)</f>
        <v>TYP(MSA)</v>
      </c>
    </row>
    <row r="782" customFormat="false" ht="13.2" hidden="false" customHeight="false" outlineLevel="0" collapsed="false">
      <c r="A782" s="6" t="s">
        <v>1316</v>
      </c>
      <c r="B782" s="0" t="str">
        <f aca="false">SUBSTITUTE(A782,"))",")",1)</f>
        <v>TYTP(12,MSA)</v>
      </c>
    </row>
    <row r="783" customFormat="false" ht="13.2" hidden="false" customHeight="false" outlineLevel="0" collapsed="false">
      <c r="A783" s="6" t="s">
        <v>1317</v>
      </c>
      <c r="B783" s="0" t="str">
        <f aca="false">SUBSTITUTE(A783,"))",")",1)</f>
        <v>TYW(12,MSA)</v>
      </c>
    </row>
    <row r="784" customFormat="false" ht="13.2" hidden="false" customHeight="false" outlineLevel="0" collapsed="false">
      <c r="A784" s="6" t="s">
        <v>1143</v>
      </c>
      <c r="B784" s="0" t="str">
        <f aca="false">SUBSTITUTE(A784,"))",")",1)</f>
        <v>U10(MSA)</v>
      </c>
    </row>
    <row r="785" customFormat="false" ht="13.2" hidden="false" customHeight="false" outlineLevel="0" collapsed="false">
      <c r="A785" s="6" t="s">
        <v>1144</v>
      </c>
      <c r="B785" s="0" t="str">
        <f aca="false">SUBSTITUTE(A785,"))",")",1)</f>
        <v>UB1(MSA)</v>
      </c>
    </row>
    <row r="786" customFormat="false" ht="13.2" hidden="false" customHeight="false" outlineLevel="0" collapsed="false">
      <c r="A786" s="6" t="s">
        <v>808</v>
      </c>
      <c r="B786" s="0" t="str">
        <f aca="false">SUBSTITUTE(A786,"))",")",1)</f>
        <v>UK(MSL)</v>
      </c>
    </row>
    <row r="787" customFormat="false" ht="13.2" hidden="false" customHeight="false" outlineLevel="0" collapsed="false">
      <c r="A787" s="6" t="s">
        <v>1437</v>
      </c>
      <c r="B787" s="0" t="str">
        <f aca="false">SUBSTITUTE(A787,"))",")",1)</f>
        <v>UK1(MNC,MSA)</v>
      </c>
    </row>
    <row r="788" customFormat="false" ht="13.2" hidden="false" customHeight="false" outlineLevel="0" collapsed="false">
      <c r="A788" s="6" t="s">
        <v>809</v>
      </c>
      <c r="B788" s="0" t="str">
        <f aca="false">SUBSTITUTE(A788,"))",")",1)</f>
        <v>UN(MSL)</v>
      </c>
    </row>
    <row r="789" customFormat="false" ht="13.2" hidden="false" customHeight="false" outlineLevel="0" collapsed="false">
      <c r="A789" s="6" t="s">
        <v>1439</v>
      </c>
      <c r="B789" s="0" t="str">
        <f aca="false">SUBSTITUTE(A789,"))",")",1)</f>
        <v>UN1(MNC,MSA)</v>
      </c>
    </row>
    <row r="790" customFormat="false" ht="13.2" hidden="false" customHeight="false" outlineLevel="0" collapsed="false">
      <c r="A790" s="6" t="s">
        <v>1438</v>
      </c>
      <c r="B790" s="0" t="str">
        <f aca="false">SUBSTITUTE(A790,"))",")",1)</f>
        <v>UNA(MNC,MSA)</v>
      </c>
    </row>
    <row r="791" customFormat="false" ht="13.2" hidden="false" customHeight="false" outlineLevel="0" collapsed="false">
      <c r="A791" s="6" t="s">
        <v>1145</v>
      </c>
      <c r="B791" s="0" t="str">
        <f aca="false">SUBSTITUTE(A791,"))",")",1)</f>
        <v>UOB(MSA)</v>
      </c>
    </row>
    <row r="792" customFormat="false" ht="13.2" hidden="false" customHeight="false" outlineLevel="0" collapsed="false">
      <c r="A792" s="6" t="s">
        <v>810</v>
      </c>
      <c r="B792" s="0" t="str">
        <f aca="false">SUBSTITUTE(A792,"))",")",1)</f>
        <v>UP(MSL)</v>
      </c>
    </row>
    <row r="793" customFormat="false" ht="13.2" hidden="false" customHeight="false" outlineLevel="0" collapsed="false">
      <c r="A793" s="6" t="s">
        <v>1440</v>
      </c>
      <c r="B793" s="0" t="str">
        <f aca="false">SUBSTITUTE(A793,"))",")",1)</f>
        <v>UP1(MNC,MSA)</v>
      </c>
    </row>
    <row r="794" customFormat="false" ht="13.2" hidden="false" customHeight="false" outlineLevel="0" collapsed="false">
      <c r="A794" s="6" t="s">
        <v>1146</v>
      </c>
      <c r="B794" s="0" t="str">
        <f aca="false">SUBSTITUTE(A794,"))",")",1)</f>
        <v>UPSX(MSA)</v>
      </c>
    </row>
    <row r="795" customFormat="false" ht="13.2" hidden="false" customHeight="false" outlineLevel="0" collapsed="false">
      <c r="A795" s="6" t="s">
        <v>1147</v>
      </c>
      <c r="B795" s="0" t="str">
        <f aca="false">SUBSTITUTE(A795,"))",")",1)</f>
        <v>URBF(MSA)</v>
      </c>
    </row>
    <row r="796" customFormat="false" ht="13.2" hidden="false" customHeight="false" outlineLevel="0" collapsed="false">
      <c r="A796" s="6" t="s">
        <v>1148</v>
      </c>
      <c r="B796" s="0" t="str">
        <f aca="false">SUBSTITUTE(A796,"))",")",1)</f>
        <v>USL(MSA)</v>
      </c>
    </row>
    <row r="797" customFormat="false" ht="13.2" hidden="false" customHeight="false" outlineLevel="0" collapsed="false">
      <c r="A797" s="6" t="s">
        <v>811</v>
      </c>
      <c r="B797" s="0" t="str">
        <f aca="false">SUBSTITUTE(A797,"))",")",1)</f>
        <v>UW(MSL)</v>
      </c>
    </row>
    <row r="798" customFormat="false" ht="13.2" hidden="false" customHeight="false" outlineLevel="0" collapsed="false">
      <c r="A798" s="6" t="s">
        <v>1149</v>
      </c>
      <c r="B798" s="0" t="str">
        <f aca="false">SUBSTITUTE(A798,"))",")",1)</f>
        <v>VAC(MSA)</v>
      </c>
    </row>
    <row r="799" customFormat="false" ht="13.2" hidden="false" customHeight="false" outlineLevel="0" collapsed="false">
      <c r="A799" s="6" t="s">
        <v>1150</v>
      </c>
      <c r="B799" s="0" t="str">
        <f aca="false">SUBSTITUTE(A799,"))",")",1)</f>
        <v>VALF1(MSA)</v>
      </c>
    </row>
    <row r="800" customFormat="false" ht="13.2" hidden="false" customHeight="false" outlineLevel="0" collapsed="false">
      <c r="A800" s="6" t="s">
        <v>1151</v>
      </c>
      <c r="B800" s="0" t="str">
        <f aca="false">SUBSTITUTE(A800,"))",")",1)</f>
        <v>VAP(MSA)</v>
      </c>
    </row>
    <row r="801" customFormat="false" ht="13.2" hidden="false" customHeight="false" outlineLevel="0" collapsed="false">
      <c r="A801" s="6" t="s">
        <v>1519</v>
      </c>
      <c r="B801" s="0" t="str">
        <f aca="false">SUBSTITUTE(A801,"))",")",1)</f>
        <v>VAR(NSM,MSA)</v>
      </c>
    </row>
    <row r="802" customFormat="false" ht="13.2" hidden="false" customHeight="false" outlineLevel="0" collapsed="false">
      <c r="A802" s="6" t="s">
        <v>1573</v>
      </c>
      <c r="B802" s="0" t="str">
        <f aca="false">SUBSTITUTE(A802,"))",")",1)</f>
        <v>VARC(17,MNC,MSA)</v>
      </c>
    </row>
    <row r="803" customFormat="false" ht="13.2" hidden="false" customHeight="false" outlineLevel="0" collapsed="false">
      <c r="A803" s="6" t="s">
        <v>1508</v>
      </c>
      <c r="B803" s="0" t="str">
        <f aca="false">SUBSTITUTE(A803,"))",")",1)</f>
        <v>VARH(NSH,MHY)</v>
      </c>
    </row>
    <row r="804" customFormat="false" ht="13.2" hidden="false" customHeight="false" outlineLevel="0" collapsed="false">
      <c r="A804" s="6" t="s">
        <v>1576</v>
      </c>
      <c r="B804" s="0" t="str">
        <f aca="false">SUBSTITUTE(A804,"))",")",1)</f>
        <v>VARP(12,MPS,MHY)</v>
      </c>
    </row>
    <row r="805" customFormat="false" ht="13.2" hidden="false" customHeight="false" outlineLevel="0" collapsed="false">
      <c r="A805" s="6" t="s">
        <v>1287</v>
      </c>
      <c r="B805" s="0" t="str">
        <f aca="false">SUBSTITUTE(A805,"))",")",1)</f>
        <v>VARW(NSM)</v>
      </c>
    </row>
    <row r="806" customFormat="false" ht="13.2" hidden="false" customHeight="false" outlineLevel="0" collapsed="false">
      <c r="A806" s="6" t="s">
        <v>1152</v>
      </c>
      <c r="B806" s="0" t="str">
        <f aca="false">SUBSTITUTE(A806,"))",")",1)</f>
        <v>VCHA(MSA)</v>
      </c>
    </row>
    <row r="807" customFormat="false" ht="13.2" hidden="false" customHeight="false" outlineLevel="0" collapsed="false">
      <c r="A807" s="6" t="s">
        <v>1153</v>
      </c>
      <c r="B807" s="0" t="str">
        <f aca="false">SUBSTITUTE(A807,"))",")",1)</f>
        <v>VCHB(MSA)</v>
      </c>
    </row>
    <row r="808" customFormat="false" ht="13.2" hidden="false" customHeight="false" outlineLevel="0" collapsed="false">
      <c r="A808" s="6" t="s">
        <v>1485</v>
      </c>
      <c r="B808" s="0" t="str">
        <f aca="false">SUBSTITUTE(A808,"))",")",1)</f>
        <v>VCO2(MSC,MSA)</v>
      </c>
    </row>
    <row r="809" customFormat="false" ht="13.2" hidden="false" customHeight="false" outlineLevel="0" collapsed="false">
      <c r="A809" s="6" t="s">
        <v>1488</v>
      </c>
      <c r="B809" s="0" t="str">
        <f aca="false">SUBSTITUTE(A809,"))",")",1)</f>
        <v>VFC(MSC,MSA)</v>
      </c>
    </row>
    <row r="810" customFormat="false" ht="13.2" hidden="false" customHeight="false" outlineLevel="0" collapsed="false">
      <c r="A810" s="6" t="s">
        <v>1154</v>
      </c>
      <c r="B810" s="0" t="str">
        <f aca="false">SUBSTITUTE(A810,"))",")",1)</f>
        <v>VFPA(MSA)</v>
      </c>
    </row>
    <row r="811" customFormat="false" ht="13.2" hidden="false" customHeight="false" outlineLevel="0" collapsed="false">
      <c r="A811" s="6" t="s">
        <v>1155</v>
      </c>
      <c r="B811" s="0" t="str">
        <f aca="false">SUBSTITUTE(A811,"))",")",1)</f>
        <v>VFPB(MSA)</v>
      </c>
    </row>
    <row r="812" customFormat="false" ht="13.2" hidden="false" customHeight="false" outlineLevel="0" collapsed="false">
      <c r="A812" s="6" t="s">
        <v>1156</v>
      </c>
      <c r="B812" s="0" t="str">
        <f aca="false">SUBSTITUTE(A812,"))",")",1)</f>
        <v>VIMX(MSA)</v>
      </c>
    </row>
    <row r="813" customFormat="false" ht="13.2" hidden="false" customHeight="false" outlineLevel="0" collapsed="false">
      <c r="A813" s="6" t="s">
        <v>1441</v>
      </c>
      <c r="B813" s="0" t="str">
        <f aca="false">SUBSTITUTE(A813,"))",")",1)</f>
        <v>VIR(MNC,MSA)</v>
      </c>
    </row>
    <row r="814" customFormat="false" ht="13.2" hidden="false" customHeight="false" outlineLevel="0" collapsed="false">
      <c r="A814" s="6" t="s">
        <v>1568</v>
      </c>
      <c r="B814" s="0" t="str">
        <f aca="false">SUBSTITUTE(A814,"))",")",1)</f>
        <v>VIRR(MRO,MNT,MSA)</v>
      </c>
    </row>
    <row r="815" customFormat="false" ht="13.2" hidden="false" customHeight="false" outlineLevel="0" collapsed="false">
      <c r="A815" s="6" t="s">
        <v>1157</v>
      </c>
      <c r="B815" s="0" t="str">
        <f aca="false">SUBSTITUTE(A815,"))",")",1)</f>
        <v>VIRT(MSA)</v>
      </c>
    </row>
    <row r="816" customFormat="false" ht="13.2" hidden="false" customHeight="false" outlineLevel="0" collapsed="false">
      <c r="A816" s="6" t="s">
        <v>1158</v>
      </c>
      <c r="B816" s="0" t="str">
        <f aca="false">SUBSTITUTE(A816,"))",")",1)</f>
        <v>VLG(MSA)</v>
      </c>
    </row>
    <row r="817" customFormat="false" ht="13.2" hidden="false" customHeight="false" outlineLevel="0" collapsed="false">
      <c r="A817" s="6" t="s">
        <v>1159</v>
      </c>
      <c r="B817" s="0" t="str">
        <f aca="false">SUBSTITUTE(A817,"))",")",1)</f>
        <v>VLGB(MSA)</v>
      </c>
    </row>
    <row r="818" customFormat="false" ht="13.2" hidden="false" customHeight="false" outlineLevel="0" collapsed="false">
      <c r="A818" s="6" t="s">
        <v>1160</v>
      </c>
      <c r="B818" s="0" t="str">
        <f aca="false">SUBSTITUTE(A818,"))",")",1)</f>
        <v>VLGI(MSA)</v>
      </c>
    </row>
    <row r="819" customFormat="false" ht="13.2" hidden="false" customHeight="false" outlineLevel="0" collapsed="false">
      <c r="A819" s="6" t="s">
        <v>1161</v>
      </c>
      <c r="B819" s="0" t="str">
        <f aca="false">SUBSTITUTE(A819,"))",")",1)</f>
        <v>VLGM(MSA)</v>
      </c>
    </row>
    <row r="820" customFormat="false" ht="13.2" hidden="false" customHeight="false" outlineLevel="0" collapsed="false">
      <c r="A820" s="6" t="s">
        <v>1162</v>
      </c>
      <c r="B820" s="0" t="str">
        <f aca="false">SUBSTITUTE(A820,"))",")",1)</f>
        <v>VLGN(MSA)</v>
      </c>
    </row>
    <row r="821" customFormat="false" ht="13.2" hidden="false" customHeight="false" outlineLevel="0" collapsed="false">
      <c r="A821" s="6" t="s">
        <v>1486</v>
      </c>
      <c r="B821" s="0" t="str">
        <f aca="false">SUBSTITUTE(A821,"))",")",1)</f>
        <v>VN2O(MSC,MSA)</v>
      </c>
    </row>
    <row r="822" customFormat="false" ht="13.2" hidden="false" customHeight="false" outlineLevel="0" collapsed="false">
      <c r="A822" s="6" t="s">
        <v>1360</v>
      </c>
      <c r="B822" s="0" t="str">
        <f aca="false">SUBSTITUTE(A822,"))",")",1)</f>
        <v>VNO3(MSL,MSA)</v>
      </c>
    </row>
    <row r="823" customFormat="false" ht="13.2" hidden="false" customHeight="false" outlineLevel="0" collapsed="false">
      <c r="A823" s="6" t="s">
        <v>1487</v>
      </c>
      <c r="B823" s="0" t="str">
        <f aca="false">SUBSTITUTE(A823,"))",")",1)</f>
        <v>VO2(MSC,MSA)</v>
      </c>
    </row>
    <row r="824" customFormat="false" ht="13.2" hidden="false" customHeight="false" outlineLevel="0" collapsed="false">
      <c r="A824" s="6" t="s">
        <v>882</v>
      </c>
      <c r="B824" s="0" t="str">
        <f aca="false">SUBSTITUTE(A824,"))",")",1)</f>
        <v>VPD2(MNC)</v>
      </c>
    </row>
    <row r="825" customFormat="false" ht="13.2" hidden="false" customHeight="false" outlineLevel="0" collapsed="false">
      <c r="A825" s="6" t="s">
        <v>883</v>
      </c>
      <c r="B825" s="0" t="str">
        <f aca="false">SUBSTITUTE(A825,"))",")",1)</f>
        <v>VPTH(MNC)</v>
      </c>
    </row>
    <row r="826" customFormat="false" ht="13.2" hidden="false" customHeight="false" outlineLevel="0" collapsed="false">
      <c r="A826" s="6" t="s">
        <v>1163</v>
      </c>
      <c r="B826" s="0" t="str">
        <f aca="false">SUBSTITUTE(A826,"))",")",1)</f>
        <v>VPU(MSA)</v>
      </c>
    </row>
    <row r="827" customFormat="false" ht="13.2" hidden="false" customHeight="false" outlineLevel="0" collapsed="false">
      <c r="A827" s="6" t="s">
        <v>1521</v>
      </c>
      <c r="B827" s="0" t="str">
        <f aca="false">SUBSTITUTE(A827,"))",")",1)</f>
        <v>VQ(90,MHY)</v>
      </c>
    </row>
    <row r="828" customFormat="false" ht="13.2" hidden="false" customHeight="false" outlineLevel="0" collapsed="false">
      <c r="A828" s="6" t="s">
        <v>1164</v>
      </c>
      <c r="B828" s="0" t="str">
        <f aca="false">SUBSTITUTE(A828,"))",")",1)</f>
        <v>VRSE(MSA)</v>
      </c>
    </row>
    <row r="829" customFormat="false" ht="13.2" hidden="false" customHeight="false" outlineLevel="0" collapsed="false">
      <c r="A829" s="6" t="s">
        <v>1165</v>
      </c>
      <c r="B829" s="0" t="str">
        <f aca="false">SUBSTITUTE(A829,"))",")",1)</f>
        <v>VSK(MSA)</v>
      </c>
    </row>
    <row r="830" customFormat="false" ht="13.2" hidden="false" customHeight="false" outlineLevel="0" collapsed="false">
      <c r="A830" s="6" t="s">
        <v>1166</v>
      </c>
      <c r="B830" s="0" t="str">
        <f aca="false">SUBSTITUTE(A830,"))",")",1)</f>
        <v>VSLT(MSA)</v>
      </c>
    </row>
    <row r="831" customFormat="false" ht="13.2" hidden="false" customHeight="false" outlineLevel="0" collapsed="false">
      <c r="A831" s="6" t="s">
        <v>1532</v>
      </c>
      <c r="B831" s="0" t="str">
        <f aca="false">SUBSTITUTE(A831,"))",")",1)</f>
        <v>VURN(MHD,MOW)</v>
      </c>
    </row>
    <row r="832" customFormat="false" ht="13.2" hidden="false" customHeight="false" outlineLevel="0" collapsed="false">
      <c r="A832" s="6" t="s">
        <v>1489</v>
      </c>
      <c r="B832" s="0" t="str">
        <f aca="false">SUBSTITUTE(A832,"))",")",1)</f>
        <v>VWC(MSC,MSA)</v>
      </c>
    </row>
    <row r="833" customFormat="false" ht="13.2" hidden="false" customHeight="false" outlineLevel="0" collapsed="false">
      <c r="A833" s="6" t="s">
        <v>1490</v>
      </c>
      <c r="B833" s="0" t="str">
        <f aca="false">SUBSTITUTE(A833,"))",")",1)</f>
        <v>VWP(MSC,MSA)</v>
      </c>
    </row>
    <row r="834" customFormat="false" ht="13.2" hidden="false" customHeight="false" outlineLevel="0" collapsed="false">
      <c r="A834" s="6" t="s">
        <v>1522</v>
      </c>
      <c r="B834" s="0" t="str">
        <f aca="false">SUBSTITUTE(A834,"))",")",1)</f>
        <v>VY(90,MHY)</v>
      </c>
    </row>
    <row r="835" customFormat="false" ht="13.2" hidden="false" customHeight="false" outlineLevel="0" collapsed="false">
      <c r="A835" s="6" t="s">
        <v>884</v>
      </c>
      <c r="B835" s="0" t="str">
        <f aca="false">SUBSTITUTE(A835,"))",")",1)</f>
        <v>WA(MNC)</v>
      </c>
    </row>
    <row r="836" customFormat="false" ht="13.2" hidden="false" customHeight="false" outlineLevel="0" collapsed="false">
      <c r="A836" s="6" t="s">
        <v>635</v>
      </c>
      <c r="B836" s="0" t="str">
        <f aca="false">SUBSTITUTE(A836,"))",")",1)</f>
        <v>WAC2(2,MNC)</v>
      </c>
    </row>
    <row r="837" customFormat="false" ht="13.2" hidden="false" customHeight="false" outlineLevel="0" collapsed="false">
      <c r="A837" s="6" t="s">
        <v>885</v>
      </c>
      <c r="B837" s="0" t="str">
        <f aca="false">SUBSTITUTE(A837,"))",")",1)</f>
        <v>WAVP(MNC)</v>
      </c>
    </row>
    <row r="838" customFormat="false" ht="13.2" hidden="false" customHeight="false" outlineLevel="0" collapsed="false">
      <c r="A838" s="6" t="s">
        <v>1491</v>
      </c>
      <c r="B838" s="0" t="str">
        <f aca="false">SUBSTITUTE(A838,"))",")",1)</f>
        <v>WBMC(MSC,MSA)</v>
      </c>
    </row>
    <row r="839" customFormat="false" ht="13.2" hidden="false" customHeight="false" outlineLevel="0" collapsed="false">
      <c r="A839" s="6" t="s">
        <v>1361</v>
      </c>
      <c r="B839" s="0" t="str">
        <f aca="false">SUBSTITUTE(A839,"))",")",1)</f>
        <v>WBMN(MSL,MSA)</v>
      </c>
    </row>
    <row r="840" customFormat="false" ht="13.2" hidden="false" customHeight="false" outlineLevel="0" collapsed="false">
      <c r="A840" s="6" t="s">
        <v>1442</v>
      </c>
      <c r="B840" s="0" t="str">
        <f aca="false">SUBSTITUTE(A840,"))",")",1)</f>
        <v>WCHT(MNC,MSA)</v>
      </c>
    </row>
    <row r="841" customFormat="false" ht="13.2" hidden="false" customHeight="false" outlineLevel="0" collapsed="false">
      <c r="A841" s="6" t="s">
        <v>1362</v>
      </c>
      <c r="B841" s="0" t="str">
        <f aca="false">SUBSTITUTE(A841,"))",")",1)</f>
        <v>WCMU(MSL,MSA)</v>
      </c>
    </row>
    <row r="842" customFormat="false" ht="13.2" hidden="false" customHeight="false" outlineLevel="0" collapsed="false">
      <c r="A842" s="6" t="s">
        <v>1492</v>
      </c>
      <c r="B842" s="0" t="str">
        <f aca="false">SUBSTITUTE(A842,"))",")",1)</f>
        <v>WCO2G(MSC,MSA)</v>
      </c>
    </row>
    <row r="843" customFormat="false" ht="13.2" hidden="false" customHeight="false" outlineLevel="0" collapsed="false">
      <c r="A843" s="6" t="s">
        <v>1493</v>
      </c>
      <c r="B843" s="0" t="str">
        <f aca="false">SUBSTITUTE(A843,"))",")",1)</f>
        <v>WCO2L(MSC,MSA)</v>
      </c>
    </row>
    <row r="844" customFormat="false" ht="13.2" hidden="false" customHeight="false" outlineLevel="0" collapsed="false">
      <c r="A844" s="6" t="s">
        <v>1363</v>
      </c>
      <c r="B844" s="0" t="str">
        <f aca="false">SUBSTITUTE(A844,"))",")",1)</f>
        <v>WCOU(MSL,MSA)</v>
      </c>
    </row>
    <row r="845" customFormat="false" ht="13.2" hidden="false" customHeight="false" outlineLevel="0" collapsed="false">
      <c r="A845" s="6" t="s">
        <v>886</v>
      </c>
      <c r="B845" s="0" t="str">
        <f aca="false">SUBSTITUTE(A845,"))",")",1)</f>
        <v>WCY(MNC)</v>
      </c>
    </row>
    <row r="846" customFormat="false" ht="13.2" hidden="false" customHeight="false" outlineLevel="0" collapsed="false">
      <c r="A846" s="6" t="s">
        <v>1167</v>
      </c>
      <c r="B846" s="0" t="str">
        <f aca="false">SUBSTITUTE(A846,"))",")",1)</f>
        <v>WDRM(MSA)</v>
      </c>
    </row>
    <row r="847" customFormat="false" ht="13.2" hidden="false" customHeight="false" outlineLevel="0" collapsed="false">
      <c r="A847" s="6" t="s">
        <v>1569</v>
      </c>
      <c r="B847" s="0" t="str">
        <f aca="false">SUBSTITUTE(A847,"))",")",1)</f>
        <v>WFA(MRO,MNT,MSA),</v>
      </c>
    </row>
    <row r="848" customFormat="false" ht="13.2" hidden="false" customHeight="false" outlineLevel="0" collapsed="false">
      <c r="A848" s="6" t="s">
        <v>1364</v>
      </c>
      <c r="B848" s="0" t="str">
        <f aca="false">SUBSTITUTE(A848,"))",")",1)</f>
        <v>WHPC(MSL,MSA)</v>
      </c>
    </row>
    <row r="849" customFormat="false" ht="13.2" hidden="false" customHeight="false" outlineLevel="0" collapsed="false">
      <c r="A849" s="6" t="s">
        <v>1365</v>
      </c>
      <c r="B849" s="0" t="str">
        <f aca="false">SUBSTITUTE(A849,"))",")",1)</f>
        <v>WHPN(MSL,MSA)</v>
      </c>
    </row>
    <row r="850" customFormat="false" ht="13.2" hidden="false" customHeight="false" outlineLevel="0" collapsed="false">
      <c r="A850" s="6" t="s">
        <v>1366</v>
      </c>
      <c r="B850" s="0" t="str">
        <f aca="false">SUBSTITUTE(A850,"))",")",1)</f>
        <v>WHSC(MSL,MSA)</v>
      </c>
    </row>
    <row r="851" customFormat="false" ht="13.2" hidden="false" customHeight="false" outlineLevel="0" collapsed="false">
      <c r="A851" s="6" t="s">
        <v>1367</v>
      </c>
      <c r="B851" s="0" t="str">
        <f aca="false">SUBSTITUTE(A851,"))",")",1)</f>
        <v>WHSN(MSL,MSA)</v>
      </c>
    </row>
    <row r="852" customFormat="false" ht="13.2" hidden="false" customHeight="false" outlineLevel="0" collapsed="false">
      <c r="A852" s="6" t="s">
        <v>1168</v>
      </c>
      <c r="B852" s="0" t="str">
        <f aca="false">SUBSTITUTE(A852,"))",")",1)</f>
        <v>WK(MSA)</v>
      </c>
    </row>
    <row r="853" customFormat="false" ht="13.2" hidden="false" customHeight="false" outlineLevel="0" collapsed="false">
      <c r="A853" s="6" t="s">
        <v>1368</v>
      </c>
      <c r="B853" s="0" t="str">
        <f aca="false">SUBSTITUTE(A853,"))",")",1)</f>
        <v>WKMU(MSL,MSA)</v>
      </c>
    </row>
    <row r="854" customFormat="false" ht="13.2" hidden="false" customHeight="false" outlineLevel="0" collapsed="false">
      <c r="A854" s="6" t="s">
        <v>1369</v>
      </c>
      <c r="B854" s="0" t="str">
        <f aca="false">SUBSTITUTE(A854,"))",")",1)</f>
        <v>WLM(MSL,MSA)</v>
      </c>
    </row>
    <row r="855" customFormat="false" ht="13.2" hidden="false" customHeight="false" outlineLevel="0" collapsed="false">
      <c r="A855" s="6" t="s">
        <v>1370</v>
      </c>
      <c r="B855" s="0" t="str">
        <f aca="false">SUBSTITUTE(A855,"))",")",1)</f>
        <v>WLMC(MSL,MSA)</v>
      </c>
    </row>
    <row r="856" customFormat="false" ht="13.2" hidden="false" customHeight="false" outlineLevel="0" collapsed="false">
      <c r="A856" s="6" t="s">
        <v>1371</v>
      </c>
      <c r="B856" s="0" t="str">
        <f aca="false">SUBSTITUTE(A856,"))",")",1)</f>
        <v>WLMN(MSL,MSA)</v>
      </c>
    </row>
    <row r="857" customFormat="false" ht="13.2" hidden="false" customHeight="false" outlineLevel="0" collapsed="false">
      <c r="A857" s="6" t="s">
        <v>1372</v>
      </c>
      <c r="B857" s="0" t="str">
        <f aca="false">SUBSTITUTE(A857,"))",")",1)</f>
        <v>WLS(MSL,MSA)</v>
      </c>
    </row>
    <row r="858" customFormat="false" ht="13.2" hidden="false" customHeight="false" outlineLevel="0" collapsed="false">
      <c r="A858" s="6" t="s">
        <v>1373</v>
      </c>
      <c r="B858" s="0" t="str">
        <f aca="false">SUBSTITUTE(A858,"))",")",1)</f>
        <v>WLSC(MSL,MSA)</v>
      </c>
    </row>
    <row r="859" customFormat="false" ht="13.2" hidden="false" customHeight="false" outlineLevel="0" collapsed="false">
      <c r="A859" s="6" t="s">
        <v>1374</v>
      </c>
      <c r="B859" s="0" t="str">
        <f aca="false">SUBSTITUTE(A859,"))",")",1)</f>
        <v>WLSL(MSL,MSA)</v>
      </c>
    </row>
    <row r="860" customFormat="false" ht="13.2" hidden="false" customHeight="false" outlineLevel="0" collapsed="false">
      <c r="A860" s="6" t="s">
        <v>1375</v>
      </c>
      <c r="B860" s="0" t="str">
        <f aca="false">SUBSTITUTE(A860,"))",")",1)</f>
        <v>WLSLC(MSL,MSA)</v>
      </c>
    </row>
    <row r="861" customFormat="false" ht="13.2" hidden="false" customHeight="false" outlineLevel="0" collapsed="false">
      <c r="A861" s="6" t="s">
        <v>1376</v>
      </c>
      <c r="B861" s="0" t="str">
        <f aca="false">SUBSTITUTE(A861,"))",")",1)</f>
        <v>WLSLNC(MSL,MSA)</v>
      </c>
    </row>
    <row r="862" customFormat="false" ht="13.2" hidden="false" customHeight="false" outlineLevel="0" collapsed="false">
      <c r="A862" s="6" t="s">
        <v>1377</v>
      </c>
      <c r="B862" s="0" t="str">
        <f aca="false">SUBSTITUTE(A862,"))",")",1)</f>
        <v>WLSN(MSL,MSA)</v>
      </c>
    </row>
    <row r="863" customFormat="false" ht="13.2" hidden="false" customHeight="false" outlineLevel="0" collapsed="false">
      <c r="A863" s="6" t="s">
        <v>1443</v>
      </c>
      <c r="B863" s="0" t="str">
        <f aca="false">SUBSTITUTE(A863,"))",")",1)</f>
        <v>WLV(MNC,MSA)</v>
      </c>
    </row>
    <row r="864" customFormat="false" ht="13.2" hidden="false" customHeight="false" outlineLevel="0" collapsed="false">
      <c r="A864" s="6" t="s">
        <v>1494</v>
      </c>
      <c r="B864" s="0" t="str">
        <f aca="false">SUBSTITUTE(A864,"))",")",1)</f>
        <v>WN2O(MSC,MSA)</v>
      </c>
    </row>
    <row r="865" customFormat="false" ht="13.2" hidden="false" customHeight="false" outlineLevel="0" collapsed="false">
      <c r="A865" s="6" t="s">
        <v>1495</v>
      </c>
      <c r="B865" s="0" t="str">
        <f aca="false">SUBSTITUTE(A865,"))",")",1)</f>
        <v>WN2OG(MSC,MSA)</v>
      </c>
    </row>
    <row r="866" customFormat="false" ht="13.2" hidden="false" customHeight="false" outlineLevel="0" collapsed="false">
      <c r="A866" s="6" t="s">
        <v>1496</v>
      </c>
      <c r="B866" s="0" t="str">
        <f aca="false">SUBSTITUTE(A866,"))",")",1)</f>
        <v>WN2OL(MSC,MSA)</v>
      </c>
    </row>
    <row r="867" customFormat="false" ht="13.2" hidden="false" customHeight="false" outlineLevel="0" collapsed="false">
      <c r="A867" s="6" t="s">
        <v>1498</v>
      </c>
      <c r="B867" s="0" t="str">
        <f aca="false">SUBSTITUTE(A867,"))",")",1)</f>
        <v>WNH3(MSC,MSA)</v>
      </c>
    </row>
    <row r="868" customFormat="false" ht="13.2" hidden="false" customHeight="false" outlineLevel="0" collapsed="false">
      <c r="A868" s="6" t="s">
        <v>1378</v>
      </c>
      <c r="B868" s="0" t="str">
        <f aca="false">SUBSTITUTE(A868,"))",")",1)</f>
        <v>WNMU(MSL,MSA)</v>
      </c>
    </row>
    <row r="869" customFormat="false" ht="13.2" hidden="false" customHeight="false" outlineLevel="0" collapsed="false">
      <c r="A869" s="6" t="s">
        <v>1497</v>
      </c>
      <c r="B869" s="0" t="str">
        <f aca="false">SUBSTITUTE(A869,"))",")",1)</f>
        <v>WNO2(MSC,MSA)</v>
      </c>
    </row>
    <row r="870" customFormat="false" ht="13.2" hidden="false" customHeight="false" outlineLevel="0" collapsed="false">
      <c r="A870" s="6" t="s">
        <v>1499</v>
      </c>
      <c r="B870" s="0" t="str">
        <f aca="false">SUBSTITUTE(A870,"))",")",1)</f>
        <v>WNO3(MSC,MSA)</v>
      </c>
    </row>
    <row r="871" customFormat="false" ht="13.2" hidden="false" customHeight="false" outlineLevel="0" collapsed="false">
      <c r="A871" s="6" t="s">
        <v>1379</v>
      </c>
      <c r="B871" s="0" t="str">
        <f aca="false">SUBSTITUTE(A871,"))",")",1)</f>
        <v>WNOU(MSL,MSA)</v>
      </c>
    </row>
    <row r="872" customFormat="false" ht="13.2" hidden="false" customHeight="false" outlineLevel="0" collapsed="false">
      <c r="A872" s="6" t="s">
        <v>1500</v>
      </c>
      <c r="B872" s="0" t="str">
        <f aca="false">SUBSTITUTE(A872,"))",")",1)</f>
        <v>WO2G(MSC,MSA)</v>
      </c>
    </row>
    <row r="873" customFormat="false" ht="13.2" hidden="false" customHeight="false" outlineLevel="0" collapsed="false">
      <c r="A873" s="6" t="s">
        <v>1501</v>
      </c>
      <c r="B873" s="0" t="str">
        <f aca="false">SUBSTITUTE(A873,"))",")",1)</f>
        <v>WO2L(MSC,MSA)</v>
      </c>
    </row>
    <row r="874" customFormat="false" ht="13.2" hidden="false" customHeight="false" outlineLevel="0" collapsed="false">
      <c r="A874" s="6" t="s">
        <v>1380</v>
      </c>
      <c r="B874" s="0" t="str">
        <f aca="false">SUBSTITUTE(A874,"))",")",1)</f>
        <v>WOC(MSL,MSA)</v>
      </c>
    </row>
    <row r="875" customFormat="false" ht="13.2" hidden="false" customHeight="false" outlineLevel="0" collapsed="false">
      <c r="A875" s="6" t="s">
        <v>1381</v>
      </c>
      <c r="B875" s="0" t="str">
        <f aca="false">SUBSTITUTE(A875,"))",")",1)</f>
        <v>WON(MSL,MSA)</v>
      </c>
    </row>
    <row r="876" customFormat="false" ht="13.2" hidden="false" customHeight="false" outlineLevel="0" collapsed="false">
      <c r="A876" s="6" t="s">
        <v>1382</v>
      </c>
      <c r="B876" s="0" t="str">
        <f aca="false">SUBSTITUTE(A876,"))",")",1)</f>
        <v>WPMA(MSL,MSA)</v>
      </c>
    </row>
    <row r="877" customFormat="false" ht="13.2" hidden="false" customHeight="false" outlineLevel="0" collapsed="false">
      <c r="A877" s="6" t="s">
        <v>1502</v>
      </c>
      <c r="B877" s="0" t="str">
        <f aca="false">SUBSTITUTE(A877,"))",")",1)</f>
        <v>WPML(MSC,MSA)</v>
      </c>
    </row>
    <row r="878" customFormat="false" ht="13.2" hidden="false" customHeight="false" outlineLevel="0" collapsed="false">
      <c r="A878" s="6" t="s">
        <v>1383</v>
      </c>
      <c r="B878" s="0" t="str">
        <f aca="false">SUBSTITUTE(A878,"))",")",1)</f>
        <v>WPMS(MSL,MSA)</v>
      </c>
    </row>
    <row r="879" customFormat="false" ht="13.2" hidden="false" customHeight="false" outlineLevel="0" collapsed="false">
      <c r="A879" s="6" t="s">
        <v>1384</v>
      </c>
      <c r="B879" s="0" t="str">
        <f aca="false">SUBSTITUTE(A879,"))",")",1)</f>
        <v>WPMU(MSL,MSA)</v>
      </c>
    </row>
    <row r="880" customFormat="false" ht="13.2" hidden="false" customHeight="false" outlineLevel="0" collapsed="false">
      <c r="A880" s="6" t="s">
        <v>1385</v>
      </c>
      <c r="B880" s="0" t="str">
        <f aca="false">SUBSTITUTE(A880,"))",")",1)</f>
        <v>WPO(MSL,MSA)</v>
      </c>
    </row>
    <row r="881" customFormat="false" ht="13.2" hidden="false" customHeight="false" outlineLevel="0" collapsed="false">
      <c r="A881" s="6" t="s">
        <v>1386</v>
      </c>
      <c r="B881" s="0" t="str">
        <f aca="false">SUBSTITUTE(A881,"))",")",1)</f>
        <v>WPOU(MSL,MSA)</v>
      </c>
    </row>
    <row r="882" customFormat="false" ht="13.2" hidden="false" customHeight="false" outlineLevel="0" collapsed="false">
      <c r="A882" s="6" t="s">
        <v>1169</v>
      </c>
      <c r="B882" s="0" t="str">
        <f aca="false">SUBSTITUTE(A882,"))",")",1)</f>
        <v>WS(MSA)</v>
      </c>
    </row>
    <row r="883" customFormat="false" ht="13.2" hidden="false" customHeight="false" outlineLevel="0" collapsed="false">
      <c r="A883" s="6" t="s">
        <v>1170</v>
      </c>
      <c r="B883" s="0" t="str">
        <f aca="false">SUBSTITUTE(A883,"))",")",1)</f>
        <v>WSA(MSA)</v>
      </c>
    </row>
    <row r="884" customFormat="false" ht="13.2" hidden="false" customHeight="false" outlineLevel="0" collapsed="false">
      <c r="A884" s="6" t="s">
        <v>1387</v>
      </c>
      <c r="B884" s="0" t="str">
        <f aca="false">SUBSTITUTE(A884,"))",")",1)</f>
        <v>WSLT(MSL,MSA)</v>
      </c>
    </row>
    <row r="885" customFormat="false" ht="13.2" hidden="false" customHeight="false" outlineLevel="0" collapsed="false">
      <c r="A885" s="6" t="s">
        <v>1171</v>
      </c>
      <c r="B885" s="0" t="str">
        <f aca="false">SUBSTITUTE(A885,"))",")",1)</f>
        <v>WSX(MSA)</v>
      </c>
    </row>
    <row r="886" customFormat="false" ht="13.2" hidden="false" customHeight="false" outlineLevel="0" collapsed="false">
      <c r="A886" s="6" t="s">
        <v>887</v>
      </c>
      <c r="B886" s="0" t="str">
        <f aca="false">SUBSTITUTE(A886,"))",")",1)</f>
        <v>WSYF(MNC)</v>
      </c>
    </row>
    <row r="887" customFormat="false" ht="13.2" hidden="false" customHeight="false" outlineLevel="0" collapsed="false">
      <c r="A887" s="6" t="s">
        <v>1388</v>
      </c>
      <c r="B887" s="0" t="str">
        <f aca="false">SUBSTITUTE(A887,"))",")",1)</f>
        <v>WT(MSL,MSA)</v>
      </c>
    </row>
    <row r="888" customFormat="false" ht="13.2" hidden="false" customHeight="false" outlineLevel="0" collapsed="false">
      <c r="A888" s="6" t="s">
        <v>1173</v>
      </c>
      <c r="B888" s="0" t="str">
        <f aca="false">SUBSTITUTE(A888,"))",")",1)</f>
        <v>WTBL(MSA)</v>
      </c>
    </row>
    <row r="889" customFormat="false" ht="13.2" hidden="false" customHeight="false" outlineLevel="0" collapsed="false">
      <c r="A889" s="6" t="s">
        <v>1172</v>
      </c>
      <c r="B889" s="0" t="str">
        <f aca="false">SUBSTITUTE(A889,"))",")",1)</f>
        <v>WTMB(MSA)</v>
      </c>
    </row>
    <row r="890" customFormat="false" ht="13.2" hidden="false" customHeight="false" outlineLevel="0" collapsed="false">
      <c r="A890" s="6" t="s">
        <v>1174</v>
      </c>
      <c r="B890" s="0" t="str">
        <f aca="false">SUBSTITUTE(A890,"))",")",1)</f>
        <v>WTMN(MSA)</v>
      </c>
    </row>
    <row r="891" customFormat="false" ht="13.2" hidden="false" customHeight="false" outlineLevel="0" collapsed="false">
      <c r="A891" s="6" t="s">
        <v>1175</v>
      </c>
      <c r="B891" s="0" t="str">
        <f aca="false">SUBSTITUTE(A891,"))",")",1)</f>
        <v>WTMU(MSA)</v>
      </c>
    </row>
    <row r="892" customFormat="false" ht="13.2" hidden="false" customHeight="false" outlineLevel="0" collapsed="false">
      <c r="A892" s="6" t="s">
        <v>1176</v>
      </c>
      <c r="B892" s="0" t="str">
        <f aca="false">SUBSTITUTE(A892,"))",")",1)</f>
        <v>WTMX(MSA)</v>
      </c>
    </row>
    <row r="893" customFormat="false" ht="13.2" hidden="false" customHeight="false" outlineLevel="0" collapsed="false">
      <c r="A893" s="6" t="s">
        <v>888</v>
      </c>
      <c r="B893" s="0" t="str">
        <f aca="false">SUBSTITUTE(A893,"))",")",1)</f>
        <v>WXYF(MNC)</v>
      </c>
    </row>
    <row r="894" customFormat="false" ht="13.2" hidden="false" customHeight="false" outlineLevel="0" collapsed="false">
      <c r="A894" s="6" t="s">
        <v>1265</v>
      </c>
      <c r="B894" s="0" t="str">
        <f aca="false">SUBSTITUTE(A894,"))",")",1)</f>
        <v>WYLD(MHY)</v>
      </c>
    </row>
    <row r="895" customFormat="false" ht="13.2" hidden="false" customHeight="false" outlineLevel="0" collapsed="false">
      <c r="A895" s="6" t="s">
        <v>1177</v>
      </c>
      <c r="B895" s="0" t="str">
        <f aca="false">SUBSTITUTE(A895,"))",")",1)</f>
        <v>XCT(MSA)</v>
      </c>
    </row>
    <row r="896" customFormat="false" ht="13.2" hidden="false" customHeight="false" outlineLevel="0" collapsed="false">
      <c r="A896" s="6" t="s">
        <v>1445</v>
      </c>
      <c r="B896" s="0" t="str">
        <f aca="false">SUBSTITUTE(A896,"))",")",1)</f>
        <v>XDLA0(MNC,MSA)</v>
      </c>
    </row>
    <row r="897" customFormat="false" ht="13.2" hidden="false" customHeight="false" outlineLevel="0" collapsed="false">
      <c r="A897" s="6" t="s">
        <v>889</v>
      </c>
      <c r="B897" s="0" t="str">
        <f aca="false">SUBSTITUTE(A897,"))",")",1)</f>
        <v>XDLAI(MNC)</v>
      </c>
    </row>
    <row r="898" customFormat="false" ht="13.2" hidden="false" customHeight="false" outlineLevel="0" collapsed="false">
      <c r="A898" s="6" t="s">
        <v>1178</v>
      </c>
      <c r="B898" s="0" t="str">
        <f aca="false">SUBSTITUTE(A898,"))",")",1)</f>
        <v>XHSM(MSA)</v>
      </c>
    </row>
    <row r="899" customFormat="false" ht="13.2" hidden="false" customHeight="false" outlineLevel="0" collapsed="false">
      <c r="A899" s="6" t="s">
        <v>1179</v>
      </c>
      <c r="B899" s="0" t="str">
        <f aca="false">SUBSTITUTE(A899,"))",")",1)</f>
        <v>XIDK(MSA)</v>
      </c>
    </row>
    <row r="900" customFormat="false" ht="13.2" hidden="false" customHeight="false" outlineLevel="0" collapsed="false">
      <c r="A900" s="6" t="s">
        <v>1180</v>
      </c>
      <c r="B900" s="0" t="str">
        <f aca="false">SUBSTITUTE(A900,"))",")",1)</f>
        <v>XIDS(MSA)</v>
      </c>
    </row>
    <row r="901" customFormat="false" ht="13.2" hidden="false" customHeight="false" outlineLevel="0" collapsed="false">
      <c r="A901" s="6" t="s">
        <v>1444</v>
      </c>
      <c r="B901" s="0" t="str">
        <f aca="false">SUBSTITUTE(A901,"))",")",1)</f>
        <v>XLAI(MNC,MSA)</v>
      </c>
    </row>
    <row r="902" customFormat="false" ht="13.2" hidden="false" customHeight="false" outlineLevel="0" collapsed="false">
      <c r="A902" s="6" t="s">
        <v>1181</v>
      </c>
      <c r="B902" s="0" t="str">
        <f aca="false">SUBSTITUTE(A902,"))",")",1)</f>
        <v>XMAP(MSA)</v>
      </c>
    </row>
    <row r="903" customFormat="false" ht="13.2" hidden="false" customHeight="false" outlineLevel="0" collapsed="false">
      <c r="A903" s="6" t="s">
        <v>1291</v>
      </c>
      <c r="B903" s="0" t="str">
        <f aca="false">SUBSTITUTE(A903,"))",")",1)</f>
        <v>XMS(30,MSA)</v>
      </c>
    </row>
    <row r="904" customFormat="false" ht="13.2" hidden="false" customHeight="false" outlineLevel="0" collapsed="false">
      <c r="A904" s="6" t="s">
        <v>890</v>
      </c>
      <c r="B904" s="0" t="str">
        <f aca="false">SUBSTITUTE(A904,"))",")",1)</f>
        <v>XMTU(MNC)</v>
      </c>
    </row>
    <row r="905" customFormat="false" ht="13.2" hidden="false" customHeight="false" outlineLevel="0" collapsed="false">
      <c r="A905" s="6" t="s">
        <v>1503</v>
      </c>
      <c r="B905" s="0" t="str">
        <f aca="false">SUBSTITUTE(A905,"))",")",1)</f>
        <v>XN2O(MSC,MSA)</v>
      </c>
    </row>
    <row r="906" customFormat="false" ht="13.2" hidden="false" customHeight="false" outlineLevel="0" collapsed="false">
      <c r="A906" s="6" t="s">
        <v>1182</v>
      </c>
      <c r="B906" s="0" t="str">
        <f aca="false">SUBSTITUTE(A906,"))",")",1)</f>
        <v>XNS(MSA)</v>
      </c>
    </row>
    <row r="907" customFormat="false" ht="13.2" hidden="false" customHeight="false" outlineLevel="0" collapsed="false">
      <c r="A907" s="6" t="s">
        <v>1183</v>
      </c>
      <c r="B907" s="0" t="str">
        <f aca="false">SUBSTITUTE(A907,"))",")",1)</f>
        <v>XRFI(MSA)</v>
      </c>
    </row>
    <row r="908" customFormat="false" ht="13.2" hidden="false" customHeight="false" outlineLevel="0" collapsed="false">
      <c r="A908" s="6" t="s">
        <v>1585</v>
      </c>
      <c r="B908" s="0" t="str">
        <f aca="false">SUBSTITUTE(A908,"))",")",1)</f>
        <v>XZP(13,ML1,MSA)</v>
      </c>
    </row>
    <row r="909" customFormat="false" ht="13.2" hidden="false" customHeight="false" outlineLevel="0" collapsed="false">
      <c r="A909" s="6" t="s">
        <v>1266</v>
      </c>
      <c r="B909" s="0" t="str">
        <f aca="false">SUBSTITUTE(A909,"))",")",1)</f>
        <v>YC(MHY)</v>
      </c>
    </row>
    <row r="910" customFormat="false" ht="13.2" hidden="false" customHeight="false" outlineLevel="0" collapsed="false">
      <c r="A910" s="6" t="s">
        <v>1267</v>
      </c>
      <c r="B910" s="0" t="str">
        <f aca="false">SUBSTITUTE(A910,"))",")",1)</f>
        <v>YCOU(MHY)</v>
      </c>
    </row>
    <row r="911" customFormat="false" ht="13.2" hidden="false" customHeight="false" outlineLevel="0" collapsed="false">
      <c r="A911" s="6" t="s">
        <v>1184</v>
      </c>
      <c r="B911" s="0" t="str">
        <f aca="false">SUBSTITUTE(A911,"))",")",1)</f>
        <v>YCT(MSA)</v>
      </c>
    </row>
    <row r="912" customFormat="false" ht="13.2" hidden="false" customHeight="false" outlineLevel="0" collapsed="false">
      <c r="A912" s="6" t="s">
        <v>1268</v>
      </c>
      <c r="B912" s="0" t="str">
        <f aca="false">SUBSTITUTE(A912,"))",")",1)</f>
        <v>YCWN(MHY)</v>
      </c>
    </row>
    <row r="913" customFormat="false" ht="13.2" hidden="false" customHeight="false" outlineLevel="0" collapsed="false">
      <c r="A913" s="6" t="s">
        <v>1505</v>
      </c>
      <c r="B913" s="0" t="str">
        <f aca="false">SUBSTITUTE(A913,"))",")",1)</f>
        <v>YHY(MHP,MHY)</v>
      </c>
    </row>
    <row r="914" customFormat="false" ht="13.2" hidden="false" customHeight="false" outlineLevel="0" collapsed="false">
      <c r="A914" s="6" t="s">
        <v>1185</v>
      </c>
      <c r="B914" s="0" t="str">
        <f aca="false">SUBSTITUTE(A914,"))",")",1)</f>
        <v>YLC(MSA)</v>
      </c>
    </row>
    <row r="915" customFormat="false" ht="13.2" hidden="false" customHeight="false" outlineLevel="0" collapsed="false">
      <c r="A915" s="6" t="s">
        <v>891</v>
      </c>
      <c r="B915" s="0" t="str">
        <f aca="false">SUBSTITUTE(A915,"))",")",1)</f>
        <v>YLD(MNC)</v>
      </c>
    </row>
    <row r="916" customFormat="false" ht="13.2" hidden="false" customHeight="false" outlineLevel="0" collapsed="false">
      <c r="A916" s="6" t="s">
        <v>1446</v>
      </c>
      <c r="B916" s="0" t="str">
        <f aca="false">SUBSTITUTE(A916,"))",")",1)</f>
        <v>YLD1(MNC,MSA)</v>
      </c>
    </row>
    <row r="917" customFormat="false" ht="13.2" hidden="false" customHeight="false" outlineLevel="0" collapsed="false">
      <c r="A917" s="6" t="s">
        <v>1447</v>
      </c>
      <c r="B917" s="0" t="str">
        <f aca="false">SUBSTITUTE(A917,"))",")",1)</f>
        <v>YLD2(MNC,MSA)</v>
      </c>
    </row>
    <row r="918" customFormat="false" ht="13.2" hidden="false" customHeight="false" outlineLevel="0" collapsed="false">
      <c r="A918" s="6" t="s">
        <v>1448</v>
      </c>
      <c r="B918" s="0" t="str">
        <f aca="false">SUBSTITUTE(A918,"))",")",1)</f>
        <v>YLKF(MNC,MSA)</v>
      </c>
    </row>
    <row r="919" customFormat="false" ht="13.2" hidden="false" customHeight="false" outlineLevel="0" collapsed="false">
      <c r="A919" s="6" t="s">
        <v>1449</v>
      </c>
      <c r="B919" s="0" t="str">
        <f aca="false">SUBSTITUTE(A919,"))",")",1)</f>
        <v>YLNF(MNC,MSA)</v>
      </c>
    </row>
    <row r="920" customFormat="false" ht="13.2" hidden="false" customHeight="false" outlineLevel="0" collapsed="false">
      <c r="A920" s="6" t="s">
        <v>1450</v>
      </c>
      <c r="B920" s="0" t="str">
        <f aca="false">SUBSTITUTE(A920,"))",")",1)</f>
        <v>YLPF(MNC,MSA)</v>
      </c>
    </row>
    <row r="921" customFormat="false" ht="13.2" hidden="false" customHeight="false" outlineLevel="0" collapsed="false">
      <c r="A921" s="6" t="s">
        <v>1186</v>
      </c>
      <c r="B921" s="0" t="str">
        <f aca="false">SUBSTITUTE(A921,"))",")",1)</f>
        <v>YLS(MSA)</v>
      </c>
    </row>
    <row r="922" customFormat="false" ht="13.2" hidden="false" customHeight="false" outlineLevel="0" collapsed="false">
      <c r="A922" s="6" t="s">
        <v>892</v>
      </c>
      <c r="B922" s="0" t="str">
        <f aca="false">SUBSTITUTE(A922,"))",")",1)</f>
        <v>YLX(MNC)</v>
      </c>
    </row>
    <row r="923" customFormat="false" ht="13.2" hidden="false" customHeight="false" outlineLevel="0" collapsed="false">
      <c r="A923" s="6" t="s">
        <v>1269</v>
      </c>
      <c r="B923" s="0" t="str">
        <f aca="false">SUBSTITUTE(A923,"))",")",1)</f>
        <v>YMNU(MHY)</v>
      </c>
    </row>
    <row r="924" customFormat="false" ht="13.2" hidden="false" customHeight="false" outlineLevel="0" collapsed="false">
      <c r="A924" s="6" t="s">
        <v>1270</v>
      </c>
      <c r="B924" s="0" t="str">
        <f aca="false">SUBSTITUTE(A924,"))",")",1)</f>
        <v>YN(MHY)</v>
      </c>
    </row>
    <row r="925" customFormat="false" ht="13.2" hidden="false" customHeight="false" outlineLevel="0" collapsed="false">
      <c r="A925" s="6" t="s">
        <v>1271</v>
      </c>
      <c r="B925" s="0" t="str">
        <f aca="false">SUBSTITUTE(A925,"))",")",1)</f>
        <v>YNOU(MHY)</v>
      </c>
    </row>
    <row r="926" customFormat="false" ht="13.2" hidden="false" customHeight="false" outlineLevel="0" collapsed="false">
      <c r="A926" s="6" t="s">
        <v>1272</v>
      </c>
      <c r="B926" s="0" t="str">
        <f aca="false">SUBSTITUTE(A926,"))",")",1)</f>
        <v>YNWN(MHY)</v>
      </c>
    </row>
    <row r="927" customFormat="false" ht="13.2" hidden="false" customHeight="false" outlineLevel="0" collapsed="false">
      <c r="A927" s="6" t="s">
        <v>1273</v>
      </c>
      <c r="B927" s="0" t="str">
        <f aca="false">SUBSTITUTE(A927,"))",")",1)</f>
        <v>YP(MHY)</v>
      </c>
    </row>
    <row r="928" customFormat="false" ht="13.2" hidden="false" customHeight="false" outlineLevel="0" collapsed="false">
      <c r="A928" s="6" t="s">
        <v>1274</v>
      </c>
      <c r="B928" s="0" t="str">
        <f aca="false">SUBSTITUTE(A928,"))",")",1)</f>
        <v>YPOU(MHY)</v>
      </c>
    </row>
    <row r="929" customFormat="false" ht="13.2" hidden="false" customHeight="false" outlineLevel="0" collapsed="false">
      <c r="A929" s="6" t="s">
        <v>1512</v>
      </c>
      <c r="B929" s="0" t="str">
        <f aca="false">SUBSTITUTE(A929,"))",")",1)</f>
        <v>YPST(MPS,MHY)</v>
      </c>
    </row>
    <row r="930" customFormat="false" ht="13.2" hidden="false" customHeight="false" outlineLevel="0" collapsed="false">
      <c r="A930" s="6" t="s">
        <v>1275</v>
      </c>
      <c r="B930" s="0" t="str">
        <f aca="false">SUBSTITUTE(A930,"))",")",1)</f>
        <v>YPWN(MHY)</v>
      </c>
    </row>
    <row r="931" customFormat="false" ht="13.2" hidden="false" customHeight="false" outlineLevel="0" collapsed="false">
      <c r="A931" s="6" t="s">
        <v>1534</v>
      </c>
      <c r="B931" s="0" t="str">
        <f aca="false">SUBSTITUTE(A931,"))",")",1)</f>
        <v>YSD(8,MHY)</v>
      </c>
    </row>
    <row r="932" customFormat="false" ht="13.2" hidden="false" customHeight="false" outlineLevel="0" collapsed="false">
      <c r="A932" s="6" t="s">
        <v>1187</v>
      </c>
      <c r="B932" s="0" t="str">
        <f aca="false">SUBSTITUTE(A932,"))",")",1)</f>
        <v>YTN(MSA)</v>
      </c>
    </row>
    <row r="933" customFormat="false" ht="13.2" hidden="false" customHeight="false" outlineLevel="0" collapsed="false">
      <c r="A933" s="6" t="s">
        <v>1188</v>
      </c>
      <c r="B933" s="0" t="str">
        <f aca="false">SUBSTITUTE(A933,"))",")",1)</f>
        <v>YTX(MSA)</v>
      </c>
    </row>
    <row r="934" customFormat="false" ht="13.2" hidden="false" customHeight="false" outlineLevel="0" collapsed="false">
      <c r="A934" s="6" t="s">
        <v>1276</v>
      </c>
      <c r="B934" s="0" t="str">
        <f aca="false">SUBSTITUTE(A934,"))",")",1)</f>
        <v>YW(MHY)</v>
      </c>
    </row>
    <row r="935" customFormat="false" ht="13.2" hidden="false" customHeight="false" outlineLevel="0" collapsed="false">
      <c r="A935" s="6" t="s">
        <v>1389</v>
      </c>
      <c r="B935" s="0" t="str">
        <f aca="false">SUBSTITUTE(A935,"))",")",1)</f>
        <v>Z(MSL,MSA)</v>
      </c>
    </row>
    <row r="936" customFormat="false" ht="13.2" hidden="false" customHeight="false" outlineLevel="0" collapsed="false">
      <c r="A936" s="6" t="s">
        <v>1189</v>
      </c>
      <c r="B936" s="0" t="str">
        <f aca="false">SUBSTITUTE(A936,"))",")",1)</f>
        <v>ZBMC(MSA)</v>
      </c>
    </row>
    <row r="937" customFormat="false" ht="13.2" hidden="false" customHeight="false" outlineLevel="0" collapsed="false">
      <c r="A937" s="6" t="s">
        <v>1190</v>
      </c>
      <c r="B937" s="0" t="str">
        <f aca="false">SUBSTITUTE(A937,"))",")",1)</f>
        <v>ZBMN(MSA)</v>
      </c>
    </row>
    <row r="938" customFormat="false" ht="13.2" hidden="false" customHeight="false" outlineLevel="0" collapsed="false">
      <c r="A938" s="6" t="s">
        <v>1504</v>
      </c>
      <c r="B938" s="0" t="str">
        <f aca="false">SUBSTITUTE(A938,"))",")",1)</f>
        <v>ZC(MSC,MSA)</v>
      </c>
    </row>
    <row r="939" customFormat="false" ht="13.2" hidden="false" customHeight="false" outlineLevel="0" collapsed="false">
      <c r="A939" s="6" t="s">
        <v>1191</v>
      </c>
      <c r="B939" s="0" t="str">
        <f aca="false">SUBSTITUTE(A939,"))",")",1)</f>
        <v>ZCO(MSA)</v>
      </c>
    </row>
    <row r="940" customFormat="false" ht="13.2" hidden="false" customHeight="false" outlineLevel="0" collapsed="false">
      <c r="A940" s="6" t="s">
        <v>1192</v>
      </c>
      <c r="B940" s="0" t="str">
        <f aca="false">SUBSTITUTE(A940,"))",")",1)</f>
        <v>ZCOB(MSA)</v>
      </c>
    </row>
    <row r="941" customFormat="false" ht="13.2" hidden="false" customHeight="false" outlineLevel="0" collapsed="false">
      <c r="A941" s="6" t="s">
        <v>1193</v>
      </c>
      <c r="B941" s="0" t="str">
        <f aca="false">SUBSTITUTE(A941,"))",")",1)</f>
        <v>ZEK(MSA)</v>
      </c>
    </row>
    <row r="942" customFormat="false" ht="13.2" hidden="false" customHeight="false" outlineLevel="0" collapsed="false">
      <c r="A942" s="6" t="s">
        <v>1194</v>
      </c>
      <c r="B942" s="0" t="str">
        <f aca="false">SUBSTITUTE(A942,"))",")",1)</f>
        <v>ZFK(MSA)</v>
      </c>
    </row>
    <row r="943" customFormat="false" ht="13.2" hidden="false" customHeight="false" outlineLevel="0" collapsed="false">
      <c r="A943" s="6" t="s">
        <v>1195</v>
      </c>
      <c r="B943" s="0" t="str">
        <f aca="false">SUBSTITUTE(A943,"))",")",1)</f>
        <v>ZFOP(MSA)</v>
      </c>
    </row>
    <row r="944" customFormat="false" ht="13.2" hidden="false" customHeight="false" outlineLevel="0" collapsed="false">
      <c r="A944" s="6" t="s">
        <v>1196</v>
      </c>
      <c r="B944" s="0" t="str">
        <f aca="false">SUBSTITUTE(A944,"))",")",1)</f>
        <v>ZHPC(MSA)</v>
      </c>
    </row>
    <row r="945" customFormat="false" ht="13.2" hidden="false" customHeight="false" outlineLevel="0" collapsed="false">
      <c r="A945" s="6" t="s">
        <v>1197</v>
      </c>
      <c r="B945" s="0" t="str">
        <f aca="false">SUBSTITUTE(A945,"))",")",1)</f>
        <v>ZHPN(MSA)</v>
      </c>
    </row>
    <row r="946" customFormat="false" ht="13.2" hidden="false" customHeight="false" outlineLevel="0" collapsed="false">
      <c r="A946" s="6" t="s">
        <v>1198</v>
      </c>
      <c r="B946" s="0" t="str">
        <f aca="false">SUBSTITUTE(A946,"))",")",1)</f>
        <v>ZHSC(MSA)</v>
      </c>
    </row>
    <row r="947" customFormat="false" ht="13.2" hidden="false" customHeight="false" outlineLevel="0" collapsed="false">
      <c r="A947" s="6" t="s">
        <v>1199</v>
      </c>
      <c r="B947" s="0" t="str">
        <f aca="false">SUBSTITUTE(A947,"))",")",1)</f>
        <v>ZHSN(MSA)</v>
      </c>
    </row>
    <row r="948" customFormat="false" ht="13.2" hidden="false" customHeight="false" outlineLevel="0" collapsed="false">
      <c r="A948" s="6" t="s">
        <v>1200</v>
      </c>
      <c r="B948" s="0" t="str">
        <f aca="false">SUBSTITUTE(A948,"))",")",1)</f>
        <v>ZLM(MSA)</v>
      </c>
    </row>
    <row r="949" customFormat="false" ht="13.2" hidden="false" customHeight="false" outlineLevel="0" collapsed="false">
      <c r="A949" s="6" t="s">
        <v>1201</v>
      </c>
      <c r="B949" s="0" t="str">
        <f aca="false">SUBSTITUTE(A949,"))",")",1)</f>
        <v>ZLMC(MSA)</v>
      </c>
    </row>
    <row r="950" customFormat="false" ht="13.2" hidden="false" customHeight="false" outlineLevel="0" collapsed="false">
      <c r="A950" s="6" t="s">
        <v>1202</v>
      </c>
      <c r="B950" s="0" t="str">
        <f aca="false">SUBSTITUTE(A950,"))",")",1)</f>
        <v>ZLMN(MSA)</v>
      </c>
    </row>
    <row r="951" customFormat="false" ht="13.2" hidden="false" customHeight="false" outlineLevel="0" collapsed="false">
      <c r="A951" s="6" t="s">
        <v>1203</v>
      </c>
      <c r="B951" s="0" t="str">
        <f aca="false">SUBSTITUTE(A951,"))",")",1)</f>
        <v>ZLS(MSA)</v>
      </c>
    </row>
    <row r="952" customFormat="false" ht="13.2" hidden="false" customHeight="false" outlineLevel="0" collapsed="false">
      <c r="A952" s="6" t="s">
        <v>1204</v>
      </c>
      <c r="B952" s="0" t="str">
        <f aca="false">SUBSTITUTE(A952,"))",")",1)</f>
        <v>ZLSC(MSA)</v>
      </c>
    </row>
    <row r="953" customFormat="false" ht="13.2" hidden="false" customHeight="false" outlineLevel="0" collapsed="false">
      <c r="A953" s="6" t="s">
        <v>1205</v>
      </c>
      <c r="B953" s="0" t="str">
        <f aca="false">SUBSTITUTE(A953,"))",")",1)</f>
        <v>ZLSL(MSA)</v>
      </c>
    </row>
    <row r="954" customFormat="false" ht="13.2" hidden="false" customHeight="false" outlineLevel="0" collapsed="false">
      <c r="A954" s="6" t="s">
        <v>1206</v>
      </c>
      <c r="B954" s="0" t="str">
        <f aca="false">SUBSTITUTE(A954,"))",")",1)</f>
        <v>ZLSLC(MSA)</v>
      </c>
      <c r="C954" s="6"/>
    </row>
    <row r="955" customFormat="false" ht="13.2" hidden="false" customHeight="false" outlineLevel="0" collapsed="false">
      <c r="A955" s="6" t="s">
        <v>1207</v>
      </c>
      <c r="B955" s="0" t="str">
        <f aca="false">SUBSTITUTE(A955,"))",")",1)</f>
        <v>ZLSLNC(MSA)</v>
      </c>
      <c r="C955" s="6"/>
    </row>
    <row r="956" customFormat="false" ht="13.2" hidden="false" customHeight="false" outlineLevel="0" collapsed="false">
      <c r="A956" s="6" t="s">
        <v>1208</v>
      </c>
      <c r="B956" s="0" t="str">
        <f aca="false">SUBSTITUTE(A956,"))",")",1)</f>
        <v>ZLSN(MSA)</v>
      </c>
      <c r="C956" s="6"/>
    </row>
    <row r="957" customFormat="false" ht="13.2" hidden="false" customHeight="false" outlineLevel="0" collapsed="false">
      <c r="A957" s="6" t="s">
        <v>1209</v>
      </c>
      <c r="B957" s="0" t="str">
        <f aca="false">SUBSTITUTE(A957,"))",")",1)</f>
        <v>ZNMA(MSA)</v>
      </c>
      <c r="C957" s="6"/>
    </row>
    <row r="958" customFormat="false" ht="13.2" hidden="false" customHeight="false" outlineLevel="0" collapsed="false">
      <c r="A958" s="6" t="s">
        <v>1210</v>
      </c>
      <c r="B958" s="0" t="str">
        <f aca="false">SUBSTITUTE(A958,"))",")",1)</f>
        <v>ZNMN(MSA)</v>
      </c>
      <c r="C958" s="6"/>
    </row>
    <row r="959" customFormat="false" ht="13.2" hidden="false" customHeight="false" outlineLevel="0" collapsed="false">
      <c r="A959" s="6" t="s">
        <v>1211</v>
      </c>
      <c r="B959" s="0" t="str">
        <f aca="false">SUBSTITUTE(A959,"))",")",1)</f>
        <v>ZNMU(MSA)</v>
      </c>
      <c r="C959" s="6"/>
    </row>
    <row r="960" customFormat="false" ht="13.2" hidden="false" customHeight="false" outlineLevel="0" collapsed="false">
      <c r="A960" s="6" t="s">
        <v>1212</v>
      </c>
      <c r="B960" s="0" t="str">
        <f aca="false">SUBSTITUTE(A960,"))",")",1)</f>
        <v>ZNOA(MSA)</v>
      </c>
      <c r="C960" s="6"/>
    </row>
    <row r="961" customFormat="false" ht="13.2" hidden="false" customHeight="false" outlineLevel="0" collapsed="false">
      <c r="A961" s="6" t="s">
        <v>1213</v>
      </c>
      <c r="B961" s="0" t="str">
        <f aca="false">SUBSTITUTE(A961,"))",")",1)</f>
        <v>ZNOS(MSA)</v>
      </c>
      <c r="C961" s="6"/>
    </row>
    <row r="962" customFormat="false" ht="13.2" hidden="false" customHeight="false" outlineLevel="0" collapsed="false">
      <c r="A962" s="6" t="s">
        <v>1214</v>
      </c>
      <c r="B962" s="0" t="str">
        <f aca="false">SUBSTITUTE(A962,"))",")",1)</f>
        <v>ZNOU(MSA)</v>
      </c>
      <c r="C962" s="6"/>
    </row>
    <row r="963" customFormat="false" ht="13.2" hidden="false" customHeight="false" outlineLevel="0" collapsed="false">
      <c r="A963" s="6" t="s">
        <v>1215</v>
      </c>
      <c r="B963" s="0" t="str">
        <f aca="false">SUBSTITUTE(A963,"))",")",1)</f>
        <v>ZOC(MSA)</v>
      </c>
      <c r="C963" s="6"/>
    </row>
    <row r="964" customFormat="false" ht="13.2" hidden="false" customHeight="false" outlineLevel="0" collapsed="false">
      <c r="A964" s="6" t="s">
        <v>1216</v>
      </c>
      <c r="B964" s="0" t="str">
        <f aca="false">SUBSTITUTE(A964,"))",")",1)</f>
        <v>ZON(MSA)</v>
      </c>
      <c r="C964" s="6"/>
    </row>
    <row r="965" customFormat="false" ht="13.2" hidden="false" customHeight="false" outlineLevel="0" collapsed="false">
      <c r="A965" s="6" t="s">
        <v>1217</v>
      </c>
      <c r="B965" s="0" t="str">
        <f aca="false">SUBSTITUTE(A965,"))",")",1)</f>
        <v>ZPMA(MSA)</v>
      </c>
      <c r="C965" s="6"/>
    </row>
    <row r="966" customFormat="false" ht="13.2" hidden="false" customHeight="false" outlineLevel="0" collapsed="false">
      <c r="A966" s="6" t="s">
        <v>1218</v>
      </c>
      <c r="B966" s="0" t="str">
        <f aca="false">SUBSTITUTE(A966,"))",")",1)</f>
        <v>ZPML(MSA)</v>
      </c>
      <c r="C966" s="6"/>
    </row>
    <row r="967" customFormat="false" ht="13.2" hidden="false" customHeight="false" outlineLevel="0" collapsed="false">
      <c r="A967" s="6" t="s">
        <v>1219</v>
      </c>
      <c r="B967" s="0" t="str">
        <f aca="false">SUBSTITUTE(A967,"))",")",1)</f>
        <v>ZPMS(MSA)</v>
      </c>
      <c r="C967" s="6"/>
    </row>
    <row r="968" customFormat="false" ht="13.2" hidden="false" customHeight="false" outlineLevel="0" collapsed="false">
      <c r="A968" s="6" t="s">
        <v>1220</v>
      </c>
      <c r="B968" s="0" t="str">
        <f aca="false">SUBSTITUTE(A968,"))",")",1)</f>
        <v>ZPMU(MSA)</v>
      </c>
      <c r="C968" s="6"/>
    </row>
    <row r="969" customFormat="false" ht="13.2" hidden="false" customHeight="false" outlineLevel="0" collapsed="false">
      <c r="A969" s="6" t="s">
        <v>1221</v>
      </c>
      <c r="B969" s="0" t="str">
        <f aca="false">SUBSTITUTE(A969,"))",")",1)</f>
        <v>ZPO(MSA)</v>
      </c>
      <c r="C969" s="6"/>
    </row>
    <row r="970" customFormat="false" ht="13.2" hidden="false" customHeight="false" outlineLevel="0" collapsed="false">
      <c r="A970" s="6" t="s">
        <v>1222</v>
      </c>
      <c r="B970" s="0" t="str">
        <f aca="false">SUBSTITUTE(A970,"))",")",1)</f>
        <v>ZPOU(MSA)</v>
      </c>
      <c r="C970" s="6"/>
    </row>
    <row r="971" customFormat="false" ht="13.2" hidden="false" customHeight="false" outlineLevel="0" collapsed="false">
      <c r="A971" s="6" t="s">
        <v>1223</v>
      </c>
      <c r="B971" s="0" t="str">
        <f aca="false">SUBSTITUTE(A971,"))",")",1)</f>
        <v>ZSK(MSA)</v>
      </c>
      <c r="C971" s="6"/>
    </row>
    <row r="972" customFormat="false" ht="13.2" hidden="false" customHeight="false" outlineLevel="0" collapsed="false">
      <c r="A972" s="6" t="s">
        <v>1224</v>
      </c>
      <c r="B972" s="0" t="str">
        <f aca="false">SUBSTITUTE(A972,"))",")",1)</f>
        <v>ZSLT(MSA)</v>
      </c>
      <c r="C972" s="6"/>
    </row>
    <row r="973" customFormat="false" ht="13.2" hidden="false" customHeight="false" outlineLevel="0" collapsed="false">
      <c r="A973" s="6" t="s">
        <v>1225</v>
      </c>
      <c r="B973" s="0" t="str">
        <f aca="false">SUBSTITUTE(A973,"))",")",1)</f>
        <v>ZTP(MSA)</v>
      </c>
      <c r="C97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51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pane xSplit="0" ySplit="1" topLeftCell="A310" activePane="bottomLeft" state="frozen"/>
      <selection pane="topLeft" activeCell="B1" activeCellId="0" sqref="B1"/>
      <selection pane="bottomLeft" activeCell="I335" activeCellId="0" sqref="I335"/>
    </sheetView>
  </sheetViews>
  <sheetFormatPr defaultRowHeight="13.2" zeroHeight="false" outlineLevelRow="0" outlineLevelCol="0"/>
  <cols>
    <col collapsed="false" customWidth="true" hidden="false" outlineLevel="0" max="1" min="1" style="7" width="22.55"/>
    <col collapsed="false" customWidth="true" hidden="false" outlineLevel="0" max="2" min="2" style="0" width="16.22"/>
    <col collapsed="false" customWidth="true" hidden="false" outlineLevel="0" max="3" min="3" style="14" width="9.56"/>
    <col collapsed="false" customWidth="true" hidden="false" outlineLevel="0" max="4" min="4" style="0" width="21.56"/>
    <col collapsed="false" customWidth="true" hidden="false" outlineLevel="0" max="5" min="5" style="0" width="21.66"/>
    <col collapsed="false" customWidth="true" hidden="false" outlineLevel="0" max="6" min="6" style="0" width="20.78"/>
    <col collapsed="false" customWidth="true" hidden="false" outlineLevel="0" max="7" min="7" style="0" width="21.33"/>
    <col collapsed="false" customWidth="true" hidden="false" outlineLevel="0" max="8" min="8" style="0" width="20.78"/>
    <col collapsed="false" customWidth="true" hidden="false" outlineLevel="0" max="9" min="9" style="0" width="21.89"/>
    <col collapsed="false" customWidth="true" hidden="false" outlineLevel="0" max="10" min="10" style="0" width="22.01"/>
    <col collapsed="false" customWidth="true" hidden="false" outlineLevel="0" max="11" min="11" style="0" width="22.33"/>
    <col collapsed="false" customWidth="true" hidden="false" outlineLevel="0" max="12" min="12" style="0" width="17.89"/>
    <col collapsed="false" customWidth="true" hidden="false" outlineLevel="0" max="13" min="13" style="0" width="20.98"/>
    <col collapsed="false" customWidth="true" hidden="false" outlineLevel="0" max="14" min="14" style="0" width="20.11"/>
    <col collapsed="false" customWidth="true" hidden="false" outlineLevel="0" max="15" min="15" style="0" width="21.66"/>
    <col collapsed="false" customWidth="true" hidden="false" outlineLevel="0" max="16" min="16" style="0" width="30.22"/>
    <col collapsed="false" customWidth="true" hidden="false" outlineLevel="0" max="18" min="17" style="0" width="21.1"/>
    <col collapsed="false" customWidth="true" hidden="false" outlineLevel="0" max="1025" min="19" style="0" width="8.67"/>
  </cols>
  <sheetData>
    <row r="1" s="16" customFormat="true" ht="15.6" hidden="false" customHeight="false" outlineLevel="0" collapsed="false">
      <c r="A1" s="15" t="s">
        <v>1590</v>
      </c>
      <c r="B1" s="16" t="s">
        <v>1591</v>
      </c>
      <c r="C1" s="17" t="s">
        <v>1592</v>
      </c>
      <c r="E1" s="18" t="s">
        <v>1593</v>
      </c>
      <c r="I1" s="16" t="s">
        <v>1594</v>
      </c>
      <c r="J1" s="19" t="s">
        <v>1595</v>
      </c>
      <c r="K1" s="19" t="s">
        <v>1596</v>
      </c>
      <c r="L1" s="19" t="s">
        <v>1597</v>
      </c>
    </row>
    <row r="2" customFormat="false" ht="13.2" hidden="false" customHeight="false" outlineLevel="0" collapsed="false">
      <c r="A2" s="20" t="s">
        <v>220</v>
      </c>
      <c r="B2" s="20"/>
      <c r="C2" s="21" t="n">
        <f aca="false">VLOOKUP(A2,'APEXDIM.DAT'!$A$2:$D$13,3,0)</f>
        <v>60</v>
      </c>
      <c r="E2" s="0" t="s">
        <v>893</v>
      </c>
      <c r="I2" s="0" t="str">
        <f aca="false">LEFT(E2,SEARCH("(",E2,1)-1)</f>
        <v>ABD</v>
      </c>
      <c r="J2" s="0" t="n">
        <f aca="false">IF(ISNUMBER(RIGHT(E2,LEN(E2)-SEARCH("(",E2,1))*1),RIGHT(E2,LEN(E2)-SEARCH("(",E2,1))*1,VLOOKUP(MID(E2,SEARCH("(",E2,1)+1,IF(ISERROR(FIND("NBMX",E2,1)),3,4)),$A$2:$C$36,3,0))</f>
        <v>1000</v>
      </c>
      <c r="K2" s="0" t="str">
        <f aca="false">IF(ISERROR(J2),1,"")</f>
        <v/>
      </c>
    </row>
    <row r="3" customFormat="false" ht="13.2" hidden="false" customHeight="false" outlineLevel="0" collapsed="false">
      <c r="A3" s="20" t="s">
        <v>222</v>
      </c>
      <c r="B3" s="20"/>
      <c r="C3" s="21" t="n">
        <f aca="false">VLOOKUP(A3,'APEXDIM.DAT'!$A$2:$D$13,3,0)</f>
        <v>45</v>
      </c>
      <c r="E3" s="0" t="s">
        <v>1598</v>
      </c>
      <c r="F3" s="0" t="s">
        <v>1599</v>
      </c>
      <c r="I3" s="0" t="str">
        <f aca="false">LEFT(E3,SEARCH("(",E3,1)-1)</f>
        <v>ACET</v>
      </c>
      <c r="J3" s="0" t="n">
        <f aca="false">IF(ISNUMBER(RIGHT(E3,LEN(E3)-SEARCH("(",E3,1))*1),RIGHT(E3,LEN(E3)-SEARCH("(",E3,1))*1,VLOOKUP(MID(E3,SEARCH("(",E3,1)+1,IF(ISERROR(FIND("NBMX",E3,1)),3,4)),$A$2:$C$36,3,0))</f>
        <v>200</v>
      </c>
      <c r="K3" s="0" t="str">
        <f aca="false">IF(ISERROR(J3),1,"")</f>
        <v/>
      </c>
    </row>
    <row r="4" customFormat="false" ht="13.2" hidden="false" customHeight="false" outlineLevel="0" collapsed="false">
      <c r="A4" s="20" t="s">
        <v>224</v>
      </c>
      <c r="B4" s="20"/>
      <c r="C4" s="21" t="n">
        <f aca="false">VLOOKUP(A4,'APEXDIM.DAT'!$A$2:$D$13,3,0)</f>
        <v>300</v>
      </c>
      <c r="E4" s="0" t="s">
        <v>846</v>
      </c>
      <c r="I4" s="0" t="str">
        <f aca="false">LEFT(E4,SEARCH("(",E4,1)-1)</f>
        <v>AEP</v>
      </c>
      <c r="J4" s="0" t="n">
        <f aca="false">IF(ISNUMBER(RIGHT(E4,LEN(E4)-SEARCH("(",E4,1))*1),RIGHT(E4,LEN(E4)-SEARCH("(",E4,1))*1,VLOOKUP(MID(E4,SEARCH("(",E4,1)+1,IF(ISERROR(FIND("NBMX",E4,1)),3,4)),$A$2:$C$36,3,0))</f>
        <v>200</v>
      </c>
      <c r="K4" s="0" t="str">
        <f aca="false">IF(ISERROR(J4),1,"")</f>
        <v/>
      </c>
    </row>
    <row r="5" customFormat="false" ht="13.2" hidden="false" customHeight="false" outlineLevel="0" collapsed="false">
      <c r="A5" s="20" t="s">
        <v>226</v>
      </c>
      <c r="B5" s="20"/>
      <c r="C5" s="21" t="n">
        <f aca="false">VLOOKUP(A5,'APEXDIM.DAT'!$A$2:$D$13,3,0)</f>
        <v>200</v>
      </c>
      <c r="E5" s="0" t="s">
        <v>894</v>
      </c>
      <c r="I5" s="0" t="str">
        <f aca="false">LEFT(E5,SEARCH("(",E5,1)-1)</f>
        <v>AFLG</v>
      </c>
      <c r="J5" s="0" t="n">
        <f aca="false">IF(ISNUMBER(RIGHT(E5,LEN(E5)-SEARCH("(",E5,1))*1),RIGHT(E5,LEN(E5)-SEARCH("(",E5,1))*1,VLOOKUP(MID(E5,SEARCH("(",E5,1)+1,IF(ISERROR(FIND("NBMX",E5,1)),3,4)),$A$2:$C$36,3,0))</f>
        <v>1000</v>
      </c>
      <c r="K5" s="0" t="str">
        <f aca="false">IF(ISERROR(J5),1,"")</f>
        <v/>
      </c>
    </row>
    <row r="6" customFormat="false" ht="13.2" hidden="false" customHeight="false" outlineLevel="0" collapsed="false">
      <c r="A6" s="20" t="s">
        <v>228</v>
      </c>
      <c r="B6" s="20"/>
      <c r="C6" s="21" t="n">
        <f aca="false">VLOOKUP(A6,'APEXDIM.DAT'!$A$2:$D$13,3,0)</f>
        <v>10</v>
      </c>
      <c r="E6" s="0" t="s">
        <v>1600</v>
      </c>
      <c r="F6" s="0" t="s">
        <v>1599</v>
      </c>
      <c r="I6" s="0" t="str">
        <f aca="false">LEFT(E6,SEARCH("(",E6,1)-1)</f>
        <v>AFP</v>
      </c>
      <c r="J6" s="0" t="n">
        <f aca="false">IF(ISNUMBER(RIGHT(E6,LEN(E6)-SEARCH("(",E6,1))*1),RIGHT(E6,LEN(E6)-SEARCH("(",E6,1))*1,VLOOKUP(MID(E6,SEARCH("(",E6,1)+1,IF(ISERROR(FIND("NBMX",E6,1)),3,4)),$A$2:$C$36,3,0))</f>
        <v>31</v>
      </c>
      <c r="K6" s="0" t="str">
        <f aca="false">IF(ISERROR(J6),1,"")</f>
        <v/>
      </c>
    </row>
    <row r="7" customFormat="false" ht="13.2" hidden="false" customHeight="false" outlineLevel="0" collapsed="false">
      <c r="A7" s="20" t="s">
        <v>230</v>
      </c>
      <c r="B7" s="20"/>
      <c r="C7" s="21" t="n">
        <f aca="false">VLOOKUP(A7,'APEXDIM.DAT'!$A$2:$D$13,3,0)</f>
        <v>4</v>
      </c>
      <c r="E7" s="0" t="s">
        <v>895</v>
      </c>
      <c r="I7" s="0" t="str">
        <f aca="false">LEFT(E7,SEARCH("(",E7,1)-1)</f>
        <v>AGPM</v>
      </c>
      <c r="J7" s="0" t="n">
        <f aca="false">IF(ISNUMBER(RIGHT(E7,LEN(E7)-SEARCH("(",E7,1))*1),RIGHT(E7,LEN(E7)-SEARCH("(",E7,1))*1,VLOOKUP(MID(E7,SEARCH("(",E7,1)+1,IF(ISERROR(FIND("NBMX",E7,1)),3,4)),$A$2:$C$36,3,0))</f>
        <v>1000</v>
      </c>
      <c r="K7" s="0" t="str">
        <f aca="false">IF(ISERROR(J7),1,"")</f>
        <v/>
      </c>
    </row>
    <row r="8" customFormat="false" ht="13.2" hidden="false" customHeight="false" outlineLevel="0" collapsed="false">
      <c r="A8" s="20" t="s">
        <v>232</v>
      </c>
      <c r="B8" s="20"/>
      <c r="C8" s="21" t="n">
        <f aca="false">VLOOKUP(A8,'APEXDIM.DAT'!$A$2:$D$13,3,0)</f>
        <v>60</v>
      </c>
      <c r="E8" s="0" t="s">
        <v>1601</v>
      </c>
      <c r="F8" s="0" t="s">
        <v>1599</v>
      </c>
      <c r="I8" s="0" t="str">
        <f aca="false">LEFT(E8,SEARCH("(",E8,1)-1)</f>
        <v>AJHI</v>
      </c>
      <c r="J8" s="0" t="n">
        <f aca="false">IF(ISNUMBER(RIGHT(E8,LEN(E8)-SEARCH("(",E8,1))*1),RIGHT(E8,LEN(E8)-SEARCH("(",E8,1))*1,VLOOKUP(MID(E8,SEARCH("(",E8,1)+1,IF(ISERROR(FIND("NBMX",E8,1)),3,4)),$A$2:$C$36,3,0))</f>
        <v>200</v>
      </c>
      <c r="K8" s="0" t="str">
        <f aca="false">IF(ISERROR(J8),1,"")</f>
        <v/>
      </c>
    </row>
    <row r="9" customFormat="false" ht="13.2" hidden="false" customHeight="false" outlineLevel="0" collapsed="false">
      <c r="A9" s="20" t="s">
        <v>234</v>
      </c>
      <c r="B9" s="20"/>
      <c r="C9" s="21" t="n">
        <f aca="false">VLOOKUP(A9,'APEXDIM.DAT'!$A$2:$D$13,3,0)</f>
        <v>5</v>
      </c>
      <c r="E9" s="0" t="s">
        <v>896</v>
      </c>
      <c r="I9" s="0" t="str">
        <f aca="false">LEFT(E9,SEARCH("(",E9,1)-1)</f>
        <v>ALGI</v>
      </c>
      <c r="J9" s="0" t="n">
        <f aca="false">IF(ISNUMBER(RIGHT(E9,LEN(E9)-SEARCH("(",E9,1))*1),RIGHT(E9,LEN(E9)-SEARCH("(",E9,1))*1,VLOOKUP(MID(E9,SEARCH("(",E9,1)+1,IF(ISERROR(FIND("NBMX",E9,1)),3,4)),$A$2:$C$36,3,0))</f>
        <v>1000</v>
      </c>
      <c r="K9" s="0" t="str">
        <f aca="false">IF(ISERROR(J9),1,"")</f>
        <v/>
      </c>
    </row>
    <row r="10" customFormat="false" ht="13.2" hidden="false" customHeight="false" outlineLevel="0" collapsed="false">
      <c r="A10" s="20" t="s">
        <v>236</v>
      </c>
      <c r="B10" s="20"/>
      <c r="C10" s="21" t="n">
        <f aca="false">VLOOKUP(A10,'APEXDIM.DAT'!$A$2:$D$13,3,0)</f>
        <v>720</v>
      </c>
      <c r="E10" s="0" t="s">
        <v>897</v>
      </c>
      <c r="I10" s="0" t="str">
        <f aca="false">LEFT(E10,SEARCH("(",E10,1)-1)</f>
        <v>ALQ</v>
      </c>
      <c r="J10" s="0" t="n">
        <f aca="false">IF(ISNUMBER(RIGHT(E10,LEN(E10)-SEARCH("(",E10,1))*1),RIGHT(E10,LEN(E10)-SEARCH("(",E10,1))*1,VLOOKUP(MID(E10,SEARCH("(",E10,1)+1,IF(ISERROR(FIND("NBMX",E10,1)),3,4)),$A$2:$C$36,3,0))</f>
        <v>1000</v>
      </c>
      <c r="K10" s="0" t="str">
        <f aca="false">IF(ISERROR(J10),1,"")</f>
        <v/>
      </c>
    </row>
    <row r="11" customFormat="false" ht="13.2" hidden="false" customHeight="false" outlineLevel="0" collapsed="false">
      <c r="A11" s="20" t="s">
        <v>238</v>
      </c>
      <c r="B11" s="20"/>
      <c r="C11" s="21" t="n">
        <f aca="false">VLOOKUP(A11,'APEXDIM.DAT'!$A$2:$D$13,3,0)</f>
        <v>3</v>
      </c>
      <c r="E11" s="0" t="s">
        <v>1602</v>
      </c>
      <c r="F11" s="0" t="s">
        <v>1599</v>
      </c>
      <c r="I11" s="0" t="str">
        <f aca="false">LEFT(E11,SEARCH("(",E11,1)-1)</f>
        <v>ALS</v>
      </c>
      <c r="J11" s="0" t="n">
        <f aca="false">IF(ISNUMBER(RIGHT(E11,LEN(E11)-SEARCH("(",E11,1))*1),RIGHT(E11,LEN(E11)-SEARCH("(",E11,1))*1,VLOOKUP(MID(E11,SEARCH("(",E11,1)+1,IF(ISERROR(FIND("NBMX",E11,1)),3,4)),$A$2:$C$36,3,0))</f>
        <v>12</v>
      </c>
      <c r="K11" s="0" t="str">
        <f aca="false">IF(ISERROR(J11),1,"")</f>
        <v/>
      </c>
    </row>
    <row r="12" customFormat="false" ht="13.2" hidden="false" customHeight="false" outlineLevel="0" collapsed="false">
      <c r="A12" s="20" t="s">
        <v>240</v>
      </c>
      <c r="B12" s="20"/>
      <c r="C12" s="21" t="n">
        <f aca="false">VLOOKUP(A12,'APEXDIM.DAT'!$A$2:$D$13,3,0)</f>
        <v>1000</v>
      </c>
      <c r="E12" s="0" t="s">
        <v>847</v>
      </c>
      <c r="I12" s="0" t="str">
        <f aca="false">LEFT(E12,SEARCH("(",E12,1)-1)</f>
        <v>ALT</v>
      </c>
      <c r="J12" s="0" t="n">
        <f aca="false">IF(ISNUMBER(RIGHT(E12,LEN(E12)-SEARCH("(",E12,1))*1),RIGHT(E12,LEN(E12)-SEARCH("(",E12,1))*1,VLOOKUP(MID(E12,SEARCH("(",E12,1)+1,IF(ISERROR(FIND("NBMX",E12,1)),3,4)),$A$2:$C$36,3,0))</f>
        <v>200</v>
      </c>
      <c r="K12" s="0" t="str">
        <f aca="false">IF(ISERROR(J12),1,"")</f>
        <v/>
      </c>
    </row>
    <row r="13" customFormat="false" ht="13.2" hidden="false" customHeight="false" outlineLevel="0" collapsed="false">
      <c r="A13" s="20" t="s">
        <v>242</v>
      </c>
      <c r="B13" s="20"/>
      <c r="C13" s="21" t="n">
        <f aca="false">VLOOKUP(A13,'APEXDIM.DAT'!$A$2:$D$13,3,0)</f>
        <v>1000</v>
      </c>
      <c r="E13" s="0" t="s">
        <v>1603</v>
      </c>
      <c r="F13" s="0" t="s">
        <v>1599</v>
      </c>
      <c r="I13" s="0" t="str">
        <f aca="false">LEFT(E13,SEARCH("(",E13,1)-1)</f>
        <v>AN2OC</v>
      </c>
      <c r="J13" s="0" t="n">
        <f aca="false">IF(ISNUMBER(RIGHT(E13,LEN(E13)-SEARCH("(",E13,1))*1),RIGHT(E13,LEN(E13)-SEARCH("(",E13,1))*1,VLOOKUP(MID(E13,SEARCH("(",E13,1)+1,IF(ISERROR(FIND("NBMX",E13,1)),3,4)),$A$2:$C$36,3,0))</f>
        <v>31</v>
      </c>
      <c r="K13" s="0" t="str">
        <f aca="false">IF(ISERROR(J13),1,"")</f>
        <v/>
      </c>
    </row>
    <row r="14" customFormat="false" ht="13.2" hidden="false" customHeight="false" outlineLevel="0" collapsed="false">
      <c r="A14" s="7" t="s">
        <v>1604</v>
      </c>
      <c r="C14" s="14" t="n">
        <v>12</v>
      </c>
      <c r="E14" s="0" t="s">
        <v>1605</v>
      </c>
      <c r="F14" s="0" t="s">
        <v>1599</v>
      </c>
      <c r="I14" s="0" t="str">
        <f aca="false">LEFT(E14,SEARCH("(",E14,1)-1)</f>
        <v>ANA</v>
      </c>
      <c r="J14" s="0" t="n">
        <f aca="false">IF(ISNUMBER(RIGHT(E14,LEN(E14)-SEARCH("(",E14,1))*1),RIGHT(E14,LEN(E14)-SEARCH("(",E14,1))*1,VLOOKUP(MID(E14,SEARCH("(",E14,1)+1,IF(ISERROR(FIND("NBMX",E14,1)),3,4)),$A$2:$C$36,3,0))</f>
        <v>45</v>
      </c>
      <c r="K14" s="0" t="str">
        <f aca="false">IF(ISERROR(J14),1,"")</f>
        <v/>
      </c>
    </row>
    <row r="15" customFormat="false" ht="13.2" hidden="false" customHeight="false" outlineLevel="0" collapsed="false">
      <c r="A15" s="7" t="s">
        <v>1606</v>
      </c>
      <c r="C15" s="14" t="n">
        <v>49</v>
      </c>
      <c r="E15" s="0" t="s">
        <v>1607</v>
      </c>
      <c r="F15" s="0" t="s">
        <v>1599</v>
      </c>
      <c r="I15" s="0" t="str">
        <f aca="false">LEFT(E15,SEARCH("(",E15,1)-1)</f>
        <v>AO2C</v>
      </c>
      <c r="J15" s="0" t="n">
        <f aca="false">IF(ISNUMBER(RIGHT(E15,LEN(E15)-SEARCH("(",E15,1))*1),RIGHT(E15,LEN(E15)-SEARCH("(",E15,1))*1,VLOOKUP(MID(E15,SEARCH("(",E15,1)+1,IF(ISERROR(FIND("NBMX",E15,1)),3,4)),$A$2:$C$36,3,0))</f>
        <v>31</v>
      </c>
      <c r="K15" s="0" t="str">
        <f aca="false">IF(ISERROR(J15),1,"")</f>
        <v/>
      </c>
    </row>
    <row r="16" customFormat="false" ht="13.2" hidden="false" customHeight="false" outlineLevel="0" collapsed="false">
      <c r="A16" s="7" t="s">
        <v>1608</v>
      </c>
      <c r="C16" s="14" t="n">
        <v>155</v>
      </c>
      <c r="E16" s="0" t="s">
        <v>898</v>
      </c>
      <c r="I16" s="0" t="str">
        <f aca="false">LEFT(E16,SEARCH("(",E16,1)-1)</f>
        <v>ARMN</v>
      </c>
      <c r="J16" s="0" t="n">
        <f aca="false">IF(ISNUMBER(RIGHT(E16,LEN(E16)-SEARCH("(",E16,1))*1),RIGHT(E16,LEN(E16)-SEARCH("(",E16,1))*1,VLOOKUP(MID(E16,SEARCH("(",E16,1)+1,IF(ISERROR(FIND("NBMX",E16,1)),3,4)),$A$2:$C$36,3,0))</f>
        <v>1000</v>
      </c>
      <c r="K16" s="0" t="str">
        <f aca="false">IF(ISERROR(J16),1,"")</f>
        <v/>
      </c>
    </row>
    <row r="17" customFormat="false" ht="13.2" hidden="false" customHeight="false" outlineLevel="0" collapsed="false">
      <c r="A17" s="7" t="s">
        <v>1609</v>
      </c>
      <c r="C17" s="14" t="n">
        <v>31</v>
      </c>
      <c r="E17" s="0" t="s">
        <v>899</v>
      </c>
      <c r="I17" s="0" t="str">
        <f aca="false">LEFT(E17,SEARCH("(",E17,1)-1)</f>
        <v>ARMX</v>
      </c>
      <c r="J17" s="0" t="n">
        <f aca="false">IF(ISNUMBER(RIGHT(E17,LEN(E17)-SEARCH("(",E17,1))*1),RIGHT(E17,LEN(E17)-SEARCH("(",E17,1))*1,VLOOKUP(MID(E17,SEARCH("(",E17,1)+1,IF(ISERROR(FIND("NBMX",E17,1)),3,4)),$A$2:$C$36,3,0))</f>
        <v>1000</v>
      </c>
      <c r="K17" s="0" t="str">
        <f aca="false">IF(ISERROR(J17),1,"")</f>
        <v/>
      </c>
    </row>
    <row r="18" customFormat="false" ht="13.2" hidden="false" customHeight="false" outlineLevel="0" collapsed="false">
      <c r="A18" s="7" t="s">
        <v>1610</v>
      </c>
      <c r="C18" s="14" t="n">
        <v>35</v>
      </c>
      <c r="E18" s="0" t="s">
        <v>900</v>
      </c>
      <c r="I18" s="0" t="str">
        <f aca="false">LEFT(E18,SEARCH("(",E18,1)-1)</f>
        <v>ARSD</v>
      </c>
      <c r="J18" s="0" t="n">
        <f aca="false">IF(ISNUMBER(RIGHT(E18,LEN(E18)-SEARCH("(",E18,1))*1),RIGHT(E18,LEN(E18)-SEARCH("(",E18,1))*1,VLOOKUP(MID(E18,SEARCH("(",E18,1)+1,IF(ISERROR(FIND("NBMX",E18,1)),3,4)),$A$2:$C$36,3,0))</f>
        <v>1000</v>
      </c>
      <c r="K18" s="0" t="str">
        <f aca="false">IF(ISERROR(J18),1,"")</f>
        <v/>
      </c>
    </row>
    <row r="19" customFormat="false" ht="13.2" hidden="false" customHeight="false" outlineLevel="0" collapsed="false">
      <c r="A19" s="7" t="s">
        <v>1611</v>
      </c>
      <c r="B19" s="0" t="s">
        <v>1612</v>
      </c>
      <c r="C19" s="14" t="n">
        <f aca="false">C14+1</f>
        <v>13</v>
      </c>
      <c r="E19" s="0" t="s">
        <v>1613</v>
      </c>
      <c r="F19" s="0" t="s">
        <v>1599</v>
      </c>
      <c r="I19" s="0" t="str">
        <f aca="false">LEFT(E19,SEARCH("(",E19,1)-1)</f>
        <v>ASW</v>
      </c>
      <c r="J19" s="0" t="n">
        <f aca="false">IF(ISNUMBER(RIGHT(E19,LEN(E19)-SEARCH("(",E19,1))*1),RIGHT(E19,LEN(E19)-SEARCH("(",E19,1))*1,VLOOKUP(MID(E19,SEARCH("(",E19,1)+1,IF(ISERROR(FIND("NBMX",E19,1)),3,4)),$A$2:$C$36,3,0))</f>
        <v>12</v>
      </c>
      <c r="K19" s="0" t="str">
        <f aca="false">IF(ISERROR(J19),1,"")</f>
        <v/>
      </c>
    </row>
    <row r="20" customFormat="false" ht="13.2" hidden="false" customHeight="false" outlineLevel="0" collapsed="false">
      <c r="A20" s="7" t="s">
        <v>1614</v>
      </c>
      <c r="B20" s="0" t="s">
        <v>1615</v>
      </c>
      <c r="C20" s="14" t="n">
        <f aca="false">C12*4</f>
        <v>4000</v>
      </c>
      <c r="E20" s="0" t="s">
        <v>1616</v>
      </c>
      <c r="F20" s="0" t="s">
        <v>1599</v>
      </c>
      <c r="I20" s="0" t="str">
        <f aca="false">LEFT(E20,SEARCH("(",E20,1)-1)</f>
        <v>AWC</v>
      </c>
      <c r="J20" s="0" t="n">
        <f aca="false">IF(ISNUMBER(RIGHT(E20,LEN(E20)-SEARCH("(",E20,1))*1),RIGHT(E20,LEN(E20)-SEARCH("(",E20,1))*1,VLOOKUP(MID(E20,SEARCH("(",E20,1)+1,IF(ISERROR(FIND("NBMX",E20,1)),3,4)),$A$2:$C$36,3,0))</f>
        <v>200</v>
      </c>
      <c r="K20" s="0" t="str">
        <f aca="false">IF(ISERROR(J20),1,"")</f>
        <v/>
      </c>
    </row>
    <row r="21" customFormat="false" ht="13.2" hidden="false" customHeight="false" outlineLevel="0" collapsed="false">
      <c r="A21" s="7" t="s">
        <v>1617</v>
      </c>
      <c r="B21" s="0" t="s">
        <v>1618</v>
      </c>
      <c r="C21" s="14" t="n">
        <f aca="false">C20*5</f>
        <v>20000</v>
      </c>
      <c r="E21" s="0" t="s">
        <v>901</v>
      </c>
      <c r="I21" s="0" t="str">
        <f aca="false">LEFT(E21,SEARCH("(",E21,1)-1)</f>
        <v>BA1</v>
      </c>
      <c r="J21" s="0" t="n">
        <f aca="false">IF(ISNUMBER(RIGHT(E21,LEN(E21)-SEARCH("(",E21,1))*1),RIGHT(E21,LEN(E21)-SEARCH("(",E21,1))*1,VLOOKUP(MID(E21,SEARCH("(",E21,1)+1,IF(ISERROR(FIND("NBMX",E21,1)),3,4)),$A$2:$C$36,3,0))</f>
        <v>1000</v>
      </c>
      <c r="K21" s="0" t="str">
        <f aca="false">IF(ISERROR(J21),1,"")</f>
        <v/>
      </c>
    </row>
    <row r="22" customFormat="false" ht="13.2" hidden="false" customHeight="false" outlineLevel="0" collapsed="false">
      <c r="A22" s="7" t="s">
        <v>1619</v>
      </c>
      <c r="B22" s="0" t="s">
        <v>1620</v>
      </c>
      <c r="C22" s="14" t="n">
        <f aca="false">C14*C12</f>
        <v>12000</v>
      </c>
      <c r="E22" s="0" t="s">
        <v>902</v>
      </c>
      <c r="I22" s="0" t="str">
        <f aca="false">LEFT(E22,SEARCH("(",E22,1)-1)</f>
        <v>BA2</v>
      </c>
      <c r="J22" s="0" t="n">
        <f aca="false">IF(ISNUMBER(RIGHT(E22,LEN(E22)-SEARCH("(",E22,1))*1),RIGHT(E22,LEN(E22)-SEARCH("(",E22,1))*1,VLOOKUP(MID(E22,SEARCH("(",E22,1)+1,IF(ISERROR(FIND("NBMX",E22,1)),3,4)),$A$2:$C$36,3,0))</f>
        <v>1000</v>
      </c>
      <c r="K22" s="0" t="str">
        <f aca="false">IF(ISERROR(J22),1,"")</f>
        <v/>
      </c>
    </row>
    <row r="23" customFormat="false" ht="13.2" hidden="false" customHeight="false" outlineLevel="0" collapsed="false">
      <c r="A23" s="7" t="s">
        <v>1621</v>
      </c>
      <c r="B23" s="0" t="s">
        <v>1622</v>
      </c>
      <c r="C23" s="14" t="n">
        <f aca="false">C19*C12</f>
        <v>13000</v>
      </c>
      <c r="E23" s="0" t="s">
        <v>903</v>
      </c>
      <c r="I23" s="0" t="str">
        <f aca="false">LEFT(E23,SEARCH("(",E23,1)-1)</f>
        <v>BCOF</v>
      </c>
      <c r="J23" s="0" t="n">
        <f aca="false">IF(ISNUMBER(RIGHT(E23,LEN(E23)-SEARCH("(",E23,1))*1),RIGHT(E23,LEN(E23)-SEARCH("(",E23,1))*1,VLOOKUP(MID(E23,SEARCH("(",E23,1)+1,IF(ISERROR(FIND("NBMX",E23,1)),3,4)),$A$2:$C$36,3,0))</f>
        <v>1000</v>
      </c>
      <c r="K23" s="0" t="str">
        <f aca="false">IF(ISERROR(J23),1,"")</f>
        <v/>
      </c>
    </row>
    <row r="24" customFormat="false" ht="13.2" hidden="false" customHeight="false" outlineLevel="0" collapsed="false">
      <c r="A24" s="7" t="s">
        <v>1623</v>
      </c>
      <c r="B24" s="0" t="s">
        <v>1624</v>
      </c>
      <c r="C24" s="14" t="n">
        <f aca="false">C14*C12*17</f>
        <v>204000</v>
      </c>
      <c r="E24" s="0" t="s">
        <v>904</v>
      </c>
      <c r="I24" s="0" t="str">
        <f aca="false">LEFT(E24,SEARCH("(",E24,1)-1)</f>
        <v>BCV</v>
      </c>
      <c r="J24" s="0" t="n">
        <f aca="false">IF(ISNUMBER(RIGHT(E24,LEN(E24)-SEARCH("(",E24,1))*1),RIGHT(E24,LEN(E24)-SEARCH("(",E24,1))*1,VLOOKUP(MID(E24,SEARCH("(",E24,1)+1,IF(ISERROR(FIND("NBMX",E24,1)),3,4)),$A$2:$C$36,3,0))</f>
        <v>1000</v>
      </c>
      <c r="K24" s="0" t="str">
        <f aca="false">IF(ISERROR(J24),1,"")</f>
        <v/>
      </c>
    </row>
    <row r="25" customFormat="false" ht="13.2" hidden="false" customHeight="false" outlineLevel="0" collapsed="false">
      <c r="A25" s="7" t="s">
        <v>1625</v>
      </c>
      <c r="B25" s="0" t="s">
        <v>1626</v>
      </c>
      <c r="C25" s="14" t="n">
        <f aca="false">C2*C12</f>
        <v>60000</v>
      </c>
      <c r="E25" s="0" t="s">
        <v>1627</v>
      </c>
      <c r="F25" s="0" t="s">
        <v>1599</v>
      </c>
      <c r="I25" s="0" t="str">
        <f aca="false">LEFT(E25,SEARCH("(",E25,1)-1)</f>
        <v>BD</v>
      </c>
      <c r="J25" s="0" t="n">
        <f aca="false">IF(ISNUMBER(RIGHT(E25,LEN(E25)-SEARCH("(",E25,1))*1),RIGHT(E25,LEN(E25)-SEARCH("(",E25,1))*1,VLOOKUP(MID(E25,SEARCH("(",E25,1)+1,IF(ISERROR(FIND("NBMX",E25,1)),3,4)),$A$2:$C$36,3,0))</f>
        <v>12</v>
      </c>
      <c r="K25" s="0" t="str">
        <f aca="false">IF(ISERROR(J25),1,"")</f>
        <v/>
      </c>
    </row>
    <row r="26" customFormat="false" ht="13.2" hidden="false" customHeight="false" outlineLevel="0" collapsed="false">
      <c r="A26" s="7" t="s">
        <v>1628</v>
      </c>
      <c r="B26" s="0" t="s">
        <v>1629</v>
      </c>
      <c r="C26" s="14" t="n">
        <f aca="false">C25*90</f>
        <v>5400000</v>
      </c>
      <c r="E26" s="0" t="s">
        <v>1630</v>
      </c>
      <c r="F26" s="0" t="s">
        <v>1599</v>
      </c>
      <c r="I26" s="0" t="str">
        <f aca="false">LEFT(E26,SEARCH("(",E26,1)-1)</f>
        <v>BDD</v>
      </c>
      <c r="J26" s="0" t="n">
        <f aca="false">IF(ISNUMBER(RIGHT(E26,LEN(E26)-SEARCH("(",E26,1))*1),RIGHT(E26,LEN(E26)-SEARCH("(",E26,1))*1,VLOOKUP(MID(E26,SEARCH("(",E26,1)+1,IF(ISERROR(FIND("NBMX",E26,1)),3,4)),$A$2:$C$36,3,0))</f>
        <v>12</v>
      </c>
      <c r="K26" s="0" t="str">
        <f aca="false">IF(ISERROR(J26),1,"")</f>
        <v/>
      </c>
    </row>
    <row r="27" customFormat="false" ht="13.2" hidden="false" customHeight="false" outlineLevel="0" collapsed="false">
      <c r="A27" s="7" t="s">
        <v>1631</v>
      </c>
      <c r="B27" s="0" t="s">
        <v>1632</v>
      </c>
      <c r="C27" s="14" t="n">
        <f aca="false">C25*C14</f>
        <v>720000</v>
      </c>
      <c r="E27" s="0" t="s">
        <v>1633</v>
      </c>
      <c r="F27" s="0" t="s">
        <v>1599</v>
      </c>
      <c r="I27" s="0" t="str">
        <f aca="false">LEFT(E27,SEARCH("(",E27,1)-1)</f>
        <v>BDM</v>
      </c>
      <c r="J27" s="0" t="n">
        <f aca="false">IF(ISNUMBER(RIGHT(E27,LEN(E27)-SEARCH("(",E27,1))*1),RIGHT(E27,LEN(E27)-SEARCH("(",E27,1))*1,VLOOKUP(MID(E27,SEARCH("(",E27,1)+1,IF(ISERROR(FIND("NBMX",E27,1)),3,4)),$A$2:$C$36,3,0))</f>
        <v>12</v>
      </c>
      <c r="K27" s="0" t="str">
        <f aca="false">IF(ISERROR(J27),1,"")</f>
        <v/>
      </c>
    </row>
    <row r="28" customFormat="false" ht="13.2" hidden="false" customHeight="false" outlineLevel="0" collapsed="false">
      <c r="A28" s="7" t="s">
        <v>1634</v>
      </c>
      <c r="B28" s="0" t="s">
        <v>1635</v>
      </c>
      <c r="C28" s="14" t="n">
        <f aca="false">C5*C12</f>
        <v>200000</v>
      </c>
      <c r="E28" s="0" t="s">
        <v>1636</v>
      </c>
      <c r="F28" s="0" t="s">
        <v>1599</v>
      </c>
      <c r="I28" s="0" t="str">
        <f aca="false">LEFT(E28,SEARCH("(",E28,1)-1)</f>
        <v>BDP</v>
      </c>
      <c r="J28" s="0" t="n">
        <f aca="false">IF(ISNUMBER(RIGHT(E28,LEN(E28)-SEARCH("(",E28,1))*1),RIGHT(E28,LEN(E28)-SEARCH("(",E28,1))*1,VLOOKUP(MID(E28,SEARCH("(",E28,1)+1,IF(ISERROR(FIND("NBMX",E28,1)),3,4)),$A$2:$C$36,3,0))</f>
        <v>12</v>
      </c>
      <c r="K28" s="0" t="str">
        <f aca="false">IF(ISERROR(J28),1,"")</f>
        <v/>
      </c>
    </row>
    <row r="29" customFormat="false" ht="13.2" hidden="false" customHeight="false" outlineLevel="0" collapsed="false">
      <c r="A29" s="7" t="s">
        <v>1637</v>
      </c>
      <c r="B29" s="0" t="s">
        <v>1638</v>
      </c>
      <c r="C29" s="14" t="n">
        <f aca="false">C28*5</f>
        <v>1000000</v>
      </c>
      <c r="E29" s="0" t="s">
        <v>905</v>
      </c>
      <c r="I29" s="0" t="str">
        <f aca="false">LEFT(E29,SEARCH("(",E29,1)-1)</f>
        <v>BFFL</v>
      </c>
      <c r="J29" s="0" t="n">
        <f aca="false">IF(ISNUMBER(RIGHT(E29,LEN(E29)-SEARCH("(",E29,1))*1),RIGHT(E29,LEN(E29)-SEARCH("(",E29,1))*1,VLOOKUP(MID(E29,SEARCH("(",E29,1)+1,IF(ISERROR(FIND("NBMX",E29,1)),3,4)),$A$2:$C$36,3,0))</f>
        <v>1000</v>
      </c>
      <c r="K29" s="0" t="str">
        <f aca="false">IF(ISERROR(J29),1,"")</f>
        <v/>
      </c>
    </row>
    <row r="30" customFormat="false" ht="13.2" hidden="false" customHeight="false" outlineLevel="0" collapsed="false">
      <c r="A30" s="7" t="s">
        <v>1639</v>
      </c>
      <c r="B30" s="0" t="s">
        <v>1640</v>
      </c>
      <c r="C30" s="14" t="n">
        <f aca="false">C28*12</f>
        <v>2400000</v>
      </c>
      <c r="E30" s="0" t="s">
        <v>906</v>
      </c>
      <c r="I30" s="0" t="str">
        <f aca="false">LEFT(E30,SEARCH("(",E30,1)-1)</f>
        <v>BFSN</v>
      </c>
      <c r="J30" s="0" t="n">
        <f aca="false">IF(ISNUMBER(RIGHT(E30,LEN(E30)-SEARCH("(",E30,1))*1),RIGHT(E30,LEN(E30)-SEARCH("(",E30,1))*1,VLOOKUP(MID(E30,SEARCH("(",E30,1)+1,IF(ISERROR(FIND("NBMX",E30,1)),3,4)),$A$2:$C$36,3,0))</f>
        <v>1000</v>
      </c>
      <c r="K30" s="0" t="str">
        <f aca="false">IF(ISERROR(J30),1,"")</f>
        <v/>
      </c>
    </row>
    <row r="31" customFormat="false" ht="13.2" hidden="false" customHeight="false" outlineLevel="0" collapsed="false">
      <c r="A31" s="7" t="s">
        <v>1641</v>
      </c>
      <c r="B31" s="0" t="s">
        <v>1642</v>
      </c>
      <c r="C31" s="14" t="n">
        <f aca="false">C5*C5*C12</f>
        <v>40000000</v>
      </c>
      <c r="E31" s="0" t="s">
        <v>907</v>
      </c>
      <c r="I31" s="0" t="str">
        <f aca="false">LEFT(E31,SEARCH("(",E31,1)-1)</f>
        <v>BFT</v>
      </c>
      <c r="J31" s="0" t="n">
        <f aca="false">IF(ISNUMBER(RIGHT(E31,LEN(E31)-SEARCH("(",E31,1))*1),RIGHT(E31,LEN(E31)-SEARCH("(",E31,1))*1,VLOOKUP(MID(E31,SEARCH("(",E31,1)+1,IF(ISERROR(FIND("NBMX",E31,1)),3,4)),$A$2:$C$36,3,0))</f>
        <v>1000</v>
      </c>
      <c r="K31" s="0" t="str">
        <f aca="false">IF(ISERROR(J31),1,"")</f>
        <v/>
      </c>
    </row>
    <row r="32" customFormat="false" ht="13.2" hidden="false" customHeight="false" outlineLevel="0" collapsed="false">
      <c r="A32" s="7" t="s">
        <v>1643</v>
      </c>
      <c r="B32" s="0" t="s">
        <v>1644</v>
      </c>
      <c r="C32" s="14" t="n">
        <f aca="false">C3*C12</f>
        <v>45000</v>
      </c>
      <c r="E32" s="0" t="s">
        <v>908</v>
      </c>
      <c r="I32" s="0" t="str">
        <f aca="false">LEFT(E32,SEARCH("(",E32,1)-1)</f>
        <v>BGWS</v>
      </c>
      <c r="J32" s="0" t="n">
        <f aca="false">IF(ISNUMBER(RIGHT(E32,LEN(E32)-SEARCH("(",E32,1))*1),RIGHT(E32,LEN(E32)-SEARCH("(",E32,1))*1,VLOOKUP(MID(E32,SEARCH("(",E32,1)+1,IF(ISERROR(FIND("NBMX",E32,1)),3,4)),$A$2:$C$36,3,0))</f>
        <v>1000</v>
      </c>
      <c r="K32" s="0" t="str">
        <f aca="false">IF(ISERROR(J32),1,"")</f>
        <v/>
      </c>
    </row>
    <row r="33" customFormat="false" ht="13.2" hidden="false" customHeight="false" outlineLevel="0" collapsed="false">
      <c r="A33" s="7" t="s">
        <v>1645</v>
      </c>
      <c r="B33" s="0" t="s">
        <v>1646</v>
      </c>
      <c r="C33" s="14" t="n">
        <f aca="false">C32*C5</f>
        <v>9000000</v>
      </c>
      <c r="E33" s="0" t="s">
        <v>909</v>
      </c>
      <c r="I33" s="0" t="str">
        <f aca="false">LEFT(E33,SEARCH("(",E33,1)-1)</f>
        <v>BIG</v>
      </c>
      <c r="J33" s="0" t="n">
        <f aca="false">IF(ISNUMBER(RIGHT(E33,LEN(E33)-SEARCH("(",E33,1))*1),RIGHT(E33,LEN(E33)-SEARCH("(",E33,1))*1,VLOOKUP(MID(E33,SEARCH("(",E33,1)+1,IF(ISERROR(FIND("NBMX",E33,1)),3,4)),$A$2:$C$36,3,0))</f>
        <v>1000</v>
      </c>
      <c r="K33" s="0" t="str">
        <f aca="false">IF(ISERROR(J33),1,"")</f>
        <v/>
      </c>
    </row>
    <row r="34" s="2" customFormat="true" ht="13.2" hidden="false" customHeight="false" outlineLevel="0" collapsed="false">
      <c r="A34" s="8" t="s">
        <v>1647</v>
      </c>
      <c r="B34" s="2" t="s">
        <v>1648</v>
      </c>
      <c r="C34" s="22" t="n">
        <f aca="false">C4*C32</f>
        <v>13500000</v>
      </c>
      <c r="E34" s="2" t="s">
        <v>910</v>
      </c>
      <c r="I34" s="2" t="str">
        <f aca="false">LEFT(E34,SEARCH("(",E34,1)-1)</f>
        <v>BIR</v>
      </c>
      <c r="J34" s="2" t="n">
        <f aca="false">IF(ISNUMBER(RIGHT(E34,LEN(E34)-SEARCH("(",E34,1))*1),RIGHT(E34,LEN(E34)-SEARCH("(",E34,1))*1,VLOOKUP(MID(E34,SEARCH("(",E34,1)+1,IF(ISERROR(FIND("NBMX",E34,1)),3,4)),$A$2:$C$36,3,0))</f>
        <v>1000</v>
      </c>
      <c r="K34" s="2" t="str">
        <f aca="false">IF(ISERROR(J34),1,"")</f>
        <v/>
      </c>
    </row>
    <row r="35" s="2" customFormat="true" ht="13.2" hidden="false" customHeight="false" outlineLevel="0" collapsed="false">
      <c r="A35" s="8" t="s">
        <v>1649</v>
      </c>
      <c r="B35" s="2" t="s">
        <v>1650</v>
      </c>
      <c r="C35" s="22" t="n">
        <f aca="false">C5*C22</f>
        <v>2400000</v>
      </c>
      <c r="E35" s="2" t="s">
        <v>1651</v>
      </c>
      <c r="F35" s="2" t="s">
        <v>1652</v>
      </c>
      <c r="I35" s="2" t="str">
        <f aca="false">LEFT(E35,SEARCH("(",E35,1)-1)</f>
        <v>BK</v>
      </c>
      <c r="J35" s="2" t="n">
        <f aca="false">IF(ISNUMBER(RIGHT(E35,LEN(E35)-SEARCH("(",E35,1))*1),RIGHT(E35,LEN(E35)-SEARCH("(",E35,1))*1,VLOOKUP(MID(E35,SEARCH("(",E35,1)+1,IF(ISERROR(FIND("NBMX",E35,1)),3,4)),$A$2:$C$36,3,0))</f>
        <v>4</v>
      </c>
      <c r="K35" s="2" t="str">
        <f aca="false">IF(ISERROR(J35),1,"")</f>
        <v/>
      </c>
    </row>
    <row r="36" customFormat="false" ht="13.2" hidden="false" customHeight="false" outlineLevel="0" collapsed="false">
      <c r="A36" s="23" t="s">
        <v>1653</v>
      </c>
      <c r="B36" s="24" t="s">
        <v>1654</v>
      </c>
      <c r="C36" s="25" t="n">
        <f aca="false">MAX(1,C20)</f>
        <v>4000</v>
      </c>
      <c r="E36" s="0" t="s">
        <v>1655</v>
      </c>
      <c r="F36" s="0" t="s">
        <v>1652</v>
      </c>
      <c r="I36" s="0" t="str">
        <f aca="false">LEFT(E36,SEARCH("(",E36,1)-1)</f>
        <v>BLG</v>
      </c>
      <c r="J36" s="0" t="n">
        <f aca="false">IF(ISNUMBER(RIGHT(E36,LEN(E36)-SEARCH("(",E36,1))*1),RIGHT(E36,LEN(E36)-SEARCH("(",E36,1))*1,VLOOKUP(MID(E36,SEARCH("(",E36,1)+1,IF(ISERROR(FIND("NBMX",E36,1)),3,4)),$A$2:$C$36,3,0))</f>
        <v>3</v>
      </c>
      <c r="K36" s="0" t="str">
        <f aca="false">IF(ISERROR(J36),1,"")</f>
        <v/>
      </c>
    </row>
    <row r="37" s="2" customFormat="true" ht="13.2" hidden="false" customHeight="false" outlineLevel="0" collapsed="false">
      <c r="A37" s="20" t="s">
        <v>1656</v>
      </c>
      <c r="B37" s="26"/>
      <c r="C37" s="27" t="s">
        <v>1657</v>
      </c>
      <c r="E37" s="2" t="s">
        <v>1658</v>
      </c>
      <c r="F37" s="2" t="s">
        <v>1652</v>
      </c>
      <c r="I37" s="2" t="str">
        <f aca="false">LEFT(E37,SEARCH("(",E37,1)-1)</f>
        <v>BN</v>
      </c>
      <c r="J37" s="2" t="n">
        <f aca="false">IF(ISNUMBER(RIGHT(E37,LEN(E37)-SEARCH("(",E37,1))*1),RIGHT(E37,LEN(E37)-SEARCH("(",E37,1))*1,VLOOKUP(MID(E37,SEARCH("(",E37,1)+1,IF(ISERROR(FIND("NBMX",E37,1)),3,4)),$A$2:$C$36,3,0))</f>
        <v>4</v>
      </c>
      <c r="K37" s="2" t="str">
        <f aca="false">IF(ISERROR(J37),1,"")</f>
        <v/>
      </c>
      <c r="AMI37" s="28"/>
      <c r="AMJ37" s="28"/>
    </row>
    <row r="38" s="2" customFormat="true" ht="13.2" hidden="false" customHeight="false" outlineLevel="0" collapsed="false">
      <c r="A38" s="20" t="s">
        <v>1659</v>
      </c>
      <c r="B38" s="20"/>
      <c r="C38" s="29" t="s">
        <v>1657</v>
      </c>
      <c r="E38" s="2" t="s">
        <v>1660</v>
      </c>
      <c r="F38" s="2" t="s">
        <v>1652</v>
      </c>
      <c r="I38" s="2" t="str">
        <f aca="false">LEFT(E38,SEARCH("(",E38,1)-1)</f>
        <v>BP</v>
      </c>
      <c r="J38" s="2" t="n">
        <f aca="false">IF(ISNUMBER(RIGHT(E38,LEN(E38)-SEARCH("(",E38,1))*1),RIGHT(E38,LEN(E38)-SEARCH("(",E38,1))*1,VLOOKUP(MID(E38,SEARCH("(",E38,1)+1,IF(ISERROR(FIND("NBMX",E38,1)),3,4)),$A$2:$C$36,3,0))</f>
        <v>4</v>
      </c>
      <c r="K38" s="2" t="str">
        <f aca="false">IF(ISERROR(J38),1,"")</f>
        <v/>
      </c>
    </row>
    <row r="39" customFormat="false" ht="13.2" hidden="false" customHeight="false" outlineLevel="0" collapsed="false">
      <c r="E39" s="0" t="s">
        <v>1661</v>
      </c>
      <c r="F39" s="0" t="s">
        <v>1599</v>
      </c>
      <c r="I39" s="0" t="str">
        <f aca="false">LEFT(E39,SEARCH("(",E39,1)-1)</f>
        <v>BPT</v>
      </c>
      <c r="J39" s="0" t="n">
        <f aca="false">IF(ISNUMBER(RIGHT(E39,LEN(E39)-SEARCH("(",E39,1))*1),RIGHT(E39,LEN(E39)-SEARCH("(",E39,1))*1,VLOOKUP(MID(E39,SEARCH("(",E39,1)+1,IF(ISERROR(FIND("NBMX",E39,1)),3,4)),$A$2:$C$36,3,0))</f>
        <v>12</v>
      </c>
      <c r="K39" s="0" t="str">
        <f aca="false">IF(ISERROR(J39),1,"")</f>
        <v/>
      </c>
    </row>
    <row r="40" customFormat="false" ht="13.2" hidden="false" customHeight="false" outlineLevel="0" collapsed="false">
      <c r="E40" s="0" t="s">
        <v>911</v>
      </c>
      <c r="I40" s="0" t="str">
        <f aca="false">LEFT(E40,SEARCH("(",E40,1)-1)</f>
        <v>BR1</v>
      </c>
      <c r="J40" s="0" t="n">
        <f aca="false">IF(ISNUMBER(RIGHT(E40,LEN(E40)-SEARCH("(",E40,1))*1),RIGHT(E40,LEN(E40)-SEARCH("(",E40,1))*1,VLOOKUP(MID(E40,SEARCH("(",E40,1)+1,IF(ISERROR(FIND("NBMX",E40,1)),3,4)),$A$2:$C$36,3,0))</f>
        <v>1000</v>
      </c>
      <c r="K40" s="0" t="str">
        <f aca="false">IF(ISERROR(J40),1,"")</f>
        <v/>
      </c>
    </row>
    <row r="41" customFormat="false" ht="13.2" hidden="false" customHeight="false" outlineLevel="0" collapsed="false">
      <c r="E41" s="0" t="s">
        <v>912</v>
      </c>
      <c r="I41" s="0" t="str">
        <f aca="false">LEFT(E41,SEARCH("(",E41,1)-1)</f>
        <v>BR2</v>
      </c>
      <c r="J41" s="0" t="n">
        <f aca="false">IF(ISNUMBER(RIGHT(E41,LEN(E41)-SEARCH("(",E41,1))*1),RIGHT(E41,LEN(E41)-SEARCH("(",E41,1))*1,VLOOKUP(MID(E41,SEARCH("(",E41,1)+1,IF(ISERROR(FIND("NBMX",E41,1)),3,4)),$A$2:$C$36,3,0))</f>
        <v>1000</v>
      </c>
      <c r="K41" s="0" t="str">
        <f aca="false">IF(ISERROR(J41),1,"")</f>
        <v/>
      </c>
    </row>
    <row r="42" customFormat="false" ht="13.2" hidden="false" customHeight="false" outlineLevel="0" collapsed="false">
      <c r="E42" s="0" t="s">
        <v>913</v>
      </c>
      <c r="I42" s="0" t="str">
        <f aca="false">LEFT(E42,SEARCH("(",E42,1)-1)</f>
        <v>BRSV</v>
      </c>
      <c r="J42" s="0" t="n">
        <f aca="false">IF(ISNUMBER(RIGHT(E42,LEN(E42)-SEARCH("(",E42,1))*1),RIGHT(E42,LEN(E42)-SEARCH("(",E42,1))*1,VLOOKUP(MID(E42,SEARCH("(",E42,1)+1,IF(ISERROR(FIND("NBMX",E42,1)),3,4)),$A$2:$C$36,3,0))</f>
        <v>1000</v>
      </c>
      <c r="K42" s="0" t="str">
        <f aca="false">IF(ISERROR(J42),1,"")</f>
        <v/>
      </c>
    </row>
    <row r="43" customFormat="false" ht="13.2" hidden="false" customHeight="false" outlineLevel="0" collapsed="false">
      <c r="E43" s="0" t="s">
        <v>914</v>
      </c>
      <c r="I43" s="0" t="str">
        <f aca="false">LEFT(E43,SEARCH("(",E43,1)-1)</f>
        <v>BSALA</v>
      </c>
      <c r="J43" s="0" t="n">
        <f aca="false">IF(ISNUMBER(RIGHT(E43,LEN(E43)-SEARCH("(",E43,1))*1),RIGHT(E43,LEN(E43)-SEARCH("(",E43,1))*1,VLOOKUP(MID(E43,SEARCH("(",E43,1)+1,IF(ISERROR(FIND("NBMX",E43,1)),3,4)),$A$2:$C$36,3,0))</f>
        <v>1000</v>
      </c>
      <c r="K43" s="0" t="str">
        <f aca="false">IF(ISERROR(J43),1,"")</f>
        <v/>
      </c>
    </row>
    <row r="44" customFormat="false" ht="13.2" hidden="false" customHeight="false" outlineLevel="0" collapsed="false">
      <c r="E44" s="0" t="s">
        <v>915</v>
      </c>
      <c r="I44" s="0" t="str">
        <f aca="false">LEFT(E44,SEARCH("(",E44,1)-1)</f>
        <v>BSNO</v>
      </c>
      <c r="J44" s="0" t="n">
        <f aca="false">IF(ISNUMBER(RIGHT(E44,LEN(E44)-SEARCH("(",E44,1))*1),RIGHT(E44,LEN(E44)-SEARCH("(",E44,1))*1,VLOOKUP(MID(E44,SEARCH("(",E44,1)+1,IF(ISERROR(FIND("NBMX",E44,1)),3,4)),$A$2:$C$36,3,0))</f>
        <v>1000</v>
      </c>
      <c r="K44" s="0" t="str">
        <f aca="false">IF(ISERROR(J44),1,"")</f>
        <v/>
      </c>
    </row>
    <row r="45" customFormat="false" ht="13.2" hidden="false" customHeight="false" outlineLevel="0" collapsed="false">
      <c r="E45" s="0" t="s">
        <v>916</v>
      </c>
      <c r="I45" s="0" t="str">
        <f aca="false">LEFT(E45,SEARCH("(",E45,1)-1)</f>
        <v>BTC</v>
      </c>
      <c r="J45" s="0" t="n">
        <f aca="false">IF(ISNUMBER(RIGHT(E45,LEN(E45)-SEARCH("(",E45,1))*1),RIGHT(E45,LEN(E45)-SEARCH("(",E45,1))*1,VLOOKUP(MID(E45,SEARCH("(",E45,1)+1,IF(ISERROR(FIND("NBMX",E45,1)),3,4)),$A$2:$C$36,3,0))</f>
        <v>1000</v>
      </c>
      <c r="K45" s="0" t="str">
        <f aca="false">IF(ISERROR(J45),1,"")</f>
        <v/>
      </c>
    </row>
    <row r="46" customFormat="false" ht="13.2" hidden="false" customHeight="false" outlineLevel="0" collapsed="false">
      <c r="E46" s="0" t="s">
        <v>917</v>
      </c>
      <c r="I46" s="0" t="str">
        <f aca="false">LEFT(E46,SEARCH("(",E46,1)-1)</f>
        <v>BTCX</v>
      </c>
      <c r="J46" s="0" t="n">
        <f aca="false">IF(ISNUMBER(RIGHT(E46,LEN(E46)-SEARCH("(",E46,1))*1),RIGHT(E46,LEN(E46)-SEARCH("(",E46,1))*1,VLOOKUP(MID(E46,SEARCH("(",E46,1)+1,IF(ISERROR(FIND("NBMX",E46,1)),3,4)),$A$2:$C$36,3,0))</f>
        <v>1000</v>
      </c>
      <c r="K46" s="0" t="str">
        <f aca="false">IF(ISERROR(J46),1,"")</f>
        <v/>
      </c>
    </row>
    <row r="47" customFormat="false" ht="13.2" hidden="false" customHeight="false" outlineLevel="0" collapsed="false">
      <c r="E47" s="0" t="s">
        <v>918</v>
      </c>
      <c r="I47" s="0" t="str">
        <f aca="false">LEFT(E47,SEARCH("(",E47,1)-1)</f>
        <v>BTCZ</v>
      </c>
      <c r="J47" s="0" t="n">
        <f aca="false">IF(ISNUMBER(RIGHT(E47,LEN(E47)-SEARCH("(",E47,1))*1),RIGHT(E47,LEN(E47)-SEARCH("(",E47,1))*1,VLOOKUP(MID(E47,SEARCH("(",E47,1)+1,IF(ISERROR(FIND("NBMX",E47,1)),3,4)),$A$2:$C$36,3,0))</f>
        <v>1000</v>
      </c>
      <c r="K47" s="0" t="str">
        <f aca="false">IF(ISERROR(J47),1,"")</f>
        <v/>
      </c>
    </row>
    <row r="48" customFormat="false" ht="13.2" hidden="false" customHeight="false" outlineLevel="0" collapsed="false">
      <c r="E48" s="0" t="s">
        <v>919</v>
      </c>
      <c r="I48" s="0" t="str">
        <f aca="false">LEFT(E48,SEARCH("(",E48,1)-1)</f>
        <v>BTK</v>
      </c>
      <c r="J48" s="0" t="n">
        <f aca="false">IF(ISNUMBER(RIGHT(E48,LEN(E48)-SEARCH("(",E48,1))*1),RIGHT(E48,LEN(E48)-SEARCH("(",E48,1))*1,VLOOKUP(MID(E48,SEARCH("(",E48,1)+1,IF(ISERROR(FIND("NBMX",E48,1)),3,4)),$A$2:$C$36,3,0))</f>
        <v>1000</v>
      </c>
      <c r="K48" s="0" t="str">
        <f aca="false">IF(ISERROR(J48),1,"")</f>
        <v/>
      </c>
    </row>
    <row r="49" customFormat="false" ht="13.2" hidden="false" customHeight="false" outlineLevel="0" collapsed="false">
      <c r="E49" s="0" t="s">
        <v>920</v>
      </c>
      <c r="I49" s="0" t="str">
        <f aca="false">LEFT(E49,SEARCH("(",E49,1)-1)</f>
        <v>BTN</v>
      </c>
      <c r="J49" s="0" t="n">
        <f aca="false">IF(ISNUMBER(RIGHT(E49,LEN(E49)-SEARCH("(",E49,1))*1),RIGHT(E49,LEN(E49)-SEARCH("(",E49,1))*1,VLOOKUP(MID(E49,SEARCH("(",E49,1)+1,IF(ISERROR(FIND("NBMX",E49,1)),3,4)),$A$2:$C$36,3,0))</f>
        <v>1000</v>
      </c>
      <c r="K49" s="0" t="str">
        <f aca="false">IF(ISERROR(J49),1,"")</f>
        <v/>
      </c>
    </row>
    <row r="50" customFormat="false" ht="13.2" hidden="false" customHeight="false" outlineLevel="0" collapsed="false">
      <c r="E50" s="0" t="s">
        <v>921</v>
      </c>
      <c r="I50" s="0" t="str">
        <f aca="false">LEFT(E50,SEARCH("(",E50,1)-1)</f>
        <v>BTNX</v>
      </c>
      <c r="J50" s="0" t="n">
        <f aca="false">IF(ISNUMBER(RIGHT(E50,LEN(E50)-SEARCH("(",E50,1))*1),RIGHT(E50,LEN(E50)-SEARCH("(",E50,1))*1,VLOOKUP(MID(E50,SEARCH("(",E50,1)+1,IF(ISERROR(FIND("NBMX",E50,1)),3,4)),$A$2:$C$36,3,0))</f>
        <v>1000</v>
      </c>
      <c r="K50" s="0" t="str">
        <f aca="false">IF(ISERROR(J50),1,"")</f>
        <v/>
      </c>
    </row>
    <row r="51" customFormat="false" ht="13.2" hidden="false" customHeight="false" outlineLevel="0" collapsed="false">
      <c r="E51" s="0" t="s">
        <v>922</v>
      </c>
      <c r="I51" s="0" t="str">
        <f aca="false">LEFT(E51,SEARCH("(",E51,1)-1)</f>
        <v>BTNZ</v>
      </c>
      <c r="J51" s="0" t="n">
        <f aca="false">IF(ISNUMBER(RIGHT(E51,LEN(E51)-SEARCH("(",E51,1))*1),RIGHT(E51,LEN(E51)-SEARCH("(",E51,1))*1,VLOOKUP(MID(E51,SEARCH("(",E51,1)+1,IF(ISERROR(FIND("NBMX",E51,1)),3,4)),$A$2:$C$36,3,0))</f>
        <v>1000</v>
      </c>
      <c r="K51" s="0" t="str">
        <f aca="false">IF(ISERROR(J51),1,"")</f>
        <v/>
      </c>
    </row>
    <row r="52" customFormat="false" ht="13.2" hidden="false" customHeight="false" outlineLevel="0" collapsed="false">
      <c r="E52" s="0" t="s">
        <v>923</v>
      </c>
      <c r="I52" s="0" t="str">
        <f aca="false">LEFT(E52,SEARCH("(",E52,1)-1)</f>
        <v>BTP</v>
      </c>
      <c r="J52" s="0" t="n">
        <f aca="false">IF(ISNUMBER(RIGHT(E52,LEN(E52)-SEARCH("(",E52,1))*1),RIGHT(E52,LEN(E52)-SEARCH("(",E52,1))*1,VLOOKUP(MID(E52,SEARCH("(",E52,1)+1,IF(ISERROR(FIND("NBMX",E52,1)),3,4)),$A$2:$C$36,3,0))</f>
        <v>1000</v>
      </c>
      <c r="K52" s="0" t="str">
        <f aca="false">IF(ISERROR(J52),1,"")</f>
        <v/>
      </c>
    </row>
    <row r="53" s="5" customFormat="true" ht="13.2" hidden="false" customHeight="false" outlineLevel="0" collapsed="false">
      <c r="C53" s="14"/>
      <c r="E53" s="5" t="s">
        <v>924</v>
      </c>
      <c r="H53" s="13"/>
      <c r="I53" s="5" t="str">
        <f aca="false">LEFT(E53,SEARCH("(",E53,1)-1)</f>
        <v>BTPX</v>
      </c>
      <c r="J53" s="5" t="n">
        <f aca="false">IF(ISNUMBER(RIGHT(E53,LEN(E53)-SEARCH("(",E53,1))*1),RIGHT(E53,LEN(E53)-SEARCH("(",E53,1))*1,VLOOKUP(MID(E53,SEARCH("(",E53,1)+1,IF(ISERROR(FIND("NBMX",E53,1)),3,4)),$A$2:$C$36,3,0))</f>
        <v>1000</v>
      </c>
      <c r="K53" s="5" t="str">
        <f aca="false">IF(ISERROR(J53),1,"")</f>
        <v/>
      </c>
      <c r="L53" s="13"/>
      <c r="M53" s="13"/>
      <c r="N53" s="13"/>
      <c r="AMG53" s="4"/>
      <c r="AMH53" s="4"/>
      <c r="AMI53" s="4"/>
    </row>
    <row r="54" customFormat="false" ht="13.2" hidden="false" customHeight="false" outlineLevel="0" collapsed="false">
      <c r="E54" s="0" t="s">
        <v>925</v>
      </c>
      <c r="H54" s="6"/>
      <c r="I54" s="0" t="str">
        <f aca="false">LEFT(E54,SEARCH("(",E54,1)-1)</f>
        <v>BTPZ</v>
      </c>
      <c r="J54" s="0" t="n">
        <f aca="false">IF(ISNUMBER(RIGHT(E54,LEN(E54)-SEARCH("(",E54,1))*1),RIGHT(E54,LEN(E54)-SEARCH("(",E54,1))*1,VLOOKUP(MID(E54,SEARCH("(",E54,1)+1,IF(ISERROR(FIND("NBMX",E54,1)),3,4)),$A$2:$C$36,3,0))</f>
        <v>1000</v>
      </c>
      <c r="K54" s="0" t="str">
        <f aca="false">IF(ISERROR(J54),1,"")</f>
        <v/>
      </c>
      <c r="L54" s="6"/>
      <c r="M54" s="6"/>
      <c r="N54" s="6"/>
    </row>
    <row r="55" customFormat="false" ht="13.2" hidden="false" customHeight="false" outlineLevel="0" collapsed="false">
      <c r="E55" s="0" t="s">
        <v>926</v>
      </c>
      <c r="H55" s="6"/>
      <c r="I55" s="0" t="str">
        <f aca="false">LEFT(E55,SEARCH("(",E55,1)-1)</f>
        <v>BV1</v>
      </c>
      <c r="J55" s="0" t="n">
        <f aca="false">IF(ISNUMBER(RIGHT(E55,LEN(E55)-SEARCH("(",E55,1))*1),RIGHT(E55,LEN(E55)-SEARCH("(",E55,1))*1,VLOOKUP(MID(E55,SEARCH("(",E55,1)+1,IF(ISERROR(FIND("NBMX",E55,1)),3,4)),$A$2:$C$36,3,0))</f>
        <v>1000</v>
      </c>
      <c r="K55" s="0" t="str">
        <f aca="false">IF(ISERROR(J55),1,"")</f>
        <v/>
      </c>
      <c r="L55" s="6"/>
      <c r="M55" s="6"/>
      <c r="N55" s="6"/>
    </row>
    <row r="56" customFormat="false" ht="13.2" hidden="false" customHeight="false" outlineLevel="0" collapsed="false">
      <c r="E56" s="0" t="s">
        <v>927</v>
      </c>
      <c r="H56" s="6"/>
      <c r="I56" s="0" t="str">
        <f aca="false">LEFT(E56,SEARCH("(",E56,1)-1)</f>
        <v>BV2</v>
      </c>
      <c r="J56" s="0" t="n">
        <f aca="false">IF(ISNUMBER(RIGHT(E56,LEN(E56)-SEARCH("(",E56,1))*1),RIGHT(E56,LEN(E56)-SEARCH("(",E56,1))*1,VLOOKUP(MID(E56,SEARCH("(",E56,1)+1,IF(ISERROR(FIND("NBMX",E56,1)),3,4)),$A$2:$C$36,3,0))</f>
        <v>1000</v>
      </c>
      <c r="K56" s="0" t="str">
        <f aca="false">IF(ISERROR(J56),1,"")</f>
        <v/>
      </c>
      <c r="L56" s="6"/>
      <c r="M56" s="6"/>
      <c r="N56" s="6"/>
    </row>
    <row r="57" customFormat="false" ht="13.2" hidden="false" customHeight="false" outlineLevel="0" collapsed="false">
      <c r="E57" s="0" t="s">
        <v>928</v>
      </c>
      <c r="I57" s="0" t="str">
        <f aca="false">LEFT(E57,SEARCH("(",E57,1)-1)</f>
        <v>BVIR</v>
      </c>
      <c r="J57" s="0" t="n">
        <f aca="false">IF(ISNUMBER(RIGHT(E57,LEN(E57)-SEARCH("(",E57,1))*1),RIGHT(E57,LEN(E57)-SEARCH("(",E57,1))*1,VLOOKUP(MID(E57,SEARCH("(",E57,1)+1,IF(ISERROR(FIND("NBMX",E57,1)),3,4)),$A$2:$C$36,3,0))</f>
        <v>1000</v>
      </c>
      <c r="K57" s="0" t="str">
        <f aca="false">IF(ISERROR(J57),1,"")</f>
        <v/>
      </c>
      <c r="L57" s="6"/>
      <c r="M57" s="6"/>
      <c r="N57" s="6"/>
    </row>
    <row r="58" customFormat="false" ht="13.2" hidden="false" customHeight="false" outlineLevel="0" collapsed="false">
      <c r="E58" s="0" t="s">
        <v>1662</v>
      </c>
      <c r="F58" s="0" t="s">
        <v>1652</v>
      </c>
      <c r="I58" s="0" t="str">
        <f aca="false">LEFT(E58,SEARCH("(",E58,1)-1)</f>
        <v>BWN</v>
      </c>
      <c r="J58" s="0" t="n">
        <f aca="false">IF(ISNUMBER(RIGHT(E58,LEN(E58)-SEARCH("(",E58,1))*1),RIGHT(E58,LEN(E58)-SEARCH("(",E58,1))*1,VLOOKUP(MID(E58,SEARCH("(",E58,1)+1,IF(ISERROR(FIND("NBMX",E58,1)),3,4)),$A$2:$C$36,3,0))</f>
        <v>3</v>
      </c>
      <c r="K58" s="0" t="str">
        <f aca="false">IF(ISERROR(J58),1,"")</f>
        <v/>
      </c>
      <c r="L58" s="6"/>
      <c r="M58" s="6"/>
      <c r="N58" s="6"/>
    </row>
    <row r="59" customFormat="false" ht="13.2" hidden="false" customHeight="false" outlineLevel="0" collapsed="false">
      <c r="E59" s="0" t="s">
        <v>1663</v>
      </c>
      <c r="F59" s="0" t="s">
        <v>1599</v>
      </c>
      <c r="I59" s="0" t="str">
        <f aca="false">LEFT(E59,SEARCH("(",E59,1)-1)</f>
        <v>CAC</v>
      </c>
      <c r="J59" s="0" t="n">
        <f aca="false">IF(ISNUMBER(RIGHT(E59,LEN(E59)-SEARCH("(",E59,1))*1),RIGHT(E59,LEN(E59)-SEARCH("(",E59,1))*1,VLOOKUP(MID(E59,SEARCH("(",E59,1)+1,IF(ISERROR(FIND("NBMX",E59,1)),3,4)),$A$2:$C$36,3,0))</f>
        <v>12</v>
      </c>
      <c r="K59" s="0" t="str">
        <f aca="false">IF(ISERROR(J59),1,"")</f>
        <v/>
      </c>
      <c r="L59" s="6"/>
      <c r="M59" s="6"/>
      <c r="N59" s="6"/>
    </row>
    <row r="60" customFormat="false" ht="13.2" hidden="false" customHeight="false" outlineLevel="0" collapsed="false">
      <c r="E60" s="0" t="s">
        <v>848</v>
      </c>
      <c r="I60" s="0" t="str">
        <f aca="false">LEFT(E60,SEARCH("(",E60,1)-1)</f>
        <v>CAF</v>
      </c>
      <c r="J60" s="0" t="n">
        <f aca="false">IF(ISNUMBER(RIGHT(E60,LEN(E60)-SEARCH("(",E60,1))*1),RIGHT(E60,LEN(E60)-SEARCH("(",E60,1))*1,VLOOKUP(MID(E60,SEARCH("(",E60,1)+1,IF(ISERROR(FIND("NBMX",E60,1)),3,4)),$A$2:$C$36,3,0))</f>
        <v>200</v>
      </c>
      <c r="K60" s="0" t="str">
        <f aca="false">IF(ISERROR(J60),1,"")</f>
        <v/>
      </c>
      <c r="L60" s="6"/>
      <c r="M60" s="6"/>
      <c r="N60" s="6"/>
    </row>
    <row r="61" customFormat="false" ht="13.2" hidden="false" customHeight="false" outlineLevel="0" collapsed="false">
      <c r="E61" s="0" t="s">
        <v>1664</v>
      </c>
      <c r="F61" s="0" t="s">
        <v>1599</v>
      </c>
      <c r="I61" s="0" t="str">
        <f aca="false">LEFT(E61,SEARCH("(",E61,1)-1)</f>
        <v>CAW</v>
      </c>
      <c r="J61" s="0" t="n">
        <f aca="false">IF(ISNUMBER(RIGHT(E61,LEN(E61)-SEARCH("(",E61,1))*1),RIGHT(E61,LEN(E61)-SEARCH("(",E61,1))*1,VLOOKUP(MID(E61,SEARCH("(",E61,1)+1,IF(ISERROR(FIND("NBMX",E61,1)),3,4)),$A$2:$C$36,3,0))</f>
        <v>200</v>
      </c>
      <c r="K61" s="0" t="str">
        <f aca="false">IF(ISERROR(J61),1,"")</f>
        <v/>
      </c>
      <c r="L61" s="6"/>
      <c r="M61" s="6"/>
      <c r="N61" s="6"/>
    </row>
    <row r="62" customFormat="false" ht="13.2" hidden="false" customHeight="false" outlineLevel="0" collapsed="false">
      <c r="E62" s="0" t="s">
        <v>1665</v>
      </c>
      <c r="F62" s="0" t="s">
        <v>1599</v>
      </c>
      <c r="I62" s="0" t="str">
        <f aca="false">LEFT(E62,SEARCH("(",E62,1)-1)</f>
        <v>CBN</v>
      </c>
      <c r="J62" s="0" t="n">
        <f aca="false">IF(ISNUMBER(RIGHT(E62,LEN(E62)-SEARCH("(",E62,1))*1),RIGHT(E62,LEN(E62)-SEARCH("(",E62,1))*1,VLOOKUP(MID(E62,SEARCH("(",E62,1)+1,IF(ISERROR(FIND("NBMX",E62,1)),3,4)),$A$2:$C$36,3,0))</f>
        <v>12</v>
      </c>
      <c r="K62" s="0" t="str">
        <f aca="false">IF(ISERROR(J62),1,"")</f>
        <v/>
      </c>
      <c r="L62" s="6"/>
      <c r="M62" s="6"/>
      <c r="N62" s="6"/>
    </row>
    <row r="63" customFormat="false" ht="13.2" hidden="false" customHeight="false" outlineLevel="0" collapsed="false">
      <c r="E63" s="0" t="s">
        <v>1666</v>
      </c>
      <c r="F63" s="0" t="s">
        <v>1599</v>
      </c>
      <c r="I63" s="0" t="str">
        <f aca="false">LEFT(E63,SEARCH("(",E63,1)-1)</f>
        <v>CDG</v>
      </c>
      <c r="J63" s="0" t="n">
        <f aca="false">IF(ISNUMBER(RIGHT(E63,LEN(E63)-SEARCH("(",E63,1))*1),RIGHT(E63,LEN(E63)-SEARCH("(",E63,1))*1,VLOOKUP(MID(E63,SEARCH("(",E63,1)+1,IF(ISERROR(FIND("NBMX",E63,1)),3,4)),$A$2:$C$36,3,0))</f>
        <v>12</v>
      </c>
      <c r="K63" s="0" t="str">
        <f aca="false">IF(ISERROR(J63),1,"")</f>
        <v/>
      </c>
      <c r="L63" s="6"/>
      <c r="M63" s="6"/>
      <c r="N63" s="6"/>
    </row>
    <row r="64" customFormat="false" ht="13.2" hidden="false" customHeight="false" outlineLevel="0" collapsed="false">
      <c r="E64" s="0" t="s">
        <v>1667</v>
      </c>
      <c r="F64" s="0" t="s">
        <v>1599</v>
      </c>
      <c r="I64" s="0" t="str">
        <f aca="false">LEFT(E64,SEARCH("(",E64,1)-1)</f>
        <v>CEC</v>
      </c>
      <c r="J64" s="0" t="n">
        <f aca="false">IF(ISNUMBER(RIGHT(E64,LEN(E64)-SEARCH("(",E64,1))*1),RIGHT(E64,LEN(E64)-SEARCH("(",E64,1))*1,VLOOKUP(MID(E64,SEARCH("(",E64,1)+1,IF(ISERROR(FIND("NBMX",E64,1)),3,4)),$A$2:$C$36,3,0))</f>
        <v>12</v>
      </c>
      <c r="K64" s="0" t="str">
        <f aca="false">IF(ISERROR(J64),1,"")</f>
        <v/>
      </c>
      <c r="L64" s="6"/>
      <c r="M64" s="6"/>
      <c r="N64" s="6"/>
    </row>
    <row r="65" customFormat="false" ht="13.2" hidden="false" customHeight="false" outlineLevel="0" collapsed="false">
      <c r="E65" s="0" t="s">
        <v>929</v>
      </c>
      <c r="I65" s="0" t="str">
        <f aca="false">LEFT(E65,SEARCH("(",E65,1)-1)</f>
        <v>CFNP</v>
      </c>
      <c r="J65" s="0" t="n">
        <f aca="false">IF(ISNUMBER(RIGHT(E65,LEN(E65)-SEARCH("(",E65,1))*1),RIGHT(E65,LEN(E65)-SEARCH("(",E65,1))*1,VLOOKUP(MID(E65,SEARCH("(",E65,1)+1,IF(ISERROR(FIND("NBMX",E65,1)),3,4)),$A$2:$C$36,3,0))</f>
        <v>1000</v>
      </c>
      <c r="K65" s="0" t="str">
        <f aca="false">IF(ISERROR(J65),1,"")</f>
        <v/>
      </c>
      <c r="L65" s="6"/>
      <c r="M65" s="6"/>
      <c r="N65" s="6"/>
    </row>
    <row r="66" customFormat="false" ht="13.2" hidden="false" customHeight="false" outlineLevel="0" collapsed="false">
      <c r="E66" s="0" t="s">
        <v>1668</v>
      </c>
      <c r="F66" s="0" t="s">
        <v>1599</v>
      </c>
      <c r="I66" s="0" t="str">
        <f aca="false">LEFT(E66,SEARCH("(",E66,1)-1)</f>
        <v>CGCO2</v>
      </c>
      <c r="J66" s="0" t="n">
        <f aca="false">IF(ISNUMBER(RIGHT(E66,LEN(E66)-SEARCH("(",E66,1))*1),RIGHT(E66,LEN(E66)-SEARCH("(",E66,1))*1,VLOOKUP(MID(E66,SEARCH("(",E66,1)+1,IF(ISERROR(FIND("NBMX",E66,1)),3,4)),$A$2:$C$36,3,0))</f>
        <v>31</v>
      </c>
      <c r="K66" s="0" t="str">
        <f aca="false">IF(ISERROR(J66),1,"")</f>
        <v/>
      </c>
      <c r="L66" s="6"/>
      <c r="M66" s="6"/>
      <c r="N66" s="6"/>
    </row>
    <row r="67" customFormat="false" ht="13.2" hidden="false" customHeight="false" outlineLevel="0" collapsed="false">
      <c r="E67" s="0" t="s">
        <v>1669</v>
      </c>
      <c r="F67" s="0" t="s">
        <v>1599</v>
      </c>
      <c r="I67" s="0" t="str">
        <f aca="false">LEFT(E67,SEARCH("(",E67,1)-1)</f>
        <v>CGN2O</v>
      </c>
      <c r="J67" s="0" t="n">
        <f aca="false">IF(ISNUMBER(RIGHT(E67,LEN(E67)-SEARCH("(",E67,1))*1),RIGHT(E67,LEN(E67)-SEARCH("(",E67,1))*1,VLOOKUP(MID(E67,SEARCH("(",E67,1)+1,IF(ISERROR(FIND("NBMX",E67,1)),3,4)),$A$2:$C$36,3,0))</f>
        <v>31</v>
      </c>
      <c r="K67" s="0" t="str">
        <f aca="false">IF(ISERROR(J67),1,"")</f>
        <v/>
      </c>
      <c r="L67" s="6"/>
      <c r="M67" s="6"/>
      <c r="N67" s="6"/>
    </row>
    <row r="68" customFormat="false" ht="13.2" hidden="false" customHeight="false" outlineLevel="0" collapsed="false">
      <c r="E68" s="0" t="s">
        <v>1670</v>
      </c>
      <c r="F68" s="0" t="s">
        <v>1599</v>
      </c>
      <c r="I68" s="0" t="str">
        <f aca="false">LEFT(E68,SEARCH("(",E68,1)-1)</f>
        <v>CGO2</v>
      </c>
      <c r="J68" s="0" t="n">
        <f aca="false">IF(ISNUMBER(RIGHT(E68,LEN(E68)-SEARCH("(",E68,1))*1),RIGHT(E68,LEN(E68)-SEARCH("(",E68,1))*1,VLOOKUP(MID(E68,SEARCH("(",E68,1)+1,IF(ISERROR(FIND("NBMX",E68,1)),3,4)),$A$2:$C$36,3,0))</f>
        <v>31</v>
      </c>
      <c r="K68" s="0" t="str">
        <f aca="false">IF(ISERROR(J68),1,"")</f>
        <v/>
      </c>
    </row>
    <row r="69" customFormat="false" ht="13.2" hidden="false" customHeight="false" outlineLevel="0" collapsed="false">
      <c r="E69" s="0" t="s">
        <v>930</v>
      </c>
      <c r="I69" s="0" t="str">
        <f aca="false">LEFT(E69,SEARCH("(",E69,1)-1)</f>
        <v>CHL</v>
      </c>
      <c r="J69" s="0" t="n">
        <f aca="false">IF(ISNUMBER(RIGHT(E69,LEN(E69)-SEARCH("(",E69,1))*1),RIGHT(E69,LEN(E69)-SEARCH("(",E69,1))*1,VLOOKUP(MID(E69,SEARCH("(",E69,1)+1,IF(ISERROR(FIND("NBMX",E69,1)),3,4)),$A$2:$C$36,3,0))</f>
        <v>1000</v>
      </c>
      <c r="K69" s="0" t="str">
        <f aca="false">IF(ISERROR(J69),1,"")</f>
        <v/>
      </c>
      <c r="L69" s="6"/>
      <c r="M69" s="6"/>
      <c r="N69" s="6"/>
    </row>
    <row r="70" customFormat="false" ht="13.2" hidden="false" customHeight="false" outlineLevel="0" collapsed="false">
      <c r="E70" s="0" t="s">
        <v>931</v>
      </c>
      <c r="I70" s="0" t="str">
        <f aca="false">LEFT(E70,SEARCH("(",E70,1)-1)</f>
        <v>CHN</v>
      </c>
      <c r="J70" s="0" t="n">
        <f aca="false">IF(ISNUMBER(RIGHT(E70,LEN(E70)-SEARCH("(",E70,1))*1),RIGHT(E70,LEN(E70)-SEARCH("(",E70,1))*1,VLOOKUP(MID(E70,SEARCH("(",E70,1)+1,IF(ISERROR(FIND("NBMX",E70,1)),3,4)),$A$2:$C$36,3,0))</f>
        <v>1000</v>
      </c>
      <c r="K70" s="0" t="str">
        <f aca="false">IF(ISERROR(J70),1,"")</f>
        <v/>
      </c>
      <c r="L70" s="6"/>
      <c r="M70" s="6"/>
      <c r="N70" s="6"/>
    </row>
    <row r="71" customFormat="false" ht="13.2" hidden="false" customHeight="false" outlineLevel="0" collapsed="false">
      <c r="E71" s="0" t="s">
        <v>932</v>
      </c>
      <c r="I71" s="0" t="str">
        <f aca="false">LEFT(E71,SEARCH("(",E71,1)-1)</f>
        <v>CHS</v>
      </c>
      <c r="J71" s="0" t="n">
        <f aca="false">IF(ISNUMBER(RIGHT(E71,LEN(E71)-SEARCH("(",E71,1))*1),RIGHT(E71,LEN(E71)-SEARCH("(",E71,1))*1,VLOOKUP(MID(E71,SEARCH("(",E71,1)+1,IF(ISERROR(FIND("NBMX",E71,1)),3,4)),$A$2:$C$36,3,0))</f>
        <v>1000</v>
      </c>
      <c r="K71" s="0" t="str">
        <f aca="false">IF(ISERROR(J71),1,"")</f>
        <v/>
      </c>
      <c r="L71" s="6"/>
      <c r="M71" s="6"/>
      <c r="N71" s="6"/>
    </row>
    <row r="72" customFormat="false" ht="13.2" hidden="false" customHeight="false" outlineLevel="0" collapsed="false">
      <c r="E72" s="0" t="s">
        <v>933</v>
      </c>
      <c r="I72" s="0" t="str">
        <f aca="false">LEFT(E72,SEARCH("(",E72,1)-1)</f>
        <v>CHXA</v>
      </c>
      <c r="J72" s="0" t="n">
        <f aca="false">IF(ISNUMBER(RIGHT(E72,LEN(E72)-SEARCH("(",E72,1))*1),RIGHT(E72,LEN(E72)-SEARCH("(",E72,1))*1,VLOOKUP(MID(E72,SEARCH("(",E72,1)+1,IF(ISERROR(FIND("NBMX",E72,1)),3,4)),$A$2:$C$36,3,0))</f>
        <v>1000</v>
      </c>
      <c r="K72" s="0" t="str">
        <f aca="false">IF(ISERROR(J72),1,"")</f>
        <v/>
      </c>
      <c r="L72" s="6"/>
      <c r="M72" s="6"/>
      <c r="N72" s="6"/>
    </row>
    <row r="73" customFormat="false" ht="13.2" hidden="false" customHeight="false" outlineLevel="0" collapsed="false">
      <c r="E73" s="0" t="s">
        <v>934</v>
      </c>
      <c r="I73" s="0" t="str">
        <f aca="false">LEFT(E73,SEARCH("(",E73,1)-1)</f>
        <v>CHXP</v>
      </c>
      <c r="J73" s="0" t="n">
        <f aca="false">IF(ISNUMBER(RIGHT(E73,LEN(E73)-SEARCH("(",E73,1))*1),RIGHT(E73,LEN(E73)-SEARCH("(",E73,1))*1,VLOOKUP(MID(E73,SEARCH("(",E73,1)+1,IF(ISERROR(FIND("NBMX",E73,1)),3,4)),$A$2:$C$36,3,0))</f>
        <v>1000</v>
      </c>
      <c r="K73" s="0" t="str">
        <f aca="false">IF(ISERROR(J73),1,"")</f>
        <v/>
      </c>
      <c r="L73" s="6"/>
      <c r="M73" s="6"/>
      <c r="N73" s="6"/>
    </row>
    <row r="74" customFormat="false" ht="13.2" hidden="false" customHeight="false" outlineLevel="0" collapsed="false">
      <c r="E74" s="0" t="s">
        <v>849</v>
      </c>
      <c r="I74" s="0" t="str">
        <f aca="false">LEFT(E74,SEARCH("(",E74,1)-1)</f>
        <v>CKY</v>
      </c>
      <c r="J74" s="0" t="n">
        <f aca="false">IF(ISNUMBER(RIGHT(E74,LEN(E74)-SEARCH("(",E74,1))*1),RIGHT(E74,LEN(E74)-SEARCH("(",E74,1))*1,VLOOKUP(MID(E74,SEARCH("(",E74,1)+1,IF(ISERROR(FIND("NBMX",E74,1)),3,4)),$A$2:$C$36,3,0))</f>
        <v>200</v>
      </c>
      <c r="K74" s="0" t="str">
        <f aca="false">IF(ISERROR(J74),1,"")</f>
        <v/>
      </c>
      <c r="L74" s="6"/>
      <c r="M74" s="6"/>
      <c r="N74" s="6"/>
    </row>
    <row r="75" customFormat="false" ht="13.2" hidden="false" customHeight="false" outlineLevel="0" collapsed="false">
      <c r="E75" s="0" t="s">
        <v>1671</v>
      </c>
      <c r="F75" s="0" t="s">
        <v>1599</v>
      </c>
      <c r="I75" s="0" t="str">
        <f aca="false">LEFT(E75,SEARCH("(",E75,1)-1)</f>
        <v>CLA</v>
      </c>
      <c r="J75" s="0" t="n">
        <f aca="false">IF(ISNUMBER(RIGHT(E75,LEN(E75)-SEARCH("(",E75,1))*1),RIGHT(E75,LEN(E75)-SEARCH("(",E75,1))*1,VLOOKUP(MID(E75,SEARCH("(",E75,1)+1,IF(ISERROR(FIND("NBMX",E75,1)),3,4)),$A$2:$C$36,3,0))</f>
        <v>12</v>
      </c>
      <c r="K75" s="0" t="str">
        <f aca="false">IF(ISERROR(J75),1,"")</f>
        <v/>
      </c>
      <c r="L75" s="6"/>
      <c r="M75" s="6"/>
      <c r="N75" s="6"/>
    </row>
    <row r="76" customFormat="false" ht="13.2" hidden="false" customHeight="false" outlineLevel="0" collapsed="false">
      <c r="E76" s="0" t="s">
        <v>1672</v>
      </c>
      <c r="F76" s="0" t="s">
        <v>1599</v>
      </c>
      <c r="I76" s="0" t="str">
        <f aca="false">LEFT(E76,SEARCH("(",E76,1)-1)</f>
        <v>CLCO2</v>
      </c>
      <c r="J76" s="0" t="n">
        <f aca="false">IF(ISNUMBER(RIGHT(E76,LEN(E76)-SEARCH("(",E76,1))*1),RIGHT(E76,LEN(E76)-SEARCH("(",E76,1))*1,VLOOKUP(MID(E76,SEARCH("(",E76,1)+1,IF(ISERROR(FIND("NBMX",E76,1)),3,4)),$A$2:$C$36,3,0))</f>
        <v>31</v>
      </c>
      <c r="K76" s="0" t="str">
        <f aca="false">IF(ISERROR(J76),1,"")</f>
        <v/>
      </c>
      <c r="M76" s="6"/>
      <c r="N76" s="6"/>
    </row>
    <row r="77" customFormat="false" ht="13.2" hidden="false" customHeight="false" outlineLevel="0" collapsed="false">
      <c r="E77" s="0" t="s">
        <v>935</v>
      </c>
      <c r="I77" s="0" t="str">
        <f aca="false">LEFT(E77,SEARCH("(",E77,1)-1)</f>
        <v>CLG</v>
      </c>
      <c r="J77" s="0" t="n">
        <f aca="false">IF(ISNUMBER(RIGHT(E77,LEN(E77)-SEARCH("(",E77,1))*1),RIGHT(E77,LEN(E77)-SEARCH("(",E77,1))*1,VLOOKUP(MID(E77,SEARCH("(",E77,1)+1,IF(ISERROR(FIND("NBMX",E77,1)),3,4)),$A$2:$C$36,3,0))</f>
        <v>1000</v>
      </c>
      <c r="K77" s="0" t="str">
        <f aca="false">IF(ISERROR(J77),1,"")</f>
        <v/>
      </c>
      <c r="M77" s="6"/>
      <c r="N77" s="6"/>
    </row>
    <row r="78" customFormat="false" ht="13.2" hidden="false" customHeight="false" outlineLevel="0" collapsed="false">
      <c r="E78" s="0" t="s">
        <v>1673</v>
      </c>
      <c r="F78" s="0" t="s">
        <v>1599</v>
      </c>
      <c r="I78" s="0" t="str">
        <f aca="false">LEFT(E78,SEARCH("(",E78,1)-1)</f>
        <v>CLN2O</v>
      </c>
      <c r="J78" s="0" t="n">
        <f aca="false">IF(ISNUMBER(RIGHT(E78,LEN(E78)-SEARCH("(",E78,1))*1),RIGHT(E78,LEN(E78)-SEARCH("(",E78,1))*1,VLOOKUP(MID(E78,SEARCH("(",E78,1)+1,IF(ISERROR(FIND("NBMX",E78,1)),3,4)),$A$2:$C$36,3,0))</f>
        <v>31</v>
      </c>
      <c r="K78" s="0" t="str">
        <f aca="false">IF(ISERROR(J78),1,"")</f>
        <v/>
      </c>
      <c r="M78" s="6"/>
      <c r="N78" s="6"/>
    </row>
    <row r="79" customFormat="false" ht="13.2" hidden="false" customHeight="false" outlineLevel="0" collapsed="false">
      <c r="E79" s="0" t="s">
        <v>1674</v>
      </c>
      <c r="F79" s="0" t="s">
        <v>1599</v>
      </c>
      <c r="I79" s="0" t="str">
        <f aca="false">LEFT(E79,SEARCH("(",E79,1)-1)</f>
        <v>CLO2</v>
      </c>
      <c r="J79" s="0" t="n">
        <f aca="false">IF(ISNUMBER(RIGHT(E79,LEN(E79)-SEARCH("(",E79,1))*1),RIGHT(E79,LEN(E79)-SEARCH("(",E79,1))*1,VLOOKUP(MID(E79,SEARCH("(",E79,1)+1,IF(ISERROR(FIND("NBMX",E79,1)),3,4)),$A$2:$C$36,3,0))</f>
        <v>31</v>
      </c>
      <c r="K79" s="0" t="str">
        <f aca="false">IF(ISERROR(J79),1,"")</f>
        <v/>
      </c>
      <c r="M79" s="6"/>
      <c r="N79" s="6"/>
    </row>
    <row r="80" customFormat="false" ht="13.2" hidden="false" customHeight="false" outlineLevel="0" collapsed="false">
      <c r="E80" s="0" t="s">
        <v>936</v>
      </c>
      <c r="I80" s="0" t="str">
        <f aca="false">LEFT(E80,SEARCH("(",E80,1)-1)</f>
        <v>CN0</v>
      </c>
      <c r="J80" s="0" t="n">
        <f aca="false">IF(ISNUMBER(RIGHT(E80,LEN(E80)-SEARCH("(",E80,1))*1),RIGHT(E80,LEN(E80)-SEARCH("(",E80,1))*1,VLOOKUP(MID(E80,SEARCH("(",E80,1)+1,IF(ISERROR(FIND("NBMX",E80,1)),3,4)),$A$2:$C$36,3,0))</f>
        <v>1000</v>
      </c>
      <c r="K80" s="0" t="str">
        <f aca="false">IF(ISERROR(J80),1,"")</f>
        <v/>
      </c>
      <c r="M80" s="6"/>
      <c r="N80" s="6"/>
    </row>
    <row r="81" customFormat="false" ht="13.2" hidden="false" customHeight="false" outlineLevel="0" collapsed="false">
      <c r="E81" s="0" t="s">
        <v>937</v>
      </c>
      <c r="I81" s="0" t="str">
        <f aca="false">LEFT(E81,SEARCH("(",E81,1)-1)</f>
        <v>CN2</v>
      </c>
      <c r="J81" s="0" t="n">
        <f aca="false">IF(ISNUMBER(RIGHT(E81,LEN(E81)-SEARCH("(",E81,1))*1),RIGHT(E81,LEN(E81)-SEARCH("(",E81,1))*1,VLOOKUP(MID(E81,SEARCH("(",E81,1)+1,IF(ISERROR(FIND("NBMX",E81,1)),3,4)),$A$2:$C$36,3,0))</f>
        <v>1000</v>
      </c>
      <c r="K81" s="0" t="str">
        <f aca="false">IF(ISERROR(J81),1,"")</f>
        <v/>
      </c>
      <c r="M81" s="6"/>
      <c r="N81" s="6"/>
    </row>
    <row r="82" customFormat="false" ht="13.2" hidden="false" customHeight="false" outlineLevel="0" collapsed="false">
      <c r="E82" s="0" t="s">
        <v>1675</v>
      </c>
      <c r="F82" s="0" t="s">
        <v>224</v>
      </c>
      <c r="G82" s="0" t="s">
        <v>1599</v>
      </c>
      <c r="I82" s="0" t="str">
        <f aca="false">LEFT(E82,SEARCH("(",E82,1)-1)</f>
        <v>CND</v>
      </c>
      <c r="J82" s="0" t="n">
        <f aca="false">IF(ISNUMBER(RIGHT(E82,LEN(E82)-SEARCH("(",E82,1))*1),RIGHT(E82,LEN(E82)-SEARCH("(",E82,1))*1,VLOOKUP(MID(E82,SEARCH("(",E82,1)+1,IF(ISERROR(FIND("NBMX",E82,1)),3,4)),$A$2:$C$36,3,0))</f>
        <v>45</v>
      </c>
      <c r="K82" s="0" t="str">
        <f aca="false">IF(ISERROR(J82),1,"")</f>
        <v/>
      </c>
      <c r="M82" s="6"/>
      <c r="N82" s="6"/>
    </row>
    <row r="83" customFormat="false" ht="13.2" hidden="false" customHeight="false" outlineLevel="0" collapsed="false">
      <c r="E83" s="0" t="s">
        <v>1676</v>
      </c>
      <c r="F83" s="0" t="s">
        <v>1599</v>
      </c>
      <c r="I83" s="0" t="str">
        <f aca="false">LEFT(E83,SEARCH("(",E83,1)-1)</f>
        <v>CNDS</v>
      </c>
      <c r="J83" s="0" t="n">
        <f aca="false">IF(ISNUMBER(RIGHT(E83,LEN(E83)-SEARCH("(",E83,1))*1),RIGHT(E83,LEN(E83)-SEARCH("(",E83,1))*1,VLOOKUP(MID(E83,SEARCH("(",E83,1)+1,IF(ISERROR(FIND("NBMX",E83,1)),3,4)),$A$2:$C$36,3,0))</f>
        <v>12</v>
      </c>
      <c r="K83" s="0" t="str">
        <f aca="false">IF(ISERROR(J83),1,"")</f>
        <v/>
      </c>
      <c r="N83" s="6"/>
    </row>
    <row r="84" customFormat="false" ht="13.2" hidden="false" customHeight="false" outlineLevel="0" collapsed="false">
      <c r="E84" s="0" t="s">
        <v>850</v>
      </c>
      <c r="I84" s="0" t="str">
        <f aca="false">LEFT(E84,SEARCH("(",E84,1)-1)</f>
        <v>CNLV</v>
      </c>
      <c r="J84" s="0" t="n">
        <f aca="false">IF(ISNUMBER(RIGHT(E84,LEN(E84)-SEARCH("(",E84,1))*1),RIGHT(E84,LEN(E84)-SEARCH("(",E84,1))*1,VLOOKUP(MID(E84,SEARCH("(",E84,1)+1,IF(ISERROR(FIND("NBMX",E84,1)),3,4)),$A$2:$C$36,3,0))</f>
        <v>200</v>
      </c>
      <c r="K84" s="0" t="str">
        <f aca="false">IF(ISERROR(J84),1,"")</f>
        <v/>
      </c>
      <c r="N84" s="6"/>
    </row>
    <row r="85" customFormat="false" ht="13.2" hidden="false" customHeight="false" outlineLevel="0" collapsed="false">
      <c r="E85" s="0" t="s">
        <v>1677</v>
      </c>
      <c r="F85" s="0" t="s">
        <v>1599</v>
      </c>
      <c r="I85" s="0" t="str">
        <f aca="false">LEFT(E85,SEARCH("(",E85,1)-1)</f>
        <v>CNRT</v>
      </c>
      <c r="J85" s="0" t="n">
        <f aca="false">IF(ISNUMBER(RIGHT(E85,LEN(E85)-SEARCH("(",E85,1))*1),RIGHT(E85,LEN(E85)-SEARCH("(",E85,1))*1,VLOOKUP(MID(E85,SEARCH("(",E85,1)+1,IF(ISERROR(FIND("NBMX",E85,1)),3,4)),$A$2:$C$36,3,0))</f>
        <v>12</v>
      </c>
      <c r="K85" s="0" t="str">
        <f aca="false">IF(ISERROR(J85),1,"")</f>
        <v/>
      </c>
      <c r="N85" s="6"/>
    </row>
    <row r="86" customFormat="false" ht="13.2" hidden="false" customHeight="false" outlineLevel="0" collapsed="false">
      <c r="E86" s="0" t="s">
        <v>1678</v>
      </c>
      <c r="F86" s="0" t="s">
        <v>1599</v>
      </c>
      <c r="I86" s="0" t="str">
        <f aca="false">LEFT(E86,SEARCH("(",E86,1)-1)</f>
        <v>CNSC</v>
      </c>
      <c r="J86" s="0" t="n">
        <f aca="false">IF(ISNUMBER(RIGHT(E86,LEN(E86)-SEARCH("(",E86,1))*1),RIGHT(E86,LEN(E86)-SEARCH("(",E86,1))*1,VLOOKUP(MID(E86,SEARCH("(",E86,1)+1,IF(ISERROR(FIND("NBMX",E86,1)),3,4)),$A$2:$C$36,3,0))</f>
        <v>2</v>
      </c>
      <c r="K86" s="0" t="str">
        <f aca="false">IF(ISERROR(J86),1,"")</f>
        <v/>
      </c>
      <c r="N86" s="6"/>
    </row>
    <row r="87" customFormat="false" ht="13.2" hidden="false" customHeight="false" outlineLevel="0" collapsed="false">
      <c r="E87" s="0" t="s">
        <v>938</v>
      </c>
      <c r="I87" s="0" t="str">
        <f aca="false">LEFT(E87,SEARCH("(",E87,1)-1)</f>
        <v>CNSX</v>
      </c>
      <c r="J87" s="0" t="n">
        <f aca="false">IF(ISNUMBER(RIGHT(E87,LEN(E87)-SEARCH("(",E87,1))*1),RIGHT(E87,LEN(E87)-SEARCH("(",E87,1))*1,VLOOKUP(MID(E87,SEARCH("(",E87,1)+1,IF(ISERROR(FIND("NBMX",E87,1)),3,4)),$A$2:$C$36,3,0))</f>
        <v>1000</v>
      </c>
      <c r="K87" s="0" t="str">
        <f aca="false">IF(ISERROR(J87),1,"")</f>
        <v/>
      </c>
      <c r="N87" s="6"/>
    </row>
    <row r="88" customFormat="false" ht="13.2" hidden="false" customHeight="false" outlineLevel="0" collapsed="false">
      <c r="E88" s="0" t="s">
        <v>851</v>
      </c>
      <c r="I88" s="0" t="str">
        <f aca="false">LEFT(E88,SEARCH("(",E88,1)-1)</f>
        <v>CNY</v>
      </c>
      <c r="J88" s="0" t="n">
        <f aca="false">IF(ISNUMBER(RIGHT(E88,LEN(E88)-SEARCH("(",E88,1))*1),RIGHT(E88,LEN(E88)-SEARCH("(",E88,1))*1,VLOOKUP(MID(E88,SEARCH("(",E88,1)+1,IF(ISERROR(FIND("NBMX",E88,1)),3,4)),$A$2:$C$36,3,0))</f>
        <v>200</v>
      </c>
      <c r="K88" s="0" t="str">
        <f aca="false">IF(ISERROR(J88),1,"")</f>
        <v/>
      </c>
      <c r="N88" s="6"/>
    </row>
    <row r="89" customFormat="false" ht="13.2" hidden="false" customHeight="false" outlineLevel="0" collapsed="false">
      <c r="E89" s="0" t="s">
        <v>1679</v>
      </c>
      <c r="F89" s="0" t="s">
        <v>1599</v>
      </c>
      <c r="I89" s="0" t="str">
        <f aca="false">LEFT(E89,SEARCH("(",E89,1)-1)</f>
        <v>CO2C</v>
      </c>
      <c r="J89" s="0" t="n">
        <f aca="false">IF(ISNUMBER(RIGHT(E89,LEN(E89)-SEARCH("(",E89,1))*1),RIGHT(E89,LEN(E89)-SEARCH("(",E89,1))*1,VLOOKUP(MID(E89,SEARCH("(",E89,1)+1,IF(ISERROR(FIND("NBMX",E89,1)),3,4)),$A$2:$C$36,3,0))</f>
        <v>31</v>
      </c>
      <c r="K89" s="0" t="str">
        <f aca="false">IF(ISERROR(J89),1,"")</f>
        <v/>
      </c>
      <c r="N89" s="6"/>
    </row>
    <row r="90" customFormat="false" ht="13.2" hidden="false" customHeight="false" outlineLevel="0" collapsed="false">
      <c r="E90" s="0" t="s">
        <v>830</v>
      </c>
      <c r="I90" s="0" t="str">
        <f aca="false">LEFT(E90,SEARCH("(",E90,1)-1)</f>
        <v>COOP</v>
      </c>
      <c r="J90" s="0" t="n">
        <f aca="false">IF(ISNUMBER(RIGHT(E90,LEN(E90)-SEARCH("(",E90,1))*1),RIGHT(E90,LEN(E90)-SEARCH("(",E90,1))*1,VLOOKUP(MID(E90,SEARCH("(",E90,1)+1,IF(ISERROR(FIND("NBMX",E90,1)),3,4)),$A$2:$C$36,3,0))</f>
        <v>300</v>
      </c>
      <c r="K90" s="0" t="str">
        <f aca="false">IF(ISERROR(J90),1,"")</f>
        <v/>
      </c>
      <c r="N90" s="6"/>
    </row>
    <row r="91" customFormat="false" ht="13.2" hidden="false" customHeight="false" outlineLevel="0" collapsed="false">
      <c r="E91" s="0" t="s">
        <v>939</v>
      </c>
      <c r="I91" s="0" t="str">
        <f aca="false">LEFT(E91,SEARCH("(",E91,1)-1)</f>
        <v>COST</v>
      </c>
      <c r="J91" s="0" t="n">
        <f aca="false">IF(ISNUMBER(RIGHT(E91,LEN(E91)-SEARCH("(",E91,1))*1),RIGHT(E91,LEN(E91)-SEARCH("(",E91,1))*1,VLOOKUP(MID(E91,SEARCH("(",E91,1)+1,IF(ISERROR(FIND("NBMX",E91,1)),3,4)),$A$2:$C$36,3,0))</f>
        <v>1000</v>
      </c>
      <c r="K91" s="0" t="str">
        <f aca="false">IF(ISERROR(J91),1,"")</f>
        <v/>
      </c>
      <c r="N91" s="6"/>
    </row>
    <row r="92" customFormat="false" ht="13.2" hidden="false" customHeight="false" outlineLevel="0" collapsed="false">
      <c r="E92" s="0" t="s">
        <v>831</v>
      </c>
      <c r="I92" s="0" t="str">
        <f aca="false">LEFT(E92,SEARCH("(",E92,1)-1)</f>
        <v>COTL</v>
      </c>
      <c r="J92" s="0" t="n">
        <f aca="false">IF(ISNUMBER(RIGHT(E92,LEN(E92)-SEARCH("(",E92,1))*1),RIGHT(E92,LEN(E92)-SEARCH("(",E92,1))*1,VLOOKUP(MID(E92,SEARCH("(",E92,1)+1,IF(ISERROR(FIND("NBMX",E92,1)),3,4)),$A$2:$C$36,3,0))</f>
        <v>300</v>
      </c>
      <c r="K92" s="0" t="str">
        <f aca="false">IF(ISERROR(J92),1,"")</f>
        <v/>
      </c>
      <c r="N92" s="6"/>
    </row>
    <row r="93" customFormat="false" ht="13.2" hidden="false" customHeight="false" outlineLevel="0" collapsed="false">
      <c r="E93" s="0" t="s">
        <v>940</v>
      </c>
      <c r="I93" s="0" t="str">
        <f aca="false">LEFT(E93,SEARCH("(",E93,1)-1)</f>
        <v>COWW</v>
      </c>
      <c r="J93" s="0" t="n">
        <f aca="false">IF(ISNUMBER(RIGHT(E93,LEN(E93)-SEARCH("(",E93,1))*1),RIGHT(E93,LEN(E93)-SEARCH("(",E93,1))*1,VLOOKUP(MID(E93,SEARCH("(",E93,1)+1,IF(ISERROR(FIND("NBMX",E93,1)),3,4)),$A$2:$C$36,3,0))</f>
        <v>1000</v>
      </c>
      <c r="K93" s="0" t="str">
        <f aca="false">IF(ISERROR(J93),1,"")</f>
        <v/>
      </c>
      <c r="N93" s="6"/>
    </row>
    <row r="94" customFormat="false" ht="13.2" hidden="false" customHeight="false" outlineLevel="0" collapsed="false">
      <c r="E94" s="0" t="s">
        <v>1680</v>
      </c>
      <c r="F94" s="0" t="s">
        <v>1681</v>
      </c>
      <c r="I94" s="0" t="str">
        <f aca="false">LEFT(E94,SEARCH("(",E94,1)-1)</f>
        <v>CPFH</v>
      </c>
      <c r="J94" s="0" t="n">
        <f aca="false">IF(ISNUMBER(RIGHT(E94,LEN(E94)-SEARCH("(",E94,1))*1),RIGHT(E94,LEN(E94)-SEARCH("(",E94,1))*1,VLOOKUP(MID(E94,SEARCH("(",E94,1)+1,IF(ISERROR(FIND("NBMX",E94,1)),3,4)),$A$2:$C$36,3,0))</f>
        <v>12</v>
      </c>
      <c r="K94" s="0" t="str">
        <f aca="false">IF(ISERROR(J94),1,"")</f>
        <v/>
      </c>
      <c r="N94" s="6"/>
    </row>
    <row r="95" customFormat="false" ht="13.2" hidden="false" customHeight="false" outlineLevel="0" collapsed="false">
      <c r="E95" s="0" t="s">
        <v>1682</v>
      </c>
      <c r="F95" s="0" t="s">
        <v>1599</v>
      </c>
      <c r="I95" s="0" t="str">
        <f aca="false">LEFT(E95,SEARCH("(",E95,1)-1)</f>
        <v>CPHT</v>
      </c>
      <c r="J95" s="0" t="n">
        <f aca="false">IF(ISNUMBER(RIGHT(E95,LEN(E95)-SEARCH("(",E95,1))*1),RIGHT(E95,LEN(E95)-SEARCH("(",E95,1))*1,VLOOKUP(MID(E95,SEARCH("(",E95,1)+1,IF(ISERROR(FIND("NBMX",E95,1)),3,4)),$A$2:$C$36,3,0))</f>
        <v>200</v>
      </c>
      <c r="K95" s="0" t="str">
        <f aca="false">IF(ISERROR(J95),1,"")</f>
        <v/>
      </c>
      <c r="N95" s="6"/>
    </row>
    <row r="96" customFormat="false" ht="13.2" hidden="false" customHeight="false" outlineLevel="0" collapsed="false">
      <c r="E96" s="0" t="s">
        <v>941</v>
      </c>
      <c r="I96" s="0" t="str">
        <f aca="false">LEFT(E96,SEARCH("(",E96,1)-1)</f>
        <v>CPMX</v>
      </c>
      <c r="J96" s="0" t="n">
        <f aca="false">IF(ISNUMBER(RIGHT(E96,LEN(E96)-SEARCH("(",E96,1))*1),RIGHT(E96,LEN(E96)-SEARCH("(",E96,1))*1,VLOOKUP(MID(E96,SEARCH("(",E96,1)+1,IF(ISERROR(FIND("NBMX",E96,1)),3,4)),$A$2:$C$36,3,0))</f>
        <v>1000</v>
      </c>
      <c r="K96" s="0" t="str">
        <f aca="false">IF(ISERROR(J96),1,"")</f>
        <v/>
      </c>
      <c r="N96" s="6"/>
    </row>
    <row r="97" customFormat="false" ht="13.2" hidden="false" customHeight="false" outlineLevel="0" collapsed="false">
      <c r="E97" s="0" t="s">
        <v>643</v>
      </c>
      <c r="I97" s="0" t="str">
        <f aca="false">LEFT(E97,SEARCH("(",E97,1)-1)</f>
        <v>CPNM</v>
      </c>
      <c r="J97" s="0" t="n">
        <f aca="false">IF(ISNUMBER(RIGHT(E97,LEN(E97)-SEARCH("(",E97,1))*1),RIGHT(E97,LEN(E97)-SEARCH("(",E97,1))*1,VLOOKUP(MID(E97,SEARCH("(",E97,1)+1,IF(ISERROR(FIND("NBMX",E97,1)),3,4)),$A$2:$C$36,3,0))</f>
        <v>200</v>
      </c>
      <c r="K97" s="0" t="str">
        <f aca="false">IF(ISERROR(J97),1,"")</f>
        <v/>
      </c>
      <c r="N97" s="6"/>
    </row>
    <row r="98" customFormat="false" ht="13.2" hidden="false" customHeight="false" outlineLevel="0" collapsed="false">
      <c r="E98" s="0" t="s">
        <v>1683</v>
      </c>
      <c r="F98" s="0" t="s">
        <v>1599</v>
      </c>
      <c r="I98" s="0" t="str">
        <f aca="false">LEFT(E98,SEARCH("(",E98,1)-1)</f>
        <v>CPRH</v>
      </c>
      <c r="J98" s="0" t="n">
        <f aca="false">IF(ISNUMBER(RIGHT(E98,LEN(E98)-SEARCH("(",E98,1))*1),RIGHT(E98,LEN(E98)-SEARCH("(",E98,1))*1,VLOOKUP(MID(E98,SEARCH("(",E98,1)+1,IF(ISERROR(FIND("NBMX",E98,1)),3,4)),$A$2:$C$36,3,0))</f>
        <v>12</v>
      </c>
      <c r="K98" s="0" t="str">
        <f aca="false">IF(ISERROR(J98),1,"")</f>
        <v/>
      </c>
      <c r="N98" s="6"/>
    </row>
    <row r="99" customFormat="false" ht="13.2" hidden="false" customHeight="false" outlineLevel="0" collapsed="false">
      <c r="E99" s="0" t="s">
        <v>1684</v>
      </c>
      <c r="F99" s="0" t="s">
        <v>1599</v>
      </c>
      <c r="I99" s="0" t="str">
        <f aca="false">LEFT(E99,SEARCH("(",E99,1)-1)</f>
        <v>CPRV</v>
      </c>
      <c r="J99" s="0" t="n">
        <f aca="false">IF(ISNUMBER(RIGHT(E99,LEN(E99)-SEARCH("(",E99,1))*1),RIGHT(E99,LEN(E99)-SEARCH("(",E99,1))*1,VLOOKUP(MID(E99,SEARCH("(",E99,1)+1,IF(ISERROR(FIND("NBMX",E99,1)),3,4)),$A$2:$C$36,3,0))</f>
        <v>12</v>
      </c>
      <c r="K99" s="0" t="str">
        <f aca="false">IF(ISERROR(J99),1,"")</f>
        <v/>
      </c>
      <c r="N99" s="6"/>
    </row>
    <row r="100" customFormat="false" ht="13.2" hidden="false" customHeight="false" outlineLevel="0" collapsed="false">
      <c r="E100" s="0" t="s">
        <v>1226</v>
      </c>
      <c r="I100" s="0" t="str">
        <f aca="false">LEFT(E100,SEARCH("(",E100,1)-1)</f>
        <v>CPVH</v>
      </c>
      <c r="J100" s="0" t="n">
        <f aca="false">IF(ISNUMBER(RIGHT(E100,LEN(E100)-SEARCH("(",E100,1))*1),RIGHT(E100,LEN(E100)-SEARCH("(",E100,1))*1,VLOOKUP(MID(E100,SEARCH("(",E100,1)+1,IF(ISERROR(FIND("NBMX",E100,1)),3,4)),$A$2:$C$36,3,0))</f>
        <v>4000</v>
      </c>
      <c r="K100" s="0" t="str">
        <f aca="false">IF(ISERROR(J100),1,"")</f>
        <v/>
      </c>
      <c r="N100" s="6"/>
    </row>
    <row r="101" customFormat="false" ht="13.2" hidden="false" customHeight="false" outlineLevel="0" collapsed="false">
      <c r="E101" s="0" t="s">
        <v>853</v>
      </c>
      <c r="I101" s="0" t="str">
        <f aca="false">LEFT(E101,SEARCH("(",E101,1)-1)</f>
        <v>CPY</v>
      </c>
      <c r="J101" s="0" t="n">
        <f aca="false">IF(ISNUMBER(RIGHT(E101,LEN(E101)-SEARCH("(",E101,1))*1),RIGHT(E101,LEN(E101)-SEARCH("(",E101,1))*1,VLOOKUP(MID(E101,SEARCH("(",E101,1)+1,IF(ISERROR(FIND("NBMX",E101,1)),3,4)),$A$2:$C$36,3,0))</f>
        <v>200</v>
      </c>
      <c r="K101" s="0" t="str">
        <f aca="false">IF(ISERROR(J101),1,"")</f>
        <v/>
      </c>
      <c r="N101" s="6"/>
    </row>
    <row r="102" customFormat="false" ht="13.2" hidden="false" customHeight="false" outlineLevel="0" collapsed="false">
      <c r="E102" s="0" t="s">
        <v>942</v>
      </c>
      <c r="I102" s="0" t="str">
        <f aca="false">LEFT(E102,SEARCH("(",E102,1)-1)</f>
        <v>CST1</v>
      </c>
      <c r="J102" s="0" t="n">
        <f aca="false">IF(ISNUMBER(RIGHT(E102,LEN(E102)-SEARCH("(",E102,1))*1),RIGHT(E102,LEN(E102)-SEARCH("(",E102,1))*1,VLOOKUP(MID(E102,SEARCH("(",E102,1)+1,IF(ISERROR(FIND("NBMX",E102,1)),3,4)),$A$2:$C$36,3,0))</f>
        <v>1000</v>
      </c>
      <c r="K102" s="0" t="str">
        <f aca="false">IF(ISERROR(J102),1,"")</f>
        <v/>
      </c>
      <c r="N102" s="6"/>
      <c r="P102" s="6"/>
      <c r="Q102" s="6"/>
      <c r="R102" s="6"/>
    </row>
    <row r="103" customFormat="false" ht="13.2" hidden="false" customHeight="false" outlineLevel="0" collapsed="false">
      <c r="E103" s="0" t="s">
        <v>1685</v>
      </c>
      <c r="F103" s="0" t="s">
        <v>1599</v>
      </c>
      <c r="I103" s="0" t="str">
        <f aca="false">LEFT(E103,SEARCH("(",E103,1)-1)</f>
        <v>CSTF</v>
      </c>
      <c r="J103" s="0" t="n">
        <f aca="false">IF(ISNUMBER(RIGHT(E103,LEN(E103)-SEARCH("(",E103,1))*1),RIGHT(E103,LEN(E103)-SEARCH("(",E103,1))*1,VLOOKUP(MID(E103,SEARCH("(",E103,1)+1,IF(ISERROR(FIND("NBMX",E103,1)),3,4)),$A$2:$C$36,3,0))</f>
        <v>200</v>
      </c>
      <c r="K103" s="0" t="str">
        <f aca="false">IF(ISERROR(J103),1,"")</f>
        <v/>
      </c>
      <c r="N103" s="6"/>
      <c r="P103" s="6"/>
      <c r="Q103" s="6"/>
      <c r="R103" s="6"/>
    </row>
    <row r="104" customFormat="false" ht="13.2" hidden="false" customHeight="false" outlineLevel="0" collapsed="false">
      <c r="E104" s="0" t="s">
        <v>852</v>
      </c>
      <c r="I104" s="0" t="str">
        <f aca="false">LEFT(E104,SEARCH("(",E104,1)-1)</f>
        <v>CSTS</v>
      </c>
      <c r="J104" s="0" t="n">
        <f aca="false">IF(ISNUMBER(RIGHT(E104,LEN(E104)-SEARCH("(",E104,1))*1),RIGHT(E104,LEN(E104)-SEARCH("(",E104,1))*1,VLOOKUP(MID(E104,SEARCH("(",E104,1)+1,IF(ISERROR(FIND("NBMX",E104,1)),3,4)),$A$2:$C$36,3,0))</f>
        <v>200</v>
      </c>
      <c r="K104" s="0" t="str">
        <f aca="false">IF(ISERROR(J104),1,"")</f>
        <v/>
      </c>
      <c r="N104" s="6"/>
      <c r="P104" s="6"/>
      <c r="Q104" s="6"/>
      <c r="R104" s="6"/>
    </row>
    <row r="105" customFormat="false" ht="13.2" hidden="false" customHeight="false" outlineLevel="0" collapsed="false">
      <c r="E105" s="0" t="s">
        <v>1686</v>
      </c>
      <c r="F105" s="0" t="s">
        <v>1599</v>
      </c>
      <c r="I105" s="0" t="str">
        <f aca="false">LEFT(E105,SEARCH("(",E105,1)-1)</f>
        <v>CTSA</v>
      </c>
      <c r="J105" s="0" t="n">
        <f aca="false">IF(ISNUMBER(RIGHT(E105,LEN(E105)-SEARCH("(",E105,1))*1),RIGHT(E105,LEN(E105)-SEARCH("(",E105,1))*1,VLOOKUP(MID(E105,SEARCH("(",E105,1)+1,IF(ISERROR(FIND("NBMX",E105,1)),3,4)),$A$2:$C$36,3,0))</f>
        <v>100</v>
      </c>
      <c r="K105" s="0" t="str">
        <f aca="false">IF(ISERROR(J105),1,"")</f>
        <v/>
      </c>
      <c r="N105" s="6"/>
      <c r="P105" s="6"/>
      <c r="Q105" s="6"/>
      <c r="R105" s="6"/>
    </row>
    <row r="106" customFormat="false" ht="13.2" hidden="false" customHeight="false" outlineLevel="0" collapsed="false">
      <c r="E106" s="0" t="s">
        <v>943</v>
      </c>
      <c r="I106" s="0" t="str">
        <f aca="false">LEFT(E106,SEARCH("(",E106,1)-1)</f>
        <v>CV</v>
      </c>
      <c r="J106" s="0" t="n">
        <f aca="false">IF(ISNUMBER(RIGHT(E106,LEN(E106)-SEARCH("(",E106,1))*1),RIGHT(E106,LEN(E106)-SEARCH("(",E106,1))*1,VLOOKUP(MID(E106,SEARCH("(",E106,1)+1,IF(ISERROR(FIND("NBMX",E106,1)),3,4)),$A$2:$C$36,3,0))</f>
        <v>1000</v>
      </c>
      <c r="K106" s="0" t="str">
        <f aca="false">IF(ISERROR(J106),1,"")</f>
        <v/>
      </c>
      <c r="N106" s="6"/>
      <c r="P106" s="6"/>
      <c r="Q106" s="6"/>
      <c r="R106" s="6"/>
    </row>
    <row r="107" customFormat="false" ht="13.2" hidden="false" customHeight="false" outlineLevel="0" collapsed="false">
      <c r="E107" s="0" t="s">
        <v>944</v>
      </c>
      <c r="I107" s="0" t="str">
        <f aca="false">LEFT(E107,SEARCH("(",E107,1)-1)</f>
        <v>CVF</v>
      </c>
      <c r="J107" s="0" t="n">
        <f aca="false">IF(ISNUMBER(RIGHT(E107,LEN(E107)-SEARCH("(",E107,1))*1),RIGHT(E107,LEN(E107)-SEARCH("(",E107,1))*1,VLOOKUP(MID(E107,SEARCH("(",E107,1)+1,IF(ISERROR(FIND("NBMX",E107,1)),3,4)),$A$2:$C$36,3,0))</f>
        <v>1000</v>
      </c>
      <c r="K107" s="0" t="str">
        <f aca="false">IF(ISERROR(J107),1,"")</f>
        <v/>
      </c>
      <c r="N107" s="6"/>
      <c r="P107" s="6"/>
      <c r="Q107" s="6"/>
      <c r="R107" s="6"/>
    </row>
    <row r="108" customFormat="false" ht="13.2" hidden="false" customHeight="false" outlineLevel="0" collapsed="false">
      <c r="E108" s="0" t="s">
        <v>945</v>
      </c>
      <c r="I108" s="0" t="str">
        <f aca="false">LEFT(E108,SEARCH("(",E108,1)-1)</f>
        <v>CVP</v>
      </c>
      <c r="J108" s="0" t="n">
        <f aca="false">IF(ISNUMBER(RIGHT(E108,LEN(E108)-SEARCH("(",E108,1))*1),RIGHT(E108,LEN(E108)-SEARCH("(",E108,1))*1,VLOOKUP(MID(E108,SEARCH("(",E108,1)+1,IF(ISERROR(FIND("NBMX",E108,1)),3,4)),$A$2:$C$36,3,0))</f>
        <v>1000</v>
      </c>
      <c r="K108" s="0" t="str">
        <f aca="false">IF(ISERROR(J108),1,"")</f>
        <v/>
      </c>
      <c r="N108" s="6"/>
      <c r="P108" s="6"/>
      <c r="Q108" s="6"/>
      <c r="R108" s="6"/>
    </row>
    <row r="109" customFormat="false" ht="13.2" hidden="false" customHeight="false" outlineLevel="0" collapsed="false">
      <c r="E109" s="0" t="s">
        <v>946</v>
      </c>
      <c r="I109" s="0" t="str">
        <f aca="false">LEFT(E109,SEARCH("(",E109,1)-1)</f>
        <v>CVRS</v>
      </c>
      <c r="J109" s="0" t="n">
        <f aca="false">IF(ISNUMBER(RIGHT(E109,LEN(E109)-SEARCH("(",E109,1))*1),RIGHT(E109,LEN(E109)-SEARCH("(",E109,1))*1,VLOOKUP(MID(E109,SEARCH("(",E109,1)+1,IF(ISERROR(FIND("NBMX",E109,1)),3,4)),$A$2:$C$36,3,0))</f>
        <v>1000</v>
      </c>
      <c r="K109" s="0" t="str">
        <f aca="false">IF(ISERROR(J109),1,"")</f>
        <v/>
      </c>
      <c r="N109" s="6"/>
      <c r="P109" s="6"/>
      <c r="Q109" s="6"/>
      <c r="R109" s="6"/>
    </row>
    <row r="110" customFormat="false" ht="13.2" hidden="false" customHeight="false" outlineLevel="0" collapsed="false">
      <c r="E110" s="0" t="s">
        <v>1687</v>
      </c>
      <c r="F110" s="0" t="s">
        <v>1599</v>
      </c>
      <c r="I110" s="0" t="str">
        <f aca="false">LEFT(E110,SEARCH("(",E110,1)-1)</f>
        <v>CX</v>
      </c>
      <c r="J110" s="0" t="n">
        <f aca="false">IF(ISNUMBER(RIGHT(E110,LEN(E110)-SEARCH("(",E110,1))*1),RIGHT(E110,LEN(E110)-SEARCH("(",E110,1))*1,VLOOKUP(MID(E110,SEARCH("(",E110,1)+1,IF(ISERROR(FIND("NBMX",E110,1)),3,4)),$A$2:$C$36,3,0))</f>
        <v>12</v>
      </c>
      <c r="K110" s="0" t="str">
        <f aca="false">IF(ISERROR(J110),1,"")</f>
        <v/>
      </c>
      <c r="N110" s="6"/>
      <c r="P110" s="6"/>
      <c r="Q110" s="6"/>
      <c r="R110" s="6"/>
    </row>
    <row r="111" customFormat="false" ht="13.2" hidden="false" customHeight="false" outlineLevel="0" collapsed="false">
      <c r="E111" s="0" t="s">
        <v>947</v>
      </c>
      <c r="I111" s="0" t="str">
        <f aca="false">LEFT(E111,SEARCH("(",E111,1)-1)</f>
        <v>CYAV</v>
      </c>
      <c r="J111" s="0" t="n">
        <f aca="false">IF(ISNUMBER(RIGHT(E111,LEN(E111)-SEARCH("(",E111,1))*1),RIGHT(E111,LEN(E111)-SEARCH("(",E111,1))*1,VLOOKUP(MID(E111,SEARCH("(",E111,1)+1,IF(ISERROR(FIND("NBMX",E111,1)),3,4)),$A$2:$C$36,3,0))</f>
        <v>1000</v>
      </c>
      <c r="K111" s="0" t="str">
        <f aca="false">IF(ISERROR(J111),1,"")</f>
        <v/>
      </c>
      <c r="N111" s="6"/>
      <c r="P111" s="6"/>
      <c r="Q111" s="6"/>
      <c r="R111" s="6"/>
    </row>
    <row r="112" customFormat="false" ht="13.2" hidden="false" customHeight="false" outlineLevel="0" collapsed="false">
      <c r="E112" s="0" t="s">
        <v>948</v>
      </c>
      <c r="I112" s="0" t="str">
        <f aca="false">LEFT(E112,SEARCH("(",E112,1)-1)</f>
        <v>CYMX</v>
      </c>
      <c r="J112" s="0" t="n">
        <f aca="false">IF(ISNUMBER(RIGHT(E112,LEN(E112)-SEARCH("(",E112,1))*1),RIGHT(E112,LEN(E112)-SEARCH("(",E112,1))*1,VLOOKUP(MID(E112,SEARCH("(",E112,1)+1,IF(ISERROR(FIND("NBMX",E112,1)),3,4)),$A$2:$C$36,3,0))</f>
        <v>1000</v>
      </c>
      <c r="K112" s="0" t="str">
        <f aca="false">IF(ISERROR(J112),1,"")</f>
        <v/>
      </c>
      <c r="N112" s="6"/>
      <c r="P112" s="6"/>
      <c r="Q112" s="6"/>
      <c r="R112" s="6"/>
    </row>
    <row r="113" customFormat="false" ht="13.2" hidden="false" customHeight="false" outlineLevel="0" collapsed="false">
      <c r="E113" s="0" t="s">
        <v>949</v>
      </c>
      <c r="I113" s="0" t="str">
        <f aca="false">LEFT(E113,SEARCH("(",E113,1)-1)</f>
        <v>CYSD</v>
      </c>
      <c r="J113" s="0" t="n">
        <f aca="false">IF(ISNUMBER(RIGHT(E113,LEN(E113)-SEARCH("(",E113,1))*1),RIGHT(E113,LEN(E113)-SEARCH("(",E113,1))*1,VLOOKUP(MID(E113,SEARCH("(",E113,1)+1,IF(ISERROR(FIND("NBMX",E113,1)),3,4)),$A$2:$C$36,3,0))</f>
        <v>1000</v>
      </c>
      <c r="K113" s="0" t="str">
        <f aca="false">IF(ISERROR(J113),1,"")</f>
        <v/>
      </c>
      <c r="N113" s="6"/>
      <c r="P113" s="6"/>
      <c r="Q113" s="6"/>
      <c r="R113" s="6"/>
    </row>
    <row r="114" customFormat="false" ht="13.2" hidden="false" customHeight="false" outlineLevel="0" collapsed="false">
      <c r="E114" s="0" t="s">
        <v>950</v>
      </c>
      <c r="I114" s="0" t="str">
        <f aca="false">LEFT(E114,SEARCH("(",E114,1)-1)</f>
        <v>DALG</v>
      </c>
      <c r="J114" s="0" t="n">
        <f aca="false">IF(ISNUMBER(RIGHT(E114,LEN(E114)-SEARCH("(",E114,1))*1),RIGHT(E114,LEN(E114)-SEARCH("(",E114,1))*1,VLOOKUP(MID(E114,SEARCH("(",E114,1)+1,IF(ISERROR(FIND("NBMX",E114,1)),3,4)),$A$2:$C$36,3,0))</f>
        <v>1000</v>
      </c>
      <c r="K114" s="0" t="str">
        <f aca="false">IF(ISERROR(J114),1,"")</f>
        <v/>
      </c>
      <c r="N114" s="6"/>
      <c r="P114" s="6"/>
      <c r="Q114" s="6"/>
      <c r="R114" s="6"/>
    </row>
    <row r="115" customFormat="false" ht="13.2" hidden="false" customHeight="false" outlineLevel="0" collapsed="false">
      <c r="E115" s="0" t="s">
        <v>1688</v>
      </c>
      <c r="F115" s="0" t="s">
        <v>1599</v>
      </c>
      <c r="I115" s="0" t="str">
        <f aca="false">LEFT(E115,SEARCH("(",E115,1)-1)</f>
        <v>DCO2GEN</v>
      </c>
      <c r="J115" s="0" t="n">
        <f aca="false">IF(ISNUMBER(RIGHT(E115,LEN(E115)-SEARCH("(",E115,1))*1),RIGHT(E115,LEN(E115)-SEARCH("(",E115,1))*1,VLOOKUP(MID(E115,SEARCH("(",E115,1)+1,IF(ISERROR(FIND("NBMX",E115,1)),3,4)),$A$2:$C$36,3,0))</f>
        <v>31</v>
      </c>
      <c r="K115" s="0" t="str">
        <f aca="false">IF(ISERROR(J115),1,"")</f>
        <v/>
      </c>
      <c r="N115" s="6"/>
      <c r="P115" s="6"/>
      <c r="Q115" s="6"/>
      <c r="R115" s="6"/>
    </row>
    <row r="116" customFormat="false" ht="13.2" hidden="false" customHeight="false" outlineLevel="0" collapsed="false">
      <c r="E116" s="0" t="s">
        <v>951</v>
      </c>
      <c r="I116" s="0" t="str">
        <f aca="false">LEFT(E116,SEARCH("(",E116,1)-1)</f>
        <v>DDLG</v>
      </c>
      <c r="J116" s="0" t="n">
        <f aca="false">IF(ISNUMBER(RIGHT(E116,LEN(E116)-SEARCH("(",E116,1))*1),RIGHT(E116,LEN(E116)-SEARCH("(",E116,1))*1,VLOOKUP(MID(E116,SEARCH("(",E116,1)+1,IF(ISERROR(FIND("NBMX",E116,1)),3,4)),$A$2:$C$36,3,0))</f>
        <v>1000</v>
      </c>
      <c r="K116" s="0" t="str">
        <f aca="false">IF(ISERROR(J116),1,"")</f>
        <v/>
      </c>
      <c r="N116" s="6"/>
      <c r="P116" s="6"/>
      <c r="Q116" s="6"/>
      <c r="R116" s="6"/>
    </row>
    <row r="117" customFormat="false" ht="13.2" hidden="false" customHeight="false" outlineLevel="0" collapsed="false">
      <c r="E117" s="0" t="s">
        <v>854</v>
      </c>
      <c r="I117" s="0" t="str">
        <f aca="false">LEFT(E117,SEARCH("(",E117,1)-1)</f>
        <v>DDM</v>
      </c>
      <c r="J117" s="0" t="n">
        <f aca="false">IF(ISNUMBER(RIGHT(E117,LEN(E117)-SEARCH("(",E117,1))*1),RIGHT(E117,LEN(E117)-SEARCH("(",E117,1))*1,VLOOKUP(MID(E117,SEARCH("(",E117,1)+1,IF(ISERROR(FIND("NBMX",E117,1)),3,4)),$A$2:$C$36,3,0))</f>
        <v>200</v>
      </c>
      <c r="K117" s="0" t="str">
        <f aca="false">IF(ISERROR(J117),1,"")</f>
        <v/>
      </c>
      <c r="N117" s="6"/>
      <c r="P117" s="6"/>
      <c r="Q117" s="6"/>
      <c r="R117" s="6"/>
    </row>
    <row r="118" customFormat="false" ht="13.2" hidden="false" customHeight="false" outlineLevel="0" collapsed="false">
      <c r="E118" s="0" t="s">
        <v>952</v>
      </c>
      <c r="I118" s="0" t="str">
        <f aca="false">LEFT(E118,SEARCH("(",E118,1)-1)</f>
        <v>DEPC</v>
      </c>
      <c r="J118" s="0" t="n">
        <f aca="false">IF(ISNUMBER(RIGHT(E118,LEN(E118)-SEARCH("(",E118,1))*1),RIGHT(E118,LEN(E118)-SEARCH("(",E118,1))*1,VLOOKUP(MID(E118,SEARCH("(",E118,1)+1,IF(ISERROR(FIND("NBMX",E118,1)),3,4)),$A$2:$C$36,3,0))</f>
        <v>1000</v>
      </c>
      <c r="K118" s="0" t="str">
        <f aca="false">IF(ISERROR(J118),1,"")</f>
        <v/>
      </c>
      <c r="N118" s="6"/>
      <c r="P118" s="6"/>
      <c r="Q118" s="6"/>
      <c r="R118" s="6"/>
    </row>
    <row r="119" customFormat="false" ht="13.2" hidden="false" customHeight="false" outlineLevel="0" collapsed="false">
      <c r="E119" s="0" t="s">
        <v>1689</v>
      </c>
      <c r="F119" s="0" t="s">
        <v>1599</v>
      </c>
      <c r="I119" s="0" t="str">
        <f aca="false">LEFT(E119,SEARCH("(",E119,1)-1)</f>
        <v>DHN</v>
      </c>
      <c r="J119" s="0" t="n">
        <f aca="false">IF(ISNUMBER(RIGHT(E119,LEN(E119)-SEARCH("(",E119,1))*1),RIGHT(E119,LEN(E119)-SEARCH("(",E119,1))*1,VLOOKUP(MID(E119,SEARCH("(",E119,1)+1,IF(ISERROR(FIND("NBMX",E119,1)),3,4)),$A$2:$C$36,3,0))</f>
        <v>12</v>
      </c>
      <c r="K119" s="0" t="str">
        <f aca="false">IF(ISERROR(J119),1,"")</f>
        <v/>
      </c>
      <c r="N119" s="6"/>
      <c r="P119" s="6"/>
      <c r="Q119" s="6"/>
      <c r="R119" s="6"/>
    </row>
    <row r="120" customFormat="false" ht="13.2" hidden="false" customHeight="false" outlineLevel="0" collapsed="false">
      <c r="E120" s="0" t="s">
        <v>953</v>
      </c>
      <c r="I120" s="0" t="str">
        <f aca="false">LEFT(E120,SEARCH("(",E120,1)-1)</f>
        <v>DHT</v>
      </c>
      <c r="J120" s="0" t="n">
        <f aca="false">IF(ISNUMBER(RIGHT(E120,LEN(E120)-SEARCH("(",E120,1))*1),RIGHT(E120,LEN(E120)-SEARCH("(",E120,1))*1,VLOOKUP(MID(E120,SEARCH("(",E120,1)+1,IF(ISERROR(FIND("NBMX",E120,1)),3,4)),$A$2:$C$36,3,0))</f>
        <v>1000</v>
      </c>
      <c r="K120" s="0" t="str">
        <f aca="false">IF(ISERROR(J120),1,"")</f>
        <v/>
      </c>
      <c r="N120" s="6"/>
      <c r="P120" s="6"/>
      <c r="Q120" s="6"/>
      <c r="R120" s="6"/>
    </row>
    <row r="121" customFormat="false" ht="13.2" hidden="false" customHeight="false" outlineLevel="0" collapsed="false">
      <c r="E121" s="0" t="s">
        <v>832</v>
      </c>
      <c r="I121" s="0" t="str">
        <f aca="false">LEFT(E121,SEARCH("(",E121,1)-1)</f>
        <v>DKH</v>
      </c>
      <c r="J121" s="0" t="n">
        <f aca="false">IF(ISNUMBER(RIGHT(E121,LEN(E121)-SEARCH("(",E121,1))*1),RIGHT(E121,LEN(E121)-SEARCH("(",E121,1))*1,VLOOKUP(MID(E121,SEARCH("(",E121,1)+1,IF(ISERROR(FIND("NBMX",E121,1)),3,4)),$A$2:$C$36,3,0))</f>
        <v>300</v>
      </c>
      <c r="K121" s="0" t="str">
        <f aca="false">IF(ISERROR(J121),1,"")</f>
        <v/>
      </c>
      <c r="N121" s="6"/>
      <c r="P121" s="6"/>
      <c r="Q121" s="6"/>
      <c r="R121" s="6"/>
    </row>
    <row r="122" customFormat="false" ht="13.2" hidden="false" customHeight="false" outlineLevel="0" collapsed="false">
      <c r="E122" s="0" t="s">
        <v>955</v>
      </c>
      <c r="I122" s="0" t="str">
        <f aca="false">LEFT(E122,SEARCH("(",E122,1)-1)</f>
        <v>DKHL</v>
      </c>
      <c r="J122" s="0" t="n">
        <f aca="false">IF(ISNUMBER(RIGHT(E122,LEN(E122)-SEARCH("(",E122,1))*1),RIGHT(E122,LEN(E122)-SEARCH("(",E122,1))*1,VLOOKUP(MID(E122,SEARCH("(",E122,1)+1,IF(ISERROR(FIND("NBMX",E122,1)),3,4)),$A$2:$C$36,3,0))</f>
        <v>1000</v>
      </c>
      <c r="K122" s="0" t="str">
        <f aca="false">IF(ISERROR(J122),1,"")</f>
        <v/>
      </c>
      <c r="N122" s="6"/>
      <c r="P122" s="6"/>
      <c r="Q122" s="6"/>
      <c r="R122" s="6"/>
    </row>
    <row r="123" customFormat="false" ht="13.2" hidden="false" customHeight="false" outlineLevel="0" collapsed="false">
      <c r="E123" s="0" t="s">
        <v>833</v>
      </c>
      <c r="I123" s="0" t="str">
        <f aca="false">LEFT(E123,SEARCH("(",E123,1)-1)</f>
        <v>DKI</v>
      </c>
      <c r="J123" s="0" t="n">
        <f aca="false">IF(ISNUMBER(RIGHT(E123,LEN(E123)-SEARCH("(",E123,1))*1),RIGHT(E123,LEN(E123)-SEARCH("(",E123,1))*1,VLOOKUP(MID(E123,SEARCH("(",E123,1)+1,IF(ISERROR(FIND("NBMX",E123,1)),3,4)),$A$2:$C$36,3,0))</f>
        <v>300</v>
      </c>
      <c r="K123" s="0" t="str">
        <f aca="false">IF(ISERROR(J123),1,"")</f>
        <v/>
      </c>
      <c r="N123" s="6"/>
      <c r="P123" s="6"/>
      <c r="Q123" s="6"/>
      <c r="R123" s="6"/>
    </row>
    <row r="124" customFormat="false" ht="13.2" hidden="false" customHeight="false" outlineLevel="0" collapsed="false">
      <c r="E124" s="0" t="s">
        <v>954</v>
      </c>
      <c r="I124" s="0" t="str">
        <f aca="false">LEFT(E124,SEARCH("(",E124,1)-1)</f>
        <v>DKIN</v>
      </c>
      <c r="J124" s="0" t="n">
        <f aca="false">IF(ISNUMBER(RIGHT(E124,LEN(E124)-SEARCH("(",E124,1))*1),RIGHT(E124,LEN(E124)-SEARCH("(",E124,1))*1,VLOOKUP(MID(E124,SEARCH("(",E124,1)+1,IF(ISERROR(FIND("NBMX",E124,1)),3,4)),$A$2:$C$36,3,0))</f>
        <v>1000</v>
      </c>
      <c r="K124" s="0" t="str">
        <f aca="false">IF(ISERROR(J124),1,"")</f>
        <v/>
      </c>
      <c r="N124" s="6"/>
      <c r="P124" s="6"/>
      <c r="Q124" s="6"/>
      <c r="R124" s="6"/>
    </row>
    <row r="125" customFormat="false" ht="13.2" hidden="false" customHeight="false" outlineLevel="0" collapsed="false">
      <c r="E125" s="0" t="s">
        <v>855</v>
      </c>
      <c r="I125" s="0" t="str">
        <f aca="false">LEFT(E125,SEARCH("(",E125,1)-1)</f>
        <v>DLAI</v>
      </c>
      <c r="J125" s="0" t="n">
        <f aca="false">IF(ISNUMBER(RIGHT(E125,LEN(E125)-SEARCH("(",E125,1))*1),RIGHT(E125,LEN(E125)-SEARCH("(",E125,1))*1,VLOOKUP(MID(E125,SEARCH("(",E125,1)+1,IF(ISERROR(FIND("NBMX",E125,1)),3,4)),$A$2:$C$36,3,0))</f>
        <v>200</v>
      </c>
      <c r="K125" s="0" t="str">
        <f aca="false">IF(ISERROR(J125),1,"")</f>
        <v/>
      </c>
      <c r="N125" s="6"/>
      <c r="P125" s="6"/>
      <c r="Q125" s="6"/>
      <c r="R125" s="6"/>
    </row>
    <row r="126" customFormat="false" ht="13.2" hidden="false" customHeight="false" outlineLevel="0" collapsed="false">
      <c r="E126" s="0" t="s">
        <v>1690</v>
      </c>
      <c r="F126" s="0" t="s">
        <v>1652</v>
      </c>
      <c r="I126" s="0" t="str">
        <f aca="false">LEFT(E126,SEARCH("(",E126,1)-1)</f>
        <v>DLAP</v>
      </c>
      <c r="J126" s="0" t="n">
        <f aca="false">IF(ISNUMBER(RIGHT(E126,LEN(E126)-SEARCH("(",E126,1))*1),RIGHT(E126,LEN(E126)-SEARCH("(",E126,1))*1,VLOOKUP(MID(E126,SEARCH("(",E126,1)+1,IF(ISERROR(FIND("NBMX",E126,1)),3,4)),$A$2:$C$36,3,0))</f>
        <v>2</v>
      </c>
      <c r="K126" s="0" t="str">
        <f aca="false">IF(ISERROR(J126),1,"")</f>
        <v/>
      </c>
      <c r="M126" s="6"/>
      <c r="N126" s="6"/>
      <c r="P126" s="6"/>
      <c r="Q126" s="6"/>
      <c r="R126" s="6"/>
    </row>
    <row r="127" customFormat="false" ht="13.2" hidden="false" customHeight="false" outlineLevel="0" collapsed="false">
      <c r="E127" s="0" t="s">
        <v>1691</v>
      </c>
      <c r="F127" s="0" t="s">
        <v>1599</v>
      </c>
      <c r="I127" s="0" t="str">
        <f aca="false">LEFT(E127,SEARCH("(",E127,1)-1)</f>
        <v>DM</v>
      </c>
      <c r="J127" s="0" t="n">
        <f aca="false">IF(ISNUMBER(RIGHT(E127,LEN(E127)-SEARCH("(",E127,1))*1),RIGHT(E127,LEN(E127)-SEARCH("(",E127,1))*1,VLOOKUP(MID(E127,SEARCH("(",E127,1)+1,IF(ISERROR(FIND("NBMX",E127,1)),3,4)),$A$2:$C$36,3,0))</f>
        <v>200</v>
      </c>
      <c r="K127" s="0" t="str">
        <f aca="false">IF(ISERROR(J127),1,"")</f>
        <v/>
      </c>
      <c r="M127" s="6"/>
      <c r="N127" s="6"/>
      <c r="P127" s="6"/>
      <c r="Q127" s="6"/>
      <c r="R127" s="6"/>
    </row>
    <row r="128" customFormat="false" ht="13.2" hidden="false" customHeight="false" outlineLevel="0" collapsed="false">
      <c r="E128" s="0" t="s">
        <v>1692</v>
      </c>
      <c r="F128" s="0" t="s">
        <v>1599</v>
      </c>
      <c r="I128" s="0" t="str">
        <f aca="false">LEFT(E128,SEARCH("(",E128,1)-1)</f>
        <v>DM1</v>
      </c>
      <c r="J128" s="0" t="n">
        <f aca="false">IF(ISNUMBER(RIGHT(E128,LEN(E128)-SEARCH("(",E128,1))*1),RIGHT(E128,LEN(E128)-SEARCH("(",E128,1))*1,VLOOKUP(MID(E128,SEARCH("(",E128,1)+1,IF(ISERROR(FIND("NBMX",E128,1)),3,4)),$A$2:$C$36,3,0))</f>
        <v>200</v>
      </c>
      <c r="K128" s="0" t="str">
        <f aca="false">IF(ISERROR(J128),1,"")</f>
        <v/>
      </c>
      <c r="M128" s="6"/>
      <c r="N128" s="6"/>
      <c r="P128" s="6"/>
      <c r="Q128" s="6"/>
      <c r="R128" s="6"/>
    </row>
    <row r="129" customFormat="false" ht="13.2" hidden="false" customHeight="false" outlineLevel="0" collapsed="false">
      <c r="E129" s="0" t="s">
        <v>1693</v>
      </c>
      <c r="F129" s="0" t="s">
        <v>1599</v>
      </c>
      <c r="I129" s="0" t="str">
        <f aca="false">LEFT(E129,SEARCH("(",E129,1)-1)</f>
        <v>DMF</v>
      </c>
      <c r="J129" s="0" t="n">
        <f aca="false">IF(ISNUMBER(RIGHT(E129,LEN(E129)-SEARCH("(",E129,1))*1),RIGHT(E129,LEN(E129)-SEARCH("(",E129,1))*1,VLOOKUP(MID(E129,SEARCH("(",E129,1)+1,IF(ISERROR(FIND("NBMX",E129,1)),3,4)),$A$2:$C$36,3,0))</f>
        <v>200</v>
      </c>
      <c r="K129" s="0" t="str">
        <f aca="false">IF(ISERROR(J129),1,"")</f>
        <v/>
      </c>
      <c r="M129" s="6"/>
      <c r="N129" s="6"/>
      <c r="P129" s="6"/>
      <c r="Q129" s="6"/>
      <c r="R129" s="6"/>
    </row>
    <row r="130" customFormat="false" ht="13.2" hidden="false" customHeight="false" outlineLevel="0" collapsed="false">
      <c r="E130" s="0" t="s">
        <v>856</v>
      </c>
      <c r="I130" s="0" t="str">
        <f aca="false">LEFT(E130,SEARCH("(",E130,1)-1)</f>
        <v>DMLA</v>
      </c>
      <c r="J130" s="0" t="n">
        <f aca="false">IF(ISNUMBER(RIGHT(E130,LEN(E130)-SEARCH("(",E130,1))*1),RIGHT(E130,LEN(E130)-SEARCH("(",E130,1))*1,VLOOKUP(MID(E130,SEARCH("(",E130,1)+1,IF(ISERROR(FIND("NBMX",E130,1)),3,4)),$A$2:$C$36,3,0))</f>
        <v>200</v>
      </c>
      <c r="K130" s="0" t="str">
        <f aca="false">IF(ISERROR(J130),1,"")</f>
        <v/>
      </c>
      <c r="M130" s="6"/>
      <c r="N130" s="6"/>
      <c r="P130" s="6"/>
      <c r="Q130" s="6"/>
      <c r="R130" s="6"/>
    </row>
    <row r="131" customFormat="false" ht="13.2" hidden="false" customHeight="false" outlineLevel="0" collapsed="false">
      <c r="E131" s="0" t="s">
        <v>857</v>
      </c>
      <c r="I131" s="0" t="str">
        <f aca="false">LEFT(E131,SEARCH("(",E131,1)-1)</f>
        <v>DMLX</v>
      </c>
      <c r="J131" s="0" t="n">
        <f aca="false">IF(ISNUMBER(RIGHT(E131,LEN(E131)-SEARCH("(",E131,1))*1),RIGHT(E131,LEN(E131)-SEARCH("(",E131,1))*1,VLOOKUP(MID(E131,SEARCH("(",E131,1)+1,IF(ISERROR(FIND("NBMX",E131,1)),3,4)),$A$2:$C$36,3,0))</f>
        <v>200</v>
      </c>
      <c r="K131" s="0" t="str">
        <f aca="false">IF(ISERROR(J131),1,"")</f>
        <v/>
      </c>
      <c r="M131" s="6"/>
      <c r="N131" s="6"/>
      <c r="P131" s="6"/>
      <c r="Q131" s="6"/>
      <c r="R131" s="6"/>
    </row>
    <row r="132" customFormat="false" ht="13.2" hidden="false" customHeight="false" outlineLevel="0" collapsed="false">
      <c r="E132" s="0" t="s">
        <v>1694</v>
      </c>
      <c r="F132" s="0" t="s">
        <v>1599</v>
      </c>
      <c r="I132" s="0" t="str">
        <f aca="false">LEFT(E132,SEARCH("(",E132,1)-1)</f>
        <v>DN2G</v>
      </c>
      <c r="J132" s="0" t="n">
        <f aca="false">IF(ISNUMBER(RIGHT(E132,LEN(E132)-SEARCH("(",E132,1))*1),RIGHT(E132,LEN(E132)-SEARCH("(",E132,1))*1,VLOOKUP(MID(E132,SEARCH("(",E132,1)+1,IF(ISERROR(FIND("NBMX",E132,1)),3,4)),$A$2:$C$36,3,0))</f>
        <v>31</v>
      </c>
      <c r="K132" s="0" t="str">
        <f aca="false">IF(ISERROR(J132),1,"")</f>
        <v/>
      </c>
      <c r="M132" s="6"/>
      <c r="N132" s="6"/>
      <c r="P132" s="6"/>
      <c r="Q132" s="6"/>
      <c r="R132" s="6"/>
    </row>
    <row r="133" customFormat="false" ht="13.2" hidden="false" customHeight="false" outlineLevel="0" collapsed="false">
      <c r="E133" s="0" t="s">
        <v>1695</v>
      </c>
      <c r="F133" s="0" t="s">
        <v>1599</v>
      </c>
      <c r="I133" s="0" t="str">
        <f aca="false">LEFT(E133,SEARCH("(",E133,1)-1)</f>
        <v>DN2OG</v>
      </c>
      <c r="J133" s="0" t="n">
        <f aca="false">IF(ISNUMBER(RIGHT(E133,LEN(E133)-SEARCH("(",E133,1))*1),RIGHT(E133,LEN(E133)-SEARCH("(",E133,1))*1,VLOOKUP(MID(E133,SEARCH("(",E133,1)+1,IF(ISERROR(FIND("NBMX",E133,1)),3,4)),$A$2:$C$36,3,0))</f>
        <v>31</v>
      </c>
      <c r="K133" s="0" t="str">
        <f aca="false">IF(ISERROR(J133),1,"")</f>
        <v/>
      </c>
      <c r="M133" s="6"/>
      <c r="N133" s="6"/>
      <c r="P133" s="6"/>
      <c r="Q133" s="6"/>
      <c r="R133" s="6"/>
    </row>
    <row r="134" customFormat="false" ht="13.2" hidden="false" customHeight="false" outlineLevel="0" collapsed="false">
      <c r="E134" s="0" t="s">
        <v>1696</v>
      </c>
      <c r="F134" s="0" t="s">
        <v>1599</v>
      </c>
      <c r="I134" s="0" t="str">
        <f aca="false">LEFT(E134,SEARCH("(",E134,1)-1)</f>
        <v>DO2CONS</v>
      </c>
      <c r="J134" s="0" t="n">
        <f aca="false">IF(ISNUMBER(RIGHT(E134,LEN(E134)-SEARCH("(",E134,1))*1),RIGHT(E134,LEN(E134)-SEARCH("(",E134,1))*1,VLOOKUP(MID(E134,SEARCH("(",E134,1)+1,IF(ISERROR(FIND("NBMX",E134,1)),3,4)),$A$2:$C$36,3,0))</f>
        <v>31</v>
      </c>
      <c r="K134" s="0" t="str">
        <f aca="false">IF(ISERROR(J134),1,"")</f>
        <v/>
      </c>
      <c r="L134" s="6"/>
      <c r="M134" s="6"/>
      <c r="N134" s="6"/>
      <c r="P134" s="6"/>
      <c r="Q134" s="6"/>
      <c r="R134" s="6"/>
    </row>
    <row r="135" customFormat="false" ht="13.2" hidden="false" customHeight="false" outlineLevel="0" collapsed="false">
      <c r="E135" s="0" t="s">
        <v>1227</v>
      </c>
      <c r="I135" s="0" t="str">
        <f aca="false">LEFT(E135,SEARCH("(",E135,1)-1)</f>
        <v>DPMT</v>
      </c>
      <c r="J135" s="0" t="n">
        <f aca="false">IF(ISNUMBER(RIGHT(E135,LEN(E135)-SEARCH("(",E135,1))*1),RIGHT(E135,LEN(E135)-SEARCH("(",E135,1))*1,VLOOKUP(MID(E135,SEARCH("(",E135,1)+1,IF(ISERROR(FIND("NBMX",E135,1)),3,4)),$A$2:$C$36,3,0))</f>
        <v>4000</v>
      </c>
      <c r="K135" s="0" t="str">
        <f aca="false">IF(ISERROR(J135),1,"")</f>
        <v/>
      </c>
      <c r="L135" s="6"/>
      <c r="M135" s="6"/>
      <c r="N135" s="6"/>
      <c r="P135" s="6"/>
      <c r="Q135" s="6"/>
      <c r="R135" s="6"/>
    </row>
    <row r="136" customFormat="false" ht="13.2" hidden="false" customHeight="false" outlineLevel="0" collapsed="false">
      <c r="E136" s="0" t="s">
        <v>1697</v>
      </c>
      <c r="F136" s="0" t="s">
        <v>1599</v>
      </c>
      <c r="I136" s="0" t="str">
        <f aca="false">LEFT(E136,SEARCH("(",E136,1)-1)</f>
        <v>DPRC</v>
      </c>
      <c r="J136" s="0" t="n">
        <f aca="false">IF(ISNUMBER(RIGHT(E136,LEN(E136)-SEARCH("(",E136,1))*1),RIGHT(E136,LEN(E136)-SEARCH("(",E136,1))*1,VLOOKUP(MID(E136,SEARCH("(",E136,1)+1,IF(ISERROR(FIND("NBMX",E136,1)),3,4)),$A$2:$C$36,3,0))</f>
        <v>31</v>
      </c>
      <c r="K136" s="0" t="str">
        <f aca="false">IF(ISERROR(J136),1,"")</f>
        <v/>
      </c>
      <c r="L136" s="6"/>
      <c r="M136" s="6"/>
      <c r="N136" s="6"/>
      <c r="P136" s="6"/>
      <c r="Q136" s="6"/>
      <c r="R136" s="6"/>
    </row>
    <row r="137" customFormat="false" ht="13.2" hidden="false" customHeight="false" outlineLevel="0" collapsed="false">
      <c r="E137" s="0" t="s">
        <v>1698</v>
      </c>
      <c r="F137" s="0" t="s">
        <v>1599</v>
      </c>
      <c r="I137" s="0" t="str">
        <f aca="false">LEFT(E137,SEARCH("(",E137,1)-1)</f>
        <v>DPRN</v>
      </c>
      <c r="J137" s="0" t="n">
        <f aca="false">IF(ISNUMBER(RIGHT(E137,LEN(E137)-SEARCH("(",E137,1))*1),RIGHT(E137,LEN(E137)-SEARCH("(",E137,1))*1,VLOOKUP(MID(E137,SEARCH("(",E137,1)+1,IF(ISERROR(FIND("NBMX",E137,1)),3,4)),$A$2:$C$36,3,0))</f>
        <v>31</v>
      </c>
      <c r="K137" s="0" t="str">
        <f aca="false">IF(ISERROR(J137),1,"")</f>
        <v/>
      </c>
      <c r="L137" s="6"/>
      <c r="M137" s="6"/>
      <c r="N137" s="6"/>
      <c r="P137" s="6"/>
      <c r="Q137" s="6"/>
      <c r="R137" s="6"/>
    </row>
    <row r="138" customFormat="false" ht="13.2" hidden="false" customHeight="false" outlineLevel="0" collapsed="false">
      <c r="E138" s="0" t="s">
        <v>1699</v>
      </c>
      <c r="F138" s="0" t="s">
        <v>1599</v>
      </c>
      <c r="I138" s="0" t="str">
        <f aca="false">LEFT(E138,SEARCH("(",E138,1)-1)</f>
        <v>DPRO</v>
      </c>
      <c r="J138" s="0" t="n">
        <f aca="false">IF(ISNUMBER(RIGHT(E138,LEN(E138)-SEARCH("(",E138,1))*1),RIGHT(E138,LEN(E138)-SEARCH("(",E138,1))*1,VLOOKUP(MID(E138,SEARCH("(",E138,1)+1,IF(ISERROR(FIND("NBMX",E138,1)),3,4)),$A$2:$C$36,3,0))</f>
        <v>31</v>
      </c>
      <c r="K138" s="0" t="str">
        <f aca="false">IF(ISERROR(J138),1,"")</f>
        <v/>
      </c>
      <c r="L138" s="6"/>
      <c r="M138" s="6"/>
      <c r="N138" s="6"/>
      <c r="P138" s="6"/>
      <c r="Q138" s="6"/>
      <c r="R138" s="6"/>
    </row>
    <row r="139" customFormat="false" ht="13.2" hidden="false" customHeight="false" outlineLevel="0" collapsed="false">
      <c r="E139" s="0" t="s">
        <v>1228</v>
      </c>
      <c r="I139" s="0" t="str">
        <f aca="false">LEFT(E139,SEARCH("(",E139,1)-1)</f>
        <v>DRAV</v>
      </c>
      <c r="J139" s="0" t="n">
        <f aca="false">IF(ISNUMBER(RIGHT(E139,LEN(E139)-SEARCH("(",E139,1))*1),RIGHT(E139,LEN(E139)-SEARCH("(",E139,1))*1,VLOOKUP(MID(E139,SEARCH("(",E139,1)+1,IF(ISERROR(FIND("NBMX",E139,1)),3,4)),$A$2:$C$36,3,0))</f>
        <v>4000</v>
      </c>
      <c r="K139" s="0" t="str">
        <f aca="false">IF(ISERROR(J139),1,"")</f>
        <v/>
      </c>
      <c r="L139" s="6"/>
      <c r="M139" s="6"/>
      <c r="N139" s="6"/>
      <c r="P139" s="6"/>
      <c r="Q139" s="6"/>
      <c r="R139" s="6"/>
    </row>
    <row r="140" customFormat="false" ht="13.2" hidden="false" customHeight="false" outlineLevel="0" collapsed="false">
      <c r="E140" s="0" t="s">
        <v>956</v>
      </c>
      <c r="I140" s="0" t="str">
        <f aca="false">LEFT(E140,SEARCH("(",E140,1)-1)</f>
        <v>DRT</v>
      </c>
      <c r="J140" s="0" t="n">
        <f aca="false">IF(ISNUMBER(RIGHT(E140,LEN(E140)-SEARCH("(",E140,1))*1),RIGHT(E140,LEN(E140)-SEARCH("(",E140,1))*1,VLOOKUP(MID(E140,SEARCH("(",E140,1)+1,IF(ISERROR(FIND("NBMX",E140,1)),3,4)),$A$2:$C$36,3,0))</f>
        <v>1000</v>
      </c>
      <c r="K140" s="0" t="str">
        <f aca="false">IF(ISERROR(J140),1,"")</f>
        <v/>
      </c>
      <c r="L140" s="6"/>
      <c r="M140" s="6"/>
      <c r="N140" s="6"/>
      <c r="P140" s="6"/>
      <c r="Q140" s="6"/>
      <c r="R140" s="6"/>
    </row>
    <row r="141" customFormat="false" ht="13.2" hidden="false" customHeight="false" outlineLevel="0" collapsed="false">
      <c r="E141" s="0" t="s">
        <v>1700</v>
      </c>
      <c r="F141" s="0" t="s">
        <v>1599</v>
      </c>
      <c r="I141" s="0" t="str">
        <f aca="false">LEFT(E141,SEARCH("(",E141,1)-1)</f>
        <v>DRWX</v>
      </c>
      <c r="J141" s="0" t="n">
        <f aca="false">IF(ISNUMBER(RIGHT(E141,LEN(E141)-SEARCH("(",E141,1))*1),RIGHT(E141,LEN(E141)-SEARCH("(",E141,1))*1,VLOOKUP(MID(E141,SEARCH("(",E141,1)+1,IF(ISERROR(FIND("NBMX",E141,1)),3,4)),$A$2:$C$36,3,0))</f>
        <v>31</v>
      </c>
      <c r="K141" s="0" t="str">
        <f aca="false">IF(ISERROR(J141),1,"")</f>
        <v/>
      </c>
      <c r="L141" s="6"/>
      <c r="M141" s="6"/>
      <c r="N141" s="6"/>
      <c r="P141" s="6"/>
      <c r="Q141" s="6"/>
      <c r="R141" s="6"/>
    </row>
    <row r="142" customFormat="false" ht="13.2" hidden="false" customHeight="false" outlineLevel="0" collapsed="false">
      <c r="E142" s="0" t="s">
        <v>957</v>
      </c>
      <c r="I142" s="0" t="str">
        <f aca="false">LEFT(E142,SEARCH("(",E142,1)-1)</f>
        <v>DST0</v>
      </c>
      <c r="J142" s="0" t="n">
        <f aca="false">IF(ISNUMBER(RIGHT(E142,LEN(E142)-SEARCH("(",E142,1))*1),RIGHT(E142,LEN(E142)-SEARCH("(",E142,1))*1,VLOOKUP(MID(E142,SEARCH("(",E142,1)+1,IF(ISERROR(FIND("NBMX",E142,1)),3,4)),$A$2:$C$36,3,0))</f>
        <v>1000</v>
      </c>
      <c r="K142" s="0" t="str">
        <f aca="false">IF(ISERROR(J142),1,"")</f>
        <v/>
      </c>
      <c r="L142" s="6"/>
      <c r="M142" s="6"/>
      <c r="N142" s="6"/>
      <c r="P142" s="6"/>
      <c r="Q142" s="6"/>
      <c r="R142" s="6"/>
    </row>
    <row r="143" customFormat="false" ht="13.2" hidden="false" customHeight="false" outlineLevel="0" collapsed="false">
      <c r="E143" s="0" t="s">
        <v>1701</v>
      </c>
      <c r="F143" s="0" t="s">
        <v>1702</v>
      </c>
      <c r="I143" s="0" t="str">
        <f aca="false">LEFT(E143,SEARCH("(",E143,1)-1)</f>
        <v>DUMP</v>
      </c>
      <c r="J143" s="0" t="n">
        <f aca="false">IF(ISNUMBER(RIGHT(E143,LEN(E143)-SEARCH("(",E143,1))*1),RIGHT(E143,LEN(E143)-SEARCH("(",E143,1))*1,VLOOKUP(MID(E143,SEARCH("(",E143,1)+1,IF(ISERROR(FIND("NBMX",E143,1)),3,4)),$A$2:$C$36,3,0))</f>
        <v>10</v>
      </c>
      <c r="K143" s="0" t="str">
        <f aca="false">IF(ISERROR(J143),1,"")</f>
        <v/>
      </c>
      <c r="L143" s="6"/>
      <c r="M143" s="6"/>
      <c r="N143" s="6"/>
      <c r="P143" s="6"/>
      <c r="Q143" s="6"/>
      <c r="R143" s="6"/>
    </row>
    <row r="144" customFormat="false" ht="13.2" hidden="false" customHeight="false" outlineLevel="0" collapsed="false">
      <c r="E144" s="0" t="s">
        <v>958</v>
      </c>
      <c r="I144" s="0" t="str">
        <f aca="false">LEFT(E144,SEARCH("(",E144,1)-1)</f>
        <v>DWOC</v>
      </c>
      <c r="J144" s="0" t="n">
        <f aca="false">IF(ISNUMBER(RIGHT(E144,LEN(E144)-SEARCH("(",E144,1))*1),RIGHT(E144,LEN(E144)-SEARCH("(",E144,1))*1,VLOOKUP(MID(E144,SEARCH("(",E144,1)+1,IF(ISERROR(FIND("NBMX",E144,1)),3,4)),$A$2:$C$36,3,0))</f>
        <v>1000</v>
      </c>
      <c r="K144" s="0" t="str">
        <f aca="false">IF(ISERROR(J144),1,"")</f>
        <v/>
      </c>
      <c r="L144" s="6"/>
      <c r="M144" s="6"/>
      <c r="N144" s="6"/>
      <c r="P144" s="6"/>
      <c r="Q144" s="6"/>
      <c r="R144" s="6"/>
    </row>
    <row r="145" customFormat="false" ht="13.2" hidden="false" customHeight="false" outlineLevel="0" collapsed="false">
      <c r="E145" s="0" t="s">
        <v>1703</v>
      </c>
      <c r="F145" s="0" t="s">
        <v>1599</v>
      </c>
      <c r="I145" s="0" t="str">
        <f aca="false">LEFT(E145,SEARCH("(",E145,1)-1)</f>
        <v>EAR</v>
      </c>
      <c r="J145" s="0" t="n">
        <f aca="false">IF(ISNUMBER(RIGHT(E145,LEN(E145)-SEARCH("(",E145,1))*1),RIGHT(E145,LEN(E145)-SEARCH("(",E145,1))*1,VLOOKUP(MID(E145,SEARCH("(",E145,1)+1,IF(ISERROR(FIND("NBMX",E145,1)),3,4)),$A$2:$C$36,3,0))</f>
        <v>31</v>
      </c>
      <c r="K145" s="0" t="str">
        <f aca="false">IF(ISERROR(J145),1,"")</f>
        <v/>
      </c>
      <c r="L145" s="6"/>
      <c r="M145" s="6"/>
      <c r="N145" s="6"/>
      <c r="P145" s="6"/>
      <c r="Q145" s="6"/>
      <c r="R145" s="6"/>
    </row>
    <row r="146" customFormat="false" ht="13.2" hidden="false" customHeight="false" outlineLevel="0" collapsed="false">
      <c r="E146" s="0" t="s">
        <v>1704</v>
      </c>
      <c r="F146" s="0" t="s">
        <v>1599</v>
      </c>
      <c r="I146" s="0" t="str">
        <f aca="false">LEFT(E146,SEARCH("(",E146,1)-1)</f>
        <v>ECND</v>
      </c>
      <c r="J146" s="0" t="n">
        <f aca="false">IF(ISNUMBER(RIGHT(E146,LEN(E146)-SEARCH("(",E146,1))*1),RIGHT(E146,LEN(E146)-SEARCH("(",E146,1))*1,VLOOKUP(MID(E146,SEARCH("(",E146,1)+1,IF(ISERROR(FIND("NBMX",E146,1)),3,4)),$A$2:$C$36,3,0))</f>
        <v>12</v>
      </c>
      <c r="K146" s="0" t="str">
        <f aca="false">IF(ISERROR(J146),1,"")</f>
        <v/>
      </c>
      <c r="L146" s="6"/>
      <c r="M146" s="6"/>
      <c r="N146" s="6"/>
      <c r="P146" s="6"/>
      <c r="Q146" s="6"/>
      <c r="R146" s="6"/>
    </row>
    <row r="147" customFormat="false" ht="13.2" hidden="false" customHeight="false" outlineLevel="0" collapsed="false">
      <c r="E147" s="0" t="s">
        <v>959</v>
      </c>
      <c r="I147" s="0" t="str">
        <f aca="false">LEFT(E147,SEARCH("(",E147,1)-1)</f>
        <v>EFI</v>
      </c>
      <c r="J147" s="0" t="n">
        <f aca="false">IF(ISNUMBER(RIGHT(E147,LEN(E147)-SEARCH("(",E147,1))*1),RIGHT(E147,LEN(E147)-SEARCH("(",E147,1))*1,VLOOKUP(MID(E147,SEARCH("(",E147,1)+1,IF(ISERROR(FIND("NBMX",E147,1)),3,4)),$A$2:$C$36,3,0))</f>
        <v>1000</v>
      </c>
      <c r="K147" s="0" t="str">
        <f aca="false">IF(ISERROR(J147),1,"")</f>
        <v/>
      </c>
      <c r="L147" s="6"/>
      <c r="M147" s="6"/>
      <c r="N147" s="6"/>
      <c r="P147" s="6"/>
      <c r="Q147" s="6"/>
      <c r="R147" s="6"/>
    </row>
    <row r="148" customFormat="false" ht="13.2" hidden="false" customHeight="false" outlineLevel="0" collapsed="false">
      <c r="E148" s="0" t="s">
        <v>834</v>
      </c>
      <c r="I148" s="0" t="str">
        <f aca="false">LEFT(E148,SEARCH("(",E148,1)-1)</f>
        <v>EFM</v>
      </c>
      <c r="J148" s="0" t="n">
        <f aca="false">IF(ISNUMBER(RIGHT(E148,LEN(E148)-SEARCH("(",E148,1))*1),RIGHT(E148,LEN(E148)-SEARCH("(",E148,1))*1,VLOOKUP(MID(E148,SEARCH("(",E148,1)+1,IF(ISERROR(FIND("NBMX",E148,1)),3,4)),$A$2:$C$36,3,0))</f>
        <v>300</v>
      </c>
      <c r="K148" s="0" t="str">
        <f aca="false">IF(ISERROR(J148),1,"")</f>
        <v/>
      </c>
      <c r="L148" s="6"/>
      <c r="M148" s="6"/>
      <c r="N148" s="6"/>
      <c r="P148" s="6"/>
      <c r="Q148" s="6"/>
      <c r="R148" s="6"/>
    </row>
    <row r="149" customFormat="false" ht="13.2" hidden="false" customHeight="false" outlineLevel="0" collapsed="false">
      <c r="E149" s="0" t="s">
        <v>960</v>
      </c>
      <c r="I149" s="0" t="str">
        <f aca="false">LEFT(E149,SEARCH("(",E149,1)-1)</f>
        <v>EK</v>
      </c>
      <c r="J149" s="0" t="n">
        <f aca="false">IF(ISNUMBER(RIGHT(E149,LEN(E149)-SEARCH("(",E149,1))*1),RIGHT(E149,LEN(E149)-SEARCH("(",E149,1))*1,VLOOKUP(MID(E149,SEARCH("(",E149,1)+1,IF(ISERROR(FIND("NBMX",E149,1)),3,4)),$A$2:$C$36,3,0))</f>
        <v>1000</v>
      </c>
      <c r="K149" s="0" t="str">
        <f aca="false">IF(ISERROR(J149),1,"")</f>
        <v/>
      </c>
      <c r="L149" s="6"/>
      <c r="M149" s="6"/>
      <c r="N149" s="6"/>
      <c r="P149" s="6"/>
      <c r="Q149" s="6"/>
      <c r="R149" s="6"/>
    </row>
    <row r="150" customFormat="false" ht="13.2" hidden="false" customHeight="false" outlineLevel="0" collapsed="false">
      <c r="E150" s="0" t="s">
        <v>961</v>
      </c>
      <c r="I150" s="0" t="str">
        <f aca="false">LEFT(E150,SEARCH("(",E150,1)-1)</f>
        <v>EM10</v>
      </c>
      <c r="J150" s="0" t="n">
        <f aca="false">IF(ISNUMBER(RIGHT(E150,LEN(E150)-SEARCH("(",E150,1))*1),RIGHT(E150,LEN(E150)-SEARCH("(",E150,1))*1,VLOOKUP(MID(E150,SEARCH("(",E150,1)+1,IF(ISERROR(FIND("NBMX",E150,1)),3,4)),$A$2:$C$36,3,0))</f>
        <v>1000</v>
      </c>
      <c r="K150" s="0" t="str">
        <f aca="false">IF(ISERROR(J150),1,"")</f>
        <v/>
      </c>
      <c r="L150" s="6"/>
      <c r="M150" s="6"/>
      <c r="N150" s="6"/>
      <c r="P150" s="6"/>
      <c r="Q150" s="6"/>
      <c r="R150" s="6"/>
    </row>
    <row r="151" customFormat="false" ht="13.2" hidden="false" customHeight="false" outlineLevel="0" collapsed="false">
      <c r="E151" s="0" t="s">
        <v>835</v>
      </c>
      <c r="I151" s="0" t="str">
        <f aca="false">LEFT(E151,SEARCH("(",E151,1)-1)</f>
        <v>EMX</v>
      </c>
      <c r="J151" s="0" t="n">
        <f aca="false">IF(ISNUMBER(RIGHT(E151,LEN(E151)-SEARCH("(",E151,1))*1),RIGHT(E151,LEN(E151)-SEARCH("(",E151,1))*1,VLOOKUP(MID(E151,SEARCH("(",E151,1)+1,IF(ISERROR(FIND("NBMX",E151,1)),3,4)),$A$2:$C$36,3,0))</f>
        <v>300</v>
      </c>
      <c r="K151" s="0" t="str">
        <f aca="false">IF(ISERROR(J151),1,"")</f>
        <v/>
      </c>
      <c r="L151" s="6"/>
      <c r="M151" s="6"/>
      <c r="N151" s="6"/>
      <c r="P151" s="6"/>
      <c r="Q151" s="6"/>
      <c r="R151" s="6"/>
    </row>
    <row r="152" customFormat="false" ht="13.2" hidden="false" customHeight="false" outlineLevel="0" collapsed="false">
      <c r="E152" s="0" t="s">
        <v>1705</v>
      </c>
      <c r="F152" s="0" t="s">
        <v>1599</v>
      </c>
      <c r="I152" s="0" t="str">
        <f aca="false">LEFT(E152,SEARCH("(",E152,1)-1)</f>
        <v>EO5</v>
      </c>
      <c r="J152" s="0" t="n">
        <f aca="false">IF(ISNUMBER(RIGHT(E152,LEN(E152)-SEARCH("(",E152,1))*1),RIGHT(E152,LEN(E152)-SEARCH("(",E152,1))*1,VLOOKUP(MID(E152,SEARCH("(",E152,1)+1,IF(ISERROR(FIND("NBMX",E152,1)),3,4)),$A$2:$C$36,3,0))</f>
        <v>30</v>
      </c>
      <c r="K152" s="0" t="str">
        <f aca="false">IF(ISERROR(J152),1,"")</f>
        <v/>
      </c>
      <c r="L152" s="6"/>
      <c r="M152" s="6"/>
      <c r="N152" s="6"/>
      <c r="P152" s="6"/>
      <c r="Q152" s="6"/>
      <c r="R152" s="6"/>
    </row>
    <row r="153" customFormat="false" ht="13.2" hidden="false" customHeight="false" outlineLevel="0" collapsed="false">
      <c r="E153" s="0" t="s">
        <v>858</v>
      </c>
      <c r="I153" s="0" t="str">
        <f aca="false">LEFT(E153,SEARCH("(",E153,1)-1)</f>
        <v>EP</v>
      </c>
      <c r="J153" s="0" t="n">
        <f aca="false">IF(ISNUMBER(RIGHT(E153,LEN(E153)-SEARCH("(",E153,1))*1),RIGHT(E153,LEN(E153)-SEARCH("(",E153,1))*1,VLOOKUP(MID(E153,SEARCH("(",E153,1)+1,IF(ISERROR(FIND("NBMX",E153,1)),3,4)),$A$2:$C$36,3,0))</f>
        <v>200</v>
      </c>
      <c r="K153" s="0" t="str">
        <f aca="false">IF(ISERROR(J153),1,"")</f>
        <v/>
      </c>
      <c r="L153" s="6"/>
      <c r="M153" s="6"/>
      <c r="N153" s="6"/>
      <c r="P153" s="6"/>
      <c r="Q153" s="6"/>
      <c r="R153" s="6"/>
    </row>
    <row r="154" customFormat="false" ht="13.2" hidden="false" customHeight="false" outlineLevel="0" collapsed="false">
      <c r="E154" s="0" t="s">
        <v>1706</v>
      </c>
      <c r="F154" s="0" t="s">
        <v>1599</v>
      </c>
      <c r="I154" s="0" t="str">
        <f aca="false">LEFT(E154,SEARCH("(",E154,1)-1)</f>
        <v>EQKE</v>
      </c>
      <c r="J154" s="0" t="n">
        <f aca="false">IF(ISNUMBER(RIGHT(E154,LEN(E154)-SEARCH("(",E154,1))*1),RIGHT(E154,LEN(E154)-SEARCH("(",E154,1))*1,VLOOKUP(MID(E154,SEARCH("(",E154,1)+1,IF(ISERROR(FIND("NBMX",E154,1)),3,4)),$A$2:$C$36,3,0))</f>
        <v>12</v>
      </c>
      <c r="K154" s="0" t="str">
        <f aca="false">IF(ISERROR(J154),1,"")</f>
        <v/>
      </c>
      <c r="L154" s="6"/>
      <c r="M154" s="6"/>
      <c r="N154" s="6"/>
      <c r="P154" s="6"/>
      <c r="Q154" s="6"/>
      <c r="R154" s="6"/>
    </row>
    <row r="155" customFormat="false" ht="13.2" hidden="false" customHeight="false" outlineLevel="0" collapsed="false">
      <c r="E155" s="0" t="s">
        <v>1707</v>
      </c>
      <c r="F155" s="0" t="s">
        <v>1599</v>
      </c>
      <c r="I155" s="0" t="str">
        <f aca="false">LEFT(E155,SEARCH("(",E155,1)-1)</f>
        <v>EQKS</v>
      </c>
      <c r="J155" s="0" t="n">
        <f aca="false">IF(ISNUMBER(RIGHT(E155,LEN(E155)-SEARCH("(",E155,1))*1),RIGHT(E155,LEN(E155)-SEARCH("(",E155,1))*1,VLOOKUP(MID(E155,SEARCH("(",E155,1)+1,IF(ISERROR(FIND("NBMX",E155,1)),3,4)),$A$2:$C$36,3,0))</f>
        <v>12</v>
      </c>
      <c r="K155" s="0" t="str">
        <f aca="false">IF(ISERROR(J155),1,"")</f>
        <v/>
      </c>
      <c r="L155" s="6"/>
      <c r="M155" s="6"/>
      <c r="N155" s="6"/>
      <c r="P155" s="6"/>
      <c r="Q155" s="6"/>
      <c r="R155" s="6"/>
    </row>
    <row r="156" customFormat="false" ht="13.2" hidden="false" customHeight="false" outlineLevel="0" collapsed="false">
      <c r="E156" s="0" t="s">
        <v>1229</v>
      </c>
      <c r="I156" s="0" t="str">
        <f aca="false">LEFT(E156,SEARCH("(",E156,1)-1)</f>
        <v>ERAV</v>
      </c>
      <c r="J156" s="0" t="n">
        <f aca="false">IF(ISNUMBER(RIGHT(E156,LEN(E156)-SEARCH("(",E156,1))*1),RIGHT(E156,LEN(E156)-SEARCH("(",E156,1))*1,VLOOKUP(MID(E156,SEARCH("(",E156,1)+1,IF(ISERROR(FIND("NBMX",E156,1)),3,4)),$A$2:$C$36,3,0))</f>
        <v>4000</v>
      </c>
      <c r="K156" s="0" t="str">
        <f aca="false">IF(ISERROR(J156),1,"")</f>
        <v/>
      </c>
      <c r="L156" s="6"/>
      <c r="M156" s="6"/>
      <c r="N156" s="6"/>
      <c r="P156" s="6"/>
      <c r="Q156" s="6"/>
      <c r="R156" s="6"/>
    </row>
    <row r="157" customFormat="false" ht="13.2" hidden="false" customHeight="false" outlineLevel="0" collapsed="false">
      <c r="E157" s="0" t="s">
        <v>1708</v>
      </c>
      <c r="F157" s="0" t="s">
        <v>1599</v>
      </c>
      <c r="I157" s="0" t="str">
        <f aca="false">LEFT(E157,SEARCH("(",E157,1)-1)</f>
        <v>ETG</v>
      </c>
      <c r="J157" s="0" t="n">
        <f aca="false">IF(ISNUMBER(RIGHT(E157,LEN(E157)-SEARCH("(",E157,1))*1),RIGHT(E157,LEN(E157)-SEARCH("(",E157,1))*1,VLOOKUP(MID(E157,SEARCH("(",E157,1)+1,IF(ISERROR(FIND("NBMX",E157,1)),3,4)),$A$2:$C$36,3,0))</f>
        <v>200</v>
      </c>
      <c r="K157" s="0" t="str">
        <f aca="false">IF(ISERROR(J157),1,"")</f>
        <v/>
      </c>
      <c r="L157" s="6"/>
      <c r="M157" s="6"/>
      <c r="N157" s="6"/>
      <c r="P157" s="6"/>
      <c r="Q157" s="6"/>
      <c r="R157" s="6"/>
    </row>
    <row r="158" customFormat="false" ht="13.2" hidden="false" customHeight="false" outlineLevel="0" collapsed="false">
      <c r="E158" s="0" t="s">
        <v>962</v>
      </c>
      <c r="I158" s="0" t="str">
        <f aca="false">LEFT(E158,SEARCH("(",E158,1)-1)</f>
        <v>EVRS</v>
      </c>
      <c r="J158" s="0" t="n">
        <f aca="false">IF(ISNUMBER(RIGHT(E158,LEN(E158)-SEARCH("(",E158,1))*1),RIGHT(E158,LEN(E158)-SEARCH("(",E158,1))*1,VLOOKUP(MID(E158,SEARCH("(",E158,1)+1,IF(ISERROR(FIND("NBMX",E158,1)),3,4)),$A$2:$C$36,3,0))</f>
        <v>1000</v>
      </c>
      <c r="K158" s="0" t="str">
        <f aca="false">IF(ISERROR(J158),1,"")</f>
        <v/>
      </c>
      <c r="L158" s="6"/>
      <c r="M158" s="6"/>
      <c r="N158" s="6"/>
      <c r="P158" s="6"/>
      <c r="Q158" s="6"/>
      <c r="R158" s="6"/>
    </row>
    <row r="159" customFormat="false" ht="13.2" hidden="false" customHeight="false" outlineLevel="0" collapsed="false">
      <c r="E159" s="0" t="s">
        <v>963</v>
      </c>
      <c r="I159" s="0" t="str">
        <f aca="false">LEFT(E159,SEARCH("(",E159,1)-1)</f>
        <v>EVRT</v>
      </c>
      <c r="J159" s="0" t="n">
        <f aca="false">IF(ISNUMBER(RIGHT(E159,LEN(E159)-SEARCH("(",E159,1))*1),RIGHT(E159,LEN(E159)-SEARCH("(",E159,1))*1,VLOOKUP(MID(E159,SEARCH("(",E159,1)+1,IF(ISERROR(FIND("NBMX",E159,1)),3,4)),$A$2:$C$36,3,0))</f>
        <v>1000</v>
      </c>
      <c r="K159" s="0" t="str">
        <f aca="false">IF(ISERROR(J159),1,"")</f>
        <v/>
      </c>
      <c r="L159" s="6"/>
      <c r="M159" s="6"/>
      <c r="N159" s="6"/>
      <c r="P159" s="6"/>
      <c r="Q159" s="6"/>
      <c r="R159" s="6"/>
    </row>
    <row r="160" customFormat="false" ht="13.2" hidden="false" customHeight="false" outlineLevel="0" collapsed="false">
      <c r="E160" s="0" t="s">
        <v>1709</v>
      </c>
      <c r="F160" s="0" t="s">
        <v>1599</v>
      </c>
      <c r="I160" s="0" t="str">
        <f aca="false">LEFT(E160,SEARCH("(",E160,1)-1)</f>
        <v>EXCK</v>
      </c>
      <c r="J160" s="0" t="n">
        <f aca="false">IF(ISNUMBER(RIGHT(E160,LEN(E160)-SEARCH("(",E160,1))*1),RIGHT(E160,LEN(E160)-SEARCH("(",E160,1))*1,VLOOKUP(MID(E160,SEARCH("(",E160,1)+1,IF(ISERROR(FIND("NBMX",E160,1)),3,4)),$A$2:$C$36,3,0))</f>
        <v>12</v>
      </c>
      <c r="K160" s="0" t="str">
        <f aca="false">IF(ISERROR(J160),1,"")</f>
        <v/>
      </c>
      <c r="L160" s="6"/>
      <c r="M160" s="6"/>
      <c r="N160" s="6"/>
      <c r="P160" s="6"/>
      <c r="Q160" s="6"/>
      <c r="R160" s="6"/>
    </row>
    <row r="161" customFormat="false" ht="13.2" hidden="false" customHeight="false" outlineLevel="0" collapsed="false">
      <c r="E161" s="0" t="s">
        <v>859</v>
      </c>
      <c r="I161" s="0" t="str">
        <f aca="false">LEFT(E161,SEARCH("(",E161,1)-1)</f>
        <v>EXTC</v>
      </c>
      <c r="J161" s="0" t="n">
        <f aca="false">IF(ISNUMBER(RIGHT(E161,LEN(E161)-SEARCH("(",E161,1))*1),RIGHT(E161,LEN(E161)-SEARCH("(",E161,1))*1,VLOOKUP(MID(E161,SEARCH("(",E161,1)+1,IF(ISERROR(FIND("NBMX",E161,1)),3,4)),$A$2:$C$36,3,0))</f>
        <v>200</v>
      </c>
      <c r="K161" s="0" t="str">
        <f aca="false">IF(ISERROR(J161),1,"")</f>
        <v/>
      </c>
      <c r="L161" s="6"/>
      <c r="M161" s="6"/>
      <c r="N161" s="6"/>
      <c r="P161" s="6"/>
      <c r="Q161" s="6"/>
      <c r="R161" s="6"/>
    </row>
    <row r="162" customFormat="false" ht="13.2" hidden="false" customHeight="false" outlineLevel="0" collapsed="false">
      <c r="E162" s="0" t="s">
        <v>964</v>
      </c>
      <c r="I162" s="0" t="str">
        <f aca="false">LEFT(E162,SEARCH("(",E162,1)-1)</f>
        <v>FBM</v>
      </c>
      <c r="J162" s="0" t="n">
        <f aca="false">IF(ISNUMBER(RIGHT(E162,LEN(E162)-SEARCH("(",E162,1))*1),RIGHT(E162,LEN(E162)-SEARCH("(",E162,1))*1,VLOOKUP(MID(E162,SEARCH("(",E162,1)+1,IF(ISERROR(FIND("NBMX",E162,1)),3,4)),$A$2:$C$36,3,0))</f>
        <v>1000</v>
      </c>
      <c r="K162" s="0" t="str">
        <f aca="false">IF(ISERROR(J162),1,"")</f>
        <v/>
      </c>
      <c r="L162" s="6"/>
      <c r="M162" s="6"/>
      <c r="N162" s="6"/>
      <c r="P162" s="6"/>
      <c r="Q162" s="6"/>
      <c r="R162" s="6"/>
    </row>
    <row r="163" customFormat="false" ht="13.2" hidden="false" customHeight="false" outlineLevel="0" collapsed="false">
      <c r="E163" s="0" t="s">
        <v>1710</v>
      </c>
      <c r="F163" s="0" t="s">
        <v>1599</v>
      </c>
      <c r="I163" s="0" t="str">
        <f aca="false">LEFT(E163,SEARCH("(",E163,1)-1)</f>
        <v>FC</v>
      </c>
      <c r="J163" s="0" t="n">
        <f aca="false">IF(ISNUMBER(RIGHT(E163,LEN(E163)-SEARCH("(",E163,1))*1),RIGHT(E163,LEN(E163)-SEARCH("(",E163,1))*1,VLOOKUP(MID(E163,SEARCH("(",E163,1)+1,IF(ISERROR(FIND("NBMX",E163,1)),3,4)),$A$2:$C$36,3,0))</f>
        <v>31</v>
      </c>
      <c r="K163" s="0" t="str">
        <f aca="false">IF(ISERROR(J163),1,"")</f>
        <v/>
      </c>
      <c r="L163" s="6"/>
      <c r="M163" s="6"/>
      <c r="N163" s="6"/>
      <c r="P163" s="6"/>
      <c r="Q163" s="6"/>
      <c r="R163" s="6"/>
    </row>
    <row r="164" customFormat="false" ht="13.2" hidden="false" customHeight="false" outlineLevel="0" collapsed="false">
      <c r="E164" s="0" t="s">
        <v>965</v>
      </c>
      <c r="I164" s="0" t="str">
        <f aca="false">LEFT(E164,SEARCH("(",E164,1)-1)</f>
        <v>FCMN</v>
      </c>
      <c r="J164" s="0" t="n">
        <f aca="false">IF(ISNUMBER(RIGHT(E164,LEN(E164)-SEARCH("(",E164,1))*1),RIGHT(E164,LEN(E164)-SEARCH("(",E164,1))*1,VLOOKUP(MID(E164,SEARCH("(",E164,1)+1,IF(ISERROR(FIND("NBMX",E164,1)),3,4)),$A$2:$C$36,3,0))</f>
        <v>1000</v>
      </c>
      <c r="K164" s="0" t="str">
        <f aca="false">IF(ISERROR(J164),1,"")</f>
        <v/>
      </c>
      <c r="L164" s="6"/>
      <c r="M164" s="6"/>
      <c r="N164" s="6"/>
      <c r="P164" s="6"/>
      <c r="Q164" s="6"/>
      <c r="R164" s="6"/>
    </row>
    <row r="165" customFormat="false" ht="13.2" hidden="false" customHeight="false" outlineLevel="0" collapsed="false">
      <c r="E165" s="0" t="s">
        <v>966</v>
      </c>
      <c r="I165" s="0" t="str">
        <f aca="false">LEFT(E165,SEARCH("(",E165,1)-1)</f>
        <v>FCMP</v>
      </c>
      <c r="J165" s="0" t="n">
        <f aca="false">IF(ISNUMBER(RIGHT(E165,LEN(E165)-SEARCH("(",E165,1))*1),RIGHT(E165,LEN(E165)-SEARCH("(",E165,1))*1,VLOOKUP(MID(E165,SEARCH("(",E165,1)+1,IF(ISERROR(FIND("NBMX",E165,1)),3,4)),$A$2:$C$36,3,0))</f>
        <v>1000</v>
      </c>
      <c r="K165" s="0" t="str">
        <f aca="false">IF(ISERROR(J165),1,"")</f>
        <v/>
      </c>
      <c r="L165" s="6"/>
      <c r="M165" s="6"/>
      <c r="N165" s="6"/>
      <c r="P165" s="6"/>
      <c r="Q165" s="6"/>
      <c r="R165" s="6"/>
    </row>
    <row r="166" customFormat="false" ht="13.2" hidden="false" customHeight="false" outlineLevel="0" collapsed="false">
      <c r="E166" s="0" t="s">
        <v>812</v>
      </c>
      <c r="I166" s="0" t="str">
        <f aca="false">LEFT(E166,SEARCH("(",E166,1)-1)</f>
        <v>FCST</v>
      </c>
      <c r="J166" s="0" t="n">
        <f aca="false">IF(ISNUMBER(RIGHT(E166,LEN(E166)-SEARCH("(",E166,1))*1),RIGHT(E166,LEN(E166)-SEARCH("(",E166,1))*1,VLOOKUP(MID(E166,SEARCH("(",E166,1)+1,IF(ISERROR(FIND("NBMX",E166,1)),3,4)),$A$2:$C$36,3,0))</f>
        <v>60</v>
      </c>
      <c r="K166" s="0" t="str">
        <f aca="false">IF(ISERROR(J166),1,"")</f>
        <v/>
      </c>
      <c r="L166" s="6"/>
      <c r="M166" s="6"/>
      <c r="N166" s="6"/>
      <c r="P166" s="6"/>
      <c r="Q166" s="6"/>
      <c r="R166" s="6"/>
    </row>
    <row r="167" customFormat="false" ht="13.2" hidden="false" customHeight="false" outlineLevel="0" collapsed="false">
      <c r="E167" s="0" t="s">
        <v>967</v>
      </c>
      <c r="I167" s="0" t="str">
        <f aca="false">LEFT(E167,SEARCH("(",E167,1)-1)</f>
        <v>FDSF</v>
      </c>
      <c r="J167" s="0" t="n">
        <f aca="false">IF(ISNUMBER(RIGHT(E167,LEN(E167)-SEARCH("(",E167,1))*1),RIGHT(E167,LEN(E167)-SEARCH("(",E167,1))*1,VLOOKUP(MID(E167,SEARCH("(",E167,1)+1,IF(ISERROR(FIND("NBMX",E167,1)),3,4)),$A$2:$C$36,3,0))</f>
        <v>1000</v>
      </c>
      <c r="K167" s="0" t="str">
        <f aca="false">IF(ISERROR(J167),1,"")</f>
        <v/>
      </c>
      <c r="L167" s="6"/>
      <c r="M167" s="6"/>
      <c r="N167" s="6"/>
      <c r="P167" s="6"/>
      <c r="Q167" s="6"/>
      <c r="R167" s="6"/>
    </row>
    <row r="168" customFormat="false" ht="13.2" hidden="false" customHeight="false" outlineLevel="0" collapsed="false">
      <c r="E168" s="0" t="s">
        <v>1711</v>
      </c>
      <c r="F168" s="0" t="s">
        <v>1599</v>
      </c>
      <c r="I168" s="0" t="str">
        <f aca="false">LEFT(E168,SEARCH("(",E168,1)-1)</f>
        <v>FE26</v>
      </c>
      <c r="J168" s="0" t="n">
        <f aca="false">IF(ISNUMBER(RIGHT(E168,LEN(E168)-SEARCH("(",E168,1))*1),RIGHT(E168,LEN(E168)-SEARCH("(",E168,1))*1,VLOOKUP(MID(E168,SEARCH("(",E168,1)+1,IF(ISERROR(FIND("NBMX",E168,1)),3,4)),$A$2:$C$36,3,0))</f>
        <v>12</v>
      </c>
      <c r="K168" s="0" t="str">
        <f aca="false">IF(ISERROR(J168),1,"")</f>
        <v/>
      </c>
      <c r="L168" s="6"/>
      <c r="M168" s="6"/>
      <c r="N168" s="6"/>
      <c r="P168" s="6"/>
      <c r="Q168" s="6"/>
      <c r="R168" s="6"/>
    </row>
    <row r="169" customFormat="false" ht="13.2" hidden="false" customHeight="false" outlineLevel="0" collapsed="false">
      <c r="E169" s="0" t="s">
        <v>968</v>
      </c>
      <c r="I169" s="0" t="str">
        <f aca="false">LEFT(E169,SEARCH("(",E169,1)-1)</f>
        <v>FFC</v>
      </c>
      <c r="J169" s="0" t="n">
        <f aca="false">IF(ISNUMBER(RIGHT(E169,LEN(E169)-SEARCH("(",E169,1))*1),RIGHT(E169,LEN(E169)-SEARCH("(",E169,1))*1,VLOOKUP(MID(E169,SEARCH("(",E169,1)+1,IF(ISERROR(FIND("NBMX",E169,1)),3,4)),$A$2:$C$36,3,0))</f>
        <v>1000</v>
      </c>
      <c r="K169" s="0" t="str">
        <f aca="false">IF(ISERROR(J169),1,"")</f>
        <v/>
      </c>
      <c r="L169" s="6"/>
      <c r="M169" s="6"/>
      <c r="N169" s="6"/>
      <c r="P169" s="6"/>
      <c r="Q169" s="6"/>
      <c r="R169" s="6"/>
    </row>
    <row r="170" customFormat="false" ht="13.2" hidden="false" customHeight="false" outlineLevel="0" collapsed="false">
      <c r="E170" s="0" t="s">
        <v>1712</v>
      </c>
      <c r="F170" s="0" t="s">
        <v>1702</v>
      </c>
      <c r="I170" s="0" t="str">
        <f aca="false">LEFT(E170,SEARCH("(",E170,1)-1)</f>
        <v>FFED</v>
      </c>
      <c r="J170" s="0" t="n">
        <f aca="false">IF(ISNUMBER(RIGHT(E170,LEN(E170)-SEARCH("(",E170,1))*1),RIGHT(E170,LEN(E170)-SEARCH("(",E170,1))*1,VLOOKUP(MID(E170,SEARCH("(",E170,1)+1,IF(ISERROR(FIND("NBMX",E170,1)),3,4)),$A$2:$C$36,3,0))</f>
        <v>10</v>
      </c>
      <c r="K170" s="0" t="str">
        <f aca="false">IF(ISERROR(J170),1,"")</f>
        <v/>
      </c>
      <c r="L170" s="6"/>
      <c r="M170" s="6"/>
      <c r="N170" s="6"/>
      <c r="P170" s="6"/>
      <c r="Q170" s="6"/>
      <c r="R170" s="6"/>
    </row>
    <row r="171" customFormat="false" ht="13.2" hidden="false" customHeight="false" outlineLevel="0" collapsed="false">
      <c r="E171" s="0" t="s">
        <v>969</v>
      </c>
      <c r="I171" s="0" t="str">
        <f aca="false">LEFT(E171,SEARCH("(",E171,1)-1)</f>
        <v>FFPQ</v>
      </c>
      <c r="J171" s="0" t="n">
        <f aca="false">IF(ISNUMBER(RIGHT(E171,LEN(E171)-SEARCH("(",E171,1))*1),RIGHT(E171,LEN(E171)-SEARCH("(",E171,1))*1,VLOOKUP(MID(E171,SEARCH("(",E171,1)+1,IF(ISERROR(FIND("NBMX",E171,1)),3,4)),$A$2:$C$36,3,0))</f>
        <v>1000</v>
      </c>
      <c r="K171" s="0" t="str">
        <f aca="false">IF(ISERROR(J171),1,"")</f>
        <v/>
      </c>
      <c r="L171" s="6"/>
      <c r="M171" s="6"/>
      <c r="N171" s="6"/>
      <c r="P171" s="6"/>
      <c r="Q171" s="6"/>
      <c r="R171" s="6"/>
    </row>
    <row r="172" customFormat="false" ht="13.2" hidden="false" customHeight="false" outlineLevel="0" collapsed="false">
      <c r="E172" s="0" t="s">
        <v>970</v>
      </c>
      <c r="I172" s="0" t="str">
        <f aca="false">LEFT(E172,SEARCH("(",E172,1)-1)</f>
        <v>FGC</v>
      </c>
      <c r="J172" s="0" t="n">
        <f aca="false">IF(ISNUMBER(RIGHT(E172,LEN(E172)-SEARCH("(",E172,1))*1),RIGHT(E172,LEN(E172)-SEARCH("(",E172,1))*1,VLOOKUP(MID(E172,SEARCH("(",E172,1)+1,IF(ISERROR(FIND("NBMX",E172,1)),3,4)),$A$2:$C$36,3,0))</f>
        <v>1000</v>
      </c>
      <c r="K172" s="0" t="str">
        <f aca="false">IF(ISERROR(J172),1,"")</f>
        <v/>
      </c>
      <c r="L172" s="6"/>
      <c r="M172" s="6"/>
      <c r="N172" s="6"/>
      <c r="P172" s="6"/>
      <c r="Q172" s="6"/>
      <c r="R172" s="6"/>
    </row>
    <row r="173" customFormat="false" ht="13.2" hidden="false" customHeight="false" outlineLevel="0" collapsed="false">
      <c r="E173" s="0" t="s">
        <v>971</v>
      </c>
      <c r="I173" s="0" t="str">
        <f aca="false">LEFT(E173,SEARCH("(",E173,1)-1)</f>
        <v>FGSL</v>
      </c>
      <c r="J173" s="0" t="n">
        <f aca="false">IF(ISNUMBER(RIGHT(E173,LEN(E173)-SEARCH("(",E173,1))*1),RIGHT(E173,LEN(E173)-SEARCH("(",E173,1))*1,VLOOKUP(MID(E173,SEARCH("(",E173,1)+1,IF(ISERROR(FIND("NBMX",E173,1)),3,4)),$A$2:$C$36,3,0))</f>
        <v>1000</v>
      </c>
      <c r="K173" s="0" t="str">
        <f aca="false">IF(ISERROR(J173),1,"")</f>
        <v/>
      </c>
      <c r="L173" s="6"/>
      <c r="M173" s="6"/>
      <c r="N173" s="6"/>
      <c r="P173" s="6"/>
      <c r="Q173" s="6"/>
      <c r="R173" s="6"/>
    </row>
    <row r="174" customFormat="false" ht="13.2" hidden="false" customHeight="false" outlineLevel="0" collapsed="false">
      <c r="E174" s="0" t="s">
        <v>972</v>
      </c>
      <c r="I174" s="0" t="str">
        <f aca="false">LEFT(E174,SEARCH("(",E174,1)-1)</f>
        <v>FHP</v>
      </c>
      <c r="J174" s="0" t="n">
        <f aca="false">IF(ISNUMBER(RIGHT(E174,LEN(E174)-SEARCH("(",E174,1))*1),RIGHT(E174,LEN(E174)-SEARCH("(",E174,1))*1,VLOOKUP(MID(E174,SEARCH("(",E174,1)+1,IF(ISERROR(FIND("NBMX",E174,1)),3,4)),$A$2:$C$36,3,0))</f>
        <v>1000</v>
      </c>
      <c r="K174" s="0" t="str">
        <f aca="false">IF(ISERROR(J174),1,"")</f>
        <v/>
      </c>
      <c r="L174" s="6"/>
      <c r="M174" s="6"/>
      <c r="N174" s="6"/>
      <c r="P174" s="6"/>
      <c r="Q174" s="6"/>
      <c r="R174" s="6"/>
    </row>
    <row r="175" customFormat="false" ht="13.2" hidden="false" customHeight="false" outlineLevel="0" collapsed="false">
      <c r="E175" s="0" t="s">
        <v>973</v>
      </c>
      <c r="I175" s="0" t="str">
        <f aca="false">LEFT(E175,SEARCH("(",E175,1)-1)</f>
        <v>FIRG</v>
      </c>
      <c r="J175" s="0" t="n">
        <f aca="false">IF(ISNUMBER(RIGHT(E175,LEN(E175)-SEARCH("(",E175,1))*1),RIGHT(E175,LEN(E175)-SEARCH("(",E175,1))*1,VLOOKUP(MID(E175,SEARCH("(",E175,1)+1,IF(ISERROR(FIND("NBMX",E175,1)),3,4)),$A$2:$C$36,3,0))</f>
        <v>1000</v>
      </c>
      <c r="K175" s="0" t="str">
        <f aca="false">IF(ISERROR(J175),1,"")</f>
        <v/>
      </c>
      <c r="L175" s="6"/>
      <c r="M175" s="6"/>
      <c r="N175" s="6"/>
      <c r="P175" s="6"/>
      <c r="Q175" s="6"/>
      <c r="R175" s="6"/>
    </row>
    <row r="176" customFormat="false" ht="13.2" hidden="false" customHeight="false" outlineLevel="0" collapsed="false">
      <c r="E176" s="0" t="s">
        <v>1713</v>
      </c>
      <c r="F176" s="0" t="s">
        <v>224</v>
      </c>
      <c r="G176" s="0" t="s">
        <v>1599</v>
      </c>
      <c r="I176" s="0" t="str">
        <f aca="false">LEFT(E176,SEARCH("(",E176,1)-1)</f>
        <v>FIRX</v>
      </c>
      <c r="J176" s="0" t="n">
        <f aca="false">IF(ISNUMBER(RIGHT(E176,LEN(E176)-SEARCH("(",E176,1))*1),RIGHT(E176,LEN(E176)-SEARCH("(",E176,1))*1,VLOOKUP(MID(E176,SEARCH("(",E176,1)+1,IF(ISERROR(FIND("NBMX",E176,1)),3,4)),$A$2:$C$36,3,0))</f>
        <v>45</v>
      </c>
      <c r="K176" s="0" t="str">
        <f aca="false">IF(ISERROR(J176),1,"")</f>
        <v/>
      </c>
      <c r="L176" s="6"/>
      <c r="M176" s="6"/>
      <c r="N176" s="6"/>
      <c r="P176" s="6"/>
      <c r="Q176" s="6"/>
      <c r="R176" s="6"/>
    </row>
    <row r="177" customFormat="false" ht="13.2" hidden="false" customHeight="false" outlineLevel="0" collapsed="false">
      <c r="E177" s="0" t="s">
        <v>1714</v>
      </c>
      <c r="F177" s="0" t="s">
        <v>1599</v>
      </c>
      <c r="I177" s="0" t="str">
        <f aca="false">LEFT(E177,SEARCH("(",E177,1)-1)</f>
        <v>FIXK</v>
      </c>
      <c r="J177" s="0" t="n">
        <f aca="false">IF(ISNUMBER(RIGHT(E177,LEN(E177)-SEARCH("(",E177,1))*1),RIGHT(E177,LEN(E177)-SEARCH("(",E177,1))*1,VLOOKUP(MID(E177,SEARCH("(",E177,1)+1,IF(ISERROR(FIND("NBMX",E177,1)),3,4)),$A$2:$C$36,3,0))</f>
        <v>12</v>
      </c>
      <c r="K177" s="0" t="str">
        <f aca="false">IF(ISERROR(J177),1,"")</f>
        <v/>
      </c>
      <c r="L177" s="6"/>
      <c r="M177" s="6"/>
      <c r="N177" s="6"/>
      <c r="P177" s="6"/>
      <c r="Q177" s="6"/>
      <c r="R177" s="6"/>
    </row>
    <row r="178" customFormat="false" ht="13.2" hidden="false" customHeight="false" outlineLevel="0" collapsed="false">
      <c r="E178" s="0" t="s">
        <v>813</v>
      </c>
      <c r="I178" s="0" t="str">
        <f aca="false">LEFT(E178,SEARCH("(",E178,1)-1)</f>
        <v>FK</v>
      </c>
      <c r="J178" s="0" t="n">
        <f aca="false">IF(ISNUMBER(RIGHT(E178,LEN(E178)-SEARCH("(",E178,1))*1),RIGHT(E178,LEN(E178)-SEARCH("(",E178,1))*1,VLOOKUP(MID(E178,SEARCH("(",E178,1)+1,IF(ISERROR(FIND("NBMX",E178,1)),3,4)),$A$2:$C$36,3,0))</f>
        <v>60</v>
      </c>
      <c r="K178" s="0" t="str">
        <f aca="false">IF(ISERROR(J178),1,"")</f>
        <v/>
      </c>
      <c r="L178" s="6"/>
      <c r="M178" s="6"/>
      <c r="N178" s="6"/>
      <c r="P178" s="6"/>
      <c r="Q178" s="6"/>
      <c r="R178" s="6"/>
    </row>
    <row r="179" customFormat="false" ht="13.2" hidden="false" customHeight="false" outlineLevel="0" collapsed="false">
      <c r="E179" s="0" t="s">
        <v>860</v>
      </c>
      <c r="I179" s="0" t="str">
        <f aca="false">LEFT(E179,SEARCH("(",E179,1)-1)</f>
        <v>FLT</v>
      </c>
      <c r="J179" s="0" t="n">
        <f aca="false">IF(ISNUMBER(RIGHT(E179,LEN(E179)-SEARCH("(",E179,1))*1),RIGHT(E179,LEN(E179)-SEARCH("(",E179,1))*1,VLOOKUP(MID(E179,SEARCH("(",E179,1)+1,IF(ISERROR(FIND("NBMX",E179,1)),3,4)),$A$2:$C$36,3,0))</f>
        <v>200</v>
      </c>
      <c r="K179" s="0" t="str">
        <f aca="false">IF(ISERROR(J179),1,"")</f>
        <v/>
      </c>
      <c r="L179" s="6"/>
      <c r="M179" s="6"/>
      <c r="N179" s="6"/>
      <c r="P179" s="6"/>
      <c r="Q179" s="6"/>
      <c r="R179" s="6"/>
    </row>
    <row r="180" customFormat="false" ht="13.2" hidden="false" customHeight="false" outlineLevel="0" collapsed="false">
      <c r="E180" s="0" t="s">
        <v>814</v>
      </c>
      <c r="I180" s="0" t="str">
        <f aca="false">LEFT(E180,SEARCH("(",E180,1)-1)</f>
        <v>FN</v>
      </c>
      <c r="J180" s="0" t="n">
        <f aca="false">IF(ISNUMBER(RIGHT(E180,LEN(E180)-SEARCH("(",E180,1))*1),RIGHT(E180,LEN(E180)-SEARCH("(",E180,1))*1,VLOOKUP(MID(E180,SEARCH("(",E180,1)+1,IF(ISERROR(FIND("NBMX",E180,1)),3,4)),$A$2:$C$36,3,0))</f>
        <v>60</v>
      </c>
      <c r="K180" s="0" t="str">
        <f aca="false">IF(ISERROR(J180),1,"")</f>
        <v/>
      </c>
      <c r="L180" s="6"/>
      <c r="M180" s="6"/>
      <c r="N180" s="6"/>
      <c r="P180" s="6"/>
      <c r="Q180" s="6"/>
      <c r="R180" s="6"/>
    </row>
    <row r="181" customFormat="false" ht="13.2" hidden="false" customHeight="false" outlineLevel="0" collapsed="false">
      <c r="E181" s="0" t="s">
        <v>815</v>
      </c>
      <c r="I181" s="0" t="str">
        <f aca="false">LEFT(E181,SEARCH("(",E181,1)-1)</f>
        <v>FNMA</v>
      </c>
      <c r="J181" s="0" t="n">
        <f aca="false">IF(ISNUMBER(RIGHT(E181,LEN(E181)-SEARCH("(",E181,1))*1),RIGHT(E181,LEN(E181)-SEARCH("(",E181,1))*1,VLOOKUP(MID(E181,SEARCH("(",E181,1)+1,IF(ISERROR(FIND("NBMX",E181,1)),3,4)),$A$2:$C$36,3,0))</f>
        <v>60</v>
      </c>
      <c r="K181" s="0" t="str">
        <f aca="false">IF(ISERROR(J181),1,"")</f>
        <v/>
      </c>
      <c r="L181" s="6"/>
      <c r="M181" s="6"/>
      <c r="N181" s="6"/>
      <c r="P181" s="6"/>
      <c r="Q181" s="6"/>
      <c r="R181" s="6"/>
    </row>
    <row r="182" customFormat="false" ht="13.2" hidden="false" customHeight="false" outlineLevel="0" collapsed="false">
      <c r="E182" s="0" t="s">
        <v>816</v>
      </c>
      <c r="I182" s="0" t="str">
        <f aca="false">LEFT(E182,SEARCH("(",E182,1)-1)</f>
        <v>FNMN</v>
      </c>
      <c r="J182" s="0" t="n">
        <f aca="false">IF(ISNUMBER(RIGHT(E182,LEN(E182)-SEARCH("(",E182,1))*1),RIGHT(E182,LEN(E182)-SEARCH("(",E182,1))*1,VLOOKUP(MID(E182,SEARCH("(",E182,1)+1,IF(ISERROR(FIND("NBMX",E182,1)),3,4)),$A$2:$C$36,3,0))</f>
        <v>60</v>
      </c>
      <c r="K182" s="0" t="str">
        <f aca="false">IF(ISERROR(J182),1,"")</f>
        <v/>
      </c>
      <c r="L182" s="6"/>
      <c r="M182" s="6"/>
      <c r="N182" s="6"/>
      <c r="P182" s="6"/>
      <c r="Q182" s="6"/>
      <c r="R182" s="6"/>
    </row>
    <row r="183" customFormat="false" ht="13.2" hidden="false" customHeight="false" outlineLevel="0" collapsed="false">
      <c r="E183" s="0" t="s">
        <v>1715</v>
      </c>
      <c r="F183" s="0" t="s">
        <v>1599</v>
      </c>
      <c r="I183" s="0" t="str">
        <f aca="false">LEFT(E183,SEARCH("(",E183,1)-1)</f>
        <v>FNMX</v>
      </c>
      <c r="J183" s="0" t="n">
        <f aca="false">IF(ISNUMBER(RIGHT(E183,LEN(E183)-SEARCH("(",E183,1))*1),RIGHT(E183,LEN(E183)-SEARCH("(",E183,1))*1,VLOOKUP(MID(E183,SEARCH("(",E183,1)+1,IF(ISERROR(FIND("NBMX",E183,1)),3,4)),$A$2:$C$36,3,0))</f>
        <v>45</v>
      </c>
      <c r="K183" s="0" t="str">
        <f aca="false">IF(ISERROR(J183),1,"")</f>
        <v/>
      </c>
      <c r="L183" s="6"/>
      <c r="M183" s="6"/>
      <c r="N183" s="6"/>
      <c r="P183" s="6"/>
      <c r="Q183" s="6"/>
      <c r="R183" s="6"/>
    </row>
    <row r="184" customFormat="false" ht="13.2" hidden="false" customHeight="false" outlineLevel="0" collapsed="false">
      <c r="E184" s="0" t="s">
        <v>817</v>
      </c>
      <c r="I184" s="0" t="str">
        <f aca="false">LEFT(E184,SEARCH("(",E184,1)-1)</f>
        <v>FNO</v>
      </c>
      <c r="J184" s="0" t="n">
        <f aca="false">IF(ISNUMBER(RIGHT(E184,LEN(E184)-SEARCH("(",E184,1))*1),RIGHT(E184,LEN(E184)-SEARCH("(",E184,1))*1,VLOOKUP(MID(E184,SEARCH("(",E184,1)+1,IF(ISERROR(FIND("NBMX",E184,1)),3,4)),$A$2:$C$36,3,0))</f>
        <v>60</v>
      </c>
      <c r="K184" s="0" t="str">
        <f aca="false">IF(ISERROR(J184),1,"")</f>
        <v/>
      </c>
      <c r="L184" s="6"/>
      <c r="M184" s="6"/>
      <c r="N184" s="6"/>
      <c r="P184" s="6"/>
      <c r="Q184" s="6"/>
      <c r="R184" s="6"/>
    </row>
    <row r="185" customFormat="false" ht="13.2" hidden="false" customHeight="false" outlineLevel="0" collapsed="false">
      <c r="E185" s="0" t="s">
        <v>1716</v>
      </c>
      <c r="F185" s="0" t="s">
        <v>1599</v>
      </c>
      <c r="I185" s="0" t="str">
        <f aca="false">LEFT(E185,SEARCH("(",E185,1)-1)</f>
        <v>FNP</v>
      </c>
      <c r="J185" s="0" t="n">
        <f aca="false">IF(ISNUMBER(RIGHT(E185,LEN(E185)-SEARCH("(",E185,1))*1),RIGHT(E185,LEN(E185)-SEARCH("(",E185,1))*1,VLOOKUP(MID(E185,SEARCH("(",E185,1)+1,IF(ISERROR(FIND("NBMX",E185,1)),3,4)),$A$2:$C$36,3,0))</f>
        <v>5</v>
      </c>
      <c r="K185" s="0" t="str">
        <f aca="false">IF(ISERROR(J185),1,"")</f>
        <v/>
      </c>
      <c r="L185" s="6"/>
      <c r="M185" s="6"/>
      <c r="N185" s="6"/>
      <c r="P185" s="6"/>
      <c r="Q185" s="6"/>
      <c r="R185" s="6"/>
    </row>
    <row r="186" customFormat="false" ht="13.2" hidden="false" customHeight="false" outlineLevel="0" collapsed="false">
      <c r="E186" s="0" t="s">
        <v>818</v>
      </c>
      <c r="I186" s="0" t="str">
        <f aca="false">LEFT(E186,SEARCH("(",E186,1)-1)</f>
        <v>FOC</v>
      </c>
      <c r="J186" s="0" t="n">
        <f aca="false">IF(ISNUMBER(RIGHT(E186,LEN(E186)-SEARCH("(",E186,1))*1),RIGHT(E186,LEN(E186)-SEARCH("(",E186,1))*1,VLOOKUP(MID(E186,SEARCH("(",E186,1)+1,IF(ISERROR(FIND("NBMX",E186,1)),3,4)),$A$2:$C$36,3,0))</f>
        <v>60</v>
      </c>
      <c r="K186" s="0" t="str">
        <f aca="false">IF(ISERROR(J186),1,"")</f>
        <v/>
      </c>
    </row>
    <row r="187" customFormat="false" ht="13.2" hidden="false" customHeight="false" outlineLevel="0" collapsed="false">
      <c r="E187" s="0" t="s">
        <v>1717</v>
      </c>
      <c r="F187" s="0" t="s">
        <v>1599</v>
      </c>
      <c r="H187" s="6"/>
      <c r="I187" s="0" t="str">
        <f aca="false">LEFT(E187,SEARCH("(",E187,1)-1)</f>
        <v>FOP</v>
      </c>
      <c r="J187" s="0" t="n">
        <f aca="false">IF(ISNUMBER(RIGHT(E187,LEN(E187)-SEARCH("(",E187,1))*1),RIGHT(E187,LEN(E187)-SEARCH("(",E187,1))*1,VLOOKUP(MID(E187,SEARCH("(",E187,1)+1,IF(ISERROR(FIND("NBMX",E187,1)),3,4)),$A$2:$C$36,3,0))</f>
        <v>12</v>
      </c>
      <c r="K187" s="0" t="str">
        <f aca="false">IF(ISERROR(J187),1,"")</f>
        <v/>
      </c>
      <c r="L187" s="6"/>
      <c r="M187" s="6"/>
      <c r="N187" s="6"/>
      <c r="P187" s="6"/>
      <c r="Q187" s="6"/>
    </row>
    <row r="188" customFormat="false" ht="13.2" hidden="false" customHeight="false" outlineLevel="0" collapsed="false">
      <c r="E188" s="0" t="s">
        <v>819</v>
      </c>
      <c r="H188" s="6"/>
      <c r="I188" s="0" t="str">
        <f aca="false">LEFT(E188,SEARCH("(",E188,1)-1)</f>
        <v>FP</v>
      </c>
      <c r="J188" s="0" t="n">
        <f aca="false">IF(ISNUMBER(RIGHT(E188,LEN(E188)-SEARCH("(",E188,1))*1),RIGHT(E188,LEN(E188)-SEARCH("(",E188,1))*1,VLOOKUP(MID(E188,SEARCH("(",E188,1)+1,IF(ISERROR(FIND("NBMX",E188,1)),3,4)),$A$2:$C$36,3,0))</f>
        <v>60</v>
      </c>
      <c r="K188" s="0" t="str">
        <f aca="false">IF(ISERROR(J188),1,"")</f>
        <v/>
      </c>
      <c r="L188" s="6"/>
      <c r="M188" s="6"/>
      <c r="N188" s="6"/>
      <c r="P188" s="6"/>
      <c r="Q188" s="6"/>
    </row>
    <row r="189" customFormat="false" ht="13.2" hidden="false" customHeight="false" outlineLevel="0" collapsed="false">
      <c r="E189" s="0" t="s">
        <v>974</v>
      </c>
      <c r="H189" s="6"/>
      <c r="I189" s="0" t="str">
        <f aca="false">LEFT(E189,SEARCH("(",E189,1)-1)</f>
        <v>FPF</v>
      </c>
      <c r="J189" s="0" t="n">
        <f aca="false">IF(ISNUMBER(RIGHT(E189,LEN(E189)-SEARCH("(",E189,1))*1),RIGHT(E189,LEN(E189)-SEARCH("(",E189,1))*1,VLOOKUP(MID(E189,SEARCH("(",E189,1)+1,IF(ISERROR(FIND("NBMX",E189,1)),3,4)),$A$2:$C$36,3,0))</f>
        <v>1000</v>
      </c>
      <c r="K189" s="0" t="str">
        <f aca="false">IF(ISERROR(J189),1,"")</f>
        <v/>
      </c>
      <c r="L189" s="6"/>
      <c r="M189" s="6"/>
      <c r="N189" s="6"/>
      <c r="P189" s="6"/>
      <c r="Q189" s="6"/>
    </row>
    <row r="190" customFormat="false" ht="13.2" hidden="false" customHeight="false" outlineLevel="0" collapsed="false">
      <c r="E190" s="0" t="s">
        <v>820</v>
      </c>
      <c r="H190" s="6"/>
      <c r="I190" s="0" t="str">
        <f aca="false">LEFT(E190,SEARCH("(",E190,1)-1)</f>
        <v>FPO</v>
      </c>
      <c r="J190" s="0" t="n">
        <f aca="false">IF(ISNUMBER(RIGHT(E190,LEN(E190)-SEARCH("(",E190,1))*1),RIGHT(E190,LEN(E190)-SEARCH("(",E190,1))*1,VLOOKUP(MID(E190,SEARCH("(",E190,1)+1,IF(ISERROR(FIND("NBMX",E190,1)),3,4)),$A$2:$C$36,3,0))</f>
        <v>60</v>
      </c>
      <c r="K190" s="0" t="str">
        <f aca="false">IF(ISERROR(J190),1,"")</f>
        <v/>
      </c>
      <c r="L190" s="6"/>
      <c r="M190" s="6"/>
      <c r="N190" s="6"/>
      <c r="P190" s="6"/>
      <c r="Q190" s="6"/>
    </row>
    <row r="191" customFormat="false" ht="13.2" hidden="false" customHeight="false" outlineLevel="0" collapsed="false">
      <c r="C191" s="22"/>
      <c r="D191" s="6"/>
      <c r="E191" s="0" t="s">
        <v>836</v>
      </c>
      <c r="F191" s="6"/>
      <c r="G191" s="6"/>
      <c r="H191" s="6"/>
      <c r="I191" s="0" t="str">
        <f aca="false">LEFT(E191,SEARCH("(",E191,1)-1)</f>
        <v>FPOP</v>
      </c>
      <c r="J191" s="0" t="n">
        <f aca="false">IF(ISNUMBER(RIGHT(E191,LEN(E191)-SEARCH("(",E191,1))*1),RIGHT(E191,LEN(E191)-SEARCH("(",E191,1))*1,VLOOKUP(MID(E191,SEARCH("(",E191,1)+1,IF(ISERROR(FIND("NBMX",E191,1)),3,4)),$A$2:$C$36,3,0))</f>
        <v>300</v>
      </c>
      <c r="K191" s="0" t="str">
        <f aca="false">IF(ISERROR(J191),1,"")</f>
        <v/>
      </c>
      <c r="L191" s="6"/>
      <c r="M191" s="6"/>
      <c r="N191" s="6"/>
      <c r="P191" s="6"/>
      <c r="Q191" s="6"/>
    </row>
    <row r="192" customFormat="false" ht="13.2" hidden="false" customHeight="false" outlineLevel="0" collapsed="false">
      <c r="C192" s="22"/>
      <c r="D192" s="6"/>
      <c r="E192" s="0" t="s">
        <v>975</v>
      </c>
      <c r="F192" s="6"/>
      <c r="G192" s="6"/>
      <c r="H192" s="6"/>
      <c r="I192" s="0" t="str">
        <f aca="false">LEFT(E192,SEARCH("(",E192,1)-1)</f>
        <v>FPSC</v>
      </c>
      <c r="J192" s="0" t="n">
        <f aca="false">IF(ISNUMBER(RIGHT(E192,LEN(E192)-SEARCH("(",E192,1))*1),RIGHT(E192,LEN(E192)-SEARCH("(",E192,1))*1,VLOOKUP(MID(E192,SEARCH("(",E192,1)+1,IF(ISERROR(FIND("NBMX",E192,1)),3,4)),$A$2:$C$36,3,0))</f>
        <v>1000</v>
      </c>
      <c r="K192" s="0" t="str">
        <f aca="false">IF(ISERROR(J192),1,"")</f>
        <v/>
      </c>
      <c r="L192" s="6"/>
      <c r="M192" s="6"/>
      <c r="N192" s="6"/>
      <c r="P192" s="6"/>
      <c r="Q192" s="6"/>
    </row>
    <row r="193" customFormat="false" ht="13.2" hidden="false" customHeight="false" outlineLevel="0" collapsed="false">
      <c r="E193" s="0" t="s">
        <v>644</v>
      </c>
      <c r="I193" s="0" t="str">
        <f aca="false">LEFT(E193,SEARCH("(",E193,1)-1)</f>
        <v>FPSO</v>
      </c>
      <c r="J193" s="0" t="n">
        <f aca="false">IF(ISNUMBER(RIGHT(E193,LEN(E193)-SEARCH("(",E193,1))*1),RIGHT(E193,LEN(E193)-SEARCH("(",E193,1))*1,VLOOKUP(MID(E193,SEARCH("(",E193,1)+1,IF(ISERROR(FIND("NBMX",E193,1)),3,4)),$A$2:$C$36,3,0))</f>
        <v>4000</v>
      </c>
      <c r="K193" s="0" t="str">
        <f aca="false">IF(ISERROR(J193),1,"")</f>
        <v/>
      </c>
    </row>
    <row r="194" customFormat="false" ht="13.2" hidden="false" customHeight="false" outlineLevel="0" collapsed="false">
      <c r="E194" s="0" t="s">
        <v>837</v>
      </c>
      <c r="I194" s="0" t="str">
        <f aca="false">LEFT(E194,SEARCH("(",E194,1)-1)</f>
        <v>FRCP</v>
      </c>
      <c r="J194" s="0" t="n">
        <f aca="false">IF(ISNUMBER(RIGHT(E194,LEN(E194)-SEARCH("(",E194,1))*1),RIGHT(E194,LEN(E194)-SEARCH("(",E194,1))*1,VLOOKUP(MID(E194,SEARCH("(",E194,1)+1,IF(ISERROR(FIND("NBMX",E194,1)),3,4)),$A$2:$C$36,3,0))</f>
        <v>300</v>
      </c>
      <c r="K194" s="0" t="str">
        <f aca="false">IF(ISERROR(J194),1,"")</f>
        <v/>
      </c>
    </row>
    <row r="195" customFormat="false" ht="13.2" hidden="false" customHeight="false" outlineLevel="0" collapsed="false">
      <c r="E195" s="0" t="s">
        <v>1718</v>
      </c>
      <c r="F195" s="0" t="s">
        <v>1652</v>
      </c>
      <c r="I195" s="0" t="str">
        <f aca="false">LEFT(E195,SEARCH("(",E195,1)-1)</f>
        <v>FRST</v>
      </c>
      <c r="J195" s="0" t="n">
        <f aca="false">IF(ISNUMBER(RIGHT(E195,LEN(E195)-SEARCH("(",E195,1))*1),RIGHT(E195,LEN(E195)-SEARCH("(",E195,1))*1,VLOOKUP(MID(E195,SEARCH("(",E195,1)+1,IF(ISERROR(FIND("NBMX",E195,1)),3,4)),$A$2:$C$36,3,0))</f>
        <v>2</v>
      </c>
      <c r="K195" s="0" t="str">
        <f aca="false">IF(ISERROR(J195),1,"")</f>
        <v/>
      </c>
    </row>
    <row r="196" customFormat="false" ht="13.2" hidden="false" customHeight="false" outlineLevel="0" collapsed="false">
      <c r="E196" s="0" t="s">
        <v>1719</v>
      </c>
      <c r="F196" s="0" t="s">
        <v>1599</v>
      </c>
      <c r="I196" s="0" t="str">
        <f aca="false">LEFT(E196,SEARCH("(",E196,1)-1)</f>
        <v>FRTK</v>
      </c>
      <c r="J196" s="0" t="n">
        <f aca="false">IF(ISNUMBER(RIGHT(E196,LEN(E196)-SEARCH("(",E196,1))*1),RIGHT(E196,LEN(E196)-SEARCH("(",E196,1))*1,VLOOKUP(MID(E196,SEARCH("(",E196,1)+1,IF(ISERROR(FIND("NBMX",E196,1)),3,4)),$A$2:$C$36,3,0))</f>
        <v>200</v>
      </c>
      <c r="K196" s="0" t="str">
        <f aca="false">IF(ISERROR(J196),1,"")</f>
        <v/>
      </c>
    </row>
    <row r="197" customFormat="false" ht="13.2" hidden="false" customHeight="false" outlineLevel="0" collapsed="false">
      <c r="E197" s="0" t="s">
        <v>1720</v>
      </c>
      <c r="F197" s="0" t="s">
        <v>1599</v>
      </c>
      <c r="I197" s="0" t="str">
        <f aca="false">LEFT(E197,SEARCH("(",E197,1)-1)</f>
        <v>FRTN</v>
      </c>
      <c r="J197" s="0" t="n">
        <f aca="false">IF(ISNUMBER(RIGHT(E197,LEN(E197)-SEARCH("(",E197,1))*1),RIGHT(E197,LEN(E197)-SEARCH("(",E197,1))*1,VLOOKUP(MID(E197,SEARCH("(",E197,1)+1,IF(ISERROR(FIND("NBMX",E197,1)),3,4)),$A$2:$C$36,3,0))</f>
        <v>200</v>
      </c>
      <c r="K197" s="0" t="str">
        <f aca="false">IF(ISERROR(J197),1,"")</f>
        <v/>
      </c>
    </row>
    <row r="198" customFormat="false" ht="13.2" hidden="false" customHeight="false" outlineLevel="0" collapsed="false">
      <c r="E198" s="0" t="s">
        <v>1721</v>
      </c>
      <c r="F198" s="0" t="s">
        <v>1599</v>
      </c>
      <c r="I198" s="0" t="str">
        <f aca="false">LEFT(E198,SEARCH("(",E198,1)-1)</f>
        <v>FRTP</v>
      </c>
      <c r="J198" s="0" t="n">
        <f aca="false">IF(ISNUMBER(RIGHT(E198,LEN(E198)-SEARCH("(",E198,1))*1),RIGHT(E198,LEN(E198)-SEARCH("(",E198,1))*1,VLOOKUP(MID(E198,SEARCH("(",E198,1)+1,IF(ISERROR(FIND("NBMX",E198,1)),3,4)),$A$2:$C$36,3,0))</f>
        <v>200</v>
      </c>
      <c r="K198" s="0" t="str">
        <f aca="false">IF(ISERROR(J198),1,"")</f>
        <v/>
      </c>
    </row>
    <row r="199" customFormat="false" ht="13.2" hidden="false" customHeight="false" outlineLevel="0" collapsed="false">
      <c r="E199" s="0" t="s">
        <v>976</v>
      </c>
      <c r="I199" s="0" t="str">
        <f aca="false">LEFT(E199,SEARCH("(",E199,1)-1)</f>
        <v>FSFN</v>
      </c>
      <c r="J199" s="0" t="n">
        <f aca="false">IF(ISNUMBER(RIGHT(E199,LEN(E199)-SEARCH("(",E199,1))*1),RIGHT(E199,LEN(E199)-SEARCH("(",E199,1))*1,VLOOKUP(MID(E199,SEARCH("(",E199,1)+1,IF(ISERROR(FIND("NBMX",E199,1)),3,4)),$A$2:$C$36,3,0))</f>
        <v>1000</v>
      </c>
      <c r="K199" s="0" t="str">
        <f aca="false">IF(ISERROR(J199),1,"")</f>
        <v/>
      </c>
    </row>
    <row r="200" customFormat="false" ht="13.2" hidden="false" customHeight="false" outlineLevel="0" collapsed="false">
      <c r="E200" s="0" t="s">
        <v>977</v>
      </c>
      <c r="I200" s="0" t="str">
        <f aca="false">LEFT(E200,SEARCH("(",E200,1)-1)</f>
        <v>FSFP</v>
      </c>
      <c r="J200" s="0" t="n">
        <f aca="false">IF(ISNUMBER(RIGHT(E200,LEN(E200)-SEARCH("(",E200,1))*1),RIGHT(E200,LEN(E200)-SEARCH("(",E200,1))*1,VLOOKUP(MID(E200,SEARCH("(",E200,1)+1,IF(ISERROR(FIND("NBMX",E200,1)),3,4)),$A$2:$C$36,3,0))</f>
        <v>1000</v>
      </c>
      <c r="K200" s="0" t="str">
        <f aca="false">IF(ISERROR(J200),1,"")</f>
        <v/>
      </c>
    </row>
    <row r="201" customFormat="false" ht="13.2" hidden="false" customHeight="false" outlineLevel="0" collapsed="false">
      <c r="E201" s="0" t="s">
        <v>821</v>
      </c>
      <c r="I201" s="0" t="str">
        <f aca="false">LEFT(E201,SEARCH("(",E201,1)-1)</f>
        <v>FSLT</v>
      </c>
      <c r="J201" s="0" t="n">
        <f aca="false">IF(ISNUMBER(RIGHT(E201,LEN(E201)-SEARCH("(",E201,1))*1),RIGHT(E201,LEN(E201)-SEARCH("(",E201,1))*1,VLOOKUP(MID(E201,SEARCH("(",E201,1)+1,IF(ISERROR(FIND("NBMX",E201,1)),3,4)),$A$2:$C$36,3,0))</f>
        <v>60</v>
      </c>
      <c r="K201" s="0" t="str">
        <f aca="false">IF(ISERROR(J201),1,"")</f>
        <v/>
      </c>
    </row>
    <row r="202" customFormat="false" ht="13.2" hidden="false" customHeight="false" outlineLevel="0" collapsed="false">
      <c r="E202" s="0" t="s">
        <v>645</v>
      </c>
      <c r="I202" s="0" t="str">
        <f aca="false">LEFT(E202,SEARCH("(",E202,1)-1)</f>
        <v>FTNM</v>
      </c>
      <c r="J202" s="0" t="n">
        <f aca="false">IF(ISNUMBER(RIGHT(E202,LEN(E202)-SEARCH("(",E202,1))*1),RIGHT(E202,LEN(E202)-SEARCH("(",E202,1))*1,VLOOKUP(MID(E202,SEARCH("(",E202,1)+1,IF(ISERROR(FIND("NBMX",E202,1)),3,4)),$A$2:$C$36,3,0))</f>
        <v>60</v>
      </c>
      <c r="K202" s="0" t="str">
        <f aca="false">IF(ISERROR(J202),1,"")</f>
        <v/>
      </c>
    </row>
    <row r="203" customFormat="false" ht="13.2" hidden="false" customHeight="false" outlineLevel="0" collapsed="false">
      <c r="E203" s="0" t="s">
        <v>861</v>
      </c>
      <c r="I203" s="0" t="str">
        <f aca="false">LEFT(E203,SEARCH("(",E203,1)-1)</f>
        <v>FTO</v>
      </c>
      <c r="J203" s="0" t="n">
        <f aca="false">IF(ISNUMBER(RIGHT(E203,LEN(E203)-SEARCH("(",E203,1))*1),RIGHT(E203,LEN(E203)-SEARCH("(",E203,1))*1,VLOOKUP(MID(E203,SEARCH("(",E203,1)+1,IF(ISERROR(FIND("NBMX",E203,1)),3,4)),$A$2:$C$36,3,0))</f>
        <v>200</v>
      </c>
      <c r="K203" s="0" t="str">
        <f aca="false">IF(ISERROR(J203),1,"")</f>
        <v/>
      </c>
    </row>
    <row r="204" customFormat="false" ht="13.2" hidden="false" customHeight="false" outlineLevel="0" collapsed="false">
      <c r="E204" s="0" t="s">
        <v>838</v>
      </c>
      <c r="I204" s="0" t="str">
        <f aca="false">LEFT(E204,SEARCH("(",E204,1)-1)</f>
        <v>FULU</v>
      </c>
      <c r="J204" s="0" t="n">
        <f aca="false">IF(ISNUMBER(RIGHT(E204,LEN(E204)-SEARCH("(",E204,1))*1),RIGHT(E204,LEN(E204)-SEARCH("(",E204,1))*1,VLOOKUP(MID(E204,SEARCH("(",E204,1)+1,IF(ISERROR(FIND("NBMX",E204,1)),3,4)),$A$2:$C$36,3,0))</f>
        <v>300</v>
      </c>
      <c r="K204" s="0" t="str">
        <f aca="false">IF(ISERROR(J204),1,"")</f>
        <v/>
      </c>
    </row>
    <row r="205" customFormat="false" ht="13.2" hidden="false" customHeight="false" outlineLevel="0" collapsed="false">
      <c r="E205" s="0" t="s">
        <v>1722</v>
      </c>
      <c r="F205" s="0" t="s">
        <v>1599</v>
      </c>
      <c r="I205" s="0" t="str">
        <f aca="false">LEFT(E205,SEARCH("(",E205,1)-1)</f>
        <v>GCOW</v>
      </c>
      <c r="J205" s="0" t="n">
        <f aca="false">IF(ISNUMBER(RIGHT(E205,LEN(E205)-SEARCH("(",E205,1))*1),RIGHT(E205,LEN(E205)-SEARCH("(",E205,1))*1,VLOOKUP(MID(E205,SEARCH("(",E205,1)+1,IF(ISERROR(FIND("NBMX",E205,1)),3,4)),$A$2:$C$36,3,0))</f>
        <v>10</v>
      </c>
      <c r="K205" s="0" t="str">
        <f aca="false">IF(ISERROR(J205),1,"")</f>
        <v/>
      </c>
    </row>
    <row r="206" customFormat="false" ht="13.2" hidden="false" customHeight="false" outlineLevel="0" collapsed="false">
      <c r="E206" s="0" t="s">
        <v>978</v>
      </c>
      <c r="I206" s="0" t="str">
        <f aca="false">LEFT(E206,SEARCH("(",E206,1)-1)</f>
        <v>GMA</v>
      </c>
      <c r="J206" s="0" t="n">
        <f aca="false">IF(ISNUMBER(RIGHT(E206,LEN(E206)-SEARCH("(",E206,1))*1),RIGHT(E206,LEN(E206)-SEARCH("(",E206,1))*1,VLOOKUP(MID(E206,SEARCH("(",E206,1)+1,IF(ISERROR(FIND("NBMX",E206,1)),3,4)),$A$2:$C$36,3,0))</f>
        <v>1000</v>
      </c>
      <c r="K206" s="0" t="str">
        <f aca="false">IF(ISERROR(J206),1,"")</f>
        <v/>
      </c>
    </row>
    <row r="207" customFormat="false" ht="13.2" hidden="false" customHeight="false" outlineLevel="0" collapsed="false">
      <c r="E207" s="0" t="s">
        <v>862</v>
      </c>
      <c r="I207" s="0" t="str">
        <f aca="false">LEFT(E207,SEARCH("(",E207,1)-1)</f>
        <v>GMHU</v>
      </c>
      <c r="J207" s="0" t="n">
        <f aca="false">IF(ISNUMBER(RIGHT(E207,LEN(E207)-SEARCH("(",E207,1))*1),RIGHT(E207,LEN(E207)-SEARCH("(",E207,1))*1,VLOOKUP(MID(E207,SEARCH("(",E207,1)+1,IF(ISERROR(FIND("NBMX",E207,1)),3,4)),$A$2:$C$36,3,0))</f>
        <v>200</v>
      </c>
      <c r="K207" s="0" t="str">
        <f aca="false">IF(ISERROR(J207),1,"")</f>
        <v/>
      </c>
    </row>
    <row r="208" customFormat="false" ht="13.2" hidden="false" customHeight="false" outlineLevel="0" collapsed="false">
      <c r="E208" s="0" t="s">
        <v>863</v>
      </c>
      <c r="I208" s="0" t="str">
        <f aca="false">LEFT(E208,SEARCH("(",E208,1)-1)</f>
        <v>GRDD</v>
      </c>
      <c r="J208" s="0" t="n">
        <f aca="false">IF(ISNUMBER(RIGHT(E208,LEN(E208)-SEARCH("(",E208,1))*1),RIGHT(E208,LEN(E208)-SEARCH("(",E208,1))*1,VLOOKUP(MID(E208,SEARCH("(",E208,1)+1,IF(ISERROR(FIND("NBMX",E208,1)),3,4)),$A$2:$C$36,3,0))</f>
        <v>200</v>
      </c>
      <c r="K208" s="0" t="str">
        <f aca="false">IF(ISERROR(J208),1,"")</f>
        <v/>
      </c>
    </row>
    <row r="209" customFormat="false" ht="13.2" hidden="false" customHeight="false" outlineLevel="0" collapsed="false">
      <c r="E209" s="0" t="s">
        <v>979</v>
      </c>
      <c r="I209" s="0" t="str">
        <f aca="false">LEFT(E209,SEARCH("(",E209,1)-1)</f>
        <v>GRDL</v>
      </c>
      <c r="J209" s="0" t="n">
        <f aca="false">IF(ISNUMBER(RIGHT(E209,LEN(E209)-SEARCH("(",E209,1))*1),RIGHT(E209,LEN(E209)-SEARCH("(",E209,1))*1,VLOOKUP(MID(E209,SEARCH("(",E209,1)+1,IF(ISERROR(FIND("NBMX",E209,1)),3,4)),$A$2:$C$36,3,0))</f>
        <v>1000</v>
      </c>
      <c r="K209" s="0" t="str">
        <f aca="false">IF(ISERROR(J209),1,"")</f>
        <v/>
      </c>
    </row>
    <row r="210" customFormat="false" ht="13.2" hidden="false" customHeight="false" outlineLevel="0" collapsed="false">
      <c r="E210" s="0" t="s">
        <v>864</v>
      </c>
      <c r="I210" s="0" t="str">
        <f aca="false">LEFT(E210,SEARCH("(",E210,1)-1)</f>
        <v>GRLV</v>
      </c>
      <c r="J210" s="0" t="n">
        <f aca="false">IF(ISNUMBER(RIGHT(E210,LEN(E210)-SEARCH("(",E210,1))*1),RIGHT(E210,LEN(E210)-SEARCH("(",E210,1))*1,VLOOKUP(MID(E210,SEARCH("(",E210,1)+1,IF(ISERROR(FIND("NBMX",E210,1)),3,4)),$A$2:$C$36,3,0))</f>
        <v>200</v>
      </c>
      <c r="K210" s="0" t="str">
        <f aca="false">IF(ISERROR(J210),1,"")</f>
        <v/>
      </c>
    </row>
    <row r="211" customFormat="false" ht="13.2" hidden="false" customHeight="false" outlineLevel="0" collapsed="false">
      <c r="E211" s="0" t="s">
        <v>865</v>
      </c>
      <c r="I211" s="0" t="str">
        <f aca="false">LEFT(E211,SEARCH("(",E211,1)-1)</f>
        <v>GSI</v>
      </c>
      <c r="J211" s="0" t="n">
        <f aca="false">IF(ISNUMBER(RIGHT(E211,LEN(E211)-SEARCH("(",E211,1))*1),RIGHT(E211,LEN(E211)-SEARCH("(",E211,1))*1,VLOOKUP(MID(E211,SEARCH("(",E211,1)+1,IF(ISERROR(FIND("NBMX",E211,1)),3,4)),$A$2:$C$36,3,0))</f>
        <v>200</v>
      </c>
      <c r="K211" s="0" t="str">
        <f aca="false">IF(ISERROR(J211),1,"")</f>
        <v/>
      </c>
    </row>
    <row r="212" customFormat="false" ht="13.2" hidden="false" customHeight="false" outlineLevel="0" collapsed="false">
      <c r="E212" s="0" t="s">
        <v>982</v>
      </c>
      <c r="I212" s="0" t="str">
        <f aca="false">LEFT(E212,SEARCH("(",E212,1)-1)</f>
        <v>GWMX</v>
      </c>
      <c r="J212" s="0" t="n">
        <f aca="false">IF(ISNUMBER(RIGHT(E212,LEN(E212)-SEARCH("(",E212,1))*1),RIGHT(E212,LEN(E212)-SEARCH("(",E212,1))*1,VLOOKUP(MID(E212,SEARCH("(",E212,1)+1,IF(ISERROR(FIND("NBMX",E212,1)),3,4)),$A$2:$C$36,3,0))</f>
        <v>1000</v>
      </c>
      <c r="K212" s="0" t="str">
        <f aca="false">IF(ISERROR(J212),1,"")</f>
        <v/>
      </c>
    </row>
    <row r="213" customFormat="false" ht="13.2" hidden="false" customHeight="false" outlineLevel="0" collapsed="false">
      <c r="E213" s="0" t="s">
        <v>1723</v>
      </c>
      <c r="F213" s="0" t="s">
        <v>1599</v>
      </c>
      <c r="I213" s="0" t="str">
        <f aca="false">LEFT(E213,SEARCH("(",E213,1)-1)</f>
        <v>GWPS</v>
      </c>
      <c r="J213" s="0" t="n">
        <f aca="false">IF(ISNUMBER(RIGHT(E213,LEN(E213)-SEARCH("(",E213,1))*1),RIGHT(E213,LEN(E213)-SEARCH("(",E213,1))*1,VLOOKUP(MID(E213,SEARCH("(",E213,1)+1,IF(ISERROR(FIND("NBMX",E213,1)),3,4)),$A$2:$C$36,3,0))</f>
        <v>60</v>
      </c>
      <c r="K213" s="0" t="str">
        <f aca="false">IF(ISERROR(J213),1,"")</f>
        <v/>
      </c>
    </row>
    <row r="214" customFormat="false" ht="13.2" hidden="false" customHeight="false" outlineLevel="0" collapsed="false">
      <c r="E214" s="0" t="s">
        <v>980</v>
      </c>
      <c r="I214" s="0" t="str">
        <f aca="false">LEFT(E214,SEARCH("(",E214,1)-1)</f>
        <v>GWSN</v>
      </c>
      <c r="J214" s="0" t="n">
        <f aca="false">IF(ISNUMBER(RIGHT(E214,LEN(E214)-SEARCH("(",E214,1))*1),RIGHT(E214,LEN(E214)-SEARCH("(",E214,1))*1,VLOOKUP(MID(E214,SEARCH("(",E214,1)+1,IF(ISERROR(FIND("NBMX",E214,1)),3,4)),$A$2:$C$36,3,0))</f>
        <v>1000</v>
      </c>
      <c r="K214" s="0" t="str">
        <f aca="false">IF(ISERROR(J214),1,"")</f>
        <v/>
      </c>
    </row>
    <row r="215" customFormat="false" ht="13.2" hidden="false" customHeight="false" outlineLevel="0" collapsed="false">
      <c r="E215" s="0" t="s">
        <v>981</v>
      </c>
      <c r="I215" s="0" t="str">
        <f aca="false">LEFT(E215,SEARCH("(",E215,1)-1)</f>
        <v>GWST</v>
      </c>
      <c r="J215" s="0" t="n">
        <f aca="false">IF(ISNUMBER(RIGHT(E215,LEN(E215)-SEARCH("(",E215,1))*1),RIGHT(E215,LEN(E215)-SEARCH("(",E215,1))*1,VLOOKUP(MID(E215,SEARCH("(",E215,1)+1,IF(ISERROR(FIND("NBMX",E215,1)),3,4)),$A$2:$C$36,3,0))</f>
        <v>1000</v>
      </c>
      <c r="K215" s="0" t="str">
        <f aca="false">IF(ISERROR(J215),1,"")</f>
        <v/>
      </c>
    </row>
    <row r="216" customFormat="false" ht="13.2" hidden="false" customHeight="false" outlineLevel="0" collapsed="false">
      <c r="E216" s="0" t="s">
        <v>1724</v>
      </c>
      <c r="F216" s="0" t="s">
        <v>1599</v>
      </c>
      <c r="I216" s="0" t="str">
        <f aca="false">LEFT(E216,SEARCH("(",E216,1)-1)</f>
        <v>GZLM</v>
      </c>
      <c r="J216" s="0" t="n">
        <f aca="false">IF(ISNUMBER(RIGHT(E216,LEN(E216)-SEARCH("(",E216,1))*1),RIGHT(E216,LEN(E216)-SEARCH("(",E216,1))*1,VLOOKUP(MID(E216,SEARCH("(",E216,1)+1,IF(ISERROR(FIND("NBMX",E216,1)),3,4)),$A$2:$C$36,3,0))</f>
        <v>10</v>
      </c>
      <c r="K216" s="0" t="str">
        <f aca="false">IF(ISERROR(J216),1,"")</f>
        <v/>
      </c>
    </row>
    <row r="217" customFormat="false" ht="13.2" hidden="false" customHeight="false" outlineLevel="0" collapsed="false">
      <c r="E217" s="0" t="s">
        <v>1725</v>
      </c>
      <c r="F217" s="0" t="s">
        <v>1702</v>
      </c>
      <c r="I217" s="0" t="str">
        <f aca="false">LEFT(E217,SEARCH("(",E217,1)-1)</f>
        <v>GZRT</v>
      </c>
      <c r="J217" s="0" t="n">
        <f aca="false">IF(ISNUMBER(RIGHT(E217,LEN(E217)-SEARCH("(",E217,1))*1),RIGHT(E217,LEN(E217)-SEARCH("(",E217,1))*1,VLOOKUP(MID(E217,SEARCH("(",E217,1)+1,IF(ISERROR(FIND("NBMX",E217,1)),3,4)),$A$2:$C$36,3,0))</f>
        <v>10</v>
      </c>
      <c r="K217" s="0" t="str">
        <f aca="false">IF(ISERROR(J217),1,"")</f>
        <v/>
      </c>
    </row>
    <row r="218" customFormat="false" ht="13.2" hidden="false" customHeight="false" outlineLevel="0" collapsed="false">
      <c r="E218" s="0" t="s">
        <v>1726</v>
      </c>
      <c r="F218" s="0" t="s">
        <v>1599</v>
      </c>
      <c r="I218" s="0" t="str">
        <f aca="false">LEFT(E218,SEARCH("(",E218,1)-1)</f>
        <v>HCL</v>
      </c>
      <c r="J218" s="0" t="n">
        <f aca="false">IF(ISNUMBER(RIGHT(E218,LEN(E218)-SEARCH("(",E218,1))*1),RIGHT(E218,LEN(E218)-SEARCH("(",E218,1))*1,VLOOKUP(MID(E218,SEARCH("(",E218,1)+1,IF(ISERROR(FIND("NBMX",E218,1)),3,4)),$A$2:$C$36,3,0))</f>
        <v>12</v>
      </c>
      <c r="K218" s="0" t="str">
        <f aca="false">IF(ISERROR(J218),1,"")</f>
        <v/>
      </c>
    </row>
    <row r="219" customFormat="false" ht="13.2" hidden="false" customHeight="false" outlineLevel="0" collapsed="false">
      <c r="E219" s="0" t="s">
        <v>983</v>
      </c>
      <c r="I219" s="0" t="str">
        <f aca="false">LEFT(E219,SEARCH("(",E219,1)-1)</f>
        <v>HCLD</v>
      </c>
      <c r="J219" s="0" t="n">
        <f aca="false">IF(ISNUMBER(RIGHT(E219,LEN(E219)-SEARCH("(",E219,1))*1),RIGHT(E219,LEN(E219)-SEARCH("(",E219,1))*1,VLOOKUP(MID(E219,SEARCH("(",E219,1)+1,IF(ISERROR(FIND("NBMX",E219,1)),3,4)),$A$2:$C$36,3,0))</f>
        <v>1000</v>
      </c>
      <c r="K219" s="0" t="str">
        <f aca="false">IF(ISERROR(J219),1,"")</f>
        <v/>
      </c>
    </row>
    <row r="220" customFormat="false" ht="13.2" hidden="false" customHeight="false" outlineLevel="0" collapsed="false">
      <c r="E220" s="0" t="s">
        <v>984</v>
      </c>
      <c r="I220" s="0" t="str">
        <f aca="false">LEFT(E220,SEARCH("(",E220,1)-1)</f>
        <v>HCLN</v>
      </c>
      <c r="J220" s="0" t="n">
        <f aca="false">IF(ISNUMBER(RIGHT(E220,LEN(E220)-SEARCH("(",E220,1))*1),RIGHT(E220,LEN(E220)-SEARCH("(",E220,1))*1,VLOOKUP(MID(E220,SEARCH("(",E220,1)+1,IF(ISERROR(FIND("NBMX",E220,1)),3,4)),$A$2:$C$36,3,0))</f>
        <v>1000</v>
      </c>
      <c r="K220" s="0" t="str">
        <f aca="false">IF(ISERROR(J220),1,"")</f>
        <v/>
      </c>
    </row>
    <row r="221" customFormat="false" ht="13.2" hidden="false" customHeight="false" outlineLevel="0" collapsed="false">
      <c r="E221" s="0" t="s">
        <v>839</v>
      </c>
      <c r="I221" s="0" t="str">
        <f aca="false">LEFT(E221,SEARCH("(",E221,1)-1)</f>
        <v>HE</v>
      </c>
      <c r="J221" s="0" t="n">
        <f aca="false">IF(ISNUMBER(RIGHT(E221,LEN(E221)-SEARCH("(",E221,1))*1),RIGHT(E221,LEN(E221)-SEARCH("(",E221,1))*1,VLOOKUP(MID(E221,SEARCH("(",E221,1)+1,IF(ISERROR(FIND("NBMX",E221,1)),3,4)),$A$2:$C$36,3,0))</f>
        <v>300</v>
      </c>
      <c r="K221" s="0" t="str">
        <f aca="false">IF(ISERROR(J221),1,"")</f>
        <v/>
      </c>
    </row>
    <row r="222" customFormat="false" ht="13.2" hidden="false" customHeight="false" outlineLevel="0" collapsed="false">
      <c r="E222" s="0" t="s">
        <v>650</v>
      </c>
      <c r="I222" s="0" t="str">
        <f aca="false">LEFT(E222,SEARCH("(",E222,1)-1)</f>
        <v>HED</v>
      </c>
      <c r="J222" s="0" t="n">
        <f aca="false">IF(ISNUMBER(RIGHT(E222,LEN(E222)-SEARCH("(",E222,1))*1),RIGHT(E222,LEN(E222)-SEARCH("(",E222,1))*1,VLOOKUP(MID(E222,SEARCH("(",E222,1)+1,IF(ISERROR(FIND("NBMX",E222,1)),3,4)),$A$2:$C$36,3,0))</f>
        <v>155</v>
      </c>
      <c r="K222" s="0" t="str">
        <f aca="false">IF(ISERROR(J222),1,"")</f>
        <v/>
      </c>
    </row>
    <row r="223" customFormat="false" ht="13.2" hidden="false" customHeight="false" outlineLevel="0" collapsed="false">
      <c r="E223" s="0" t="s">
        <v>649</v>
      </c>
      <c r="I223" s="0" t="str">
        <f aca="false">LEFT(E223,SEARCH("(",E223,1)-1)</f>
        <v>HEDH</v>
      </c>
      <c r="J223" s="0" t="n">
        <f aca="false">IF(ISNUMBER(RIGHT(E223,LEN(E223)-SEARCH("(",E223,1))*1),RIGHT(E223,LEN(E223)-SEARCH("(",E223,1))*1,VLOOKUP(MID(E223,SEARCH("(",E223,1)+1,IF(ISERROR(FIND("NBMX",E223,1)),3,4)),$A$2:$C$36,3,0))</f>
        <v>35</v>
      </c>
      <c r="K223" s="0" t="str">
        <f aca="false">IF(ISERROR(J223),1,"")</f>
        <v/>
      </c>
    </row>
    <row r="224" customFormat="false" ht="13.2" hidden="false" customHeight="false" outlineLevel="0" collapsed="false">
      <c r="E224" s="0" t="s">
        <v>866</v>
      </c>
      <c r="I224" s="0" t="str">
        <f aca="false">LEFT(E224,SEARCH("(",E224,1)-1)</f>
        <v>HI</v>
      </c>
      <c r="J224" s="0" t="n">
        <f aca="false">IF(ISNUMBER(RIGHT(E224,LEN(E224)-SEARCH("(",E224,1))*1),RIGHT(E224,LEN(E224)-SEARCH("(",E224,1))*1,VLOOKUP(MID(E224,SEARCH("(",E224,1)+1,IF(ISERROR(FIND("NBMX",E224,1)),3,4)),$A$2:$C$36,3,0))</f>
        <v>200</v>
      </c>
      <c r="K224" s="0" t="str">
        <f aca="false">IF(ISERROR(J224),1,"")</f>
        <v/>
      </c>
    </row>
    <row r="225" customFormat="false" ht="13.2" hidden="false" customHeight="false" outlineLevel="0" collapsed="false">
      <c r="E225" s="0" t="s">
        <v>1727</v>
      </c>
      <c r="F225" s="0" t="s">
        <v>1599</v>
      </c>
      <c r="I225" s="0" t="str">
        <f aca="false">LEFT(E225,SEARCH("(",E225,1)-1)</f>
        <v>HKPC</v>
      </c>
      <c r="J225" s="0" t="n">
        <f aca="false">IF(ISNUMBER(RIGHT(E225,LEN(E225)-SEARCH("(",E225,1))*1),RIGHT(E225,LEN(E225)-SEARCH("(",E225,1))*1,VLOOKUP(MID(E225,SEARCH("(",E225,1)+1,IF(ISERROR(FIND("NBMX",E225,1)),3,4)),$A$2:$C$36,3,0))</f>
        <v>31</v>
      </c>
      <c r="K225" s="0" t="str">
        <f aca="false">IF(ISERROR(J225),1,"")</f>
        <v/>
      </c>
    </row>
    <row r="226" customFormat="false" ht="13.2" hidden="false" customHeight="false" outlineLevel="0" collapsed="false">
      <c r="E226" s="0" t="s">
        <v>1728</v>
      </c>
      <c r="F226" s="0" t="s">
        <v>1599</v>
      </c>
      <c r="I226" s="0" t="str">
        <f aca="false">LEFT(E226,SEARCH("(",E226,1)-1)</f>
        <v>HKPN</v>
      </c>
      <c r="J226" s="0" t="n">
        <f aca="false">IF(ISNUMBER(RIGHT(E226,LEN(E226)-SEARCH("(",E226,1))*1),RIGHT(E226,LEN(E226)-SEARCH("(",E226,1))*1,VLOOKUP(MID(E226,SEARCH("(",E226,1)+1,IF(ISERROR(FIND("NBMX",E226,1)),3,4)),$A$2:$C$36,3,0))</f>
        <v>31</v>
      </c>
      <c r="K226" s="0" t="str">
        <f aca="false">IF(ISERROR(J226),1,"")</f>
        <v/>
      </c>
    </row>
    <row r="227" customFormat="false" ht="13.2" hidden="false" customHeight="false" outlineLevel="0" collapsed="false">
      <c r="E227" s="0" t="s">
        <v>1729</v>
      </c>
      <c r="F227" s="0" t="s">
        <v>1599</v>
      </c>
      <c r="I227" s="0" t="str">
        <f aca="false">LEFT(E227,SEARCH("(",E227,1)-1)</f>
        <v>HKPO</v>
      </c>
      <c r="J227" s="0" t="n">
        <f aca="false">IF(ISNUMBER(RIGHT(E227,LEN(E227)-SEARCH("(",E227,1))*1),RIGHT(E227,LEN(E227)-SEARCH("(",E227,1))*1,VLOOKUP(MID(E227,SEARCH("(",E227,1)+1,IF(ISERROR(FIND("NBMX",E227,1)),3,4)),$A$2:$C$36,3,0))</f>
        <v>31</v>
      </c>
      <c r="K227" s="0" t="str">
        <f aca="false">IF(ISERROR(J227),1,"")</f>
        <v/>
      </c>
    </row>
    <row r="228" customFormat="false" ht="13.2" hidden="false" customHeight="false" outlineLevel="0" collapsed="false">
      <c r="E228" s="0" t="s">
        <v>985</v>
      </c>
      <c r="I228" s="0" t="str">
        <f aca="false">LEFT(E228,SEARCH("(",E228,1)-1)</f>
        <v>HLMN</v>
      </c>
      <c r="J228" s="0" t="n">
        <f aca="false">IF(ISNUMBER(RIGHT(E228,LEN(E228)-SEARCH("(",E228,1))*1),RIGHT(E228,LEN(E228)-SEARCH("(",E228,1))*1,VLOOKUP(MID(E228,SEARCH("(",E228,1)+1,IF(ISERROR(FIND("NBMX",E228,1)),3,4)),$A$2:$C$36,3,0))</f>
        <v>1000</v>
      </c>
      <c r="K228" s="0" t="str">
        <f aca="false">IF(ISERROR(J228),1,"")</f>
        <v/>
      </c>
    </row>
    <row r="229" customFormat="false" ht="13.2" hidden="false" customHeight="false" outlineLevel="0" collapsed="false">
      <c r="E229" s="0" t="s">
        <v>840</v>
      </c>
      <c r="I229" s="0" t="str">
        <f aca="false">LEFT(E229,SEARCH("(",E229,1)-1)</f>
        <v>HMO</v>
      </c>
      <c r="J229" s="0" t="n">
        <f aca="false">IF(ISNUMBER(RIGHT(E229,LEN(E229)-SEARCH("(",E229,1))*1),RIGHT(E229,LEN(E229)-SEARCH("(",E229,1))*1,VLOOKUP(MID(E229,SEARCH("(",E229,1)+1,IF(ISERROR(FIND("NBMX",E229,1)),3,4)),$A$2:$C$36,3,0))</f>
        <v>300</v>
      </c>
      <c r="K229" s="0" t="str">
        <f aca="false">IF(ISERROR(J229),1,"")</f>
        <v/>
      </c>
    </row>
    <row r="230" customFormat="false" ht="13.2" hidden="false" customHeight="false" outlineLevel="0" collapsed="false">
      <c r="E230" s="0" t="s">
        <v>867</v>
      </c>
      <c r="I230" s="0" t="str">
        <f aca="false">LEFT(E230,SEARCH("(",E230,1)-1)</f>
        <v>HMX</v>
      </c>
      <c r="J230" s="0" t="n">
        <f aca="false">IF(ISNUMBER(RIGHT(E230,LEN(E230)-SEARCH("(",E230,1))*1),RIGHT(E230,LEN(E230)-SEARCH("(",E230,1))*1,VLOOKUP(MID(E230,SEARCH("(",E230,1)+1,IF(ISERROR(FIND("NBMX",E230,1)),3,4)),$A$2:$C$36,3,0))</f>
        <v>200</v>
      </c>
      <c r="K230" s="0" t="str">
        <f aca="false">IF(ISERROR(J230),1,"")</f>
        <v/>
      </c>
    </row>
    <row r="231" customFormat="false" ht="13.2" hidden="false" customHeight="false" outlineLevel="0" collapsed="false">
      <c r="E231" s="0" t="s">
        <v>986</v>
      </c>
      <c r="I231" s="0" t="str">
        <f aca="false">LEFT(E231,SEARCH("(",E231,1)-1)</f>
        <v>HR0</v>
      </c>
      <c r="J231" s="0" t="n">
        <f aca="false">IF(ISNUMBER(RIGHT(E231,LEN(E231)-SEARCH("(",E231,1))*1),RIGHT(E231,LEN(E231)-SEARCH("(",E231,1))*1,VLOOKUP(MID(E231,SEARCH("(",E231,1)+1,IF(ISERROR(FIND("NBMX",E231,1)),3,4)),$A$2:$C$36,3,0))</f>
        <v>1000</v>
      </c>
      <c r="K231" s="0" t="str">
        <f aca="false">IF(ISERROR(J231),1,"")</f>
        <v/>
      </c>
    </row>
    <row r="232" customFormat="false" ht="13.2" hidden="false" customHeight="false" outlineLevel="0" collapsed="false">
      <c r="E232" s="0" t="s">
        <v>987</v>
      </c>
      <c r="I232" s="0" t="str">
        <f aca="false">LEFT(E232,SEARCH("(",E232,1)-1)</f>
        <v>HSM</v>
      </c>
      <c r="J232" s="0" t="n">
        <f aca="false">IF(ISNUMBER(RIGHT(E232,LEN(E232)-SEARCH("(",E232,1))*1),RIGHT(E232,LEN(E232)-SEARCH("(",E232,1))*1,VLOOKUP(MID(E232,SEARCH("(",E232,1)+1,IF(ISERROR(FIND("NBMX",E232,1)),3,4)),$A$2:$C$36,3,0))</f>
        <v>1000</v>
      </c>
      <c r="K232" s="0" t="str">
        <f aca="false">IF(ISERROR(J232),1,"")</f>
        <v/>
      </c>
    </row>
    <row r="233" customFormat="false" ht="13.2" hidden="false" customHeight="false" outlineLevel="0" collapsed="false">
      <c r="E233" s="0" t="s">
        <v>1730</v>
      </c>
      <c r="F233" s="0" t="s">
        <v>1599</v>
      </c>
      <c r="I233" s="0" t="str">
        <f aca="false">LEFT(E233,SEARCH("(",E233,1)-1)</f>
        <v>HU</v>
      </c>
      <c r="J233" s="0" t="n">
        <f aca="false">IF(ISNUMBER(RIGHT(E233,LEN(E233)-SEARCH("(",E233,1))*1),RIGHT(E233,LEN(E233)-SEARCH("(",E233,1))*1,VLOOKUP(MID(E233,SEARCH("(",E233,1)+1,IF(ISERROR(FIND("NBMX",E233,1)),3,4)),$A$2:$C$36,3,0))</f>
        <v>200</v>
      </c>
      <c r="K233" s="0" t="str">
        <f aca="false">IF(ISERROR(J233),1,"")</f>
        <v/>
      </c>
    </row>
    <row r="234" customFormat="false" ht="13.2" hidden="false" customHeight="false" outlineLevel="0" collapsed="false">
      <c r="E234" s="0" t="s">
        <v>1731</v>
      </c>
      <c r="F234" s="0" t="s">
        <v>1599</v>
      </c>
      <c r="I234" s="0" t="str">
        <f aca="false">LEFT(E234,SEARCH("(",E234,1)-1)</f>
        <v>HUF</v>
      </c>
      <c r="J234" s="0" t="n">
        <f aca="false">IF(ISNUMBER(RIGHT(E234,LEN(E234)-SEARCH("(",E234,1))*1),RIGHT(E234,LEN(E234)-SEARCH("(",E234,1))*1,VLOOKUP(MID(E234,SEARCH("(",E234,1)+1,IF(ISERROR(FIND("NBMX",E234,1)),3,4)),$A$2:$C$36,3,0))</f>
        <v>200</v>
      </c>
      <c r="K234" s="0" t="str">
        <f aca="false">IF(ISERROR(J234),1,"")</f>
        <v/>
      </c>
    </row>
    <row r="235" customFormat="false" ht="13.2" hidden="false" customHeight="false" outlineLevel="0" collapsed="false">
      <c r="E235" s="0" t="s">
        <v>1732</v>
      </c>
      <c r="F235" s="0" t="s">
        <v>1599</v>
      </c>
      <c r="I235" s="0" t="str">
        <f aca="false">LEFT(E235,SEARCH("(",E235,1)-1)</f>
        <v>HUI</v>
      </c>
      <c r="J235" s="0" t="n">
        <f aca="false">IF(ISNUMBER(RIGHT(E235,LEN(E235)-SEARCH("(",E235,1))*1),RIGHT(E235,LEN(E235)-SEARCH("(",E235,1))*1,VLOOKUP(MID(E235,SEARCH("(",E235,1)+1,IF(ISERROR(FIND("NBMX",E235,1)),3,4)),$A$2:$C$36,3,0))</f>
        <v>200</v>
      </c>
      <c r="K235" s="0" t="str">
        <f aca="false">IF(ISERROR(J235),1,"")</f>
        <v/>
      </c>
    </row>
    <row r="236" customFormat="false" ht="13.2" hidden="false" customHeight="false" outlineLevel="0" collapsed="false">
      <c r="E236" s="0" t="s">
        <v>1733</v>
      </c>
      <c r="F236" s="0" t="s">
        <v>224</v>
      </c>
      <c r="G236" s="0" t="s">
        <v>1599</v>
      </c>
      <c r="I236" s="0" t="str">
        <f aca="false">LEFT(E236,SEARCH("(",E236,1)-1)</f>
        <v>HUSC</v>
      </c>
      <c r="J236" s="0" t="n">
        <f aca="false">IF(ISNUMBER(RIGHT(E236,LEN(E236)-SEARCH("(",E236,1))*1),RIGHT(E236,LEN(E236)-SEARCH("(",E236,1))*1,VLOOKUP(MID(E236,SEARCH("(",E236,1)+1,IF(ISERROR(FIND("NBMX",E236,1)),3,4)),$A$2:$C$36,3,0))</f>
        <v>45</v>
      </c>
      <c r="K236" s="0" t="str">
        <f aca="false">IF(ISERROR(J236),1,"")</f>
        <v/>
      </c>
    </row>
    <row r="237" customFormat="false" ht="13.2" hidden="false" customHeight="false" outlineLevel="0" collapsed="false">
      <c r="E237" s="0" t="s">
        <v>1230</v>
      </c>
      <c r="I237" s="0" t="str">
        <f aca="false">LEFT(E237,SEARCH("(",E237,1)-1)</f>
        <v>HYDV</v>
      </c>
      <c r="J237" s="0" t="n">
        <f aca="false">IF(ISNUMBER(RIGHT(E237,LEN(E237)-SEARCH("(",E237,1))*1),RIGHT(E237,LEN(E237)-SEARCH("(",E237,1))*1,VLOOKUP(MID(E237,SEARCH("(",E237,1)+1,IF(ISERROR(FIND("NBMX",E237,1)),3,4)),$A$2:$C$36,3,0))</f>
        <v>4000</v>
      </c>
      <c r="K237" s="0" t="str">
        <f aca="false">IF(ISERROR(J237),1,"")</f>
        <v/>
      </c>
    </row>
    <row r="238" customFormat="false" ht="13.2" hidden="false" customHeight="false" outlineLevel="0" collapsed="false">
      <c r="E238" s="0" t="s">
        <v>681</v>
      </c>
      <c r="I238" s="0" t="str">
        <f aca="false">LEFT(E238,SEARCH("(",E238,1)-1)</f>
        <v>IAC</v>
      </c>
      <c r="J238" s="0" t="n">
        <f aca="false">IF(ISNUMBER(RIGHT(E238,LEN(E238)-SEARCH("(",E238,1))*1),RIGHT(E238,LEN(E238)-SEARCH("(",E238,1))*1,VLOOKUP(MID(E238,SEARCH("(",E238,1)+1,IF(ISERROR(FIND("NBMX",E238,1)),3,4)),$A$2:$C$36,3,0))</f>
        <v>1000</v>
      </c>
      <c r="K238" s="0" t="str">
        <f aca="false">IF(ISERROR(J238),1,"")</f>
        <v/>
      </c>
    </row>
    <row r="239" customFormat="false" ht="13.2" hidden="false" customHeight="false" outlineLevel="0" collapsed="false">
      <c r="E239" s="0" t="s">
        <v>682</v>
      </c>
      <c r="I239" s="0" t="str">
        <f aca="false">LEFT(E239,SEARCH("(",E239,1)-1)</f>
        <v>IAMF</v>
      </c>
      <c r="J239" s="0" t="n">
        <f aca="false">IF(ISNUMBER(RIGHT(E239,LEN(E239)-SEARCH("(",E239,1))*1),RIGHT(E239,LEN(E239)-SEARCH("(",E239,1))*1,VLOOKUP(MID(E239,SEARCH("(",E239,1)+1,IF(ISERROR(FIND("NBMX",E239,1)),3,4)),$A$2:$C$36,3,0))</f>
        <v>1000</v>
      </c>
      <c r="K239" s="0" t="str">
        <f aca="false">IF(ISERROR(J239),1,"")</f>
        <v/>
      </c>
    </row>
    <row r="240" customFormat="false" ht="13.2" hidden="false" customHeight="false" outlineLevel="0" collapsed="false">
      <c r="E240" s="0" t="s">
        <v>683</v>
      </c>
      <c r="I240" s="0" t="str">
        <f aca="false">LEFT(E240,SEARCH("(",E240,1)-1)</f>
        <v>IAPL</v>
      </c>
      <c r="J240" s="0" t="n">
        <f aca="false">IF(ISNUMBER(RIGHT(E240,LEN(E240)-SEARCH("(",E240,1))*1),RIGHT(E240,LEN(E240)-SEARCH("(",E240,1))*1,VLOOKUP(MID(E240,SEARCH("(",E240,1)+1,IF(ISERROR(FIND("NBMX",E240,1)),3,4)),$A$2:$C$36,3,0))</f>
        <v>1000</v>
      </c>
      <c r="K240" s="0" t="str">
        <f aca="false">IF(ISERROR(J240),1,"")</f>
        <v/>
      </c>
    </row>
    <row r="241" customFormat="false" ht="13.2" hidden="false" customHeight="false" outlineLevel="0" collapsed="false">
      <c r="E241" s="0" t="s">
        <v>684</v>
      </c>
      <c r="I241" s="0" t="str">
        <f aca="false">LEFT(E241,SEARCH("(",E241,1)-1)</f>
        <v>IAUF</v>
      </c>
      <c r="J241" s="0" t="n">
        <f aca="false">IF(ISNUMBER(RIGHT(E241,LEN(E241)-SEARCH("(",E241,1))*1),RIGHT(E241,LEN(E241)-SEARCH("(",E241,1))*1,VLOOKUP(MID(E241,SEARCH("(",E241,1)+1,IF(ISERROR(FIND("NBMX",E241,1)),3,4)),$A$2:$C$36,3,0))</f>
        <v>1000</v>
      </c>
      <c r="K241" s="0" t="str">
        <f aca="false">IF(ISERROR(J241),1,"")</f>
        <v/>
      </c>
    </row>
    <row r="242" customFormat="false" ht="13.2" hidden="false" customHeight="false" outlineLevel="0" collapsed="false">
      <c r="E242" s="0" t="s">
        <v>685</v>
      </c>
      <c r="I242" s="0" t="str">
        <f aca="false">LEFT(E242,SEARCH("(",E242,1)-1)</f>
        <v>IAUI</v>
      </c>
      <c r="J242" s="0" t="n">
        <f aca="false">IF(ISNUMBER(RIGHT(E242,LEN(E242)-SEARCH("(",E242,1))*1),RIGHT(E242,LEN(E242)-SEARCH("(",E242,1))*1,VLOOKUP(MID(E242,SEARCH("(",E242,1)+1,IF(ISERROR(FIND("NBMX",E242,1)),3,4)),$A$2:$C$36,3,0))</f>
        <v>1000</v>
      </c>
      <c r="K242" s="0" t="str">
        <f aca="false">IF(ISERROR(J242),1,"")</f>
        <v/>
      </c>
    </row>
    <row r="243" customFormat="false" ht="13.2" hidden="false" customHeight="false" outlineLevel="0" collapsed="false">
      <c r="E243" s="0" t="s">
        <v>686</v>
      </c>
      <c r="I243" s="0" t="str">
        <f aca="false">LEFT(E243,SEARCH("(",E243,1)-1)</f>
        <v>IAUL</v>
      </c>
      <c r="J243" s="0" t="n">
        <f aca="false">IF(ISNUMBER(RIGHT(E243,LEN(E243)-SEARCH("(",E243,1))*1),RIGHT(E243,LEN(E243)-SEARCH("(",E243,1))*1,VLOOKUP(MID(E243,SEARCH("(",E243,1)+1,IF(ISERROR(FIND("NBMX",E243,1)),3,4)),$A$2:$C$36,3,0))</f>
        <v>1000</v>
      </c>
      <c r="K243" s="0" t="str">
        <f aca="false">IF(ISERROR(J243),1,"")</f>
        <v/>
      </c>
    </row>
    <row r="244" customFormat="false" ht="13.2" hidden="false" customHeight="false" outlineLevel="0" collapsed="false">
      <c r="E244" s="0" t="s">
        <v>687</v>
      </c>
      <c r="I244" s="0" t="str">
        <f aca="false">LEFT(E244,SEARCH("(",E244,1)-1)</f>
        <v>IBSA</v>
      </c>
      <c r="J244" s="0" t="n">
        <f aca="false">IF(ISNUMBER(RIGHT(E244,LEN(E244)-SEARCH("(",E244,1))*1),RIGHT(E244,LEN(E244)-SEARCH("(",E244,1))*1,VLOOKUP(MID(E244,SEARCH("(",E244,1)+1,IF(ISERROR(FIND("NBMX",E244,1)),3,4)),$A$2:$C$36,3,0))</f>
        <v>1000</v>
      </c>
      <c r="K244" s="0" t="str">
        <f aca="false">IF(ISERROR(J244),1,"")</f>
        <v/>
      </c>
    </row>
    <row r="245" customFormat="false" ht="13.2" hidden="false" customHeight="false" outlineLevel="0" collapsed="false">
      <c r="E245" s="0" t="s">
        <v>652</v>
      </c>
      <c r="I245" s="0" t="str">
        <f aca="false">LEFT(E245,SEARCH("(",E245,1)-1)</f>
        <v>ICDT</v>
      </c>
      <c r="J245" s="0" t="n">
        <f aca="false">IF(ISNUMBER(RIGHT(E245,LEN(E245)-SEARCH("(",E245,1))*1),RIGHT(E245,LEN(E245)-SEARCH("(",E245,1))*1,VLOOKUP(MID(E245,SEARCH("(",E245,1)+1,IF(ISERROR(FIND("NBMX",E245,1)),3,4)),$A$2:$C$36,3,0))</f>
        <v>4000</v>
      </c>
      <c r="K245" s="0" t="str">
        <f aca="false">IF(ISERROR(J245),1,"")</f>
        <v/>
      </c>
    </row>
    <row r="246" customFormat="false" ht="13.2" hidden="false" customHeight="false" outlineLevel="0" collapsed="false">
      <c r="E246" s="0" t="s">
        <v>662</v>
      </c>
      <c r="I246" s="0" t="str">
        <f aca="false">LEFT(E246,SEARCH("(",E246,1)-1)</f>
        <v>ICUS</v>
      </c>
      <c r="J246" s="0" t="n">
        <f aca="false">IF(ISNUMBER(RIGHT(E246,LEN(E246)-SEARCH("(",E246,1))*1),RIGHT(E246,LEN(E246)-SEARCH("(",E246,1))*1,VLOOKUP(MID(E246,SEARCH("(",E246,1)+1,IF(ISERROR(FIND("NBMX",E246,1)),3,4)),$A$2:$C$36,3,0))</f>
        <v>300</v>
      </c>
      <c r="K246" s="0" t="str">
        <f aca="false">IF(ISERROR(J246),1,"")</f>
        <v/>
      </c>
    </row>
    <row r="247" customFormat="false" ht="13.2" hidden="false" customHeight="false" outlineLevel="0" collapsed="false">
      <c r="E247" s="0" t="s">
        <v>666</v>
      </c>
      <c r="I247" s="0" t="str">
        <f aca="false">LEFT(E247,SEARCH("(",E247,1)-1)</f>
        <v>IDC</v>
      </c>
      <c r="J247" s="0" t="n">
        <f aca="false">IF(ISNUMBER(RIGHT(E247,LEN(E247)-SEARCH("(",E247,1))*1),RIGHT(E247,LEN(E247)-SEARCH("(",E247,1))*1,VLOOKUP(MID(E247,SEARCH("(",E247,1)+1,IF(ISERROR(FIND("NBMX",E247,1)),3,4)),$A$2:$C$36,3,0))</f>
        <v>200</v>
      </c>
      <c r="K247" s="0" t="str">
        <f aca="false">IF(ISERROR(J247),1,"")</f>
        <v/>
      </c>
    </row>
    <row r="248" customFormat="false" ht="13.2" hidden="false" customHeight="false" outlineLevel="0" collapsed="false">
      <c r="E248" s="0" t="s">
        <v>1734</v>
      </c>
      <c r="F248" s="0" t="s">
        <v>1599</v>
      </c>
      <c r="I248" s="0" t="str">
        <f aca="false">LEFT(E248,SEARCH("(",E248,1)-1)</f>
        <v>IDF0</v>
      </c>
      <c r="J248" s="0" t="n">
        <f aca="false">IF(ISNUMBER(RIGHT(E248,LEN(E248)-SEARCH("(",E248,1))*1),RIGHT(E248,LEN(E248)-SEARCH("(",E248,1))*1,VLOOKUP(MID(E248,SEARCH("(",E248,1)+1,IF(ISERROR(FIND("NBMX",E248,1)),3,4)),$A$2:$C$36,3,0))</f>
        <v>6</v>
      </c>
      <c r="K248" s="0" t="str">
        <f aca="false">IF(ISERROR(J248),1,"")</f>
        <v/>
      </c>
    </row>
    <row r="249" customFormat="false" ht="13.2" hidden="false" customHeight="false" outlineLevel="0" collapsed="false">
      <c r="E249" s="0" t="s">
        <v>1735</v>
      </c>
      <c r="F249" s="0" t="s">
        <v>1702</v>
      </c>
      <c r="I249" s="0" t="str">
        <f aca="false">LEFT(E249,SEARCH("(",E249,1)-1)</f>
        <v>IDFA</v>
      </c>
      <c r="J249" s="0" t="n">
        <f aca="false">IF(ISNUMBER(RIGHT(E249,LEN(E249)-SEARCH("(",E249,1))*1),RIGHT(E249,LEN(E249)-SEARCH("(",E249,1))*1,VLOOKUP(MID(E249,SEARCH("(",E249,1)+1,IF(ISERROR(FIND("NBMX",E249,1)),3,4)),$A$2:$C$36,3,0))</f>
        <v>10</v>
      </c>
      <c r="K249" s="0" t="str">
        <f aca="false">IF(ISERROR(J249),1,"")</f>
        <v/>
      </c>
    </row>
    <row r="250" customFormat="false" ht="13.2" hidden="false" customHeight="false" outlineLevel="0" collapsed="false">
      <c r="E250" s="0" t="s">
        <v>1736</v>
      </c>
      <c r="F250" s="0" t="s">
        <v>1702</v>
      </c>
      <c r="I250" s="0" t="str">
        <f aca="false">LEFT(E250,SEARCH("(",E250,1)-1)</f>
        <v>IDFD</v>
      </c>
      <c r="J250" s="0" t="n">
        <f aca="false">IF(ISNUMBER(RIGHT(E250,LEN(E250)-SEARCH("(",E250,1))*1),RIGHT(E250,LEN(E250)-SEARCH("(",E250,1))*1,VLOOKUP(MID(E250,SEARCH("(",E250,1)+1,IF(ISERROR(FIND("NBMX",E250,1)),3,4)),$A$2:$C$36,3,0))</f>
        <v>10</v>
      </c>
      <c r="K250" s="0" t="str">
        <f aca="false">IF(ISERROR(J250),1,"")</f>
        <v/>
      </c>
    </row>
    <row r="251" customFormat="false" ht="13.2" hidden="false" customHeight="false" outlineLevel="0" collapsed="false">
      <c r="E251" s="0" t="s">
        <v>688</v>
      </c>
      <c r="I251" s="0" t="str">
        <f aca="false">LEFT(E251,SEARCH("(",E251,1)-1)</f>
        <v>IDFH</v>
      </c>
      <c r="J251" s="0" t="n">
        <f aca="false">IF(ISNUMBER(RIGHT(E251,LEN(E251)-SEARCH("(",E251,1))*1),RIGHT(E251,LEN(E251)-SEARCH("(",E251,1))*1,VLOOKUP(MID(E251,SEARCH("(",E251,1)+1,IF(ISERROR(FIND("NBMX",E251,1)),3,4)),$A$2:$C$36,3,0))</f>
        <v>1000</v>
      </c>
      <c r="K251" s="0" t="str">
        <f aca="false">IF(ISERROR(J251),1,"")</f>
        <v/>
      </c>
    </row>
    <row r="252" customFormat="false" ht="13.2" hidden="false" customHeight="false" outlineLevel="0" collapsed="false">
      <c r="E252" s="0" t="s">
        <v>1737</v>
      </c>
      <c r="F252" s="0" t="s">
        <v>1599</v>
      </c>
      <c r="I252" s="0" t="str">
        <f aca="false">LEFT(E252,SEARCH("(",E252,1)-1)</f>
        <v>IDFT</v>
      </c>
      <c r="J252" s="0" t="n">
        <f aca="false">IF(ISNUMBER(RIGHT(E252,LEN(E252)-SEARCH("(",E252,1))*1),RIGHT(E252,LEN(E252)-SEARCH("(",E252,1))*1,VLOOKUP(MID(E252,SEARCH("(",E252,1)+1,IF(ISERROR(FIND("NBMX",E252,1)),3,4)),$A$2:$C$36,3,0))</f>
        <v>6</v>
      </c>
      <c r="K252" s="0" t="str">
        <f aca="false">IF(ISERROR(J252),1,"")</f>
        <v/>
      </c>
    </row>
    <row r="253" customFormat="false" ht="13.2" hidden="false" customHeight="false" outlineLevel="0" collapsed="false">
      <c r="E253" s="0" t="s">
        <v>1738</v>
      </c>
      <c r="F253" s="0" t="s">
        <v>1702</v>
      </c>
      <c r="I253" s="0" t="str">
        <f aca="false">LEFT(E253,SEARCH("(",E253,1)-1)</f>
        <v>IDMU</v>
      </c>
      <c r="J253" s="0" t="n">
        <f aca="false">IF(ISNUMBER(RIGHT(E253,LEN(E253)-SEARCH("(",E253,1))*1),RIGHT(E253,LEN(E253)-SEARCH("(",E253,1))*1,VLOOKUP(MID(E253,SEARCH("(",E253,1)+1,IF(ISERROR(FIND("NBMX",E253,1)),3,4)),$A$2:$C$36,3,0))</f>
        <v>10</v>
      </c>
      <c r="K253" s="0" t="str">
        <f aca="false">IF(ISERROR(J253),1,"")</f>
        <v/>
      </c>
    </row>
    <row r="254" customFormat="false" ht="13.2" hidden="false" customHeight="false" outlineLevel="0" collapsed="false">
      <c r="E254" s="0" t="s">
        <v>653</v>
      </c>
      <c r="I254" s="0" t="str">
        <f aca="false">LEFT(E254,SEARCH("(",E254,1)-1)</f>
        <v>IDN1T</v>
      </c>
      <c r="J254" s="0" t="n">
        <f aca="false">IF(ISNUMBER(RIGHT(E254,LEN(E254)-SEARCH("(",E254,1))*1),RIGHT(E254,LEN(E254)-SEARCH("(",E254,1))*1,VLOOKUP(MID(E254,SEARCH("(",E254,1)+1,IF(ISERROR(FIND("NBMX",E254,1)),3,4)),$A$2:$C$36,3,0))</f>
        <v>4000</v>
      </c>
      <c r="K254" s="0" t="str">
        <f aca="false">IF(ISERROR(J254),1,"")</f>
        <v/>
      </c>
    </row>
    <row r="255" customFormat="false" ht="13.2" hidden="false" customHeight="false" outlineLevel="0" collapsed="false">
      <c r="E255" s="0" t="s">
        <v>654</v>
      </c>
      <c r="I255" s="0" t="str">
        <f aca="false">LEFT(E255,SEARCH("(",E255,1)-1)</f>
        <v>IDN2T</v>
      </c>
      <c r="J255" s="0" t="n">
        <f aca="false">IF(ISNUMBER(RIGHT(E255,LEN(E255)-SEARCH("(",E255,1))*1),RIGHT(E255,LEN(E255)-SEARCH("(",E255,1))*1,VLOOKUP(MID(E255,SEARCH("(",E255,1)+1,IF(ISERROR(FIND("NBMX",E255,1)),3,4)),$A$2:$C$36,3,0))</f>
        <v>4000</v>
      </c>
      <c r="K255" s="0" t="str">
        <f aca="false">IF(ISERROR(J255),1,"")</f>
        <v/>
      </c>
    </row>
    <row r="256" customFormat="false" ht="13.2" hidden="false" customHeight="false" outlineLevel="0" collapsed="false">
      <c r="E256" s="0" t="s">
        <v>655</v>
      </c>
      <c r="I256" s="0" t="str">
        <f aca="false">LEFT(E256,SEARCH("(",E256,1)-1)</f>
        <v>IDNB</v>
      </c>
      <c r="J256" s="0" t="n">
        <f aca="false">IF(ISNUMBER(RIGHT(E256,LEN(E256)-SEARCH("(",E256,1))*1),RIGHT(E256,LEN(E256)-SEARCH("(",E256,1))*1,VLOOKUP(MID(E256,SEARCH("(",E256,1)+1,IF(ISERROR(FIND("NBMX",E256,1)),3,4)),$A$2:$C$36,3,0))</f>
        <v>4000</v>
      </c>
      <c r="K256" s="0" t="str">
        <f aca="false">IF(ISERROR(J256),1,"")</f>
        <v/>
      </c>
    </row>
    <row r="257" customFormat="false" ht="13.2" hidden="false" customHeight="false" outlineLevel="0" collapsed="false">
      <c r="E257" s="0" t="s">
        <v>689</v>
      </c>
      <c r="I257" s="0" t="str">
        <f aca="false">LEFT(E257,SEARCH("(",E257,1)-1)</f>
        <v>IDNF</v>
      </c>
      <c r="J257" s="0" t="n">
        <f aca="false">IF(ISNUMBER(RIGHT(E257,LEN(E257)-SEARCH("(",E257,1))*1),RIGHT(E257,LEN(E257)-SEARCH("(",E257,1))*1,VLOOKUP(MID(E257,SEARCH("(",E257,1)+1,IF(ISERROR(FIND("NBMX",E257,1)),3,4)),$A$2:$C$36,3,0))</f>
        <v>1000</v>
      </c>
      <c r="K257" s="0" t="str">
        <f aca="false">IF(ISERROR(J257),1,"")</f>
        <v/>
      </c>
    </row>
    <row r="258" customFormat="false" ht="13.2" hidden="false" customHeight="false" outlineLevel="0" collapsed="false">
      <c r="E258" s="0" t="s">
        <v>690</v>
      </c>
      <c r="I258" s="0" t="str">
        <f aca="false">LEFT(E258,SEARCH("(",E258,1)-1)</f>
        <v>IDOA</v>
      </c>
      <c r="J258" s="0" t="n">
        <f aca="false">IF(ISNUMBER(RIGHT(E258,LEN(E258)-SEARCH("(",E258,1))*1),RIGHT(E258,LEN(E258)-SEARCH("(",E258,1))*1,VLOOKUP(MID(E258,SEARCH("(",E258,1)+1,IF(ISERROR(FIND("NBMX",E258,1)),3,4)),$A$2:$C$36,3,0))</f>
        <v>1000</v>
      </c>
      <c r="K258" s="0" t="str">
        <f aca="false">IF(ISERROR(J258),1,"")</f>
        <v/>
      </c>
    </row>
    <row r="259" customFormat="false" ht="13.2" hidden="false" customHeight="false" outlineLevel="0" collapsed="false">
      <c r="E259" s="0" t="s">
        <v>693</v>
      </c>
      <c r="I259" s="0" t="str">
        <f aca="false">LEFT(E259,SEARCH("(",E259,1)-1)</f>
        <v>IDON</v>
      </c>
      <c r="J259" s="0" t="n">
        <f aca="false">IF(ISNUMBER(RIGHT(E259,LEN(E259)-SEARCH("(",E259,1))*1),RIGHT(E259,LEN(E259)-SEARCH("(",E259,1))*1,VLOOKUP(MID(E259,SEARCH("(",E259,1)+1,IF(ISERROR(FIND("NBMX",E259,1)),3,4)),$A$2:$C$36,3,0))</f>
        <v>1000</v>
      </c>
      <c r="K259" s="0" t="str">
        <f aca="false">IF(ISERROR(J259),1,"")</f>
        <v/>
      </c>
    </row>
    <row r="260" customFormat="false" ht="13.2" hidden="false" customHeight="false" outlineLevel="0" collapsed="false">
      <c r="E260" s="0" t="s">
        <v>656</v>
      </c>
      <c r="I260" s="0" t="str">
        <f aca="false">LEFT(E260,SEARCH("(",E260,1)-1)</f>
        <v>IDOT</v>
      </c>
      <c r="J260" s="0" t="n">
        <f aca="false">IF(ISNUMBER(RIGHT(E260,LEN(E260)-SEARCH("(",E260,1))*1),RIGHT(E260,LEN(E260)-SEARCH("(",E260,1))*1,VLOOKUP(MID(E260,SEARCH("(",E260,1)+1,IF(ISERROR(FIND("NBMX",E260,1)),3,4)),$A$2:$C$36,3,0))</f>
        <v>4000</v>
      </c>
      <c r="K260" s="0" t="str">
        <f aca="false">IF(ISERROR(J260),1,"")</f>
        <v/>
      </c>
    </row>
    <row r="261" customFormat="false" ht="13.2" hidden="false" customHeight="false" outlineLevel="0" collapsed="false">
      <c r="E261" s="0" t="s">
        <v>1739</v>
      </c>
      <c r="F261" s="0" t="s">
        <v>1702</v>
      </c>
      <c r="I261" s="0" t="str">
        <f aca="false">LEFT(E261,SEARCH("(",E261,1)-1)</f>
        <v>IDOW</v>
      </c>
      <c r="J261" s="0" t="n">
        <f aca="false">IF(ISNUMBER(RIGHT(E261,LEN(E261)-SEARCH("(",E261,1))*1),RIGHT(E261,LEN(E261)-SEARCH("(",E261,1))*1,VLOOKUP(MID(E261,SEARCH("(",E261,1)+1,IF(ISERROR(FIND("NBMX",E261,1)),3,4)),$A$2:$C$36,3,0))</f>
        <v>1000</v>
      </c>
      <c r="K261" s="0" t="str">
        <f aca="false">IF(ISERROR(J261),1,"")</f>
        <v/>
      </c>
    </row>
    <row r="262" customFormat="false" ht="13.2" hidden="false" customHeight="false" outlineLevel="0" collapsed="false">
      <c r="E262" s="0" t="s">
        <v>691</v>
      </c>
      <c r="I262" s="0" t="str">
        <f aca="false">LEFT(E262,SEARCH("(",E262,1)-1)</f>
        <v>IDR</v>
      </c>
      <c r="J262" s="0" t="n">
        <f aca="false">IF(ISNUMBER(RIGHT(E262,LEN(E262)-SEARCH("(",E262,1))*1),RIGHT(E262,LEN(E262)-SEARCH("(",E262,1))*1,VLOOKUP(MID(E262,SEARCH("(",E262,1)+1,IF(ISERROR(FIND("NBMX",E262,1)),3,4)),$A$2:$C$36,3,0))</f>
        <v>1000</v>
      </c>
      <c r="K262" s="0" t="str">
        <f aca="false">IF(ISERROR(J262),1,"")</f>
        <v/>
      </c>
    </row>
    <row r="263" customFormat="false" ht="13.2" hidden="false" customHeight="false" outlineLevel="0" collapsed="false">
      <c r="E263" s="0" t="s">
        <v>692</v>
      </c>
      <c r="I263" s="0" t="str">
        <f aca="false">LEFT(E263,SEARCH("(",E263,1)-1)</f>
        <v>IDRL</v>
      </c>
      <c r="J263" s="0" t="n">
        <f aca="false">IF(ISNUMBER(RIGHT(E263,LEN(E263)-SEARCH("(",E263,1))*1),RIGHT(E263,LEN(E263)-SEARCH("(",E263,1))*1,VLOOKUP(MID(E263,SEARCH("(",E263,1)+1,IF(ISERROR(FIND("NBMX",E263,1)),3,4)),$A$2:$C$36,3,0))</f>
        <v>1000</v>
      </c>
      <c r="K263" s="0" t="str">
        <f aca="false">IF(ISERROR(J263),1,"")</f>
        <v/>
      </c>
    </row>
    <row r="264" customFormat="false" ht="13.2" hidden="false" customHeight="false" outlineLevel="0" collapsed="false">
      <c r="E264" s="0" t="s">
        <v>657</v>
      </c>
      <c r="I264" s="0" t="str">
        <f aca="false">LEFT(E264,SEARCH("(",E264,1)-1)</f>
        <v>IDRO</v>
      </c>
      <c r="J264" s="0" t="n">
        <f aca="false">IF(ISNUMBER(RIGHT(E264,LEN(E264)-SEARCH("(",E264,1))*1),RIGHT(E264,LEN(E264)-SEARCH("(",E264,1))*1,VLOOKUP(MID(E264,SEARCH("(",E264,1)+1,IF(ISERROR(FIND("NBMX",E264,1)),3,4)),$A$2:$C$36,3,0))</f>
        <v>4000</v>
      </c>
      <c r="K264" s="0" t="str">
        <f aca="false">IF(ISERROR(J264),1,"")</f>
        <v/>
      </c>
    </row>
    <row r="265" customFormat="false" ht="13.2" hidden="false" customHeight="false" outlineLevel="0" collapsed="false">
      <c r="E265" s="0" t="s">
        <v>694</v>
      </c>
      <c r="I265" s="0" t="str">
        <f aca="false">LEFT(E265,SEARCH("(",E265,1)-1)</f>
        <v>IDS</v>
      </c>
      <c r="J265" s="0" t="n">
        <f aca="false">IF(ISNUMBER(RIGHT(E265,LEN(E265)-SEARCH("(",E265,1))*1),RIGHT(E265,LEN(E265)-SEARCH("(",E265,1))*1,VLOOKUP(MID(E265,SEARCH("(",E265,1)+1,IF(ISERROR(FIND("NBMX",E265,1)),3,4)),$A$2:$C$36,3,0))</f>
        <v>1000</v>
      </c>
      <c r="K265" s="0" t="str">
        <f aca="false">IF(ISERROR(J265),1,"")</f>
        <v/>
      </c>
    </row>
    <row r="266" customFormat="false" ht="13.2" hidden="false" customHeight="false" outlineLevel="0" collapsed="false">
      <c r="E266" s="0" t="s">
        <v>1740</v>
      </c>
      <c r="F266" s="0" t="s">
        <v>1599</v>
      </c>
      <c r="I266" s="0" t="str">
        <f aca="false">LEFT(E266,SEARCH("(",E266,1)-1)</f>
        <v>IDSL</v>
      </c>
      <c r="J266" s="0" t="n">
        <f aca="false">IF(ISNUMBER(RIGHT(E266,LEN(E266)-SEARCH("(",E266,1))*1),RIGHT(E266,LEN(E266)-SEARCH("(",E266,1))*1,VLOOKUP(MID(E266,SEARCH("(",E266,1)+1,IF(ISERROR(FIND("NBMX",E266,1)),3,4)),$A$2:$C$36,3,0))</f>
        <v>1000</v>
      </c>
      <c r="K266" s="0" t="str">
        <f aca="false">IF(ISERROR(J266),1,"")</f>
        <v/>
      </c>
    </row>
    <row r="267" customFormat="false" ht="13.2" hidden="false" customHeight="false" outlineLevel="0" collapsed="false">
      <c r="E267" s="0" t="s">
        <v>1741</v>
      </c>
      <c r="F267" s="0" t="s">
        <v>1599</v>
      </c>
      <c r="I267" s="0" t="str">
        <f aca="false">LEFT(E267,SEARCH("(",E267,1)-1)</f>
        <v>IDSS</v>
      </c>
      <c r="J267" s="0" t="n">
        <f aca="false">IF(ISNUMBER(RIGHT(E267,LEN(E267)-SEARCH("(",E267,1))*1),RIGHT(E267,LEN(E267)-SEARCH("(",E267,1))*1,VLOOKUP(MID(E267,SEARCH("(",E267,1)+1,IF(ISERROR(FIND("NBMX",E267,1)),3,4)),$A$2:$C$36,3,0))</f>
        <v>1000</v>
      </c>
      <c r="K267" s="0" t="str">
        <f aca="false">IF(ISERROR(J267),1,"")</f>
        <v/>
      </c>
    </row>
    <row r="268" customFormat="false" ht="13.2" hidden="false" customHeight="false" outlineLevel="0" collapsed="false">
      <c r="E268" s="0" t="s">
        <v>695</v>
      </c>
      <c r="I268" s="0" t="str">
        <f aca="false">LEFT(E268,SEARCH("(",E268,1)-1)</f>
        <v>IEXT</v>
      </c>
      <c r="J268" s="0" t="n">
        <f aca="false">IF(ISNUMBER(RIGHT(E268,LEN(E268)-SEARCH("(",E268,1))*1),RIGHT(E268,LEN(E268)-SEARCH("(",E268,1))*1,VLOOKUP(MID(E268,SEARCH("(",E268,1)+1,IF(ISERROR(FIND("NBMX",E268,1)),3,4)),$A$2:$C$36,3,0))</f>
        <v>1000</v>
      </c>
      <c r="K268" s="0" t="str">
        <f aca="false">IF(ISERROR(J268),1,"")</f>
        <v/>
      </c>
    </row>
    <row r="269" customFormat="false" ht="13.2" hidden="false" customHeight="false" outlineLevel="0" collapsed="false">
      <c r="E269" s="0" t="s">
        <v>696</v>
      </c>
      <c r="I269" s="0" t="str">
        <f aca="false">LEFT(E269,SEARCH("(",E269,1)-1)</f>
        <v>IFA</v>
      </c>
      <c r="J269" s="0" t="n">
        <f aca="false">IF(ISNUMBER(RIGHT(E269,LEN(E269)-SEARCH("(",E269,1))*1),RIGHT(E269,LEN(E269)-SEARCH("(",E269,1))*1,VLOOKUP(MID(E269,SEARCH("(",E269,1)+1,IF(ISERROR(FIND("NBMX",E269,1)),3,4)),$A$2:$C$36,3,0))</f>
        <v>1000</v>
      </c>
      <c r="K269" s="0" t="str">
        <f aca="false">IF(ISERROR(J269),1,"")</f>
        <v/>
      </c>
    </row>
    <row r="270" customFormat="false" ht="13.2" hidden="false" customHeight="false" outlineLevel="0" collapsed="false">
      <c r="E270" s="0" t="s">
        <v>697</v>
      </c>
      <c r="I270" s="0" t="str">
        <f aca="false">LEFT(E270,SEARCH("(",E270,1)-1)</f>
        <v>IFD</v>
      </c>
      <c r="J270" s="0" t="n">
        <f aca="false">IF(ISNUMBER(RIGHT(E270,LEN(E270)-SEARCH("(",E270,1))*1),RIGHT(E270,LEN(E270)-SEARCH("(",E270,1))*1,VLOOKUP(MID(E270,SEARCH("(",E270,1)+1,IF(ISERROR(FIND("NBMX",E270,1)),3,4)),$A$2:$C$36,3,0))</f>
        <v>1000</v>
      </c>
      <c r="K270" s="0" t="str">
        <f aca="false">IF(ISERROR(J270),1,"")</f>
        <v/>
      </c>
    </row>
    <row r="271" customFormat="false" ht="13.2" hidden="false" customHeight="false" outlineLevel="0" collapsed="false">
      <c r="E271" s="0" t="s">
        <v>1742</v>
      </c>
      <c r="F271" s="0" t="s">
        <v>1599</v>
      </c>
      <c r="I271" s="0" t="str">
        <f aca="false">LEFT(E271,SEARCH("(",E271,1)-1)</f>
        <v>IFED</v>
      </c>
      <c r="J271" s="0" t="n">
        <f aca="false">IF(ISNUMBER(RIGHT(E271,LEN(E271)-SEARCH("(",E271,1))*1),RIGHT(E271,LEN(E271)-SEARCH("(",E271,1))*1,VLOOKUP(MID(E271,SEARCH("(",E271,1)+1,IF(ISERROR(FIND("NBMX",E271,1)),3,4)),$A$2:$C$36,3,0))</f>
        <v>10</v>
      </c>
      <c r="K271" s="0" t="str">
        <f aca="false">IF(ISERROR(J271),1,"")</f>
        <v/>
      </c>
    </row>
    <row r="272" customFormat="false" ht="13.2" hidden="false" customHeight="false" outlineLevel="0" collapsed="false">
      <c r="E272" s="0" t="s">
        <v>1743</v>
      </c>
      <c r="F272" s="0" t="s">
        <v>1599</v>
      </c>
      <c r="I272" s="0" t="str">
        <f aca="false">LEFT(E272,SEARCH("(",E272,1)-1)</f>
        <v>IFLO</v>
      </c>
      <c r="J272" s="0" t="n">
        <f aca="false">IF(ISNUMBER(RIGHT(E272,LEN(E272)-SEARCH("(",E272,1))*1),RIGHT(E272,LEN(E272)-SEARCH("(",E272,1))*1,VLOOKUP(MID(E272,SEARCH("(",E272,1)+1,IF(ISERROR(FIND("NBMX",E272,1)),3,4)),$A$2:$C$36,3,0))</f>
        <v>12</v>
      </c>
      <c r="K272" s="0" t="str">
        <f aca="false">IF(ISERROR(J272),1,"")</f>
        <v/>
      </c>
    </row>
    <row r="273" customFormat="false" ht="13.2" hidden="false" customHeight="false" outlineLevel="0" collapsed="false">
      <c r="E273" s="0" t="s">
        <v>698</v>
      </c>
      <c r="I273" s="0" t="str">
        <f aca="false">LEFT(E273,SEARCH("(",E273,1)-1)</f>
        <v>IFLS</v>
      </c>
      <c r="J273" s="0" t="n">
        <f aca="false">IF(ISNUMBER(RIGHT(E273,LEN(E273)-SEARCH("(",E273,1))*1),RIGHT(E273,LEN(E273)-SEARCH("(",E273,1))*1,VLOOKUP(MID(E273,SEARCH("(",E273,1)+1,IF(ISERROR(FIND("NBMX",E273,1)),3,4)),$A$2:$C$36,3,0))</f>
        <v>1000</v>
      </c>
      <c r="K273" s="0" t="str">
        <f aca="false">IF(ISERROR(J273),1,"")</f>
        <v/>
      </c>
    </row>
    <row r="274" customFormat="false" ht="13.2" hidden="false" customHeight="false" outlineLevel="0" collapsed="false">
      <c r="E274" s="0" t="s">
        <v>699</v>
      </c>
      <c r="I274" s="0" t="str">
        <f aca="false">LEFT(E274,SEARCH("(",E274,1)-1)</f>
        <v>IGO</v>
      </c>
      <c r="J274" s="0" t="n">
        <f aca="false">IF(ISNUMBER(RIGHT(E274,LEN(E274)-SEARCH("(",E274,1))*1),RIGHT(E274,LEN(E274)-SEARCH("(",E274,1))*1,VLOOKUP(MID(E274,SEARCH("(",E274,1)+1,IF(ISERROR(FIND("NBMX",E274,1)),3,4)),$A$2:$C$36,3,0))</f>
        <v>1000</v>
      </c>
      <c r="K274" s="0" t="str">
        <f aca="false">IF(ISERROR(J274),1,"")</f>
        <v/>
      </c>
    </row>
    <row r="275" customFormat="false" ht="13.2" hidden="false" customHeight="false" outlineLevel="0" collapsed="false">
      <c r="E275" s="0" t="s">
        <v>700</v>
      </c>
      <c r="I275" s="0" t="str">
        <f aca="false">LEFT(E275,SEARCH("(",E275,1)-1)</f>
        <v>IGZ</v>
      </c>
      <c r="J275" s="0" t="n">
        <f aca="false">IF(ISNUMBER(RIGHT(E275,LEN(E275)-SEARCH("(",E275,1))*1),RIGHT(E275,LEN(E275)-SEARCH("(",E275,1))*1,VLOOKUP(MID(E275,SEARCH("(",E275,1)+1,IF(ISERROR(FIND("NBMX",E275,1)),3,4)),$A$2:$C$36,3,0))</f>
        <v>1000</v>
      </c>
      <c r="K275" s="0" t="str">
        <f aca="false">IF(ISERROR(J275),1,"")</f>
        <v/>
      </c>
    </row>
    <row r="276" customFormat="false" ht="13.2" hidden="false" customHeight="false" outlineLevel="0" collapsed="false">
      <c r="E276" s="0" t="s">
        <v>1744</v>
      </c>
      <c r="F276" s="0" t="s">
        <v>1702</v>
      </c>
      <c r="I276" s="0" t="str">
        <f aca="false">LEFT(E276,SEARCH("(",E276,1)-1)</f>
        <v>IGZO</v>
      </c>
      <c r="J276" s="0" t="n">
        <f aca="false">IF(ISNUMBER(RIGHT(E276,LEN(E276)-SEARCH("(",E276,1))*1),RIGHT(E276,LEN(E276)-SEARCH("(",E276,1))*1,VLOOKUP(MID(E276,SEARCH("(",E276,1)+1,IF(ISERROR(FIND("NBMX",E276,1)),3,4)),$A$2:$C$36,3,0))</f>
        <v>10</v>
      </c>
      <c r="K276" s="0" t="str">
        <f aca="false">IF(ISERROR(J276),1,"")</f>
        <v/>
      </c>
    </row>
    <row r="277" customFormat="false" ht="13.2" hidden="false" customHeight="false" outlineLevel="0" collapsed="false">
      <c r="E277" s="0" t="s">
        <v>1745</v>
      </c>
      <c r="F277" s="0" t="s">
        <v>1702</v>
      </c>
      <c r="I277" s="0" t="str">
        <f aca="false">LEFT(E277,SEARCH("(",E277,1)-1)</f>
        <v>IGZX</v>
      </c>
      <c r="J277" s="0" t="n">
        <f aca="false">IF(ISNUMBER(RIGHT(E277,LEN(E277)-SEARCH("(",E277,1))*1),RIGHT(E277,LEN(E277)-SEARCH("(",E277,1))*1,VLOOKUP(MID(E277,SEARCH("(",E277,1)+1,IF(ISERROR(FIND("NBMX",E277,1)),3,4)),$A$2:$C$36,3,0))</f>
        <v>10</v>
      </c>
      <c r="K277" s="0" t="str">
        <f aca="false">IF(ISERROR(J277),1,"")</f>
        <v/>
      </c>
    </row>
    <row r="278" customFormat="false" ht="13.2" hidden="false" customHeight="false" outlineLevel="0" collapsed="false">
      <c r="E278" s="0" t="s">
        <v>1746</v>
      </c>
      <c r="F278" s="0" t="s">
        <v>1702</v>
      </c>
      <c r="I278" s="0" t="str">
        <f aca="false">LEFT(E278,SEARCH("(",E278,1)-1)</f>
        <v>IHBS</v>
      </c>
      <c r="J278" s="0" t="n">
        <f aca="false">IF(ISNUMBER(RIGHT(E278,LEN(E278)-SEARCH("(",E278,1))*1),RIGHT(E278,LEN(E278)-SEARCH("(",E278,1))*1,VLOOKUP(MID(E278,SEARCH("(",E278,1)+1,IF(ISERROR(FIND("NBMX",E278,1)),3,4)),$A$2:$C$36,3,0))</f>
        <v>10</v>
      </c>
      <c r="K278" s="0" t="str">
        <f aca="false">IF(ISERROR(J278),1,"")</f>
        <v/>
      </c>
    </row>
    <row r="279" customFormat="false" ht="13.2" hidden="false" customHeight="false" outlineLevel="0" collapsed="false">
      <c r="E279" s="0" t="s">
        <v>663</v>
      </c>
      <c r="I279" s="0" t="str">
        <f aca="false">LEFT(E279,SEARCH("(",E279,1)-1)</f>
        <v>IHC</v>
      </c>
      <c r="J279" s="0" t="n">
        <f aca="false">IF(ISNUMBER(RIGHT(E279,LEN(E279)-SEARCH("(",E279,1))*1),RIGHT(E279,LEN(E279)-SEARCH("(",E279,1))*1,VLOOKUP(MID(E279,SEARCH("(",E279,1)+1,IF(ISERROR(FIND("NBMX",E279,1)),3,4)),$A$2:$C$36,3,0))</f>
        <v>300</v>
      </c>
      <c r="K279" s="0" t="str">
        <f aca="false">IF(ISERROR(J279),1,"")</f>
        <v/>
      </c>
    </row>
    <row r="280" customFormat="false" ht="13.2" hidden="false" customHeight="false" outlineLevel="0" collapsed="false">
      <c r="E280" s="0" t="s">
        <v>701</v>
      </c>
      <c r="I280" s="0" t="str">
        <f aca="false">LEFT(E280,SEARCH("(",E280,1)-1)</f>
        <v>IHDM</v>
      </c>
      <c r="J280" s="0" t="n">
        <f aca="false">IF(ISNUMBER(RIGHT(E280,LEN(E280)-SEARCH("(",E280,1))*1),RIGHT(E280,LEN(E280)-SEARCH("(",E280,1))*1,VLOOKUP(MID(E280,SEARCH("(",E280,1)+1,IF(ISERROR(FIND("NBMX",E280,1)),3,4)),$A$2:$C$36,3,0))</f>
        <v>1000</v>
      </c>
      <c r="K280" s="0" t="str">
        <f aca="false">IF(ISERROR(J280),1,"")</f>
        <v/>
      </c>
    </row>
    <row r="281" customFormat="false" ht="13.2" hidden="false" customHeight="false" outlineLevel="0" collapsed="false">
      <c r="E281" s="0" t="s">
        <v>1747</v>
      </c>
      <c r="F281" s="0" t="s">
        <v>228</v>
      </c>
      <c r="G281" s="0" t="s">
        <v>1702</v>
      </c>
      <c r="I281" s="0" t="str">
        <f aca="false">LEFT(E281,SEARCH("(",E281,1)-1)</f>
        <v>IHDT</v>
      </c>
      <c r="J281" s="0" t="n">
        <f aca="false">IF(ISNUMBER(RIGHT(E281,LEN(E281)-SEARCH("(",E281,1))*1),RIGHT(E281,LEN(E281)-SEARCH("(",E281,1))*1,VLOOKUP(MID(E281,SEARCH("(",E281,1)+1,IF(ISERROR(FIND("NBMX",E281,1)),3,4)),$A$2:$C$36,3,0))</f>
        <v>4</v>
      </c>
      <c r="K281" s="0" t="str">
        <f aca="false">IF(ISERROR(J281),1,"")</f>
        <v/>
      </c>
    </row>
    <row r="282" customFormat="false" ht="13.2" hidden="false" customHeight="false" outlineLevel="0" collapsed="false">
      <c r="E282" s="0" t="s">
        <v>1748</v>
      </c>
      <c r="F282" s="0" t="s">
        <v>1599</v>
      </c>
      <c r="I282" s="0" t="str">
        <f aca="false">LEFT(E282,SEARCH("(",E282,1)-1)</f>
        <v>IHRL</v>
      </c>
      <c r="J282" s="0" t="n">
        <f aca="false">IF(ISNUMBER(RIGHT(E282,LEN(E282)-SEARCH("(",E282,1))*1),RIGHT(E282,LEN(E282)-SEARCH("(",E282,1))*1,VLOOKUP(MID(E282,SEARCH("(",E282,1)+1,IF(ISERROR(FIND("NBMX",E282,1)),3,4)),$A$2:$C$36,3,0))</f>
        <v>12</v>
      </c>
      <c r="K282" s="0" t="str">
        <f aca="false">IF(ISERROR(J282),1,"")</f>
        <v/>
      </c>
    </row>
    <row r="283" customFormat="false" ht="13.2" hidden="false" customHeight="false" outlineLevel="0" collapsed="false">
      <c r="E283" s="0" t="s">
        <v>1749</v>
      </c>
      <c r="F283" s="0" t="s">
        <v>1599</v>
      </c>
      <c r="I283" s="0" t="str">
        <f aca="false">LEFT(E283,SEARCH("(",E283,1)-1)</f>
        <v>IHT</v>
      </c>
      <c r="J283" s="0" t="n">
        <f aca="false">IF(ISNUMBER(RIGHT(E283,LEN(E283)-SEARCH("(",E283,1))*1),RIGHT(E283,LEN(E283)-SEARCH("(",E283,1))*1,VLOOKUP(MID(E283,SEARCH("(",E283,1)+1,IF(ISERROR(FIND("NBMX",E283,1)),3,4)),$A$2:$C$36,3,0))</f>
        <v>300</v>
      </c>
      <c r="K283" s="0" t="str">
        <f aca="false">IF(ISERROR(J283),1,"")</f>
        <v/>
      </c>
    </row>
    <row r="284" customFormat="false" ht="13.2" hidden="false" customHeight="false" outlineLevel="0" collapsed="false">
      <c r="E284" s="0" t="s">
        <v>1750</v>
      </c>
      <c r="F284" s="0" t="s">
        <v>1599</v>
      </c>
      <c r="I284" s="0" t="str">
        <f aca="false">LEFT(E284,SEARCH("(",E284,1)-1)</f>
        <v>IHU</v>
      </c>
      <c r="J284" s="0" t="n">
        <f aca="false">IF(ISNUMBER(RIGHT(E284,LEN(E284)-SEARCH("(",E284,1))*1),RIGHT(E284,LEN(E284)-SEARCH("(",E284,1))*1,VLOOKUP(MID(E284,SEARCH("(",E284,1)+1,IF(ISERROR(FIND("NBMX",E284,1)),3,4)),$A$2:$C$36,3,0))</f>
        <v>200</v>
      </c>
      <c r="K284" s="0" t="str">
        <f aca="false">IF(ISERROR(J284),1,"")</f>
        <v/>
      </c>
    </row>
    <row r="285" customFormat="false" ht="13.2" hidden="false" customHeight="false" outlineLevel="0" collapsed="false">
      <c r="E285" s="0" t="s">
        <v>1751</v>
      </c>
      <c r="I285" s="0" t="str">
        <f aca="false">LEFT(E285,SEARCH("(",E285,1)-1)</f>
        <v>IHX</v>
      </c>
      <c r="J285" s="0" t="n">
        <f aca="false">IF(ISNUMBER(RIGHT(E285,LEN(E285)-SEARCH("(",E285,1))*1),RIGHT(E285,LEN(E285)-SEARCH("(",E285,1))*1,VLOOKUP(MID(E285,SEARCH("(",E285,1)+1,IF(ISERROR(FIND("NBMX",E285,1)),3,4)),$A$2:$C$36,3,0))</f>
        <v>3</v>
      </c>
      <c r="K285" s="0" t="str">
        <f aca="false">IF(ISERROR(J285),1,"")</f>
        <v/>
      </c>
    </row>
    <row r="286" customFormat="false" ht="13.2" hidden="false" customHeight="false" outlineLevel="0" collapsed="false">
      <c r="E286" s="0" t="s">
        <v>678</v>
      </c>
      <c r="I286" s="0" t="str">
        <f aca="false">LEFT(E286,SEARCH("(",E286,1)-1)</f>
        <v>IIR</v>
      </c>
      <c r="J286" s="0" t="n">
        <f aca="false">IF(ISNUMBER(RIGHT(E286,LEN(E286)-SEARCH("(",E286,1))*1),RIGHT(E286,LEN(E286)-SEARCH("(",E286,1))*1,VLOOKUP(MID(E286,SEARCH("(",E286,1)+1,IF(ISERROR(FIND("NBMX",E286,1)),3,4)),$A$2:$C$36,3,0))</f>
        <v>45</v>
      </c>
      <c r="K286" s="0" t="str">
        <f aca="false">IF(ISERROR(J286),1,"")</f>
        <v/>
      </c>
    </row>
    <row r="287" customFormat="false" ht="13.2" hidden="false" customHeight="false" outlineLevel="0" collapsed="false">
      <c r="E287" s="0" t="s">
        <v>702</v>
      </c>
      <c r="I287" s="0" t="str">
        <f aca="false">LEFT(E287,SEARCH("(",E287,1)-1)</f>
        <v>ILQF</v>
      </c>
      <c r="J287" s="0" t="n">
        <f aca="false">IF(ISNUMBER(RIGHT(E287,LEN(E287)-SEARCH("(",E287,1))*1),RIGHT(E287,LEN(E287)-SEARCH("(",E287,1))*1,VLOOKUP(MID(E287,SEARCH("(",E287,1)+1,IF(ISERROR(FIND("NBMX",E287,1)),3,4)),$A$2:$C$36,3,0))</f>
        <v>1000</v>
      </c>
      <c r="K287" s="0" t="str">
        <f aca="false">IF(ISERROR(J287),1,"")</f>
        <v/>
      </c>
    </row>
    <row r="288" customFormat="false" ht="13.2" hidden="false" customHeight="false" outlineLevel="0" collapsed="false">
      <c r="E288" s="0" t="s">
        <v>703</v>
      </c>
      <c r="I288" s="0" t="str">
        <f aca="false">LEFT(E288,SEARCH("(",E288,1)-1)</f>
        <v>IMW</v>
      </c>
      <c r="J288" s="0" t="n">
        <f aca="false">IF(ISNUMBER(RIGHT(E288,LEN(E288)-SEARCH("(",E288,1))*1),RIGHT(E288,LEN(E288)-SEARCH("(",E288,1))*1,VLOOKUP(MID(E288,SEARCH("(",E288,1)+1,IF(ISERROR(FIND("NBMX",E288,1)),3,4)),$A$2:$C$36,3,0))</f>
        <v>1000</v>
      </c>
      <c r="K288" s="0" t="str">
        <f aca="false">IF(ISERROR(J288),1,"")</f>
        <v/>
      </c>
    </row>
    <row r="289" customFormat="false" ht="13.2" hidden="false" customHeight="false" outlineLevel="0" collapsed="false">
      <c r="E289" s="0" t="s">
        <v>704</v>
      </c>
      <c r="I289" s="0" t="str">
        <f aca="false">LEFT(E289,SEARCH("(",E289,1)-1)</f>
        <v>IPMP</v>
      </c>
      <c r="J289" s="0" t="n">
        <f aca="false">IF(ISNUMBER(RIGHT(E289,LEN(E289)-SEARCH("(",E289,1))*1),RIGHT(E289,LEN(E289)-SEARCH("(",E289,1))*1,VLOOKUP(MID(E289,SEARCH("(",E289,1)+1,IF(ISERROR(FIND("NBMX",E289,1)),3,4)),$A$2:$C$36,3,0))</f>
        <v>1000</v>
      </c>
      <c r="K289" s="0" t="str">
        <f aca="false">IF(ISERROR(J289),1,"")</f>
        <v/>
      </c>
    </row>
    <row r="290" customFormat="false" ht="13.2" hidden="false" customHeight="false" outlineLevel="0" collapsed="false">
      <c r="E290" s="0" t="s">
        <v>749</v>
      </c>
      <c r="I290" s="0" t="str">
        <f aca="false">LEFT(E290,SEARCH("(",E290,1)-1)</f>
        <v>IPSF</v>
      </c>
      <c r="J290" s="0" t="n">
        <f aca="false">IF(ISNUMBER(RIGHT(E290,LEN(E290)-SEARCH("(",E290,1))*1),RIGHT(E290,LEN(E290)-SEARCH("(",E290,1))*1,VLOOKUP(MID(E290,SEARCH("(",E290,1)+1,IF(ISERROR(FIND("NBMX",E290,1)),3,4)),$A$2:$C$36,3,0))</f>
        <v>5</v>
      </c>
      <c r="K290" s="0" t="str">
        <f aca="false">IF(ISERROR(J290),1,"")</f>
        <v/>
      </c>
    </row>
    <row r="291" customFormat="false" ht="13.2" hidden="false" customHeight="false" outlineLevel="0" collapsed="false">
      <c r="E291" s="0" t="s">
        <v>705</v>
      </c>
      <c r="I291" s="0" t="str">
        <f aca="false">LEFT(E291,SEARCH("(",E291,1)-1)</f>
        <v>IPSO</v>
      </c>
      <c r="J291" s="0" t="n">
        <f aca="false">IF(ISNUMBER(RIGHT(E291,LEN(E291)-SEARCH("(",E291,1))*1),RIGHT(E291,LEN(E291)-SEARCH("(",E291,1))*1,VLOOKUP(MID(E291,SEARCH("(",E291,1)+1,IF(ISERROR(FIND("NBMX",E291,1)),3,4)),$A$2:$C$36,3,0))</f>
        <v>1000</v>
      </c>
      <c r="K291" s="0" t="str">
        <f aca="false">IF(ISERROR(J291),1,"")</f>
        <v/>
      </c>
    </row>
    <row r="292" customFormat="false" ht="13.2" hidden="false" customHeight="false" outlineLevel="0" collapsed="false">
      <c r="E292" s="0" t="s">
        <v>706</v>
      </c>
      <c r="I292" s="0" t="str">
        <f aca="false">LEFT(E292,SEARCH("(",E292,1)-1)</f>
        <v>IPST</v>
      </c>
      <c r="J292" s="0" t="n">
        <f aca="false">IF(ISNUMBER(RIGHT(E292,LEN(E292)-SEARCH("(",E292,1))*1),RIGHT(E292,LEN(E292)-SEARCH("(",E292,1))*1,VLOOKUP(MID(E292,SEARCH("(",E292,1)+1,IF(ISERROR(FIND("NBMX",E292,1)),3,4)),$A$2:$C$36,3,0))</f>
        <v>1000</v>
      </c>
      <c r="K292" s="0" t="str">
        <f aca="false">IF(ISERROR(J292),1,"")</f>
        <v/>
      </c>
    </row>
    <row r="293" customFormat="false" ht="13.2" hidden="false" customHeight="false" outlineLevel="0" collapsed="false">
      <c r="E293" s="0" t="s">
        <v>707</v>
      </c>
      <c r="I293" s="0" t="str">
        <f aca="false">LEFT(E293,SEARCH("(",E293,1)-1)</f>
        <v>IPTS</v>
      </c>
      <c r="J293" s="0" t="n">
        <f aca="false">IF(ISNUMBER(RIGHT(E293,LEN(E293)-SEARCH("(",E293,1))*1),RIGHT(E293,LEN(E293)-SEARCH("(",E293,1))*1,VLOOKUP(MID(E293,SEARCH("(",E293,1)+1,IF(ISERROR(FIND("NBMX",E293,1)),3,4)),$A$2:$C$36,3,0))</f>
        <v>1000</v>
      </c>
      <c r="K293" s="0" t="str">
        <f aca="false">IF(ISERROR(J293),1,"")</f>
        <v/>
      </c>
    </row>
    <row r="294" customFormat="false" ht="13.2" hidden="false" customHeight="false" outlineLevel="0" collapsed="false">
      <c r="E294" s="0" t="s">
        <v>708</v>
      </c>
      <c r="I294" s="0" t="str">
        <f aca="false">LEFT(E294,SEARCH("(",E294,1)-1)</f>
        <v>IRF</v>
      </c>
      <c r="J294" s="0" t="n">
        <f aca="false">IF(ISNUMBER(RIGHT(E294,LEN(E294)-SEARCH("(",E294,1))*1),RIGHT(E294,LEN(E294)-SEARCH("(",E294,1))*1,VLOOKUP(MID(E294,SEARCH("(",E294,1)+1,IF(ISERROR(FIND("NBMX",E294,1)),3,4)),$A$2:$C$36,3,0))</f>
        <v>1000</v>
      </c>
      <c r="K294" s="0" t="str">
        <f aca="false">IF(ISERROR(J294),1,"")</f>
        <v/>
      </c>
    </row>
    <row r="295" customFormat="false" ht="13.2" hidden="false" customHeight="false" outlineLevel="0" collapsed="false">
      <c r="E295" s="0" t="s">
        <v>709</v>
      </c>
      <c r="I295" s="0" t="str">
        <f aca="false">LEFT(E295,SEARCH("(",E295,1)-1)</f>
        <v>IRI</v>
      </c>
      <c r="J295" s="0" t="n">
        <f aca="false">IF(ISNUMBER(RIGHT(E295,LEN(E295)-SEARCH("(",E295,1))*1),RIGHT(E295,LEN(E295)-SEARCH("(",E295,1))*1,VLOOKUP(MID(E295,SEARCH("(",E295,1)+1,IF(ISERROR(FIND("NBMX",E295,1)),3,4)),$A$2:$C$36,3,0))</f>
        <v>1000</v>
      </c>
      <c r="K295" s="0" t="str">
        <f aca="false">IF(ISERROR(J295),1,"")</f>
        <v/>
      </c>
    </row>
    <row r="296" customFormat="false" ht="13.2" hidden="false" customHeight="false" outlineLevel="0" collapsed="false">
      <c r="E296" s="0" t="s">
        <v>710</v>
      </c>
      <c r="I296" s="0" t="str">
        <f aca="false">LEFT(E296,SEARCH("(",E296,1)-1)</f>
        <v>IRO</v>
      </c>
      <c r="J296" s="0" t="n">
        <f aca="false">IF(ISNUMBER(RIGHT(E296,LEN(E296)-SEARCH("(",E296,1))*1),RIGHT(E296,LEN(E296)-SEARCH("(",E296,1))*1,VLOOKUP(MID(E296,SEARCH("(",E296,1)+1,IF(ISERROR(FIND("NBMX",E296,1)),3,4)),$A$2:$C$36,3,0))</f>
        <v>1000</v>
      </c>
      <c r="K296" s="0" t="str">
        <f aca="false">IF(ISERROR(J296),1,"")</f>
        <v/>
      </c>
    </row>
    <row r="297" customFormat="false" ht="13.2" hidden="false" customHeight="false" outlineLevel="0" collapsed="false">
      <c r="E297" s="0" t="s">
        <v>711</v>
      </c>
      <c r="I297" s="0" t="str">
        <f aca="false">LEFT(E297,SEARCH("(",E297,1)-1)</f>
        <v>IRP</v>
      </c>
      <c r="J297" s="0" t="n">
        <f aca="false">IF(ISNUMBER(RIGHT(E297,LEN(E297)-SEARCH("(",E297,1))*1),RIGHT(E297,LEN(E297)-SEARCH("(",E297,1))*1,VLOOKUP(MID(E297,SEARCH("(",E297,1)+1,IF(ISERROR(FIND("NBMX",E297,1)),3,4)),$A$2:$C$36,3,0))</f>
        <v>1000</v>
      </c>
      <c r="K297" s="0" t="str">
        <f aca="false">IF(ISERROR(J297),1,"")</f>
        <v/>
      </c>
    </row>
    <row r="298" customFormat="false" ht="13.2" hidden="false" customHeight="false" outlineLevel="0" collapsed="false">
      <c r="E298" s="0" t="s">
        <v>712</v>
      </c>
      <c r="I298" s="0" t="str">
        <f aca="false">LEFT(E298,SEARCH("(",E298,1)-1)</f>
        <v>IRR</v>
      </c>
      <c r="J298" s="0" t="n">
        <f aca="false">IF(ISNUMBER(RIGHT(E298,LEN(E298)-SEARCH("(",E298,1))*1),RIGHT(E298,LEN(E298)-SEARCH("(",E298,1))*1,VLOOKUP(MID(E298,SEARCH("(",E298,1)+1,IF(ISERROR(FIND("NBMX",E298,1)),3,4)),$A$2:$C$36,3,0))</f>
        <v>1000</v>
      </c>
      <c r="K298" s="0" t="str">
        <f aca="false">IF(ISERROR(J298),1,"")</f>
        <v/>
      </c>
    </row>
    <row r="299" customFormat="false" ht="13.2" hidden="false" customHeight="false" outlineLevel="0" collapsed="false">
      <c r="E299" s="0" t="s">
        <v>713</v>
      </c>
      <c r="I299" s="0" t="str">
        <f aca="false">LEFT(E299,SEARCH("(",E299,1)-1)</f>
        <v>IRRS</v>
      </c>
      <c r="J299" s="0" t="n">
        <f aca="false">IF(ISNUMBER(RIGHT(E299,LEN(E299)-SEARCH("(",E299,1))*1),RIGHT(E299,LEN(E299)-SEARCH("(",E299,1))*1,VLOOKUP(MID(E299,SEARCH("(",E299,1)+1,IF(ISERROR(FIND("NBMX",E299,1)),3,4)),$A$2:$C$36,3,0))</f>
        <v>1000</v>
      </c>
      <c r="K299" s="0" t="str">
        <f aca="false">IF(ISERROR(J299),1,"")</f>
        <v/>
      </c>
    </row>
    <row r="300" customFormat="false" ht="13.2" hidden="false" customHeight="false" outlineLevel="0" collapsed="false">
      <c r="E300" s="0" t="s">
        <v>671</v>
      </c>
      <c r="I300" s="0" t="str">
        <f aca="false">LEFT(E300,SEARCH("(",E300,1)-1)</f>
        <v>ISAL</v>
      </c>
      <c r="J300" s="0" t="e">
        <f aca="false">IF(ISNUMBER(RIGHT(E300,LEN(E300)-SEARCH("(",E300,1))*1),RIGHT(E300,LEN(E300)-SEARCH("(",E300,1))*1,VLOOKUP(MID(E300,SEARCH("(",E300,1)+1,IF(ISERROR(FIND("NBMX",E300,1)),3,4)),$A$2:$C$36,3,0))</f>
        <v>#N/A</v>
      </c>
      <c r="K300" s="0" t="n">
        <f aca="false">IF(ISERROR(J300),1,"")</f>
        <v>1</v>
      </c>
    </row>
    <row r="301" customFormat="false" ht="13.2" hidden="false" customHeight="false" outlineLevel="0" collapsed="false">
      <c r="E301" s="0" t="s">
        <v>714</v>
      </c>
      <c r="I301" s="0" t="str">
        <f aca="false">LEFT(E301,SEARCH("(",E301,1)-1)</f>
        <v>ISAO</v>
      </c>
      <c r="J301" s="0" t="n">
        <f aca="false">IF(ISNUMBER(RIGHT(E301,LEN(E301)-SEARCH("(",E301,1))*1),RIGHT(E301,LEN(E301)-SEARCH("(",E301,1))*1,VLOOKUP(MID(E301,SEARCH("(",E301,1)+1,IF(ISERROR(FIND("NBMX",E301,1)),3,4)),$A$2:$C$36,3,0))</f>
        <v>1000</v>
      </c>
      <c r="K301" s="0" t="str">
        <f aca="false">IF(ISERROR(J301),1,"")</f>
        <v/>
      </c>
    </row>
    <row r="302" customFormat="false" ht="13.2" hidden="false" customHeight="false" outlineLevel="0" collapsed="false">
      <c r="E302" s="0" t="s">
        <v>672</v>
      </c>
      <c r="I302" s="0" t="str">
        <f aca="false">LEFT(E302,SEARCH("(",E302,1)-1)</f>
        <v>ISAS</v>
      </c>
      <c r="J302" s="0" t="e">
        <f aca="false">IF(ISNUMBER(RIGHT(E302,LEN(E302)-SEARCH("(",E302,1))*1),RIGHT(E302,LEN(E302)-SEARCH("(",E302,1))*1,VLOOKUP(MID(E302,SEARCH("(",E302,1)+1,IF(ISERROR(FIND("NBMX",E302,1)),3,4)),$A$2:$C$36,3,0))</f>
        <v>#N/A</v>
      </c>
      <c r="K302" s="0" t="n">
        <f aca="false">IF(ISERROR(J302),1,"")</f>
        <v>1</v>
      </c>
    </row>
    <row r="303" customFormat="false" ht="13.2" hidden="false" customHeight="false" outlineLevel="0" collapsed="false">
      <c r="E303" s="0" t="s">
        <v>715</v>
      </c>
      <c r="I303" s="0" t="str">
        <f aca="false">LEFT(E303,SEARCH("(",E303,1)-1)</f>
        <v>ISCP</v>
      </c>
      <c r="J303" s="0" t="n">
        <f aca="false">IF(ISNUMBER(RIGHT(E303,LEN(E303)-SEARCH("(",E303,1))*1),RIGHT(E303,LEN(E303)-SEARCH("(",E303,1))*1,VLOOKUP(MID(E303,SEARCH("(",E303,1)+1,IF(ISERROR(FIND("NBMX",E303,1)),3,4)),$A$2:$C$36,3,0))</f>
        <v>1000</v>
      </c>
      <c r="K303" s="0" t="str">
        <f aca="false">IF(ISERROR(J303),1,"")</f>
        <v/>
      </c>
    </row>
    <row r="304" customFormat="false" ht="13.2" hidden="false" customHeight="false" outlineLevel="0" collapsed="false">
      <c r="E304" s="0" t="s">
        <v>716</v>
      </c>
      <c r="I304" s="0" t="str">
        <f aca="false">LEFT(E304,SEARCH("(",E304,1)-1)</f>
        <v>ISG</v>
      </c>
      <c r="J304" s="0" t="n">
        <f aca="false">IF(ISNUMBER(RIGHT(E304,LEN(E304)-SEARCH("(",E304,1))*1),RIGHT(E304,LEN(E304)-SEARCH("(",E304,1))*1,VLOOKUP(MID(E304,SEARCH("(",E304,1)+1,IF(ISERROR(FIND("NBMX",E304,1)),3,4)),$A$2:$C$36,3,0))</f>
        <v>1000</v>
      </c>
      <c r="K304" s="0" t="str">
        <f aca="false">IF(ISERROR(J304),1,"")</f>
        <v/>
      </c>
    </row>
    <row r="305" customFormat="false" ht="13.2" hidden="false" customHeight="false" outlineLevel="0" collapsed="false">
      <c r="E305" s="0" t="s">
        <v>717</v>
      </c>
      <c r="I305" s="0" t="str">
        <f aca="false">LEFT(E305,SEARCH("(",E305,1)-1)</f>
        <v>ISPF</v>
      </c>
      <c r="J305" s="0" t="n">
        <f aca="false">IF(ISNUMBER(RIGHT(E305,LEN(E305)-SEARCH("(",E305,1))*1),RIGHT(E305,LEN(E305)-SEARCH("(",E305,1))*1,VLOOKUP(MID(E305,SEARCH("(",E305,1)+1,IF(ISERROR(FIND("NBMX",E305,1)),3,4)),$A$2:$C$36,3,0))</f>
        <v>1000</v>
      </c>
      <c r="K305" s="0" t="str">
        <f aca="false">IF(ISERROR(J305),1,"")</f>
        <v/>
      </c>
    </row>
    <row r="306" customFormat="false" ht="13.2" hidden="false" customHeight="false" outlineLevel="0" collapsed="false">
      <c r="E306" s="0" t="s">
        <v>1752</v>
      </c>
      <c r="F306" s="0" t="s">
        <v>224</v>
      </c>
      <c r="G306" s="0" t="s">
        <v>1599</v>
      </c>
      <c r="I306" s="0" t="str">
        <f aca="false">LEFT(E306,SEARCH("(",E306,1)-1)</f>
        <v>ITL</v>
      </c>
      <c r="J306" s="0" t="n">
        <f aca="false">IF(ISNUMBER(RIGHT(E306,LEN(E306)-SEARCH("(",E306,1))*1),RIGHT(E306,LEN(E306)-SEARCH("(",E306,1))*1,VLOOKUP(MID(E306,SEARCH("(",E306,1)+1,IF(ISERROR(FIND("NBMX",E306,1)),3,4)),$A$2:$C$36,3,0))</f>
        <v>45</v>
      </c>
      <c r="K306" s="0" t="str">
        <f aca="false">IF(ISERROR(J306),1,"")</f>
        <v/>
      </c>
    </row>
    <row r="307" customFormat="false" ht="13.2" hidden="false" customHeight="false" outlineLevel="0" collapsed="false">
      <c r="E307" s="0" t="s">
        <v>718</v>
      </c>
      <c r="I307" s="0" t="str">
        <f aca="false">LEFT(E307,SEARCH("(",E307,1)-1)</f>
        <v>IWTH</v>
      </c>
      <c r="J307" s="0" t="n">
        <f aca="false">IF(ISNUMBER(RIGHT(E307,LEN(E307)-SEARCH("(",E307,1))*1),RIGHT(E307,LEN(E307)-SEARCH("(",E307,1))*1,VLOOKUP(MID(E307,SEARCH("(",E307,1)+1,IF(ISERROR(FIND("NBMX",E307,1)),3,4)),$A$2:$C$36,3,0))</f>
        <v>1000</v>
      </c>
      <c r="K307" s="0" t="str">
        <f aca="false">IF(ISERROR(J307),1,"")</f>
        <v/>
      </c>
    </row>
    <row r="308" customFormat="false" ht="13.2" hidden="false" customHeight="false" outlineLevel="0" collapsed="false">
      <c r="E308" s="0" t="s">
        <v>1753</v>
      </c>
      <c r="F308" s="0" t="s">
        <v>1599</v>
      </c>
      <c r="I308" s="0" t="str">
        <f aca="false">LEFT(E308,SEARCH("(",E308,1)-1)</f>
        <v>IYH</v>
      </c>
      <c r="J308" s="0" t="n">
        <f aca="false">IF(ISNUMBER(RIGHT(E308,LEN(E308)-SEARCH("(",E308,1))*1),RIGHT(E308,LEN(E308)-SEARCH("(",E308,1))*1,VLOOKUP(MID(E308,SEARCH("(",E308,1)+1,IF(ISERROR(FIND("NBMX",E308,1)),3,4)),$A$2:$C$36,3,0))</f>
        <v>200</v>
      </c>
      <c r="K308" s="0" t="str">
        <f aca="false">IF(ISERROR(J308),1,"")</f>
        <v/>
      </c>
    </row>
    <row r="309" customFormat="false" ht="13.2" hidden="false" customHeight="false" outlineLevel="0" collapsed="false">
      <c r="E309" s="0" t="s">
        <v>1754</v>
      </c>
      <c r="F309" s="0" t="s">
        <v>1702</v>
      </c>
      <c r="I309" s="0" t="str">
        <f aca="false">LEFT(E309,SEARCH("(",E309,1)-1)</f>
        <v>IYHO</v>
      </c>
      <c r="J309" s="0" t="n">
        <f aca="false">IF(ISNUMBER(RIGHT(E309,LEN(E309)-SEARCH("(",E309,1))*1),RIGHT(E309,LEN(E309)-SEARCH("(",E309,1))*1,VLOOKUP(MID(E309,SEARCH("(",E309,1)+1,IF(ISERROR(FIND("NBMX",E309,1)),3,4)),$A$2:$C$36,3,0))</f>
        <v>10</v>
      </c>
      <c r="K309" s="0" t="str">
        <f aca="false">IF(ISERROR(J309),1,"")</f>
        <v/>
      </c>
    </row>
    <row r="310" customFormat="false" ht="13.2" hidden="false" customHeight="false" outlineLevel="0" collapsed="false">
      <c r="E310" s="0" t="s">
        <v>719</v>
      </c>
      <c r="I310" s="0" t="str">
        <f aca="false">LEFT(E310,SEARCH("(",E310,1)-1)</f>
        <v>JBG</v>
      </c>
      <c r="J310" s="0" t="n">
        <f aca="false">IF(ISNUMBER(RIGHT(E310,LEN(E310)-SEARCH("(",E310,1))*1),RIGHT(E310,LEN(E310)-SEARCH("(",E310,1))*1,VLOOKUP(MID(E310,SEARCH("(",E310,1)+1,IF(ISERROR(FIND("NBMX",E310,1)),3,4)),$A$2:$C$36,3,0))</f>
        <v>1000</v>
      </c>
      <c r="K310" s="0" t="str">
        <f aca="false">IF(ISERROR(J310),1,"")</f>
        <v/>
      </c>
    </row>
    <row r="311" customFormat="false" ht="13.2" hidden="false" customHeight="false" outlineLevel="0" collapsed="false">
      <c r="E311" s="0" t="s">
        <v>720</v>
      </c>
      <c r="I311" s="0" t="str">
        <f aca="false">LEFT(E311,SEARCH("(",E311,1)-1)</f>
        <v>JCN</v>
      </c>
      <c r="J311" s="0" t="n">
        <f aca="false">IF(ISNUMBER(RIGHT(E311,LEN(E311)-SEARCH("(",E311,1))*1),RIGHT(E311,LEN(E311)-SEARCH("(",E311,1))*1,VLOOKUP(MID(E311,SEARCH("(",E311,1)+1,IF(ISERROR(FIND("NBMX",E311,1)),3,4)),$A$2:$C$36,3,0))</f>
        <v>1000</v>
      </c>
      <c r="K311" s="0" t="str">
        <f aca="false">IF(ISERROR(J311),1,"")</f>
        <v/>
      </c>
    </row>
    <row r="312" customFormat="false" ht="13.2" hidden="false" customHeight="false" outlineLevel="0" collapsed="false">
      <c r="E312" s="0" t="s">
        <v>721</v>
      </c>
      <c r="I312" s="0" t="str">
        <f aca="false">LEFT(E312,SEARCH("(",E312,1)-1)</f>
        <v>JCN0</v>
      </c>
      <c r="J312" s="0" t="n">
        <f aca="false">IF(ISNUMBER(RIGHT(E312,LEN(E312)-SEARCH("(",E312,1))*1),RIGHT(E312,LEN(E312)-SEARCH("(",E312,1))*1,VLOOKUP(MID(E312,SEARCH("(",E312,1)+1,IF(ISERROR(FIND("NBMX",E312,1)),3,4)),$A$2:$C$36,3,0))</f>
        <v>1000</v>
      </c>
      <c r="K312" s="0" t="str">
        <f aca="false">IF(ISERROR(J312),1,"")</f>
        <v/>
      </c>
    </row>
    <row r="313" customFormat="false" ht="13.2" hidden="false" customHeight="false" outlineLevel="0" collapsed="false">
      <c r="E313" s="0" t="s">
        <v>722</v>
      </c>
      <c r="I313" s="0" t="str">
        <f aca="false">LEFT(E313,SEARCH("(",E313,1)-1)</f>
        <v>JCN1</v>
      </c>
      <c r="J313" s="0" t="n">
        <f aca="false">IF(ISNUMBER(RIGHT(E313,LEN(E313)-SEARCH("(",E313,1))*1),RIGHT(E313,LEN(E313)-SEARCH("(",E313,1))*1,VLOOKUP(MID(E313,SEARCH("(",E313,1)+1,IF(ISERROR(FIND("NBMX",E313,1)),3,4)),$A$2:$C$36,3,0))</f>
        <v>1000</v>
      </c>
      <c r="K313" s="0" t="str">
        <f aca="false">IF(ISERROR(J313),1,"")</f>
        <v/>
      </c>
    </row>
    <row r="314" customFormat="false" ht="13.2" hidden="false" customHeight="false" outlineLevel="0" collapsed="false">
      <c r="E314" s="0" t="s">
        <v>723</v>
      </c>
      <c r="I314" s="0" t="str">
        <f aca="false">LEFT(E314,SEARCH("(",E314,1)-1)</f>
        <v>JD</v>
      </c>
      <c r="J314" s="0" t="n">
        <f aca="false">IF(ISNUMBER(RIGHT(E314,LEN(E314)-SEARCH("(",E314,1))*1),RIGHT(E314,LEN(E314)-SEARCH("(",E314,1))*1,VLOOKUP(MID(E314,SEARCH("(",E314,1)+1,IF(ISERROR(FIND("NBMX",E314,1)),3,4)),$A$2:$C$36,3,0))</f>
        <v>1000</v>
      </c>
      <c r="K314" s="0" t="str">
        <f aca="false">IF(ISERROR(J314),1,"")</f>
        <v/>
      </c>
    </row>
    <row r="315" customFormat="false" ht="13.2" hidden="false" customHeight="false" outlineLevel="0" collapsed="false">
      <c r="E315" s="0" t="s">
        <v>1755</v>
      </c>
      <c r="F315" s="0" t="s">
        <v>1599</v>
      </c>
      <c r="I315" s="0" t="str">
        <f aca="false">LEFT(E315,SEARCH("(",E315,1)-1)</f>
        <v>JE</v>
      </c>
      <c r="J315" s="0" t="n">
        <f aca="false">IF(ISNUMBER(RIGHT(E315,LEN(E315)-SEARCH("(",E315,1))*1),RIGHT(E315,LEN(E315)-SEARCH("(",E315,1))*1,VLOOKUP(MID(E315,SEARCH("(",E315,1)+1,IF(ISERROR(FIND("NBMX",E315,1)),3,4)),$A$2:$C$36,3,0))</f>
        <v>200</v>
      </c>
      <c r="K315" s="0" t="str">
        <f aca="false">IF(ISERROR(J315),1,"")</f>
        <v/>
      </c>
    </row>
    <row r="316" customFormat="false" ht="13.2" hidden="false" customHeight="false" outlineLevel="0" collapsed="false">
      <c r="E316" s="0" t="s">
        <v>1756</v>
      </c>
      <c r="F316" s="0" t="s">
        <v>224</v>
      </c>
      <c r="G316" s="0" t="s">
        <v>1599</v>
      </c>
      <c r="I316" s="0" t="str">
        <f aca="false">LEFT(E316,SEARCH("(",E316,1)-1)</f>
        <v>JH</v>
      </c>
      <c r="J316" s="0" t="n">
        <f aca="false">IF(ISNUMBER(RIGHT(E316,LEN(E316)-SEARCH("(",E316,1))*1),RIGHT(E316,LEN(E316)-SEARCH("(",E316,1))*1,VLOOKUP(MID(E316,SEARCH("(",E316,1)+1,IF(ISERROR(FIND("NBMX",E316,1)),3,4)),$A$2:$C$36,3,0))</f>
        <v>45</v>
      </c>
      <c r="K316" s="0" t="str">
        <f aca="false">IF(ISERROR(J316),1,"")</f>
        <v/>
      </c>
    </row>
    <row r="317" customFormat="false" ht="13.2" hidden="false" customHeight="false" outlineLevel="0" collapsed="false">
      <c r="E317" s="0" t="s">
        <v>1757</v>
      </c>
      <c r="F317" s="0" t="s">
        <v>1599</v>
      </c>
      <c r="I317" s="0" t="str">
        <f aca="false">LEFT(E317,SEARCH("(",E317,1)-1)</f>
        <v>JP</v>
      </c>
      <c r="J317" s="0" t="n">
        <f aca="false">IF(ISNUMBER(RIGHT(E317,LEN(E317)-SEARCH("(",E317,1))*1),RIGHT(E317,LEN(E317)-SEARCH("(",E317,1))*1,VLOOKUP(MID(E317,SEARCH("(",E317,1)+1,IF(ISERROR(FIND("NBMX",E317,1)),3,4)),$A$2:$C$36,3,0))</f>
        <v>200</v>
      </c>
      <c r="K317" s="0" t="str">
        <f aca="false">IF(ISERROR(J317),1,"")</f>
        <v/>
      </c>
    </row>
    <row r="318" customFormat="false" ht="13.2" hidden="false" customHeight="false" outlineLevel="0" collapsed="false">
      <c r="E318" s="0" t="s">
        <v>751</v>
      </c>
      <c r="I318" s="0" t="str">
        <f aca="false">LEFT(E318,SEARCH("(",E318,1)-1)</f>
        <v>JPC</v>
      </c>
      <c r="J318" s="0" t="n">
        <f aca="false">IF(ISNUMBER(RIGHT(E318,LEN(E318)-SEARCH("(",E318,1))*1),RIGHT(E318,LEN(E318)-SEARCH("(",E318,1))*1,VLOOKUP(MID(E318,SEARCH("(",E318,1)+1,IF(ISERROR(FIND("NBMX",E318,1)),3,4)),$A$2:$C$36,3,0))</f>
        <v>60</v>
      </c>
      <c r="K318" s="0" t="str">
        <f aca="false">IF(ISERROR(J318),1,"")</f>
        <v/>
      </c>
    </row>
    <row r="319" customFormat="false" ht="13.2" hidden="false" customHeight="false" outlineLevel="0" collapsed="false">
      <c r="E319" s="0" t="s">
        <v>1758</v>
      </c>
      <c r="F319" s="0" t="s">
        <v>1599</v>
      </c>
      <c r="I319" s="0" t="str">
        <f aca="false">LEFT(E319,SEARCH("(",E319,1)-1)</f>
        <v>JPL</v>
      </c>
      <c r="J319" s="0" t="n">
        <f aca="false">IF(ISNUMBER(RIGHT(E319,LEN(E319)-SEARCH("(",E319,1))*1),RIGHT(E319,LEN(E319)-SEARCH("(",E319,1))*1,VLOOKUP(MID(E319,SEARCH("(",E319,1)+1,IF(ISERROR(FIND("NBMX",E319,1)),3,4)),$A$2:$C$36,3,0))</f>
        <v>200</v>
      </c>
      <c r="K319" s="0" t="str">
        <f aca="false">IF(ISERROR(J319),1,"")</f>
        <v/>
      </c>
    </row>
    <row r="320" customFormat="false" ht="13.2" hidden="false" customHeight="false" outlineLevel="0" collapsed="false">
      <c r="E320" s="0" t="s">
        <v>724</v>
      </c>
      <c r="I320" s="0" t="str">
        <f aca="false">LEFT(E320,SEARCH("(",E320,1)-1)</f>
        <v>KC</v>
      </c>
      <c r="J320" s="0" t="n">
        <f aca="false">IF(ISNUMBER(RIGHT(E320,LEN(E320)-SEARCH("(",E320,1))*1),RIGHT(E320,LEN(E320)-SEARCH("(",E320,1))*1,VLOOKUP(MID(E320,SEARCH("(",E320,1)+1,IF(ISERROR(FIND("NBMX",E320,1)),3,4)),$A$2:$C$36,3,0))</f>
        <v>1000</v>
      </c>
      <c r="K320" s="0" t="str">
        <f aca="false">IF(ISERROR(J320),1,"")</f>
        <v/>
      </c>
    </row>
    <row r="321" customFormat="false" ht="13.2" hidden="false" customHeight="false" outlineLevel="0" collapsed="false">
      <c r="E321" s="0" t="s">
        <v>667</v>
      </c>
      <c r="I321" s="0" t="str">
        <f aca="false">LEFT(E321,SEARCH("(",E321,1)-1)</f>
        <v>KDC</v>
      </c>
      <c r="J321" s="0" t="n">
        <f aca="false">IF(ISNUMBER(RIGHT(E321,LEN(E321)-SEARCH("(",E321,1))*1),RIGHT(E321,LEN(E321)-SEARCH("(",E321,1))*1,VLOOKUP(MID(E321,SEARCH("(",E321,1)+1,IF(ISERROR(FIND("NBMX",E321,1)),3,4)),$A$2:$C$36,3,0))</f>
        <v>200</v>
      </c>
      <c r="K321" s="0" t="str">
        <f aca="false">IF(ISERROR(J321),1,"")</f>
        <v/>
      </c>
    </row>
    <row r="322" customFormat="false" ht="13.2" hidden="false" customHeight="false" outlineLevel="0" collapsed="false">
      <c r="E322" s="0" t="s">
        <v>669</v>
      </c>
      <c r="I322" s="0" t="str">
        <f aca="false">LEFT(E322,SEARCH("(",E322,1)-1)</f>
        <v>KDF</v>
      </c>
      <c r="J322" s="0" t="n">
        <f aca="false">IF(ISNUMBER(RIGHT(E322,LEN(E322)-SEARCH("(",E322,1))*1),RIGHT(E322,LEN(E322)-SEARCH("(",E322,1))*1,VLOOKUP(MID(E322,SEARCH("(",E322,1)+1,IF(ISERROR(FIND("NBMX",E322,1)),3,4)),$A$2:$C$36,3,0))</f>
        <v>60</v>
      </c>
      <c r="K322" s="0" t="str">
        <f aca="false">IF(ISERROR(J322),1,"")</f>
        <v/>
      </c>
    </row>
    <row r="323" customFormat="false" ht="13.2" hidden="false" customHeight="false" outlineLevel="0" collapsed="false">
      <c r="E323" s="0" t="s">
        <v>1759</v>
      </c>
      <c r="F323" s="0" t="s">
        <v>226</v>
      </c>
      <c r="G323" s="0" t="s">
        <v>1599</v>
      </c>
      <c r="I323" s="0" t="str">
        <f aca="false">LEFT(E323,SEARCH("(",E323,1)-1)</f>
        <v>KDT</v>
      </c>
      <c r="J323" s="0" t="n">
        <f aca="false">IF(ISNUMBER(RIGHT(E323,LEN(E323)-SEARCH("(",E323,1))*1),RIGHT(E323,LEN(E323)-SEARCH("(",E323,1))*1,VLOOKUP(MID(E323,SEARCH("(",E323,1)+1,IF(ISERROR(FIND("NBMX",E323,1)),3,4)),$A$2:$C$36,3,0))</f>
        <v>12</v>
      </c>
      <c r="K323" s="0" t="str">
        <f aca="false">IF(ISERROR(J323),1,"")</f>
        <v/>
      </c>
    </row>
    <row r="324" customFormat="false" ht="13.2" hidden="false" customHeight="false" outlineLevel="0" collapsed="false">
      <c r="E324" s="0" t="s">
        <v>670</v>
      </c>
      <c r="I324" s="0" t="str">
        <f aca="false">LEFT(E324,SEARCH("(",E324,1)-1)</f>
        <v>KFL</v>
      </c>
      <c r="J324" s="0" t="n">
        <f aca="false">IF(ISNUMBER(RIGHT(E324,LEN(E324)-SEARCH("(",E324,1))*1),RIGHT(E324,LEN(E324)-SEARCH("(",E324,1))*1,VLOOKUP(MID(E324,SEARCH("(",E324,1)+1,IF(ISERROR(FIND("NBMX",E324,1)),3,4)),$A$2:$C$36,3,0))</f>
        <v>49</v>
      </c>
      <c r="K324" s="0" t="str">
        <f aca="false">IF(ISERROR(J324),1,"")</f>
        <v/>
      </c>
    </row>
    <row r="325" customFormat="false" ht="13.2" hidden="false" customHeight="false" outlineLevel="0" collapsed="false">
      <c r="E325" s="0" t="s">
        <v>1760</v>
      </c>
      <c r="F325" s="0" t="s">
        <v>1599</v>
      </c>
      <c r="I325" s="0" t="str">
        <f aca="false">LEFT(E325,SEARCH("(",E325,1)-1)</f>
        <v>KGO</v>
      </c>
      <c r="J325" s="0" t="n">
        <f aca="false">IF(ISNUMBER(RIGHT(E325,LEN(E325)-SEARCH("(",E325,1))*1),RIGHT(E325,LEN(E325)-SEARCH("(",E325,1))*1,VLOOKUP(MID(E325,SEARCH("(",E325,1)+1,IF(ISERROR(FIND("NBMX",E325,1)),3,4)),$A$2:$C$36,3,0))</f>
        <v>200</v>
      </c>
      <c r="K325" s="0" t="str">
        <f aca="false">IF(ISERROR(J325),1,"")</f>
        <v/>
      </c>
    </row>
    <row r="326" customFormat="false" ht="13.2" hidden="false" customHeight="false" outlineLevel="0" collapsed="false">
      <c r="E326" s="0" t="s">
        <v>679</v>
      </c>
      <c r="I326" s="0" t="str">
        <f aca="false">LEFT(E326,SEARCH("(",E326,1)-1)</f>
        <v>KIR</v>
      </c>
      <c r="J326" s="0" t="n">
        <f aca="false">IF(ISNUMBER(RIGHT(E326,LEN(E326)-SEARCH("(",E326,1))*1),RIGHT(E326,LEN(E326)-SEARCH("(",E326,1))*1,VLOOKUP(MID(E326,SEARCH("(",E326,1)+1,IF(ISERROR(FIND("NBMX",E326,1)),3,4)),$A$2:$C$36,3,0))</f>
        <v>45</v>
      </c>
      <c r="K326" s="0" t="str">
        <f aca="false">IF(ISERROR(J326),1,"")</f>
        <v/>
      </c>
    </row>
    <row r="327" customFormat="false" ht="13.2" hidden="false" customHeight="false" outlineLevel="0" collapsed="false">
      <c r="E327" s="0" t="s">
        <v>1761</v>
      </c>
      <c r="F327" s="0" t="s">
        <v>1599</v>
      </c>
      <c r="I327" s="0" t="str">
        <f aca="false">LEFT(E327,SEARCH("(",E327,1)-1)</f>
        <v>KOMP</v>
      </c>
      <c r="J327" s="0" t="n">
        <f aca="false">IF(ISNUMBER(RIGHT(E327,LEN(E327)-SEARCH("(",E327,1))*1),RIGHT(E327,LEN(E327)-SEARCH("(",E327,1))*1,VLOOKUP(MID(E327,SEARCH("(",E327,1)+1,IF(ISERROR(FIND("NBMX",E327,1)),3,4)),$A$2:$C$36,3,0))</f>
        <v>300</v>
      </c>
      <c r="K327" s="0" t="str">
        <f aca="false">IF(ISERROR(J327),1,"")</f>
        <v/>
      </c>
    </row>
    <row r="328" customFormat="false" ht="13.2" hidden="false" customHeight="false" outlineLevel="0" collapsed="false">
      <c r="E328" s="0" t="s">
        <v>725</v>
      </c>
      <c r="I328" s="0" t="str">
        <f aca="false">LEFT(E328,SEARCH("(",E328,1)-1)</f>
        <v>KP1</v>
      </c>
      <c r="J328" s="0" t="n">
        <f aca="false">IF(ISNUMBER(RIGHT(E328,LEN(E328)-SEARCH("(",E328,1))*1),RIGHT(E328,LEN(E328)-SEARCH("(",E328,1))*1,VLOOKUP(MID(E328,SEARCH("(",E328,1)+1,IF(ISERROR(FIND("NBMX",E328,1)),3,4)),$A$2:$C$36,3,0))</f>
        <v>1000</v>
      </c>
      <c r="K328" s="0" t="str">
        <f aca="false">IF(ISERROR(J328),1,"")</f>
        <v/>
      </c>
    </row>
    <row r="329" customFormat="false" ht="13.2" hidden="false" customHeight="false" outlineLevel="0" collapsed="false">
      <c r="E329" s="0" t="s">
        <v>752</v>
      </c>
      <c r="I329" s="0" t="str">
        <f aca="false">LEFT(E329,SEARCH("(",E329,1)-1)</f>
        <v>KPC</v>
      </c>
      <c r="J329" s="0" t="n">
        <f aca="false">IF(ISNUMBER(RIGHT(E329,LEN(E329)-SEARCH("(",E329,1))*1),RIGHT(E329,LEN(E329)-SEARCH("(",E329,1))*1,VLOOKUP(MID(E329,SEARCH("(",E329,1)+1,IF(ISERROR(FIND("NBMX",E329,1)),3,4)),$A$2:$C$36,3,0))</f>
        <v>60</v>
      </c>
      <c r="K329" s="0" t="str">
        <f aca="false">IF(ISERROR(J329),1,"")</f>
        <v/>
      </c>
    </row>
    <row r="330" customFormat="false" ht="13.2" hidden="false" customHeight="false" outlineLevel="0" collapsed="false">
      <c r="E330" s="0" t="s">
        <v>750</v>
      </c>
      <c r="I330" s="0" t="str">
        <f aca="false">LEFT(E330,SEARCH("(",E330,1)-1)</f>
        <v>KPSN</v>
      </c>
      <c r="J330" s="0" t="n">
        <f aca="false">IF(ISNUMBER(RIGHT(E330,LEN(E330)-SEARCH("(",E330,1))*1),RIGHT(E330,LEN(E330)-SEARCH("(",E330,1))*1,VLOOKUP(MID(E330,SEARCH("(",E330,1)+1,IF(ISERROR(FIND("NBMX",E330,1)),3,4)),$A$2:$C$36,3,0))</f>
        <v>5</v>
      </c>
      <c r="K330" s="0" t="str">
        <f aca="false">IF(ISERROR(J330),1,"")</f>
        <v/>
      </c>
    </row>
    <row r="331" customFormat="false" ht="13.2" hidden="false" customHeight="false" outlineLevel="0" collapsed="false">
      <c r="E331" s="0" t="s">
        <v>726</v>
      </c>
      <c r="I331" s="0" t="str">
        <f aca="false">LEFT(E331,SEARCH("(",E331,1)-1)</f>
        <v>KT</v>
      </c>
      <c r="J331" s="0" t="n">
        <f aca="false">IF(ISNUMBER(RIGHT(E331,LEN(E331)-SEARCH("(",E331,1))*1),RIGHT(E331,LEN(E331)-SEARCH("(",E331,1))*1,VLOOKUP(MID(E331,SEARCH("(",E331,1)+1,IF(ISERROR(FIND("NBMX",E331,1)),3,4)),$A$2:$C$36,3,0))</f>
        <v>1000</v>
      </c>
      <c r="K331" s="0" t="str">
        <f aca="false">IF(ISERROR(J331),1,"")</f>
        <v/>
      </c>
    </row>
    <row r="332" customFormat="false" ht="13.2" hidden="false" customHeight="false" outlineLevel="0" collapsed="false">
      <c r="E332" s="0" t="s">
        <v>727</v>
      </c>
      <c r="I332" s="0" t="str">
        <f aca="false">LEFT(E332,SEARCH("(",E332,1)-1)</f>
        <v>KTF</v>
      </c>
      <c r="J332" s="0" t="n">
        <f aca="false">IF(ISNUMBER(RIGHT(E332,LEN(E332)-SEARCH("(",E332,1))*1),RIGHT(E332,LEN(E332)-SEARCH("(",E332,1))*1,VLOOKUP(MID(E332,SEARCH("(",E332,1)+1,IF(ISERROR(FIND("NBMX",E332,1)),3,4)),$A$2:$C$36,3,0))</f>
        <v>1000</v>
      </c>
      <c r="K332" s="0" t="str">
        <f aca="false">IF(ISERROR(J332),1,"")</f>
        <v/>
      </c>
    </row>
    <row r="333" customFormat="false" ht="13.2" hidden="false" customHeight="false" outlineLevel="0" collapsed="false">
      <c r="E333" s="0" t="s">
        <v>728</v>
      </c>
      <c r="I333" s="0" t="str">
        <f aca="false">LEFT(E333,SEARCH("(",E333,1)-1)</f>
        <v>KTMX</v>
      </c>
      <c r="J333" s="0" t="n">
        <f aca="false">IF(ISNUMBER(RIGHT(E333,LEN(E333)-SEARCH("(",E333,1))*1),RIGHT(E333,LEN(E333)-SEARCH("(",E333,1))*1,VLOOKUP(MID(E333,SEARCH("(",E333,1)+1,IF(ISERROR(FIND("NBMX",E333,1)),3,4)),$A$2:$C$36,3,0))</f>
        <v>1000</v>
      </c>
      <c r="K333" s="0" t="str">
        <f aca="false">IF(ISERROR(J333),1,"")</f>
        <v/>
      </c>
    </row>
    <row r="334" customFormat="false" ht="13.2" hidden="false" customHeight="false" outlineLevel="0" collapsed="false">
      <c r="E334" s="0" t="s">
        <v>729</v>
      </c>
      <c r="I334" s="0" t="str">
        <f aca="false">LEFT(E334,SEARCH("(",E334,1)-1)</f>
        <v>KTT</v>
      </c>
      <c r="J334" s="0" t="n">
        <f aca="false">IF(ISNUMBER(RIGHT(E334,LEN(E334)-SEARCH("(",E334,1))*1),RIGHT(E334,LEN(E334)-SEARCH("(",E334,1))*1,VLOOKUP(MID(E334,SEARCH("(",E334,1)+1,IF(ISERROR(FIND("NBMX",E334,1)),3,4)),$A$2:$C$36,3,0))</f>
        <v>1000</v>
      </c>
      <c r="K334" s="0" t="str">
        <f aca="false">IF(ISERROR(J334),1,"")</f>
        <v/>
      </c>
    </row>
    <row r="335" customFormat="false" ht="13.2" hidden="false" customHeight="false" outlineLevel="0" collapsed="false">
      <c r="E335" s="0" t="s">
        <v>651</v>
      </c>
      <c r="I335" s="0" t="str">
        <f aca="false">LEFT(E335,SEARCH("(",E335,1)-1)</f>
        <v>KW</v>
      </c>
      <c r="J335" s="0" t="n">
        <f aca="false">2*VLOOKUP("MSA",A2:C36,3,0)*VLOOKUP("MSO",A2:C36,3,0)</f>
        <v>98000</v>
      </c>
      <c r="K335" s="0" t="str">
        <f aca="false">IF(ISERROR(J335),1,"")</f>
        <v/>
      </c>
    </row>
    <row r="336" customFormat="false" ht="13.2" hidden="false" customHeight="false" outlineLevel="0" collapsed="false">
      <c r="E336" s="0" t="s">
        <v>1762</v>
      </c>
      <c r="F336" s="0" t="s">
        <v>224</v>
      </c>
      <c r="G336" s="0" t="s">
        <v>1599</v>
      </c>
      <c r="I336" s="0" t="str">
        <f aca="false">LEFT(E336,SEARCH("(",E336,1)-1)</f>
        <v>LFT</v>
      </c>
      <c r="J336" s="0" t="n">
        <f aca="false">IF(ISNUMBER(RIGHT(E336,LEN(E336)-SEARCH("(",E336,1))*1),RIGHT(E336,LEN(E336)-SEARCH("(",E336,1))*1,VLOOKUP(MID(E336,SEARCH("(",E336,1)+1,IF(ISERROR(FIND("NBMX",E336,1)),3,4)),$A$2:$C$36,3,0))</f>
        <v>45</v>
      </c>
      <c r="K336" s="0" t="str">
        <f aca="false">IF(ISERROR(J336),1,"")</f>
        <v/>
      </c>
    </row>
    <row r="337" customFormat="false" ht="13.2" hidden="false" customHeight="false" outlineLevel="0" collapsed="false">
      <c r="E337" s="0" t="s">
        <v>1763</v>
      </c>
      <c r="F337" s="0" t="s">
        <v>1702</v>
      </c>
      <c r="I337" s="0" t="str">
        <f aca="false">LEFT(E337,SEARCH("(",E337,1)-1)</f>
        <v>LGIR</v>
      </c>
      <c r="J337" s="0" t="n">
        <f aca="false">IF(ISNUMBER(RIGHT(E337,LEN(E337)-SEARCH("(",E337,1))*1),RIGHT(E337,LEN(E337)-SEARCH("(",E337,1))*1,VLOOKUP(MID(E337,SEARCH("(",E337,1)+1,IF(ISERROR(FIND("NBMX",E337,1)),3,4)),$A$2:$C$36,3,0))</f>
        <v>10</v>
      </c>
      <c r="K337" s="0" t="str">
        <f aca="false">IF(ISERROR(J337),1,"")</f>
        <v/>
      </c>
    </row>
    <row r="338" customFormat="false" ht="13.2" hidden="false" customHeight="false" outlineLevel="0" collapsed="false">
      <c r="E338" s="0" t="s">
        <v>1764</v>
      </c>
      <c r="F338" s="0" t="s">
        <v>1599</v>
      </c>
      <c r="I338" s="0" t="str">
        <f aca="false">LEFT(E338,SEARCH("(",E338,1)-1)</f>
        <v>LID</v>
      </c>
      <c r="J338" s="0" t="n">
        <f aca="false">IF(ISNUMBER(RIGHT(E338,LEN(E338)-SEARCH("(",E338,1))*1),RIGHT(E338,LEN(E338)-SEARCH("(",E338,1))*1,VLOOKUP(MID(E338,SEARCH("(",E338,1)+1,IF(ISERROR(FIND("NBMX",E338,1)),3,4)),$A$2:$C$36,3,0))</f>
        <v>13</v>
      </c>
      <c r="K338" s="0" t="str">
        <f aca="false">IF(ISERROR(J338),1,"")</f>
        <v/>
      </c>
    </row>
    <row r="339" customFormat="false" ht="13.2" hidden="false" customHeight="false" outlineLevel="0" collapsed="false">
      <c r="E339" s="0" t="s">
        <v>730</v>
      </c>
      <c r="I339" s="0" t="str">
        <f aca="false">LEFT(E339,SEARCH("(",E339,1)-1)</f>
        <v>LM</v>
      </c>
      <c r="J339" s="0" t="n">
        <f aca="false">IF(ISNUMBER(RIGHT(E339,LEN(E339)-SEARCH("(",E339,1))*1),RIGHT(E339,LEN(E339)-SEARCH("(",E339,1))*1,VLOOKUP(MID(E339,SEARCH("(",E339,1)+1,IF(ISERROR(FIND("NBMX",E339,1)),3,4)),$A$2:$C$36,3,0))</f>
        <v>1000</v>
      </c>
      <c r="K339" s="0" t="str">
        <f aca="false">IF(ISERROR(J339),1,"")</f>
        <v/>
      </c>
    </row>
    <row r="340" customFormat="false" ht="13.2" hidden="false" customHeight="false" outlineLevel="0" collapsed="false">
      <c r="E340" s="0" t="s">
        <v>1765</v>
      </c>
      <c r="F340" s="0" t="s">
        <v>1599</v>
      </c>
      <c r="I340" s="0" t="str">
        <f aca="false">LEFT(E340,SEARCH("(",E340,1)-1)</f>
        <v>LORG</v>
      </c>
      <c r="J340" s="0" t="n">
        <f aca="false">IF(ISNUMBER(RIGHT(E340,LEN(E340)-SEARCH("(",E340,1))*1),RIGHT(E340,LEN(E340)-SEARCH("(",E340,1))*1,VLOOKUP(MID(E340,SEARCH("(",E340,1)+1,IF(ISERROR(FIND("NBMX",E340,1)),3,4)),$A$2:$C$36,3,0))</f>
        <v>12</v>
      </c>
      <c r="K340" s="0" t="str">
        <f aca="false">IF(ISERROR(J340),1,"")</f>
        <v/>
      </c>
    </row>
    <row r="341" customFormat="false" ht="13.2" hidden="false" customHeight="false" outlineLevel="0" collapsed="false">
      <c r="E341" s="0" t="s">
        <v>1766</v>
      </c>
      <c r="F341" s="0" t="s">
        <v>220</v>
      </c>
      <c r="G341" s="0" t="s">
        <v>1599</v>
      </c>
      <c r="I341" s="0" t="str">
        <f aca="false">LEFT(E341,SEARCH("(",E341,1)-1)</f>
        <v>LPC</v>
      </c>
      <c r="J341" s="0" t="n">
        <f aca="false">IF(ISNUMBER(RIGHT(E341,LEN(E341)-SEARCH("(",E341,1))*1),RIGHT(E341,LEN(E341)-SEARCH("(",E341,1))*1,VLOOKUP(MID(E341,SEARCH("(",E341,1)+1,IF(ISERROR(FIND("NBMX",E341,1)),3,4)),$A$2:$C$36,3,0))</f>
        <v>45</v>
      </c>
      <c r="K341" s="0" t="str">
        <f aca="false">IF(ISERROR(J341),1,"")</f>
        <v/>
      </c>
    </row>
    <row r="342" customFormat="false" ht="13.2" hidden="false" customHeight="false" outlineLevel="0" collapsed="false">
      <c r="E342" s="0" t="s">
        <v>731</v>
      </c>
      <c r="I342" s="0" t="str">
        <f aca="false">LEFT(E342,SEARCH("(",E342,1)-1)</f>
        <v>LRD</v>
      </c>
      <c r="J342" s="0" t="n">
        <f aca="false">IF(ISNUMBER(RIGHT(E342,LEN(E342)-SEARCH("(",E342,1))*1),RIGHT(E342,LEN(E342)-SEARCH("(",E342,1))*1,VLOOKUP(MID(E342,SEARCH("(",E342,1)+1,IF(ISERROR(FIND("NBMX",E342,1)),3,4)),$A$2:$C$36,3,0))</f>
        <v>1000</v>
      </c>
      <c r="K342" s="0" t="str">
        <f aca="false">IF(ISERROR(J342),1,"")</f>
        <v/>
      </c>
    </row>
    <row r="343" customFormat="false" ht="13.2" hidden="false" customHeight="false" outlineLevel="0" collapsed="false">
      <c r="E343" s="0" t="s">
        <v>1767</v>
      </c>
      <c r="F343" s="0" t="s">
        <v>224</v>
      </c>
      <c r="G343" s="0" t="s">
        <v>1599</v>
      </c>
      <c r="I343" s="0" t="str">
        <f aca="false">LEFT(E343,SEARCH("(",E343,1)-1)</f>
        <v>LT</v>
      </c>
      <c r="J343" s="0" t="n">
        <f aca="false">IF(ISNUMBER(RIGHT(E343,LEN(E343)-SEARCH("(",E343,1))*1),RIGHT(E343,LEN(E343)-SEARCH("(",E343,1))*1,VLOOKUP(MID(E343,SEARCH("(",E343,1)+1,IF(ISERROR(FIND("NBMX",E343,1)),3,4)),$A$2:$C$36,3,0))</f>
        <v>45</v>
      </c>
      <c r="K343" s="0" t="str">
        <f aca="false">IF(ISERROR(J343),1,"")</f>
        <v/>
      </c>
    </row>
    <row r="344" customFormat="false" ht="13.2" hidden="false" customHeight="false" outlineLevel="0" collapsed="false">
      <c r="E344" s="0" t="s">
        <v>732</v>
      </c>
      <c r="I344" s="0" t="str">
        <f aca="false">LEFT(E344,SEARCH("(",E344,1)-1)</f>
        <v>LUN</v>
      </c>
      <c r="J344" s="0" t="n">
        <f aca="false">IF(ISNUMBER(RIGHT(E344,LEN(E344)-SEARCH("(",E344,1))*1),RIGHT(E344,LEN(E344)-SEARCH("(",E344,1))*1,VLOOKUP(MID(E344,SEARCH("(",E344,1)+1,IF(ISERROR(FIND("NBMX",E344,1)),3,4)),$A$2:$C$36,3,0))</f>
        <v>1000</v>
      </c>
      <c r="K344" s="0" t="str">
        <f aca="false">IF(ISERROR(J344),1,"")</f>
        <v/>
      </c>
    </row>
    <row r="345" customFormat="false" ht="13.2" hidden="false" customHeight="false" outlineLevel="0" collapsed="false">
      <c r="E345" s="0" t="s">
        <v>733</v>
      </c>
      <c r="I345" s="0" t="str">
        <f aca="false">LEFT(E345,SEARCH("(",E345,1)-1)</f>
        <v>LUNS</v>
      </c>
      <c r="J345" s="0" t="n">
        <f aca="false">IF(ISNUMBER(RIGHT(E345,LEN(E345)-SEARCH("(",E345,1))*1),RIGHT(E345,LEN(E345)-SEARCH("(",E345,1))*1,VLOOKUP(MID(E345,SEARCH("(",E345,1)+1,IF(ISERROR(FIND("NBMX",E345,1)),3,4)),$A$2:$C$36,3,0))</f>
        <v>1000</v>
      </c>
      <c r="K345" s="0" t="str">
        <f aca="false">IF(ISERROR(J345),1,"")</f>
        <v/>
      </c>
    </row>
    <row r="346" customFormat="false" ht="13.2" hidden="false" customHeight="false" outlineLevel="0" collapsed="false">
      <c r="E346" s="0" t="s">
        <v>1768</v>
      </c>
      <c r="F346" s="0" t="s">
        <v>226</v>
      </c>
      <c r="G346" s="0" t="s">
        <v>1599</v>
      </c>
      <c r="I346" s="0" t="str">
        <f aca="false">LEFT(E346,SEARCH("(",E346,1)-1)</f>
        <v>LY</v>
      </c>
      <c r="J346" s="0" t="n">
        <f aca="false">IF(ISNUMBER(RIGHT(E346,LEN(E346)-SEARCH("(",E346,1))*1),RIGHT(E346,LEN(E346)-SEARCH("(",E346,1))*1,VLOOKUP(MID(E346,SEARCH("(",E346,1)+1,IF(ISERROR(FIND("NBMX",E346,1)),3,4)),$A$2:$C$36,3,0))</f>
        <v>45</v>
      </c>
      <c r="K346" s="0" t="str">
        <f aca="false">IF(ISERROR(J346),1,"")</f>
        <v/>
      </c>
    </row>
    <row r="347" customFormat="false" ht="13.2" hidden="false" customHeight="false" outlineLevel="0" collapsed="false">
      <c r="E347" s="0" t="s">
        <v>1769</v>
      </c>
      <c r="F347" s="0" t="s">
        <v>224</v>
      </c>
      <c r="G347" s="0" t="s">
        <v>1599</v>
      </c>
      <c r="I347" s="0" t="str">
        <f aca="false">LEFT(E347,SEARCH("(",E347,1)-1)</f>
        <v>LYR</v>
      </c>
      <c r="J347" s="0" t="n">
        <f aca="false">IF(ISNUMBER(RIGHT(E347,LEN(E347)-SEARCH("(",E347,1))*1),RIGHT(E347,LEN(E347)-SEARCH("(",E347,1))*1,VLOOKUP(MID(E347,SEARCH("(",E347,1)+1,IF(ISERROR(FIND("NBMX",E347,1)),3,4)),$A$2:$C$36,3,0))</f>
        <v>45</v>
      </c>
      <c r="K347" s="0" t="str">
        <f aca="false">IF(ISERROR(J347),1,"")</f>
        <v/>
      </c>
    </row>
    <row r="348" customFormat="false" ht="13.2" hidden="false" customHeight="false" outlineLevel="0" collapsed="false">
      <c r="E348" s="0" t="s">
        <v>734</v>
      </c>
      <c r="I348" s="0" t="str">
        <f aca="false">LEFT(E348,SEARCH("(",E348,1)-1)</f>
        <v>MXSR</v>
      </c>
      <c r="J348" s="0" t="n">
        <f aca="false">IF(ISNUMBER(RIGHT(E348,LEN(E348)-SEARCH("(",E348,1))*1),RIGHT(E348,LEN(E348)-SEARCH("(",E348,1))*1,VLOOKUP(MID(E348,SEARCH("(",E348,1)+1,IF(ISERROR(FIND("NBMX",E348,1)),3,4)),$A$2:$C$36,3,0))</f>
        <v>1000</v>
      </c>
      <c r="K348" s="0" t="str">
        <f aca="false">IF(ISERROR(J348),1,"")</f>
        <v/>
      </c>
    </row>
    <row r="349" customFormat="false" ht="13.2" hidden="false" customHeight="false" outlineLevel="0" collapsed="false">
      <c r="E349" s="0" t="s">
        <v>735</v>
      </c>
      <c r="I349" s="0" t="str">
        <f aca="false">LEFT(E349,SEARCH("(",E349,1)-1)</f>
        <v>NBCF</v>
      </c>
      <c r="J349" s="0" t="n">
        <f aca="false">IF(ISNUMBER(RIGHT(E349,LEN(E349)-SEARCH("(",E349,1))*1),RIGHT(E349,LEN(E349)-SEARCH("(",E349,1))*1,VLOOKUP(MID(E349,SEARCH("(",E349,1)+1,IF(ISERROR(FIND("NBMX",E349,1)),3,4)),$A$2:$C$36,3,0))</f>
        <v>1000</v>
      </c>
      <c r="K349" s="0" t="str">
        <f aca="false">IF(ISERROR(J349),1,"")</f>
        <v/>
      </c>
    </row>
    <row r="350" customFormat="false" ht="13.2" hidden="false" customHeight="false" outlineLevel="0" collapsed="false">
      <c r="E350" s="0" t="s">
        <v>736</v>
      </c>
      <c r="I350" s="0" t="str">
        <f aca="false">LEFT(E350,SEARCH("(",E350,1)-1)</f>
        <v>NBCT</v>
      </c>
      <c r="J350" s="0" t="n">
        <f aca="false">IF(ISNUMBER(RIGHT(E350,LEN(E350)-SEARCH("(",E350,1))*1),RIGHT(E350,LEN(E350)-SEARCH("(",E350,1))*1,VLOOKUP(MID(E350,SEARCH("(",E350,1)+1,IF(ISERROR(FIND("NBMX",E350,1)),3,4)),$A$2:$C$36,3,0))</f>
        <v>1000</v>
      </c>
      <c r="K350" s="0" t="str">
        <f aca="false">IF(ISERROR(J350),1,"")</f>
        <v/>
      </c>
    </row>
    <row r="351" customFormat="false" ht="13.2" hidden="false" customHeight="false" outlineLevel="0" collapsed="false">
      <c r="E351" s="0" t="s">
        <v>664</v>
      </c>
      <c r="I351" s="0" t="str">
        <f aca="false">LEFT(E351,SEARCH("(",E351,1)-1)</f>
        <v>NBE</v>
      </c>
      <c r="J351" s="0" t="n">
        <f aca="false">IF(ISNUMBER(RIGHT(E351,LEN(E351)-SEARCH("(",E351,1))*1),RIGHT(E351,LEN(E351)-SEARCH("(",E351,1))*1,VLOOKUP(MID(E351,SEARCH("(",E351,1)+1,IF(ISERROR(FIND("NBMX",E351,1)),3,4)),$A$2:$C$36,3,0))</f>
        <v>300</v>
      </c>
      <c r="K351" s="0" t="str">
        <f aca="false">IF(ISERROR(J351),1,"")</f>
        <v/>
      </c>
    </row>
    <row r="352" customFormat="false" ht="13.2" hidden="false" customHeight="false" outlineLevel="0" collapsed="false">
      <c r="E352" s="0" t="s">
        <v>737</v>
      </c>
      <c r="I352" s="0" t="str">
        <f aca="false">LEFT(E352,SEARCH("(",E352,1)-1)</f>
        <v>NBFF</v>
      </c>
      <c r="J352" s="0" t="n">
        <f aca="false">IF(ISNUMBER(RIGHT(E352,LEN(E352)-SEARCH("(",E352,1))*1),RIGHT(E352,LEN(E352)-SEARCH("(",E352,1))*1,VLOOKUP(MID(E352,SEARCH("(",E352,1)+1,IF(ISERROR(FIND("NBMX",E352,1)),3,4)),$A$2:$C$36,3,0))</f>
        <v>1000</v>
      </c>
      <c r="K352" s="0" t="str">
        <f aca="false">IF(ISERROR(J352),1,"")</f>
        <v/>
      </c>
    </row>
    <row r="353" customFormat="false" ht="13.2" hidden="false" customHeight="false" outlineLevel="0" collapsed="false">
      <c r="E353" s="0" t="s">
        <v>738</v>
      </c>
      <c r="I353" s="0" t="str">
        <f aca="false">LEFT(E353,SEARCH("(",E353,1)-1)</f>
        <v>NBFT</v>
      </c>
      <c r="J353" s="0" t="n">
        <f aca="false">IF(ISNUMBER(RIGHT(E353,LEN(E353)-SEARCH("(",E353,1))*1),RIGHT(E353,LEN(E353)-SEARCH("(",E353,1))*1,VLOOKUP(MID(E353,SEARCH("(",E353,1)+1,IF(ISERROR(FIND("NBMX",E353,1)),3,4)),$A$2:$C$36,3,0))</f>
        <v>1000</v>
      </c>
      <c r="K353" s="0" t="str">
        <f aca="false">IF(ISERROR(J353),1,"")</f>
        <v/>
      </c>
    </row>
    <row r="354" customFormat="false" ht="13.2" hidden="false" customHeight="false" outlineLevel="0" collapsed="false">
      <c r="E354" s="0" t="s">
        <v>1770</v>
      </c>
      <c r="F354" s="0" t="s">
        <v>1702</v>
      </c>
      <c r="I354" s="0" t="str">
        <f aca="false">LEFT(E354,SEARCH("(",E354,1)-1)</f>
        <v>NBHS</v>
      </c>
      <c r="J354" s="0" t="n">
        <f aca="false">IF(ISNUMBER(RIGHT(E354,LEN(E354)-SEARCH("(",E354,1))*1),RIGHT(E354,LEN(E354)-SEARCH("(",E354,1))*1,VLOOKUP(MID(E354,SEARCH("(",E354,1)+1,IF(ISERROR(FIND("NBMX",E354,1)),3,4)),$A$2:$C$36,3,0))</f>
        <v>10</v>
      </c>
      <c r="K354" s="0" t="str">
        <f aca="false">IF(ISERROR(J354),1,"")</f>
        <v/>
      </c>
    </row>
    <row r="355" customFormat="false" ht="13.2" hidden="false" customHeight="false" outlineLevel="0" collapsed="false">
      <c r="E355" s="0" t="s">
        <v>739</v>
      </c>
      <c r="I355" s="0" t="str">
        <f aca="false">LEFT(E355,SEARCH("(",E355,1)-1)</f>
        <v>NBSA</v>
      </c>
      <c r="J355" s="0" t="n">
        <f aca="false">IF(ISNUMBER(RIGHT(E355,LEN(E355)-SEARCH("(",E355,1))*1),RIGHT(E355,LEN(E355)-SEARCH("(",E355,1))*1,VLOOKUP(MID(E355,SEARCH("(",E355,1)+1,IF(ISERROR(FIND("NBMX",E355,1)),3,4)),$A$2:$C$36,3,0))</f>
        <v>1000</v>
      </c>
      <c r="K355" s="0" t="str">
        <f aca="false">IF(ISERROR(J355),1,"")</f>
        <v/>
      </c>
    </row>
    <row r="356" customFormat="false" ht="13.2" hidden="false" customHeight="false" outlineLevel="0" collapsed="false">
      <c r="E356" s="0" t="s">
        <v>740</v>
      </c>
      <c r="I356" s="0" t="str">
        <f aca="false">LEFT(E356,SEARCH("(",E356,1)-1)</f>
        <v>NBSL</v>
      </c>
      <c r="J356" s="0" t="n">
        <f aca="false">IF(ISNUMBER(RIGHT(E356,LEN(E356)-SEARCH("(",E356,1))*1),RIGHT(E356,LEN(E356)-SEARCH("(",E356,1))*1,VLOOKUP(MID(E356,SEARCH("(",E356,1)+1,IF(ISERROR(FIND("NBMX",E356,1)),3,4)),$A$2:$C$36,3,0))</f>
        <v>1000</v>
      </c>
      <c r="K356" s="0" t="str">
        <f aca="false">IF(ISERROR(J356),1,"")</f>
        <v/>
      </c>
    </row>
    <row r="357" customFormat="false" ht="13.2" hidden="false" customHeight="false" outlineLevel="0" collapsed="false">
      <c r="E357" s="0" t="s">
        <v>1771</v>
      </c>
      <c r="F357" s="0" t="s">
        <v>228</v>
      </c>
      <c r="G357" s="0" t="s">
        <v>1702</v>
      </c>
      <c r="I357" s="0" t="str">
        <f aca="false">LEFT(E357,SEARCH("(",E357,1)-1)</f>
        <v>NBSX</v>
      </c>
      <c r="J357" s="0" t="n">
        <f aca="false">IF(ISNUMBER(RIGHT(E357,LEN(E357)-SEARCH("(",E357,1))*1),RIGHT(E357,LEN(E357)-SEARCH("(",E357,1))*1,VLOOKUP(MID(E357,SEARCH("(",E357,1)+1,IF(ISERROR(FIND("NBMX",E357,1)),3,4)),$A$2:$C$36,3,0))</f>
        <v>4</v>
      </c>
      <c r="K357" s="0" t="str">
        <f aca="false">IF(ISERROR(J357),1,"")</f>
        <v/>
      </c>
    </row>
    <row r="358" customFormat="false" ht="13.2" hidden="false" customHeight="false" outlineLevel="0" collapsed="false">
      <c r="E358" s="0" t="s">
        <v>665</v>
      </c>
      <c r="I358" s="0" t="str">
        <f aca="false">LEFT(E358,SEARCH("(",E358,1)-1)</f>
        <v>NBT</v>
      </c>
      <c r="J358" s="0" t="n">
        <f aca="false">IF(ISNUMBER(RIGHT(E358,LEN(E358)-SEARCH("(",E358,1))*1),RIGHT(E358,LEN(E358)-SEARCH("(",E358,1))*1,VLOOKUP(MID(E358,SEARCH("(",E358,1)+1,IF(ISERROR(FIND("NBMX",E358,1)),3,4)),$A$2:$C$36,3,0))</f>
        <v>300</v>
      </c>
      <c r="K358" s="0" t="str">
        <f aca="false">IF(ISERROR(J358),1,"")</f>
        <v/>
      </c>
    </row>
    <row r="359" customFormat="false" ht="13.2" hidden="false" customHeight="false" outlineLevel="0" collapsed="false">
      <c r="E359" s="0" t="s">
        <v>741</v>
      </c>
      <c r="I359" s="0" t="str">
        <f aca="false">LEFT(E359,SEARCH("(",E359,1)-1)</f>
        <v>NBW</v>
      </c>
      <c r="J359" s="0" t="n">
        <f aca="false">IF(ISNUMBER(RIGHT(E359,LEN(E359)-SEARCH("(",E359,1))*1),RIGHT(E359,LEN(E359)-SEARCH("(",E359,1))*1,VLOOKUP(MID(E359,SEARCH("(",E359,1)+1,IF(ISERROR(FIND("NBMX",E359,1)),3,4)),$A$2:$C$36,3,0))</f>
        <v>1000</v>
      </c>
      <c r="K359" s="0" t="str">
        <f aca="false">IF(ISERROR(J359),1,"")</f>
        <v/>
      </c>
    </row>
    <row r="360" customFormat="false" ht="13.2" hidden="false" customHeight="false" outlineLevel="0" collapsed="false">
      <c r="E360" s="0" t="s">
        <v>1772</v>
      </c>
      <c r="F360" s="0" t="s">
        <v>1702</v>
      </c>
      <c r="I360" s="0" t="str">
        <f aca="false">LEFT(E360,SEARCH("(",E360,1)-1)</f>
        <v>NCOW</v>
      </c>
      <c r="J360" s="0" t="n">
        <f aca="false">IF(ISNUMBER(RIGHT(E360,LEN(E360)-SEARCH("(",E360,1))*1),RIGHT(E360,LEN(E360)-SEARCH("(",E360,1))*1,VLOOKUP(MID(E360,SEARCH("(",E360,1)+1,IF(ISERROR(FIND("NBMX",E360,1)),3,4)),$A$2:$C$36,3,0))</f>
        <v>10</v>
      </c>
      <c r="K360" s="0" t="str">
        <f aca="false">IF(ISERROR(J360),1,"")</f>
        <v/>
      </c>
    </row>
    <row r="361" customFormat="false" ht="13.2" hidden="false" customHeight="false" outlineLevel="0" collapsed="false">
      <c r="E361" s="0" t="s">
        <v>1773</v>
      </c>
      <c r="F361" s="0" t="s">
        <v>1599</v>
      </c>
      <c r="I361" s="0" t="str">
        <f aca="false">LEFT(E361,SEARCH("(",E361,1)-1)</f>
        <v>NCP</v>
      </c>
      <c r="J361" s="0" t="n">
        <f aca="false">IF(ISNUMBER(RIGHT(E361,LEN(E361)-SEARCH("(",E361,1))*1),RIGHT(E361,LEN(E361)-SEARCH("(",E361,1))*1,VLOOKUP(MID(E361,SEARCH("(",E361,1)+1,IF(ISERROR(FIND("NBMX",E361,1)),3,4)),$A$2:$C$36,3,0))</f>
        <v>45</v>
      </c>
      <c r="K361" s="0" t="str">
        <f aca="false">IF(ISERROR(J361),1,"")</f>
        <v/>
      </c>
    </row>
    <row r="362" customFormat="false" ht="13.2" hidden="false" customHeight="false" outlineLevel="0" collapsed="false">
      <c r="E362" s="0" t="s">
        <v>1774</v>
      </c>
      <c r="F362" s="0" t="s">
        <v>1599</v>
      </c>
      <c r="I362" s="0" t="str">
        <f aca="false">LEFT(E362,SEARCH("(",E362,1)-1)</f>
        <v>NCR</v>
      </c>
      <c r="J362" s="0" t="n">
        <f aca="false">IF(ISNUMBER(RIGHT(E362,LEN(E362)-SEARCH("(",E362,1))*1),RIGHT(E362,LEN(E362)-SEARCH("(",E362,1))*1,VLOOKUP(MID(E362,SEARCH("(",E362,1)+1,IF(ISERROR(FIND("NBMX",E362,1)),3,4)),$A$2:$C$36,3,0))</f>
        <v>200</v>
      </c>
      <c r="K362" s="0" t="str">
        <f aca="false">IF(ISERROR(J362),1,"")</f>
        <v/>
      </c>
    </row>
    <row r="363" customFormat="false" ht="13.2" hidden="false" customHeight="false" outlineLevel="0" collapsed="false">
      <c r="E363" s="0" t="s">
        <v>742</v>
      </c>
      <c r="I363" s="0" t="str">
        <f aca="false">LEFT(E363,SEARCH("(",E363,1)-1)</f>
        <v>NDFA</v>
      </c>
      <c r="J363" s="0" t="n">
        <f aca="false">IF(ISNUMBER(RIGHT(E363,LEN(E363)-SEARCH("(",E363,1))*1),RIGHT(E363,LEN(E363)-SEARCH("(",E363,1))*1,VLOOKUP(MID(E363,SEARCH("(",E363,1)+1,IF(ISERROR(FIND("NBMX",E363,1)),3,4)),$A$2:$C$36,3,0))</f>
        <v>1000</v>
      </c>
      <c r="K363" s="0" t="str">
        <f aca="false">IF(ISERROR(J363),1,"")</f>
        <v/>
      </c>
    </row>
    <row r="364" customFormat="false" ht="13.2" hidden="false" customHeight="false" outlineLevel="0" collapsed="false">
      <c r="E364" s="0" t="s">
        <v>673</v>
      </c>
      <c r="I364" s="0" t="str">
        <f aca="false">LEFT(E364,SEARCH("(",E364,1)-1)</f>
        <v>NFED</v>
      </c>
      <c r="J364" s="0" t="e">
        <f aca="false">IF(ISNUMBER(RIGHT(E364,LEN(E364)-SEARCH("(",E364,1))*1),RIGHT(E364,LEN(E364)-SEARCH("(",E364,1))*1,VLOOKUP(MID(E364,SEARCH("(",E364,1)+1,IF(ISERROR(FIND("NBMX",E364,1)),3,4)),$A$2:$C$36,3,0))</f>
        <v>#N/A</v>
      </c>
      <c r="K364" s="0" t="n">
        <f aca="false">IF(ISERROR(J364),1,"")</f>
        <v>1</v>
      </c>
    </row>
    <row r="365" customFormat="false" ht="13.2" hidden="false" customHeight="false" outlineLevel="0" collapsed="false">
      <c r="E365" s="0" t="s">
        <v>1775</v>
      </c>
      <c r="F365" s="0" t="s">
        <v>1599</v>
      </c>
      <c r="I365" s="0" t="str">
        <f aca="false">LEFT(E365,SEARCH("(",E365,1)-1)</f>
        <v>NFRT</v>
      </c>
      <c r="J365" s="0" t="n">
        <f aca="false">IF(ISNUMBER(RIGHT(E365,LEN(E365)-SEARCH("(",E365,1))*1),RIGHT(E365,LEN(E365)-SEARCH("(",E365,1))*1,VLOOKUP(MID(E365,SEARCH("(",E365,1)+1,IF(ISERROR(FIND("NBMX",E365,1)),3,4)),$A$2:$C$36,3,0))</f>
        <v>45</v>
      </c>
      <c r="K365" s="0" t="str">
        <f aca="false">IF(ISERROR(J365),1,"")</f>
        <v/>
      </c>
    </row>
    <row r="366" customFormat="false" ht="13.2" hidden="false" customHeight="false" outlineLevel="0" collapsed="false">
      <c r="E366" s="0" t="s">
        <v>1776</v>
      </c>
      <c r="F366" s="0" t="s">
        <v>228</v>
      </c>
      <c r="G366" s="0" t="s">
        <v>1702</v>
      </c>
      <c r="I366" s="0" t="str">
        <f aca="false">LEFT(E366,SEARCH("(",E366,1)-1)</f>
        <v>NGIX</v>
      </c>
      <c r="J366" s="0" t="n">
        <f aca="false">IF(ISNUMBER(RIGHT(E366,LEN(E366)-SEARCH("(",E366,1))*1),RIGHT(E366,LEN(E366)-SEARCH("(",E366,1))*1,VLOOKUP(MID(E366,SEARCH("(",E366,1)+1,IF(ISERROR(FIND("NBMX",E366,1)),3,4)),$A$2:$C$36,3,0))</f>
        <v>1000</v>
      </c>
      <c r="K366" s="0" t="str">
        <f aca="false">IF(ISERROR(J366),1,"")</f>
        <v/>
      </c>
    </row>
    <row r="367" customFormat="false" ht="13.2" hidden="false" customHeight="false" outlineLevel="0" collapsed="false">
      <c r="E367" s="0" t="s">
        <v>1777</v>
      </c>
      <c r="F367" s="0" t="s">
        <v>1599</v>
      </c>
      <c r="I367" s="0" t="str">
        <f aca="false">LEFT(E367,SEARCH("(",E367,1)-1)</f>
        <v>NGZ</v>
      </c>
      <c r="J367" s="0" t="n">
        <f aca="false">IF(ISNUMBER(RIGHT(E367,LEN(E367)-SEARCH("(",E367,1))*1),RIGHT(E367,LEN(E367)-SEARCH("(",E367,1))*1,VLOOKUP(MID(E367,SEARCH("(",E367,1)+1,IF(ISERROR(FIND("NBMX",E367,1)),3,4)),$A$2:$C$36,3,0))</f>
        <v>10</v>
      </c>
      <c r="K367" s="0" t="str">
        <f aca="false">IF(ISERROR(J367),1,"")</f>
        <v/>
      </c>
    </row>
    <row r="368" customFormat="false" ht="13.2" hidden="false" customHeight="false" outlineLevel="0" collapsed="false">
      <c r="E368" s="0" t="s">
        <v>1778</v>
      </c>
      <c r="F368" s="0" t="s">
        <v>1702</v>
      </c>
      <c r="I368" s="0" t="str">
        <f aca="false">LEFT(E368,SEARCH("(",E368,1)-1)</f>
        <v>NGZA</v>
      </c>
      <c r="J368" s="0" t="n">
        <f aca="false">IF(ISNUMBER(RIGHT(E368,LEN(E368)-SEARCH("(",E368,1))*1),RIGHT(E368,LEN(E368)-SEARCH("(",E368,1))*1,VLOOKUP(MID(E368,SEARCH("(",E368,1)+1,IF(ISERROR(FIND("NBMX",E368,1)),3,4)),$A$2:$C$36,3,0))</f>
        <v>10</v>
      </c>
      <c r="K368" s="0" t="str">
        <f aca="false">IF(ISERROR(J368),1,"")</f>
        <v/>
      </c>
    </row>
    <row r="369" customFormat="false" ht="13.2" hidden="false" customHeight="false" outlineLevel="0" collapsed="false">
      <c r="E369" s="0" t="s">
        <v>1779</v>
      </c>
      <c r="F369" s="0" t="s">
        <v>1702</v>
      </c>
      <c r="I369" s="0" t="str">
        <f aca="false">LEFT(E369,SEARCH("(",E369,1)-1)</f>
        <v>NHBS</v>
      </c>
      <c r="J369" s="0" t="n">
        <f aca="false">IF(ISNUMBER(RIGHT(E369,LEN(E369)-SEARCH("(",E369,1))*1),RIGHT(E369,LEN(E369)-SEARCH("(",E369,1))*1,VLOOKUP(MID(E369,SEARCH("(",E369,1)+1,IF(ISERROR(FIND("NBMX",E369,1)),3,4)),$A$2:$C$36,3,0))</f>
        <v>10</v>
      </c>
      <c r="K369" s="0" t="str">
        <f aca="false">IF(ISERROR(J369),1,"")</f>
        <v/>
      </c>
    </row>
    <row r="370" customFormat="false" ht="13.2" hidden="false" customHeight="false" outlineLevel="0" collapsed="false">
      <c r="E370" s="0" t="s">
        <v>674</v>
      </c>
      <c r="I370" s="0" t="str">
        <f aca="false">LEFT(E370,SEARCH("(",E370,1)-1)</f>
        <v>NHRD</v>
      </c>
      <c r="J370" s="0" t="e">
        <f aca="false">IF(ISNUMBER(RIGHT(E370,LEN(E370)-SEARCH("(",E370,1))*1),RIGHT(E370,LEN(E370)-SEARCH("(",E370,1))*1,VLOOKUP(MID(E370,SEARCH("(",E370,1)+1,IF(ISERROR(FIND("NBMX",E370,1)),3,4)),$A$2:$C$36,3,0))</f>
        <v>#N/A</v>
      </c>
      <c r="K370" s="0" t="n">
        <f aca="false">IF(ISERROR(J370),1,"")</f>
        <v>1</v>
      </c>
    </row>
    <row r="371" customFormat="false" ht="13.2" hidden="false" customHeight="false" outlineLevel="0" collapsed="false">
      <c r="E371" s="0" t="s">
        <v>1780</v>
      </c>
      <c r="F371" s="0" t="s">
        <v>1599</v>
      </c>
      <c r="I371" s="0" t="str">
        <f aca="false">LEFT(E371,SEARCH("(",E371,1)-1)</f>
        <v>NHU</v>
      </c>
      <c r="J371" s="0" t="n">
        <f aca="false">IF(ISNUMBER(RIGHT(E371,LEN(E371)-SEARCH("(",E371,1))*1),RIGHT(E371,LEN(E371)-SEARCH("(",E371,1))*1,VLOOKUP(MID(E371,SEARCH("(",E371,1)+1,IF(ISERROR(FIND("NBMX",E371,1)),3,4)),$A$2:$C$36,3,0))</f>
        <v>200</v>
      </c>
      <c r="K371" s="0" t="str">
        <f aca="false">IF(ISERROR(J371),1,"")</f>
        <v/>
      </c>
    </row>
    <row r="372" customFormat="false" ht="13.2" hidden="false" customHeight="false" outlineLevel="0" collapsed="false">
      <c r="E372" s="0" t="s">
        <v>658</v>
      </c>
      <c r="I372" s="0" t="str">
        <f aca="false">LEFT(E372,SEARCH("(",E372,1)-1)</f>
        <v>NHY</v>
      </c>
      <c r="J372" s="0" t="n">
        <f aca="false">IF(ISNUMBER(RIGHT(E372,LEN(E372)-SEARCH("(",E372,1))*1),RIGHT(E372,LEN(E372)-SEARCH("(",E372,1))*1,VLOOKUP(MID(E372,SEARCH("(",E372,1)+1,IF(ISERROR(FIND("NBMX",E372,1)),3,4)),$A$2:$C$36,3,0))</f>
        <v>4000</v>
      </c>
      <c r="K372" s="0" t="str">
        <f aca="false">IF(ISERROR(J372),1,"")</f>
        <v/>
      </c>
    </row>
    <row r="373" customFormat="false" ht="13.2" hidden="false" customHeight="false" outlineLevel="0" collapsed="false">
      <c r="E373" s="0" t="s">
        <v>743</v>
      </c>
      <c r="I373" s="0" t="str">
        <f aca="false">LEFT(E373,SEARCH("(",E373,1)-1)</f>
        <v>NII</v>
      </c>
      <c r="J373" s="0" t="n">
        <f aca="false">IF(ISNUMBER(RIGHT(E373,LEN(E373)-SEARCH("(",E373,1))*1),RIGHT(E373,LEN(E373)-SEARCH("(",E373,1))*1,VLOOKUP(MID(E373,SEARCH("(",E373,1)+1,IF(ISERROR(FIND("NBMX",E373,1)),3,4)),$A$2:$C$36,3,0))</f>
        <v>1000</v>
      </c>
      <c r="K373" s="0" t="str">
        <f aca="false">IF(ISERROR(J373),1,"")</f>
        <v/>
      </c>
    </row>
    <row r="374" customFormat="false" ht="13.2" hidden="false" customHeight="false" outlineLevel="0" collapsed="false">
      <c r="E374" s="0" t="s">
        <v>1781</v>
      </c>
      <c r="I374" s="0" t="str">
        <f aca="false">LEFT(E374,SEARCH("(",E374,1)-1)</f>
        <v>NIR</v>
      </c>
      <c r="J374" s="0" t="n">
        <f aca="false">IF(ISNUMBER(RIGHT(E374,LEN(E374)-SEARCH("(",E374,1))*1),RIGHT(E374,LEN(E374)-SEARCH("(",E374,1))*1,VLOOKUP(MID(E374,SEARCH("(",E374,1)+1,IF(ISERROR(FIND("NBMX",E374,1)),3,4)),$A$2:$C$36,3,0))</f>
        <v>45</v>
      </c>
      <c r="K374" s="0" t="str">
        <f aca="false">IF(ISERROR(J374),1,"")</f>
        <v/>
      </c>
    </row>
    <row r="375" customFormat="false" ht="13.2" hidden="false" customHeight="false" outlineLevel="0" collapsed="false">
      <c r="E375" s="0" t="s">
        <v>661</v>
      </c>
      <c r="I375" s="0" t="str">
        <f aca="false">LEFT(E375,SEARCH("(",E375,1)-1)</f>
        <v>NISA</v>
      </c>
      <c r="J375" s="0" t="n">
        <f aca="false">IF(ISNUMBER(RIGHT(E375,LEN(E375)-SEARCH("(",E375,1))*1),RIGHT(E375,LEN(E375)-SEARCH("(",E375,1))*1,VLOOKUP(MID(E375,SEARCH("(",E375,1)+1,IF(ISERROR(FIND("NBMX",E375,1)),3,4)),$A$2:$C$36,3,0))</f>
        <v>4000</v>
      </c>
      <c r="K375" s="0" t="str">
        <f aca="false">IF(ISERROR(J375),1,"")</f>
        <v/>
      </c>
      <c r="L375" s="0" t="n">
        <f aca="false">IF(ISERROR(FIND("NBMX",E375,1)),3,4)</f>
        <v>4</v>
      </c>
    </row>
    <row r="376" customFormat="false" ht="13.2" hidden="false" customHeight="false" outlineLevel="0" collapsed="false">
      <c r="E376" s="0" t="s">
        <v>744</v>
      </c>
      <c r="I376" s="0" t="str">
        <f aca="false">LEFT(E376,SEARCH("(",E376,1)-1)</f>
        <v>NMW</v>
      </c>
      <c r="J376" s="0" t="n">
        <f aca="false">IF(ISNUMBER(RIGHT(E376,LEN(E376)-SEARCH("(",E376,1))*1),RIGHT(E376,LEN(E376)-SEARCH("(",E376,1))*1,VLOOKUP(MID(E376,SEARCH("(",E376,1)+1,IF(ISERROR(FIND("NBMX",E376,1)),3,4)),$A$2:$C$36,3,0))</f>
        <v>1000</v>
      </c>
      <c r="K376" s="0" t="str">
        <f aca="false">IF(ISERROR(J376),1,"")</f>
        <v/>
      </c>
      <c r="L376" s="0" t="e">
        <f aca="false">SEARCH("NBMX",E376,1)</f>
        <v>#VALUE!</v>
      </c>
    </row>
    <row r="377" customFormat="false" ht="13.2" hidden="false" customHeight="false" outlineLevel="0" collapsed="false">
      <c r="E377" s="0" t="s">
        <v>753</v>
      </c>
      <c r="I377" s="0" t="str">
        <f aca="false">LEFT(E377,SEARCH("(",E377,1)-1)</f>
        <v>NPC</v>
      </c>
      <c r="J377" s="0" t="n">
        <f aca="false">IF(ISNUMBER(RIGHT(E377,LEN(E377)-SEARCH("(",E377,1))*1),RIGHT(E377,LEN(E377)-SEARCH("(",E377,1))*1,VLOOKUP(MID(E377,SEARCH("(",E377,1)+1,IF(ISERROR(FIND("NBMX",E377,1)),3,4)),$A$2:$C$36,3,0))</f>
        <v>60</v>
      </c>
      <c r="K377" s="0" t="str">
        <f aca="false">IF(ISERROR(J377),1,"")</f>
        <v/>
      </c>
    </row>
    <row r="378" customFormat="false" ht="13.2" hidden="false" customHeight="false" outlineLevel="0" collapsed="false">
      <c r="E378" s="0" t="s">
        <v>745</v>
      </c>
      <c r="I378" s="0" t="str">
        <f aca="false">LEFT(E378,SEARCH("(",E378,1)-1)</f>
        <v>NPSF</v>
      </c>
      <c r="J378" s="0" t="n">
        <f aca="false">IF(ISNUMBER(RIGHT(E378,LEN(E378)-SEARCH("(",E378,1))*1),RIGHT(E378,LEN(E378)-SEARCH("(",E378,1))*1,VLOOKUP(MID(E378,SEARCH("(",E378,1)+1,IF(ISERROR(FIND("NBMX",E378,1)),3,4)),$A$2:$C$36,3,0))</f>
        <v>1000</v>
      </c>
      <c r="K378" s="0" t="str">
        <f aca="false">IF(ISERROR(J378),1,"")</f>
        <v/>
      </c>
    </row>
    <row r="379" customFormat="false" ht="13.2" hidden="false" customHeight="false" outlineLevel="0" collapsed="false">
      <c r="E379" s="0" t="s">
        <v>1782</v>
      </c>
      <c r="F379" s="0" t="s">
        <v>1599</v>
      </c>
      <c r="I379" s="0" t="str">
        <f aca="false">LEFT(E379,SEARCH("(",E379,1)-1)</f>
        <v>NPST</v>
      </c>
      <c r="J379" s="0" t="n">
        <f aca="false">IF(ISNUMBER(RIGHT(E379,LEN(E379)-SEARCH("(",E379,1))*1),RIGHT(E379,LEN(E379)-SEARCH("(",E379,1))*1,VLOOKUP(MID(E379,SEARCH("(",E379,1)+1,IF(ISERROR(FIND("NBMX",E379,1)),3,4)),$A$2:$C$36,3,0))</f>
        <v>45</v>
      </c>
      <c r="K379" s="0" t="str">
        <f aca="false">IF(ISERROR(J379),1,"")</f>
        <v/>
      </c>
    </row>
    <row r="380" customFormat="false" ht="13.2" hidden="false" customHeight="false" outlineLevel="0" collapsed="false">
      <c r="E380" s="0" t="s">
        <v>659</v>
      </c>
      <c r="I380" s="0" t="str">
        <f aca="false">LEFT(E380,SEARCH("(",E380,1)-1)</f>
        <v>NQRB</v>
      </c>
      <c r="J380" s="0" t="n">
        <f aca="false">IF(ISNUMBER(RIGHT(E380,LEN(E380)-SEARCH("(",E380,1))*1),RIGHT(E380,LEN(E380)-SEARCH("(",E380,1))*1,VLOOKUP(MID(E380,SEARCH("(",E380,1)+1,IF(ISERROR(FIND("NBMX",E380,1)),3,4)),$A$2:$C$36,3,0))</f>
        <v>4000</v>
      </c>
      <c r="K380" s="0" t="str">
        <f aca="false">IF(ISERROR(J380),1,"")</f>
        <v/>
      </c>
    </row>
    <row r="381" customFormat="false" ht="13.2" hidden="false" customHeight="false" outlineLevel="0" collapsed="false">
      <c r="E381" s="0" t="s">
        <v>746</v>
      </c>
      <c r="I381" s="0" t="str">
        <f aca="false">LEFT(E381,SEARCH("(",E381,1)-1)</f>
        <v>NRO</v>
      </c>
      <c r="J381" s="0" t="n">
        <f aca="false">IF(ISNUMBER(RIGHT(E381,LEN(E381)-SEARCH("(",E381,1))*1),RIGHT(E381,LEN(E381)-SEARCH("(",E381,1))*1,VLOOKUP(MID(E381,SEARCH("(",E381,1)+1,IF(ISERROR(FIND("NBMX",E381,1)),3,4)),$A$2:$C$36,3,0))</f>
        <v>1000</v>
      </c>
      <c r="K381" s="0" t="str">
        <f aca="false">IF(ISERROR(J381),1,"")</f>
        <v/>
      </c>
    </row>
    <row r="382" customFormat="false" ht="13.2" hidden="false" customHeight="false" outlineLevel="0" collapsed="false">
      <c r="E382" s="0" t="s">
        <v>675</v>
      </c>
      <c r="I382" s="0" t="str">
        <f aca="false">LEFT(E382,SEARCH("(",E382,1)-1)</f>
        <v>NSAL</v>
      </c>
      <c r="J382" s="0" t="n">
        <f aca="false">IF(ISNUMBER(RIGHT(E382,LEN(E382)-SEARCH("(",E382,1))*1),RIGHT(E382,LEN(E382)-SEARCH("(",E382,1))*1,VLOOKUP(MID(E382,SEARCH("(",E382,1)+1,IF(ISERROR(FIND("NBMX",E382,1)),3,4)),$A$2:$C$36,3,0))</f>
        <v>1000</v>
      </c>
      <c r="K382" s="0" t="str">
        <f aca="false">IF(ISERROR(J382),1,"")</f>
        <v/>
      </c>
    </row>
    <row r="383" customFormat="false" ht="13.2" hidden="false" customHeight="false" outlineLevel="0" collapsed="false">
      <c r="E383" s="0" t="s">
        <v>676</v>
      </c>
      <c r="I383" s="0" t="str">
        <f aca="false">LEFT(E383,SEARCH("(",E383,1)-1)</f>
        <v>NSAO</v>
      </c>
      <c r="J383" s="0" t="e">
        <f aca="false">IF(ISNUMBER(RIGHT(E383,LEN(E383)-SEARCH("(",E383,1))*1),RIGHT(E383,LEN(E383)-SEARCH("(",E383,1))*1,VLOOKUP(MID(E383,SEARCH("(",E383,1)+1,IF(ISERROR(FIND("NBMX",E383,1)),3,4)),$A$2:$C$36,3,0))</f>
        <v>#N/A</v>
      </c>
      <c r="K383" s="0" t="n">
        <f aca="false">IF(ISERROR(J383),1,"")</f>
        <v>1</v>
      </c>
    </row>
    <row r="384" customFormat="false" ht="13.2" hidden="false" customHeight="false" outlineLevel="0" collapsed="false">
      <c r="E384" s="0" t="s">
        <v>677</v>
      </c>
      <c r="I384" s="0" t="str">
        <f aca="false">LEFT(E384,SEARCH("(",E384,1)-1)</f>
        <v>NSAS</v>
      </c>
      <c r="J384" s="0" t="e">
        <f aca="false">IF(ISNUMBER(RIGHT(E384,LEN(E384)-SEARCH("(",E384,1))*1),RIGHT(E384,LEN(E384)-SEARCH("(",E384,1))*1,VLOOKUP(MID(E384,SEARCH("(",E384,1)+1,IF(ISERROR(FIND("NBMX",E384,1)),3,4)),$A$2:$C$36,3,0))</f>
        <v>#N/A</v>
      </c>
      <c r="K384" s="0" t="n">
        <f aca="false">IF(ISERROR(J384),1,"")</f>
        <v>1</v>
      </c>
    </row>
    <row r="385" customFormat="false" ht="13.2" hidden="false" customHeight="false" outlineLevel="0" collapsed="false">
      <c r="E385" s="0" t="s">
        <v>1783</v>
      </c>
      <c r="F385" s="0" t="s">
        <v>1599</v>
      </c>
      <c r="I385" s="0" t="str">
        <f aca="false">LEFT(E385,SEARCH("(",E385,1)-1)</f>
        <v>NTL</v>
      </c>
      <c r="J385" s="0" t="n">
        <f aca="false">IF(ISNUMBER(RIGHT(E385,LEN(E385)-SEARCH("(",E385,1))*1),RIGHT(E385,LEN(E385)-SEARCH("(",E385,1))*1,VLOOKUP(MID(E385,SEARCH("(",E385,1)+1,IF(ISERROR(FIND("NBMX",E385,1)),3,4)),$A$2:$C$36,3,0))</f>
        <v>45</v>
      </c>
      <c r="K385" s="0" t="str">
        <f aca="false">IF(ISERROR(J385),1,"")</f>
        <v/>
      </c>
    </row>
    <row r="386" customFormat="false" ht="13.2" hidden="false" customHeight="false" outlineLevel="0" collapsed="false">
      <c r="E386" s="0" t="s">
        <v>668</v>
      </c>
      <c r="I386" s="0" t="str">
        <f aca="false">LEFT(E386,SEARCH("(",E386,1)-1)</f>
        <v>NTP</v>
      </c>
      <c r="J386" s="0" t="n">
        <f aca="false">IF(ISNUMBER(RIGHT(E386,LEN(E386)-SEARCH("(",E386,1))*1),RIGHT(E386,LEN(E386)-SEARCH("(",E386,1))*1,VLOOKUP(MID(E386,SEARCH("(",E386,1)+1,IF(ISERROR(FIND("NBMX",E386,1)),3,4)),$A$2:$C$36,3,0))</f>
        <v>200</v>
      </c>
      <c r="K386" s="0" t="str">
        <f aca="false">IF(ISERROR(J386),1,"")</f>
        <v/>
      </c>
    </row>
    <row r="387" customFormat="false" ht="13.2" hidden="false" customHeight="false" outlineLevel="0" collapsed="false">
      <c r="E387" s="0" t="s">
        <v>660</v>
      </c>
      <c r="I387" s="0" t="str">
        <f aca="false">LEFT(E387,SEARCH("(",E387,1)-1)</f>
        <v>NTX</v>
      </c>
      <c r="J387" s="0" t="n">
        <f aca="false">IF(ISNUMBER(RIGHT(E387,LEN(E387)-SEARCH("(",E387,1))*1),RIGHT(E387,LEN(E387)-SEARCH("(",E387,1))*1,VLOOKUP(MID(E387,SEARCH("(",E387,1)+1,IF(ISERROR(FIND("NBMX",E387,1)),3,4)),$A$2:$C$36,3,0))</f>
        <v>4000</v>
      </c>
      <c r="K387" s="0" t="str">
        <f aca="false">IF(ISERROR(J387),1,"")</f>
        <v/>
      </c>
    </row>
    <row r="388" customFormat="false" ht="13.2" hidden="false" customHeight="false" outlineLevel="0" collapsed="false">
      <c r="E388" s="0" t="s">
        <v>747</v>
      </c>
      <c r="I388" s="0" t="str">
        <f aca="false">LEFT(E388,SEARCH("(",E388,1)-1)</f>
        <v>NVCN</v>
      </c>
      <c r="J388" s="0" t="n">
        <f aca="false">IF(ISNUMBER(RIGHT(E388,LEN(E388)-SEARCH("(",E388,1))*1),RIGHT(E388,LEN(E388)-SEARCH("(",E388,1))*1,VLOOKUP(MID(E388,SEARCH("(",E388,1)+1,IF(ISERROR(FIND("NBMX",E388,1)),3,4)),$A$2:$C$36,3,0))</f>
        <v>1000</v>
      </c>
      <c r="K388" s="0" t="str">
        <f aca="false">IF(ISERROR(J388),1,"")</f>
        <v/>
      </c>
    </row>
    <row r="389" customFormat="false" ht="13.2" hidden="false" customHeight="false" outlineLevel="0" collapsed="false">
      <c r="E389" s="0" t="s">
        <v>748</v>
      </c>
      <c r="I389" s="0" t="str">
        <f aca="false">LEFT(E389,SEARCH("(",E389,1)-1)</f>
        <v>NWDA</v>
      </c>
      <c r="J389" s="0" t="n">
        <f aca="false">IF(ISNUMBER(RIGHT(E389,LEN(E389)-SEARCH("(",E389,1))*1),RIGHT(E389,LEN(E389)-SEARCH("(",E389,1))*1,VLOOKUP(MID(E389,SEARCH("(",E389,1)+1,IF(ISERROR(FIND("NBMX",E389,1)),3,4)),$A$2:$C$36,3,0))</f>
        <v>1000</v>
      </c>
      <c r="K389" s="0" t="str">
        <f aca="false">IF(ISERROR(J389),1,"")</f>
        <v/>
      </c>
    </row>
    <row r="390" customFormat="false" ht="13.2" hidden="false" customHeight="false" outlineLevel="0" collapsed="false">
      <c r="E390" s="0" t="s">
        <v>1784</v>
      </c>
      <c r="F390" s="0" t="s">
        <v>1702</v>
      </c>
      <c r="I390" s="0" t="str">
        <f aca="false">LEFT(E390,SEARCH("(",E390,1)-1)</f>
        <v>NYHO</v>
      </c>
      <c r="J390" s="0" t="n">
        <f aca="false">IF(ISNUMBER(RIGHT(E390,LEN(E390)-SEARCH("(",E390,1))*1),RIGHT(E390,LEN(E390)-SEARCH("(",E390,1))*1,VLOOKUP(MID(E390,SEARCH("(",E390,1)+1,IF(ISERROR(FIND("NBMX",E390,1)),3,4)),$A$2:$C$36,3,0))</f>
        <v>10</v>
      </c>
      <c r="K390" s="0" t="str">
        <f aca="false">IF(ISERROR(J390),1,"")</f>
        <v/>
      </c>
    </row>
    <row r="391" customFormat="false" ht="13.2" hidden="false" customHeight="false" outlineLevel="0" collapsed="false">
      <c r="E391" s="0" t="s">
        <v>1785</v>
      </c>
      <c r="F391" s="0" t="s">
        <v>1599</v>
      </c>
      <c r="I391" s="0" t="str">
        <f aca="false">LEFT(E391,SEARCH("(",E391,1)-1)</f>
        <v>NYLN</v>
      </c>
      <c r="J391" s="0" t="n">
        <f aca="false">IF(ISNUMBER(RIGHT(E391,LEN(E391)-SEARCH("(",E391,1))*1),RIGHT(E391,LEN(E391)-SEARCH("(",E391,1))*1,VLOOKUP(MID(E391,SEARCH("(",E391,1)+1,IF(ISERROR(FIND("NBMX",E391,1)),3,4)),$A$2:$C$36,3,0))</f>
        <v>200</v>
      </c>
      <c r="K391" s="0" t="str">
        <f aca="false">IF(ISERROR(J391),1,"")</f>
        <v/>
      </c>
    </row>
    <row r="392" customFormat="false" ht="13.2" hidden="false" customHeight="false" outlineLevel="0" collapsed="false">
      <c r="E392" s="0" t="s">
        <v>988</v>
      </c>
      <c r="I392" s="0" t="str">
        <f aca="false">LEFT(E392,SEARCH("(",E392,1)-1)</f>
        <v>OCPD</v>
      </c>
      <c r="J392" s="0" t="n">
        <f aca="false">IF(ISNUMBER(RIGHT(E392,LEN(E392)-SEARCH("(",E392,1))*1),RIGHT(E392,LEN(E392)-SEARCH("(",E392,1))*1,VLOOKUP(MID(E392,SEARCH("(",E392,1)+1,IF(ISERROR(FIND("NBMX",E392,1)),3,4)),$A$2:$C$36,3,0))</f>
        <v>1000</v>
      </c>
      <c r="K392" s="0" t="str">
        <f aca="false">IF(ISERROR(J392),1,"")</f>
        <v/>
      </c>
    </row>
    <row r="393" customFormat="false" ht="13.2" hidden="false" customHeight="false" outlineLevel="0" collapsed="false">
      <c r="E393" s="0" t="s">
        <v>989</v>
      </c>
      <c r="I393" s="0" t="str">
        <f aca="false">LEFT(E393,SEARCH("(",E393,1)-1)</f>
        <v>OMAP</v>
      </c>
      <c r="J393" s="0" t="n">
        <f aca="false">IF(ISNUMBER(RIGHT(E393,LEN(E393)-SEARCH("(",E393,1))*1),RIGHT(E393,LEN(E393)-SEARCH("(",E393,1))*1,VLOOKUP(MID(E393,SEARCH("(",E393,1)+1,IF(ISERROR(FIND("NBMX",E393,1)),3,4)),$A$2:$C$36,3,0))</f>
        <v>1000</v>
      </c>
      <c r="K393" s="0" t="str">
        <f aca="false">IF(ISERROR(J393),1,"")</f>
        <v/>
      </c>
    </row>
    <row r="394" customFormat="false" ht="13.2" hidden="false" customHeight="false" outlineLevel="0" collapsed="false">
      <c r="E394" s="0" t="s">
        <v>841</v>
      </c>
      <c r="I394" s="0" t="str">
        <f aca="false">LEFT(E394,SEARCH("(",E394,1)-1)</f>
        <v>ORHI</v>
      </c>
      <c r="J394" s="0" t="n">
        <f aca="false">IF(ISNUMBER(RIGHT(E394,LEN(E394)-SEARCH("(",E394,1))*1),RIGHT(E394,LEN(E394)-SEARCH("(",E394,1))*1,VLOOKUP(MID(E394,SEARCH("(",E394,1)+1,IF(ISERROR(FIND("NBMX",E394,1)),3,4)),$A$2:$C$36,3,0))</f>
        <v>300</v>
      </c>
      <c r="K394" s="0" t="str">
        <f aca="false">IF(ISERROR(J394),1,"")</f>
        <v/>
      </c>
    </row>
    <row r="395" customFormat="false" ht="13.2" hidden="false" customHeight="false" outlineLevel="0" collapsed="false">
      <c r="E395" s="0" t="s">
        <v>990</v>
      </c>
      <c r="I395" s="0" t="str">
        <f aca="false">LEFT(E395,SEARCH("(",E395,1)-1)</f>
        <v>ORSD</v>
      </c>
      <c r="J395" s="0" t="n">
        <f aca="false">IF(ISNUMBER(RIGHT(E395,LEN(E395)-SEARCH("(",E395,1))*1),RIGHT(E395,LEN(E395)-SEARCH("(",E395,1))*1,VLOOKUP(MID(E395,SEARCH("(",E395,1)+1,IF(ISERROR(FIND("NBMX",E395,1)),3,4)),$A$2:$C$36,3,0))</f>
        <v>1000</v>
      </c>
      <c r="K395" s="0" t="str">
        <f aca="false">IF(ISERROR(J395),1,"")</f>
        <v/>
      </c>
    </row>
    <row r="396" customFormat="false" ht="13.2" hidden="false" customHeight="false" outlineLevel="0" collapsed="false">
      <c r="E396" s="0" t="s">
        <v>805</v>
      </c>
      <c r="I396" s="0" t="str">
        <f aca="false">LEFT(E396,SEARCH("(",E396,1)-1)</f>
        <v>OSAA</v>
      </c>
      <c r="J396" s="0" t="e">
        <f aca="false">IF(ISNUMBER(RIGHT(E396,LEN(E396)-SEARCH("(",E396,1))*1),RIGHT(E396,LEN(E396)-SEARCH("(",E396,1))*1,VLOOKUP(MID(E396,SEARCH("(",E396,1)+1,IF(ISERROR(FIND("NBMX",E396,1)),3,4)),$A$2:$C$36,3,0))</f>
        <v>#N/A</v>
      </c>
      <c r="K396" s="0" t="n">
        <f aca="false">IF(ISERROR(J396),1,"")</f>
        <v>1</v>
      </c>
    </row>
    <row r="397" customFormat="false" ht="13.2" hidden="false" customHeight="false" outlineLevel="0" collapsed="false">
      <c r="E397" s="0" t="s">
        <v>806</v>
      </c>
      <c r="I397" s="0" t="str">
        <f aca="false">LEFT(E397,SEARCH("(",E397,1)-1)</f>
        <v>OWSA</v>
      </c>
      <c r="J397" s="0" t="e">
        <f aca="false">IF(ISNUMBER(RIGHT(E397,LEN(E397)-SEARCH("(",E397,1))*1),RIGHT(E397,LEN(E397)-SEARCH("(",E397,1))*1,VLOOKUP(MID(E397,SEARCH("(",E397,1)+1,IF(ISERROR(FIND("NBMX",E397,1)),3,4)),$A$2:$C$36,3,0))</f>
        <v>#N/A</v>
      </c>
      <c r="K397" s="0" t="n">
        <f aca="false">IF(ISERROR(J397),1,"")</f>
        <v>1</v>
      </c>
    </row>
    <row r="398" customFormat="false" ht="13.2" hidden="false" customHeight="false" outlineLevel="0" collapsed="false">
      <c r="E398" s="0" t="s">
        <v>991</v>
      </c>
      <c r="I398" s="0" t="str">
        <f aca="false">LEFT(E398,SEARCH("(",E398,1)-1)</f>
        <v>PAW</v>
      </c>
      <c r="J398" s="0" t="n">
        <f aca="false">IF(ISNUMBER(RIGHT(E398,LEN(E398)-SEARCH("(",E398,1))*1),RIGHT(E398,LEN(E398)-SEARCH("(",E398,1))*1,VLOOKUP(MID(E398,SEARCH("(",E398,1)+1,IF(ISERROR(FIND("NBMX",E398,1)),3,4)),$A$2:$C$36,3,0))</f>
        <v>1000</v>
      </c>
      <c r="K398" s="0" t="str">
        <f aca="false">IF(ISERROR(J398),1,"")</f>
        <v/>
      </c>
    </row>
    <row r="399" customFormat="false" ht="13.2" hidden="false" customHeight="false" outlineLevel="0" collapsed="false">
      <c r="E399" s="0" t="s">
        <v>992</v>
      </c>
      <c r="I399" s="0" t="str">
        <f aca="false">LEFT(E399,SEARCH("(",E399,1)-1)</f>
        <v>PCOF</v>
      </c>
      <c r="J399" s="0" t="n">
        <f aca="false">IF(ISNUMBER(RIGHT(E399,LEN(E399)-SEARCH("(",E399,1))*1),RIGHT(E399,LEN(E399)-SEARCH("(",E399,1))*1,VLOOKUP(MID(E399,SEARCH("(",E399,1)+1,IF(ISERROR(FIND("NBMX",E399,1)),3,4)),$A$2:$C$36,3,0))</f>
        <v>1000</v>
      </c>
      <c r="K399" s="0" t="str">
        <f aca="false">IF(ISERROR(J399),1,"")</f>
        <v/>
      </c>
    </row>
    <row r="400" customFormat="false" ht="13.2" hidden="false" customHeight="false" outlineLevel="0" collapsed="false">
      <c r="E400" s="0" t="s">
        <v>822</v>
      </c>
      <c r="I400" s="0" t="str">
        <f aca="false">LEFT(E400,SEARCH("(",E400,1)-1)</f>
        <v>PCST</v>
      </c>
      <c r="J400" s="0" t="n">
        <f aca="false">IF(ISNUMBER(RIGHT(E400,LEN(E400)-SEARCH("(",E400,1))*1),RIGHT(E400,LEN(E400)-SEARCH("(",E400,1))*1,VLOOKUP(MID(E400,SEARCH("(",E400,1)+1,IF(ISERROR(FIND("NBMX",E400,1)),3,4)),$A$2:$C$36,3,0))</f>
        <v>60</v>
      </c>
      <c r="K400" s="0" t="str">
        <f aca="false">IF(ISERROR(J400),1,"")</f>
        <v/>
      </c>
    </row>
    <row r="401" customFormat="false" ht="13.2" hidden="false" customHeight="false" outlineLevel="0" collapsed="false">
      <c r="E401" s="0" t="s">
        <v>1786</v>
      </c>
      <c r="F401" s="0" t="s">
        <v>1681</v>
      </c>
      <c r="I401" s="0" t="str">
        <f aca="false">LEFT(E401,SEARCH("(",E401,1)-1)</f>
        <v>PCT</v>
      </c>
      <c r="J401" s="0" t="n">
        <f aca="false">IF(ISNUMBER(RIGHT(E401,LEN(E401)-SEARCH("(",E401,1))*1),RIGHT(E401,LEN(E401)-SEARCH("(",E401,1))*1,VLOOKUP(MID(E401,SEARCH("(",E401,1)+1,IF(ISERROR(FIND("NBMX",E401,1)),3,4)),$A$2:$C$36,3,0))</f>
        <v>5</v>
      </c>
      <c r="K401" s="0" t="str">
        <f aca="false">IF(ISERROR(J401),1,"")</f>
        <v/>
      </c>
    </row>
    <row r="402" customFormat="false" ht="13.2" hidden="false" customHeight="false" outlineLevel="0" collapsed="false">
      <c r="E402" s="0" t="s">
        <v>1787</v>
      </c>
      <c r="F402" s="0" t="s">
        <v>1681</v>
      </c>
      <c r="I402" s="0" t="str">
        <f aca="false">LEFT(E402,SEARCH("(",E402,1)-1)</f>
        <v>PCTH</v>
      </c>
      <c r="J402" s="0" t="n">
        <f aca="false">IF(ISNUMBER(RIGHT(E402,LEN(E402)-SEARCH("(",E402,1))*1),RIGHT(E402,LEN(E402)-SEARCH("(",E402,1))*1,VLOOKUP(MID(E402,SEARCH("(",E402,1)+1,IF(ISERROR(FIND("NBMX",E402,1)),3,4)),$A$2:$C$36,3,0))</f>
        <v>5</v>
      </c>
      <c r="K402" s="0" t="str">
        <f aca="false">IF(ISERROR(J402),1,"")</f>
        <v/>
      </c>
    </row>
    <row r="403" customFormat="false" ht="13.2" hidden="false" customHeight="false" outlineLevel="0" collapsed="false">
      <c r="E403" s="0" t="s">
        <v>993</v>
      </c>
      <c r="I403" s="0" t="str">
        <f aca="false">LEFT(E403,SEARCH("(",E403,1)-1)</f>
        <v>PDAW</v>
      </c>
      <c r="J403" s="0" t="n">
        <f aca="false">IF(ISNUMBER(RIGHT(E403,LEN(E403)-SEARCH("(",E403,1))*1),RIGHT(E403,LEN(E403)-SEARCH("(",E403,1))*1,VLOOKUP(MID(E403,SEARCH("(",E403,1)+1,IF(ISERROR(FIND("NBMX",E403,1)),3,4)),$A$2:$C$36,3,0))</f>
        <v>1000</v>
      </c>
      <c r="K403" s="0" t="str">
        <f aca="false">IF(ISERROR(J403),1,"")</f>
        <v/>
      </c>
    </row>
    <row r="404" customFormat="false" ht="13.2" hidden="false" customHeight="false" outlineLevel="0" collapsed="false">
      <c r="E404" s="0" t="s">
        <v>994</v>
      </c>
      <c r="I404" s="0" t="str">
        <f aca="false">LEFT(E404,SEARCH("(",E404,1)-1)</f>
        <v>PDPL</v>
      </c>
      <c r="J404" s="0" t="n">
        <f aca="false">IF(ISNUMBER(RIGHT(E404,LEN(E404)-SEARCH("(",E404,1))*1),RIGHT(E404,LEN(E404)-SEARCH("(",E404,1))*1,VLOOKUP(MID(E404,SEARCH("(",E404,1)+1,IF(ISERROR(FIND("NBMX",E404,1)),3,4)),$A$2:$C$36,3,0))</f>
        <v>1000</v>
      </c>
      <c r="K404" s="0" t="str">
        <f aca="false">IF(ISERROR(J404),1,"")</f>
        <v/>
      </c>
    </row>
    <row r="405" customFormat="false" ht="13.2" hidden="false" customHeight="false" outlineLevel="0" collapsed="false">
      <c r="E405" s="0" t="s">
        <v>995</v>
      </c>
      <c r="I405" s="0" t="str">
        <f aca="false">LEFT(E405,SEARCH("(",E405,1)-1)</f>
        <v>PDPL0</v>
      </c>
      <c r="J405" s="0" t="n">
        <f aca="false">IF(ISNUMBER(RIGHT(E405,LEN(E405)-SEARCH("(",E405,1))*1),RIGHT(E405,LEN(E405)-SEARCH("(",E405,1))*1,VLOOKUP(MID(E405,SEARCH("(",E405,1)+1,IF(ISERROR(FIND("NBMX",E405,1)),3,4)),$A$2:$C$36,3,0))</f>
        <v>1000</v>
      </c>
      <c r="K405" s="0" t="str">
        <f aca="false">IF(ISERROR(J405),1,"")</f>
        <v/>
      </c>
    </row>
    <row r="406" customFormat="false" ht="13.2" hidden="false" customHeight="false" outlineLevel="0" collapsed="false">
      <c r="E406" s="0" t="s">
        <v>996</v>
      </c>
      <c r="I406" s="0" t="str">
        <f aca="false">LEFT(E406,SEARCH("(",E406,1)-1)</f>
        <v>PDPLC</v>
      </c>
      <c r="J406" s="0" t="n">
        <f aca="false">IF(ISNUMBER(RIGHT(E406,LEN(E406)-SEARCH("(",E406,1))*1),RIGHT(E406,LEN(E406)-SEARCH("(",E406,1))*1,VLOOKUP(MID(E406,SEARCH("(",E406,1)+1,IF(ISERROR(FIND("NBMX",E406,1)),3,4)),$A$2:$C$36,3,0))</f>
        <v>1000</v>
      </c>
      <c r="K406" s="0" t="str">
        <f aca="false">IF(ISERROR(J406),1,"")</f>
        <v/>
      </c>
    </row>
    <row r="407" customFormat="false" ht="13.2" hidden="false" customHeight="false" outlineLevel="0" collapsed="false">
      <c r="E407" s="0" t="s">
        <v>997</v>
      </c>
      <c r="I407" s="0" t="str">
        <f aca="false">LEFT(E407,SEARCH("(",E407,1)-1)</f>
        <v>PDPLX</v>
      </c>
      <c r="J407" s="0" t="n">
        <f aca="false">IF(ISNUMBER(RIGHT(E407,LEN(E407)-SEARCH("(",E407,1))*1),RIGHT(E407,LEN(E407)-SEARCH("(",E407,1))*1,VLOOKUP(MID(E407,SEARCH("(",E407,1)+1,IF(ISERROR(FIND("NBMX",E407,1)),3,4)),$A$2:$C$36,3,0))</f>
        <v>1000</v>
      </c>
      <c r="K407" s="0" t="str">
        <f aca="false">IF(ISERROR(J407),1,"")</f>
        <v/>
      </c>
    </row>
    <row r="408" customFormat="false" ht="13.2" hidden="false" customHeight="false" outlineLevel="0" collapsed="false">
      <c r="E408" s="0" t="s">
        <v>998</v>
      </c>
      <c r="I408" s="0" t="str">
        <f aca="false">LEFT(E408,SEARCH("(",E408,1)-1)</f>
        <v>PDSKC</v>
      </c>
      <c r="J408" s="0" t="n">
        <f aca="false">IF(ISNUMBER(RIGHT(E408,LEN(E408)-SEARCH("(",E408,1))*1),RIGHT(E408,LEN(E408)-SEARCH("(",E408,1))*1,VLOOKUP(MID(E408,SEARCH("(",E408,1)+1,IF(ISERROR(FIND("NBMX",E408,1)),3,4)),$A$2:$C$36,3,0))</f>
        <v>1000</v>
      </c>
      <c r="K408" s="0" t="str">
        <f aca="false">IF(ISERROR(J408),1,"")</f>
        <v/>
      </c>
    </row>
    <row r="409" customFormat="false" ht="13.2" hidden="false" customHeight="false" outlineLevel="0" collapsed="false">
      <c r="E409" s="0" t="s">
        <v>999</v>
      </c>
      <c r="I409" s="0" t="str">
        <f aca="false">LEFT(E409,SEARCH("(",E409,1)-1)</f>
        <v>PDSW</v>
      </c>
      <c r="J409" s="0" t="n">
        <f aca="false">IF(ISNUMBER(RIGHT(E409,LEN(E409)-SEARCH("(",E409,1))*1),RIGHT(E409,LEN(E409)-SEARCH("(",E409,1))*1,VLOOKUP(MID(E409,SEARCH("(",E409,1)+1,IF(ISERROR(FIND("NBMX",E409,1)),3,4)),$A$2:$C$36,3,0))</f>
        <v>1000</v>
      </c>
      <c r="K409" s="0" t="str">
        <f aca="false">IF(ISERROR(J409),1,"")</f>
        <v/>
      </c>
    </row>
    <row r="410" customFormat="false" ht="13.2" hidden="false" customHeight="false" outlineLevel="0" collapsed="false">
      <c r="E410" s="0" t="s">
        <v>1000</v>
      </c>
      <c r="I410" s="0" t="str">
        <f aca="false">LEFT(E410,SEARCH("(",E410,1)-1)</f>
        <v>PEC</v>
      </c>
      <c r="J410" s="0" t="n">
        <f aca="false">IF(ISNUMBER(RIGHT(E410,LEN(E410)-SEARCH("(",E410,1))*1),RIGHT(E410,LEN(E410)-SEARCH("(",E410,1))*1,VLOOKUP(MID(E410,SEARCH("(",E410,1)+1,IF(ISERROR(FIND("NBMX",E410,1)),3,4)),$A$2:$C$36,3,0))</f>
        <v>1000</v>
      </c>
      <c r="K410" s="0" t="str">
        <f aca="false">IF(ISERROR(J410),1,"")</f>
        <v/>
      </c>
    </row>
    <row r="411" customFormat="false" ht="13.2" hidden="false" customHeight="false" outlineLevel="0" collapsed="false">
      <c r="E411" s="0" t="s">
        <v>1788</v>
      </c>
      <c r="F411" s="0" t="s">
        <v>1599</v>
      </c>
      <c r="I411" s="0" t="str">
        <f aca="false">LEFT(E411,SEARCH("(",E411,1)-1)</f>
        <v>PFOL</v>
      </c>
      <c r="J411" s="0" t="n">
        <f aca="false">IF(ISNUMBER(RIGHT(E411,LEN(E411)-SEARCH("(",E411,1))*1),RIGHT(E411,LEN(E411)-SEARCH("(",E411,1))*1,VLOOKUP(MID(E411,SEARCH("(",E411,1)+1,IF(ISERROR(FIND("NBMX",E411,1)),3,4)),$A$2:$C$36,3,0))</f>
        <v>60</v>
      </c>
      <c r="K411" s="0" t="str">
        <f aca="false">IF(ISERROR(J411),1,"")</f>
        <v/>
      </c>
    </row>
    <row r="412" customFormat="false" ht="13.2" hidden="false" customHeight="false" outlineLevel="0" collapsed="false">
      <c r="E412" s="0" t="s">
        <v>1789</v>
      </c>
      <c r="F412" s="0" t="s">
        <v>1599</v>
      </c>
      <c r="I412" s="0" t="str">
        <f aca="false">LEFT(E412,SEARCH("(",E412,1)-1)</f>
        <v>PH</v>
      </c>
      <c r="J412" s="0" t="n">
        <f aca="false">IF(ISNUMBER(RIGHT(E412,LEN(E412)-SEARCH("(",E412,1))*1),RIGHT(E412,LEN(E412)-SEARCH("(",E412,1))*1,VLOOKUP(MID(E412,SEARCH("(",E412,1)+1,IF(ISERROR(FIND("NBMX",E412,1)),3,4)),$A$2:$C$36,3,0))</f>
        <v>12</v>
      </c>
      <c r="K412" s="0" t="str">
        <f aca="false">IF(ISERROR(J412),1,"")</f>
        <v/>
      </c>
    </row>
    <row r="413" customFormat="false" ht="13.2" hidden="false" customHeight="false" outlineLevel="0" collapsed="false">
      <c r="E413" s="0" t="s">
        <v>823</v>
      </c>
      <c r="I413" s="0" t="str">
        <f aca="false">LEFT(E413,SEARCH("(",E413,1)-1)</f>
        <v>PHLF</v>
      </c>
      <c r="J413" s="0" t="n">
        <f aca="false">IF(ISNUMBER(RIGHT(E413,LEN(E413)-SEARCH("(",E413,1))*1),RIGHT(E413,LEN(E413)-SEARCH("(",E413,1))*1,VLOOKUP(MID(E413,SEARCH("(",E413,1)+1,IF(ISERROR(FIND("NBMX",E413,1)),3,4)),$A$2:$C$36,3,0))</f>
        <v>60</v>
      </c>
      <c r="K413" s="0" t="str">
        <f aca="false">IF(ISERROR(J413),1,"")</f>
        <v/>
      </c>
    </row>
    <row r="414" customFormat="false" ht="13.2" hidden="false" customHeight="false" outlineLevel="0" collapsed="false">
      <c r="E414" s="0" t="s">
        <v>824</v>
      </c>
      <c r="I414" s="0" t="str">
        <f aca="false">LEFT(E414,SEARCH("(",E414,1)-1)</f>
        <v>PHLS</v>
      </c>
      <c r="J414" s="0" t="n">
        <f aca="false">IF(ISNUMBER(RIGHT(E414,LEN(E414)-SEARCH("(",E414,1))*1),RIGHT(E414,LEN(E414)-SEARCH("(",E414,1))*1,VLOOKUP(MID(E414,SEARCH("(",E414,1)+1,IF(ISERROR(FIND("NBMX",E414,1)),3,4)),$A$2:$C$36,3,0))</f>
        <v>60</v>
      </c>
      <c r="K414" s="0" t="str">
        <f aca="false">IF(ISERROR(J414),1,"")</f>
        <v/>
      </c>
    </row>
    <row r="415" customFormat="false" ht="13.2" hidden="false" customHeight="false" outlineLevel="0" collapsed="false">
      <c r="E415" s="0" t="s">
        <v>1790</v>
      </c>
      <c r="F415" s="0" t="s">
        <v>222</v>
      </c>
      <c r="G415" s="0" t="s">
        <v>1599</v>
      </c>
      <c r="I415" s="0" t="str">
        <f aca="false">LEFT(E415,SEARCH("(",E415,1)-1)</f>
        <v>PHU</v>
      </c>
      <c r="J415" s="0" t="n">
        <f aca="false">IF(ISNUMBER(RIGHT(E415,LEN(E415)-SEARCH("(",E415,1))*1),RIGHT(E415,LEN(E415)-SEARCH("(",E415,1))*1,VLOOKUP(MID(E415,SEARCH("(",E415,1)+1,IF(ISERROR(FIND("NBMX",E415,1)),3,4)),$A$2:$C$36,3,0))</f>
        <v>200</v>
      </c>
      <c r="K415" s="0" t="str">
        <f aca="false">IF(ISERROR(J415),1,"")</f>
        <v/>
      </c>
    </row>
    <row r="416" customFormat="false" ht="13.2" hidden="false" customHeight="false" outlineLevel="0" collapsed="false">
      <c r="E416" s="0" t="s">
        <v>868</v>
      </c>
      <c r="I416" s="0" t="str">
        <f aca="false">LEFT(E416,SEARCH("(",E416,1)-1)</f>
        <v>PHUX</v>
      </c>
      <c r="J416" s="0" t="n">
        <f aca="false">IF(ISNUMBER(RIGHT(E416,LEN(E416)-SEARCH("(",E416,1))*1),RIGHT(E416,LEN(E416)-SEARCH("(",E416,1))*1,VLOOKUP(MID(E416,SEARCH("(",E416,1)+1,IF(ISERROR(FIND("NBMX",E416,1)),3,4)),$A$2:$C$36,3,0))</f>
        <v>200</v>
      </c>
      <c r="K416" s="0" t="str">
        <f aca="false">IF(ISERROR(J416),1,"")</f>
        <v/>
      </c>
    </row>
    <row r="417" customFormat="false" ht="13.2" hidden="false" customHeight="false" outlineLevel="0" collapsed="false">
      <c r="E417" s="0" t="s">
        <v>825</v>
      </c>
      <c r="I417" s="0" t="str">
        <f aca="false">LEFT(E417,SEARCH("(",E417,1)-1)</f>
        <v>PKOC</v>
      </c>
      <c r="J417" s="0" t="n">
        <f aca="false">IF(ISNUMBER(RIGHT(E417,LEN(E417)-SEARCH("(",E417,1))*1),RIGHT(E417,LEN(E417)-SEARCH("(",E417,1))*1,VLOOKUP(MID(E417,SEARCH("(",E417,1)+1,IF(ISERROR(FIND("NBMX",E417,1)),3,4)),$A$2:$C$36,3,0))</f>
        <v>60</v>
      </c>
      <c r="K417" s="0" t="str">
        <f aca="false">IF(ISERROR(J417),1,"")</f>
        <v/>
      </c>
    </row>
    <row r="418" customFormat="false" ht="13.2" hidden="false" customHeight="false" outlineLevel="0" collapsed="false">
      <c r="E418" s="0" t="s">
        <v>807</v>
      </c>
      <c r="I418" s="0" t="str">
        <f aca="false">LEFT(E418,SEARCH("(",E418,1)-1)</f>
        <v>PKRZ</v>
      </c>
      <c r="J418" s="0" t="n">
        <f aca="false">IF(ISNUMBER(RIGHT(E418,LEN(E418)-SEARCH("(",E418,1))*1),RIGHT(E418,LEN(E418)-SEARCH("(",E418,1))*1,VLOOKUP(MID(E418,SEARCH("(",E418,1)+1,IF(ISERROR(FIND("NBMX",E418,1)),3,4)),$A$2:$C$36,3,0))</f>
        <v>12</v>
      </c>
      <c r="K418" s="0" t="str">
        <f aca="false">IF(ISERROR(J418),1,"")</f>
        <v/>
      </c>
    </row>
    <row r="419" customFormat="false" ht="13.2" hidden="false" customHeight="false" outlineLevel="0" collapsed="false">
      <c r="E419" s="0" t="s">
        <v>869</v>
      </c>
      <c r="I419" s="0" t="str">
        <f aca="false">LEFT(E419,SEARCH("(",E419,1)-1)</f>
        <v>PLAX</v>
      </c>
      <c r="J419" s="0" t="n">
        <f aca="false">IF(ISNUMBER(RIGHT(E419,LEN(E419)-SEARCH("(",E419,1))*1),RIGHT(E419,LEN(E419)-SEARCH("(",E419,1))*1,VLOOKUP(MID(E419,SEARCH("(",E419,1)+1,IF(ISERROR(FIND("NBMX",E419,1)),3,4)),$A$2:$C$36,3,0))</f>
        <v>200</v>
      </c>
      <c r="K419" s="0" t="str">
        <f aca="false">IF(ISERROR(J419),1,"")</f>
        <v/>
      </c>
    </row>
    <row r="420" customFormat="false" ht="13.2" hidden="false" customHeight="false" outlineLevel="0" collapsed="false">
      <c r="E420" s="0" t="s">
        <v>826</v>
      </c>
      <c r="I420" s="0" t="str">
        <f aca="false">LEFT(E420,SEARCH("(",E420,1)-1)</f>
        <v>PLCH</v>
      </c>
      <c r="J420" s="0" t="n">
        <f aca="false">IF(ISNUMBER(RIGHT(E420,LEN(E420)-SEARCH("(",E420,1))*1),RIGHT(E420,LEN(E420)-SEARCH("(",E420,1))*1,VLOOKUP(MID(E420,SEARCH("(",E420,1)+1,IF(ISERROR(FIND("NBMX",E420,1)),3,4)),$A$2:$C$36,3,0))</f>
        <v>60</v>
      </c>
      <c r="K420" s="0" t="str">
        <f aca="false">IF(ISERROR(J420),1,"")</f>
        <v/>
      </c>
    </row>
    <row r="421" customFormat="false" ht="13.2" hidden="false" customHeight="false" outlineLevel="0" collapsed="false">
      <c r="E421" s="0" t="s">
        <v>1002</v>
      </c>
      <c r="I421" s="0" t="str">
        <f aca="false">LEFT(E421,SEARCH("(",E421,1)-1)</f>
        <v>PM10</v>
      </c>
      <c r="J421" s="0" t="n">
        <f aca="false">IF(ISNUMBER(RIGHT(E421,LEN(E421)-SEARCH("(",E421,1))*1),RIGHT(E421,LEN(E421)-SEARCH("(",E421,1))*1,VLOOKUP(MID(E421,SEARCH("(",E421,1)+1,IF(ISERROR(FIND("NBMX",E421,1)),3,4)),$A$2:$C$36,3,0))</f>
        <v>1000</v>
      </c>
      <c r="K421" s="0" t="str">
        <f aca="false">IF(ISERROR(J421),1,"")</f>
        <v/>
      </c>
    </row>
    <row r="422" customFormat="false" ht="13.2" hidden="false" customHeight="false" outlineLevel="0" collapsed="false">
      <c r="E422" s="0" t="s">
        <v>1001</v>
      </c>
      <c r="I422" s="0" t="str">
        <f aca="false">LEFT(E422,SEARCH("(",E422,1)-1)</f>
        <v>PMX</v>
      </c>
      <c r="J422" s="0" t="n">
        <f aca="false">IF(ISNUMBER(RIGHT(E422,LEN(E422)-SEARCH("(",E422,1))*1),RIGHT(E422,LEN(E422)-SEARCH("(",E422,1))*1,VLOOKUP(MID(E422,SEARCH("(",E422,1)+1,IF(ISERROR(FIND("NBMX",E422,1)),3,4)),$A$2:$C$36,3,0))</f>
        <v>1000</v>
      </c>
      <c r="K422" s="0" t="str">
        <f aca="false">IF(ISERROR(J422),1,"")</f>
        <v/>
      </c>
    </row>
    <row r="423" customFormat="false" ht="13.2" hidden="false" customHeight="false" outlineLevel="0" collapsed="false">
      <c r="E423" s="0" t="s">
        <v>1791</v>
      </c>
      <c r="F423" s="0" t="s">
        <v>1599</v>
      </c>
      <c r="I423" s="0" t="str">
        <f aca="false">LEFT(E423,SEARCH("(",E423,1)-1)</f>
        <v>PO</v>
      </c>
      <c r="J423" s="0" t="n">
        <f aca="false">IF(ISNUMBER(RIGHT(E423,LEN(E423)-SEARCH("(",E423,1))*1),RIGHT(E423,LEN(E423)-SEARCH("(",E423,1))*1,VLOOKUP(MID(E423,SEARCH("(",E423,1)+1,IF(ISERROR(FIND("NBMX",E423,1)),3,4)),$A$2:$C$36,3,0))</f>
        <v>12</v>
      </c>
      <c r="K423" s="0" t="str">
        <f aca="false">IF(ISERROR(J423),1,"")</f>
        <v/>
      </c>
    </row>
    <row r="424" customFormat="false" ht="13.2" hidden="false" customHeight="false" outlineLevel="0" collapsed="false">
      <c r="E424" s="0" t="s">
        <v>1792</v>
      </c>
      <c r="F424" s="0" t="s">
        <v>222</v>
      </c>
      <c r="G424" s="0" t="s">
        <v>1599</v>
      </c>
      <c r="I424" s="0" t="str">
        <f aca="false">LEFT(E424,SEARCH("(",E424,1)-1)</f>
        <v>POP</v>
      </c>
      <c r="J424" s="0" t="n">
        <f aca="false">IF(ISNUMBER(RIGHT(E424,LEN(E424)-SEARCH("(",E424,1))*1),RIGHT(E424,LEN(E424)-SEARCH("(",E424,1))*1,VLOOKUP(MID(E424,SEARCH("(",E424,1)+1,IF(ISERROR(FIND("NBMX",E424,1)),3,4)),$A$2:$C$36,3,0))</f>
        <v>200</v>
      </c>
      <c r="K424" s="0" t="str">
        <f aca="false">IF(ISERROR(J424),1,"")</f>
        <v/>
      </c>
    </row>
    <row r="425" customFormat="false" ht="13.2" hidden="false" customHeight="false" outlineLevel="0" collapsed="false">
      <c r="E425" s="0" t="s">
        <v>870</v>
      </c>
      <c r="I425" s="0" t="str">
        <f aca="false">LEFT(E425,SEARCH("(",E425,1)-1)</f>
        <v>POPX</v>
      </c>
      <c r="J425" s="0" t="n">
        <f aca="false">IF(ISNUMBER(RIGHT(E425,LEN(E425)-SEARCH("(",E425,1))*1),RIGHT(E425,LEN(E425)-SEARCH("(",E425,1))*1,VLOOKUP(MID(E425,SEARCH("(",E425,1)+1,IF(ISERROR(FIND("NBMX",E425,1)),3,4)),$A$2:$C$36,3,0))</f>
        <v>200</v>
      </c>
      <c r="K425" s="0" t="str">
        <f aca="false">IF(ISERROR(J425),1,"")</f>
        <v/>
      </c>
    </row>
    <row r="426" customFormat="false" ht="13.2" hidden="false" customHeight="false" outlineLevel="0" collapsed="false">
      <c r="E426" s="0" t="s">
        <v>1793</v>
      </c>
      <c r="F426" s="0" t="s">
        <v>1652</v>
      </c>
      <c r="I426" s="0" t="str">
        <f aca="false">LEFT(E426,SEARCH("(",E426,1)-1)</f>
        <v>PPCF</v>
      </c>
      <c r="J426" s="0" t="n">
        <f aca="false">IF(ISNUMBER(RIGHT(E426,LEN(E426)-SEARCH("(",E426,1))*1),RIGHT(E426,LEN(E426)-SEARCH("(",E426,1))*1,VLOOKUP(MID(E426,SEARCH("(",E426,1)+1,IF(ISERROR(FIND("NBMX",E426,1)),3,4)),$A$2:$C$36,3,0))</f>
        <v>2</v>
      </c>
      <c r="K426" s="0" t="str">
        <f aca="false">IF(ISERROR(J426),1,"")</f>
        <v/>
      </c>
    </row>
    <row r="427" customFormat="false" ht="13.2" hidden="false" customHeight="false" outlineLevel="0" collapsed="false">
      <c r="E427" s="0" t="s">
        <v>1794</v>
      </c>
      <c r="F427" s="0" t="s">
        <v>1599</v>
      </c>
      <c r="I427" s="0" t="str">
        <f aca="false">LEFT(E427,SEARCH("(",E427,1)-1)</f>
        <v>PPL0</v>
      </c>
      <c r="J427" s="0" t="n">
        <f aca="false">IF(ISNUMBER(RIGHT(E427,LEN(E427)-SEARCH("(",E427,1))*1),RIGHT(E427,LEN(E427)-SEARCH("(",E427,1))*1,VLOOKUP(MID(E427,SEARCH("(",E427,1)+1,IF(ISERROR(FIND("NBMX",E427,1)),3,4)),$A$2:$C$36,3,0))</f>
        <v>200</v>
      </c>
      <c r="K427" s="0" t="str">
        <f aca="false">IF(ISERROR(J427),1,"")</f>
        <v/>
      </c>
    </row>
    <row r="428" customFormat="false" ht="13.2" hidden="false" customHeight="false" outlineLevel="0" collapsed="false">
      <c r="E428" s="0" t="s">
        <v>1795</v>
      </c>
      <c r="F428" s="0" t="s">
        <v>222</v>
      </c>
      <c r="G428" s="0" t="s">
        <v>1599</v>
      </c>
      <c r="I428" s="0" t="str">
        <f aca="false">LEFT(E428,SEARCH("(",E428,1)-1)</f>
        <v>PPLA</v>
      </c>
      <c r="J428" s="0" t="n">
        <f aca="false">IF(ISNUMBER(RIGHT(E428,LEN(E428)-SEARCH("(",E428,1))*1),RIGHT(E428,LEN(E428)-SEARCH("(",E428,1))*1,VLOOKUP(MID(E428,SEARCH("(",E428,1)+1,IF(ISERROR(FIND("NBMX",E428,1)),3,4)),$A$2:$C$36,3,0))</f>
        <v>200</v>
      </c>
      <c r="K428" s="0" t="str">
        <f aca="false">IF(ISERROR(J428),1,"")</f>
        <v/>
      </c>
    </row>
    <row r="429" customFormat="false" ht="13.2" hidden="false" customHeight="false" outlineLevel="0" collapsed="false">
      <c r="E429" s="0" t="s">
        <v>1796</v>
      </c>
      <c r="F429" s="0" t="s">
        <v>1652</v>
      </c>
      <c r="I429" s="0" t="str">
        <f aca="false">LEFT(E429,SEARCH("(",E429,1)-1)</f>
        <v>PPLP</v>
      </c>
      <c r="J429" s="0" t="n">
        <f aca="false">IF(ISNUMBER(RIGHT(E429,LEN(E429)-SEARCH("(",E429,1))*1),RIGHT(E429,LEN(E429)-SEARCH("(",E429,1))*1,VLOOKUP(MID(E429,SEARCH("(",E429,1)+1,IF(ISERROR(FIND("NBMX",E429,1)),3,4)),$A$2:$C$36,3,0))</f>
        <v>2</v>
      </c>
      <c r="K429" s="0" t="str">
        <f aca="false">IF(ISERROR(J429),1,"")</f>
        <v/>
      </c>
    </row>
    <row r="430" customFormat="false" ht="13.2" hidden="false" customHeight="false" outlineLevel="0" collapsed="false">
      <c r="E430" s="0" t="s">
        <v>1797</v>
      </c>
      <c r="F430" s="0" t="s">
        <v>1599</v>
      </c>
      <c r="I430" s="0" t="str">
        <f aca="false">LEFT(E430,SEARCH("(",E430,1)-1)</f>
        <v>PPX</v>
      </c>
      <c r="J430" s="0" t="n">
        <f aca="false">IF(ISNUMBER(RIGHT(E430,LEN(E430)-SEARCH("(",E430,1))*1),RIGHT(E430,LEN(E430)-SEARCH("(",E430,1))*1,VLOOKUP(MID(E430,SEARCH("(",E430,1)+1,IF(ISERROR(FIND("NBMX",E430,1)),3,4)),$A$2:$C$36,3,0))</f>
        <v>13</v>
      </c>
      <c r="K430" s="0" t="str">
        <f aca="false">IF(ISERROR(J430),1,"")</f>
        <v/>
      </c>
    </row>
    <row r="431" customFormat="false" ht="13.2" hidden="false" customHeight="false" outlineLevel="0" collapsed="false">
      <c r="E431" s="0" t="s">
        <v>1282</v>
      </c>
      <c r="I431" s="0" t="str">
        <f aca="false">LEFT(E431,SEARCH("(",E431,1)-1)</f>
        <v>PQPS</v>
      </c>
      <c r="J431" s="0" t="n">
        <f aca="false">IF(ISNUMBER(RIGHT(E431,LEN(E431)-SEARCH("(",E431,1))*1),RIGHT(E431,LEN(E431)-SEARCH("(",E431,1))*1,VLOOKUP(MID(E431,SEARCH("(",E431,1)+1,IF(ISERROR(FIND("NBMX",E431,1)),3,4)),$A$2:$C$36,3,0))</f>
        <v>5</v>
      </c>
      <c r="K431" s="0" t="str">
        <f aca="false">IF(ISERROR(J431),1,"")</f>
        <v/>
      </c>
    </row>
    <row r="432" customFormat="false" ht="13.2" hidden="false" customHeight="false" outlineLevel="0" collapsed="false">
      <c r="E432" s="0" t="s">
        <v>1232</v>
      </c>
      <c r="I432" s="0" t="str">
        <f aca="false">LEFT(E432,SEARCH("(",E432,1)-1)</f>
        <v>PRAV</v>
      </c>
      <c r="J432" s="0" t="n">
        <f aca="false">IF(ISNUMBER(RIGHT(E432,LEN(E432)-SEARCH("(",E432,1))*1),RIGHT(E432,LEN(E432)-SEARCH("(",E432,1))*1,VLOOKUP(MID(E432,SEARCH("(",E432,1)+1,IF(ISERROR(FIND("NBMX",E432,1)),3,4)),$A$2:$C$36,3,0))</f>
        <v>4000</v>
      </c>
      <c r="K432" s="0" t="str">
        <f aca="false">IF(ISERROR(J432),1,"")</f>
        <v/>
      </c>
    </row>
    <row r="433" customFormat="false" ht="13.2" hidden="false" customHeight="false" outlineLevel="0" collapsed="false">
      <c r="E433" s="0" t="s">
        <v>1233</v>
      </c>
      <c r="I433" s="0" t="str">
        <f aca="false">LEFT(E433,SEARCH("(",E433,1)-1)</f>
        <v>PRB</v>
      </c>
      <c r="J433" s="0" t="n">
        <f aca="false">IF(ISNUMBER(RIGHT(E433,LEN(E433)-SEARCH("(",E433,1))*1),RIGHT(E433,LEN(E433)-SEARCH("(",E433,1))*1,VLOOKUP(MID(E433,SEARCH("(",E433,1)+1,IF(ISERROR(FIND("NBMX",E433,1)),3,4)),$A$2:$C$36,3,0))</f>
        <v>4000</v>
      </c>
      <c r="K433" s="0" t="str">
        <f aca="false">IF(ISERROR(J433),1,"")</f>
        <v/>
      </c>
    </row>
    <row r="434" customFormat="false" ht="13.2" hidden="false" customHeight="false" outlineLevel="0" collapsed="false">
      <c r="E434" s="0" t="s">
        <v>1003</v>
      </c>
      <c r="I434" s="0" t="str">
        <f aca="false">LEFT(E434,SEARCH("(",E434,1)-1)</f>
        <v>PRSD</v>
      </c>
      <c r="J434" s="0" t="n">
        <f aca="false">IF(ISNUMBER(RIGHT(E434,LEN(E434)-SEARCH("(",E434,1))*1),RIGHT(E434,LEN(E434)-SEARCH("(",E434,1))*1,VLOOKUP(MID(E434,SEARCH("(",E434,1)+1,IF(ISERROR(FIND("NBMX",E434,1)),3,4)),$A$2:$C$36,3,0))</f>
        <v>1000</v>
      </c>
      <c r="K434" s="0" t="str">
        <f aca="false">IF(ISERROR(J434),1,"")</f>
        <v/>
      </c>
    </row>
    <row r="435" customFormat="false" ht="13.2" hidden="false" customHeight="false" outlineLevel="0" collapsed="false">
      <c r="E435" s="0" t="s">
        <v>871</v>
      </c>
      <c r="I435" s="0" t="str">
        <f aca="false">LEFT(E435,SEARCH("(",E435,1)-1)</f>
        <v>PRYF</v>
      </c>
      <c r="J435" s="0" t="n">
        <f aca="false">IF(ISNUMBER(RIGHT(E435,LEN(E435)-SEARCH("(",E435,1))*1),RIGHT(E435,LEN(E435)-SEARCH("(",E435,1))*1,VLOOKUP(MID(E435,SEARCH("(",E435,1)+1,IF(ISERROR(FIND("NBMX",E435,1)),3,4)),$A$2:$C$36,3,0))</f>
        <v>200</v>
      </c>
      <c r="K435" s="0" t="str">
        <f aca="false">IF(ISERROR(J435),1,"")</f>
        <v/>
      </c>
    </row>
    <row r="436" customFormat="false" ht="13.2" hidden="false" customHeight="false" outlineLevel="0" collapsed="false">
      <c r="E436" s="0" t="s">
        <v>872</v>
      </c>
      <c r="I436" s="0" t="str">
        <f aca="false">LEFT(E436,SEARCH("(",E436,1)-1)</f>
        <v>PRYG</v>
      </c>
      <c r="J436" s="0" t="n">
        <f aca="false">IF(ISNUMBER(RIGHT(E436,LEN(E436)-SEARCH("(",E436,1))*1),RIGHT(E436,LEN(E436)-SEARCH("(",E436,1))*1,VLOOKUP(MID(E436,SEARCH("(",E436,1)+1,IF(ISERROR(FIND("NBMX",E436,1)),3,4)),$A$2:$C$36,3,0))</f>
        <v>200</v>
      </c>
      <c r="K436" s="0" t="str">
        <f aca="false">IF(ISERROR(J436),1,"")</f>
        <v/>
      </c>
    </row>
    <row r="437" customFormat="false" ht="13.2" hidden="false" customHeight="false" outlineLevel="0" collapsed="false">
      <c r="E437" s="0" t="s">
        <v>1277</v>
      </c>
      <c r="I437" s="0" t="str">
        <f aca="false">LEFT(E437,SEARCH("(",E437,1)-1)</f>
        <v>PSO3</v>
      </c>
      <c r="J437" s="0" t="n">
        <f aca="false">IF(ISNUMBER(RIGHT(E437,LEN(E437)-SEARCH("(",E437,1))*1),RIGHT(E437,LEN(E437)-SEARCH("(",E437,1))*1,VLOOKUP(MID(E437,SEARCH("(",E437,1)+1,IF(ISERROR(FIND("NBMX",E437,1)),3,4)),$A$2:$C$36,3,0))</f>
        <v>5</v>
      </c>
      <c r="K437" s="0" t="str">
        <f aca="false">IF(ISERROR(J437),1,"")</f>
        <v/>
      </c>
    </row>
    <row r="438" customFormat="false" ht="13.2" hidden="false" customHeight="false" outlineLevel="0" collapsed="false">
      <c r="E438" s="0" t="s">
        <v>827</v>
      </c>
      <c r="I438" s="0" t="str">
        <f aca="false">LEFT(E438,SEARCH("(",E438,1)-1)</f>
        <v>PSOL</v>
      </c>
      <c r="J438" s="0" t="n">
        <f aca="false">IF(ISNUMBER(RIGHT(E438,LEN(E438)-SEARCH("(",E438,1))*1),RIGHT(E438,LEN(E438)-SEARCH("(",E438,1))*1,VLOOKUP(MID(E438,SEARCH("(",E438,1)+1,IF(ISERROR(FIND("NBMX",E438,1)),3,4)),$A$2:$C$36,3,0))</f>
        <v>60</v>
      </c>
      <c r="K438" s="0" t="str">
        <f aca="false">IF(ISERROR(J438),1,"")</f>
        <v/>
      </c>
    </row>
    <row r="439" customFormat="false" ht="13.2" hidden="false" customHeight="false" outlineLevel="0" collapsed="false">
      <c r="E439" s="0" t="s">
        <v>1278</v>
      </c>
      <c r="I439" s="0" t="str">
        <f aca="false">LEFT(E439,SEARCH("(",E439,1)-1)</f>
        <v>PSON</v>
      </c>
      <c r="J439" s="0" t="n">
        <f aca="false">IF(ISNUMBER(RIGHT(E439,LEN(E439)-SEARCH("(",E439,1))*1),RIGHT(E439,LEN(E439)-SEARCH("(",E439,1))*1,VLOOKUP(MID(E439,SEARCH("(",E439,1)+1,IF(ISERROR(FIND("NBMX",E439,1)),3,4)),$A$2:$C$36,3,0))</f>
        <v>5</v>
      </c>
      <c r="K439" s="0" t="str">
        <f aca="false">IF(ISERROR(J439),1,"")</f>
        <v/>
      </c>
    </row>
    <row r="440" customFormat="false" ht="13.2" hidden="false" customHeight="false" outlineLevel="0" collapsed="false">
      <c r="E440" s="0" t="s">
        <v>1279</v>
      </c>
      <c r="I440" s="0" t="str">
        <f aca="false">LEFT(E440,SEARCH("(",E440,1)-1)</f>
        <v>PSOP</v>
      </c>
      <c r="J440" s="0" t="n">
        <f aca="false">IF(ISNUMBER(RIGHT(E440,LEN(E440)-SEARCH("(",E440,1))*1),RIGHT(E440,LEN(E440)-SEARCH("(",E440,1))*1,VLOOKUP(MID(E440,SEARCH("(",E440,1)+1,IF(ISERROR(FIND("NBMX",E440,1)),3,4)),$A$2:$C$36,3,0))</f>
        <v>5</v>
      </c>
      <c r="K440" s="0" t="str">
        <f aca="false">IF(ISERROR(J440),1,"")</f>
        <v/>
      </c>
    </row>
    <row r="441" customFormat="false" ht="13.2" hidden="false" customHeight="false" outlineLevel="0" collapsed="false">
      <c r="E441" s="0" t="s">
        <v>1280</v>
      </c>
      <c r="I441" s="0" t="str">
        <f aca="false">LEFT(E441,SEARCH("(",E441,1)-1)</f>
        <v>PSOQ</v>
      </c>
      <c r="J441" s="0" t="n">
        <f aca="false">IF(ISNUMBER(RIGHT(E441,LEN(E441)-SEARCH("(",E441,1))*1),RIGHT(E441,LEN(E441)-SEARCH("(",E441,1))*1,VLOOKUP(MID(E441,SEARCH("(",E441,1)+1,IF(ISERROR(FIND("NBMX",E441,1)),3,4)),$A$2:$C$36,3,0))</f>
        <v>5</v>
      </c>
      <c r="K441" s="0" t="str">
        <f aca="false">IF(ISERROR(J441),1,"")</f>
        <v/>
      </c>
    </row>
    <row r="442" customFormat="false" ht="13.2" hidden="false" customHeight="false" outlineLevel="0" collapsed="false">
      <c r="E442" s="0" t="s">
        <v>1281</v>
      </c>
      <c r="I442" s="0" t="str">
        <f aca="false">LEFT(E442,SEARCH("(",E442,1)-1)</f>
        <v>PSOY</v>
      </c>
      <c r="J442" s="0" t="n">
        <f aca="false">IF(ISNUMBER(RIGHT(E442,LEN(E442)-SEARCH("(",E442,1))*1),RIGHT(E442,LEN(E442)-SEARCH("(",E442,1))*1,VLOOKUP(MID(E442,SEARCH("(",E442,1)+1,IF(ISERROR(FIND("NBMX",E442,1)),3,4)),$A$2:$C$36,3,0))</f>
        <v>5</v>
      </c>
      <c r="K442" s="0" t="str">
        <f aca="false">IF(ISERROR(J442),1,"")</f>
        <v/>
      </c>
    </row>
    <row r="443" customFormat="false" ht="13.2" hidden="false" customHeight="false" outlineLevel="0" collapsed="false">
      <c r="E443" s="0" t="s">
        <v>1798</v>
      </c>
      <c r="F443" s="0" t="s">
        <v>1599</v>
      </c>
      <c r="I443" s="0" t="str">
        <f aca="false">LEFT(E443,SEARCH("(",E443,1)-1)</f>
        <v>PSP</v>
      </c>
      <c r="J443" s="0" t="n">
        <f aca="false">IF(ISNUMBER(RIGHT(E443,LEN(E443)-SEARCH("(",E443,1))*1),RIGHT(E443,LEN(E443)-SEARCH("(",E443,1))*1,VLOOKUP(MID(E443,SEARCH("(",E443,1)+1,IF(ISERROR(FIND("NBMX",E443,1)),3,4)),$A$2:$C$36,3,0))</f>
        <v>12</v>
      </c>
      <c r="K443" s="0" t="str">
        <f aca="false">IF(ISERROR(J443),1,"")</f>
        <v/>
      </c>
    </row>
    <row r="444" customFormat="false" ht="13.2" hidden="false" customHeight="false" outlineLevel="0" collapsed="false">
      <c r="E444" s="0" t="s">
        <v>1799</v>
      </c>
      <c r="F444" s="0" t="s">
        <v>1604</v>
      </c>
      <c r="G444" s="0" t="s">
        <v>1599</v>
      </c>
      <c r="I444" s="0" t="str">
        <f aca="false">LEFT(E444,SEARCH("(",E444,1)-1)</f>
        <v>PSSF</v>
      </c>
      <c r="J444" s="0" t="n">
        <f aca="false">IF(ISNUMBER(RIGHT(E444,LEN(E444)-SEARCH("(",E444,1))*1),RIGHT(E444,LEN(E444)-SEARCH("(",E444,1))*1,VLOOKUP(MID(E444,SEARCH("(",E444,1)+1,IF(ISERROR(FIND("NBMX",E444,1)),3,4)),$A$2:$C$36,3,0))</f>
        <v>60</v>
      </c>
      <c r="K444" s="0" t="str">
        <f aca="false">IF(ISERROR(J444),1,"")</f>
        <v/>
      </c>
    </row>
    <row r="445" customFormat="false" ht="13.2" hidden="false" customHeight="false" outlineLevel="0" collapsed="false">
      <c r="E445" s="0" t="s">
        <v>1283</v>
      </c>
      <c r="I445" s="0" t="str">
        <f aca="false">LEFT(E445,SEARCH("(",E445,1)-1)</f>
        <v>PSSP</v>
      </c>
      <c r="J445" s="0" t="n">
        <f aca="false">IF(ISNUMBER(RIGHT(E445,LEN(E445)-SEARCH("(",E445,1))*1),RIGHT(E445,LEN(E445)-SEARCH("(",E445,1))*1,VLOOKUP(MID(E445,SEARCH("(",E445,1)+1,IF(ISERROR(FIND("NBMX",E445,1)),3,4)),$A$2:$C$36,3,0))</f>
        <v>5</v>
      </c>
      <c r="K445" s="0" t="str">
        <f aca="false">IF(ISERROR(J445),1,"")</f>
        <v/>
      </c>
    </row>
    <row r="446" customFormat="false" ht="13.2" hidden="false" customHeight="false" outlineLevel="0" collapsed="false">
      <c r="E446" s="0" t="s">
        <v>873</v>
      </c>
      <c r="I446" s="0" t="str">
        <f aca="false">LEFT(E446,SEARCH("(",E446,1)-1)</f>
        <v>PST</v>
      </c>
      <c r="J446" s="0" t="n">
        <f aca="false">IF(ISNUMBER(RIGHT(E446,LEN(E446)-SEARCH("(",E446,1))*1),RIGHT(E446,LEN(E446)-SEARCH("(",E446,1))*1,VLOOKUP(MID(E446,SEARCH("(",E446,1)+1,IF(ISERROR(FIND("NBMX",E446,1)),3,4)),$A$2:$C$36,3,0))</f>
        <v>200</v>
      </c>
      <c r="K446" s="0" t="str">
        <f aca="false">IF(ISERROR(J446),1,"")</f>
        <v/>
      </c>
    </row>
    <row r="447" customFormat="false" ht="13.2" hidden="false" customHeight="false" outlineLevel="0" collapsed="false">
      <c r="E447" s="0" t="s">
        <v>1800</v>
      </c>
      <c r="F447" s="0" t="s">
        <v>220</v>
      </c>
      <c r="G447" s="0" t="s">
        <v>1599</v>
      </c>
      <c r="I447" s="0" t="str">
        <f aca="false">LEFT(E447,SEARCH("(",E447,1)-1)</f>
        <v>PSTE</v>
      </c>
      <c r="J447" s="0" t="n">
        <f aca="false">IF(ISNUMBER(RIGHT(E447,LEN(E447)-SEARCH("(",E447,1))*1),RIGHT(E447,LEN(E447)-SEARCH("(",E447,1))*1,VLOOKUP(MID(E447,SEARCH("(",E447,1)+1,IF(ISERROR(FIND("NBMX",E447,1)),3,4)),$A$2:$C$36,3,0))</f>
        <v>45</v>
      </c>
      <c r="K447" s="0" t="str">
        <f aca="false">IF(ISERROR(J447),1,"")</f>
        <v/>
      </c>
    </row>
    <row r="448" customFormat="false" ht="13.2" hidden="false" customHeight="false" outlineLevel="0" collapsed="false">
      <c r="E448" s="0" t="s">
        <v>1004</v>
      </c>
      <c r="I448" s="0" t="str">
        <f aca="false">LEFT(E448,SEARCH("(",E448,1)-1)</f>
        <v>PSTF</v>
      </c>
      <c r="J448" s="0" t="n">
        <f aca="false">IF(ISNUMBER(RIGHT(E448,LEN(E448)-SEARCH("(",E448,1))*1),RIGHT(E448,LEN(E448)-SEARCH("(",E448,1))*1,VLOOKUP(MID(E448,SEARCH("(",E448,1)+1,IF(ISERROR(FIND("NBMX",E448,1)),3,4)),$A$2:$C$36,3,0))</f>
        <v>1000</v>
      </c>
      <c r="K448" s="0" t="str">
        <f aca="false">IF(ISERROR(J448),1,"")</f>
        <v/>
      </c>
    </row>
    <row r="449" customFormat="false" ht="13.2" hidden="false" customHeight="false" outlineLevel="0" collapsed="false">
      <c r="E449" s="0" t="s">
        <v>1005</v>
      </c>
      <c r="I449" s="0" t="str">
        <f aca="false">LEFT(E449,SEARCH("(",E449,1)-1)</f>
        <v>PSTM</v>
      </c>
      <c r="J449" s="0" t="n">
        <f aca="false">IF(ISNUMBER(RIGHT(E449,LEN(E449)-SEARCH("(",E449,1))*1),RIGHT(E449,LEN(E449)-SEARCH("(",E449,1))*1,VLOOKUP(MID(E449,SEARCH("(",E449,1)+1,IF(ISERROR(FIND("NBMX",E449,1)),3,4)),$A$2:$C$36,3,0))</f>
        <v>1000</v>
      </c>
      <c r="K449" s="0" t="str">
        <f aca="false">IF(ISERROR(J449),1,"")</f>
        <v/>
      </c>
    </row>
    <row r="450" customFormat="false" ht="13.2" hidden="false" customHeight="false" outlineLevel="0" collapsed="false">
      <c r="E450" s="0" t="s">
        <v>646</v>
      </c>
      <c r="I450" s="0" t="str">
        <f aca="false">LEFT(E450,SEARCH("(",E450,1)-1)</f>
        <v>PSTN</v>
      </c>
      <c r="J450" s="0" t="n">
        <f aca="false">IF(ISNUMBER(RIGHT(E450,LEN(E450)-SEARCH("(",E450,1))*1),RIGHT(E450,LEN(E450)-SEARCH("(",E450,1))*1,VLOOKUP(MID(E450,SEARCH("(",E450,1)+1,IF(ISERROR(FIND("NBMX",E450,1)),3,4)),$A$2:$C$36,3,0))</f>
        <v>60</v>
      </c>
      <c r="K450" s="0" t="str">
        <f aca="false">IF(ISERROR(J450),1,"")</f>
        <v/>
      </c>
    </row>
    <row r="451" customFormat="false" ht="13.2" hidden="false" customHeight="false" outlineLevel="0" collapsed="false">
      <c r="E451" s="0" t="s">
        <v>1801</v>
      </c>
      <c r="F451" s="0" t="s">
        <v>220</v>
      </c>
      <c r="G451" s="0" t="s">
        <v>1599</v>
      </c>
      <c r="I451" s="0" t="str">
        <f aca="false">LEFT(E451,SEARCH("(",E451,1)-1)</f>
        <v>PSTR</v>
      </c>
      <c r="J451" s="0" t="n">
        <f aca="false">IF(ISNUMBER(RIGHT(E451,LEN(E451)-SEARCH("(",E451,1))*1),RIGHT(E451,LEN(E451)-SEARCH("(",E451,1))*1,VLOOKUP(MID(E451,SEARCH("(",E451,1)+1,IF(ISERROR(FIND("NBMX",E451,1)),3,4)),$A$2:$C$36,3,0))</f>
        <v>45</v>
      </c>
      <c r="K451" s="0" t="str">
        <f aca="false">IF(ISERROR(J451),1,"")</f>
        <v/>
      </c>
    </row>
    <row r="452" customFormat="false" ht="13.2" hidden="false" customHeight="false" outlineLevel="0" collapsed="false">
      <c r="E452" s="0" t="s">
        <v>1006</v>
      </c>
      <c r="I452" s="0" t="str">
        <f aca="false">LEFT(E452,SEARCH("(",E452,1)-1)</f>
        <v>PSTS</v>
      </c>
      <c r="J452" s="0" t="n">
        <f aca="false">IF(ISNUMBER(RIGHT(E452,LEN(E452)-SEARCH("(",E452,1))*1),RIGHT(E452,LEN(E452)-SEARCH("(",E452,1))*1,VLOOKUP(MID(E452,SEARCH("(",E452,1)+1,IF(ISERROR(FIND("NBMX",E452,1)),3,4)),$A$2:$C$36,3,0))</f>
        <v>1000</v>
      </c>
      <c r="K452" s="0" t="str">
        <f aca="false">IF(ISERROR(J452),1,"")</f>
        <v/>
      </c>
    </row>
    <row r="453" customFormat="false" ht="13.2" hidden="false" customHeight="false" outlineLevel="0" collapsed="false">
      <c r="E453" s="0" t="s">
        <v>1802</v>
      </c>
      <c r="F453" s="0" t="s">
        <v>1604</v>
      </c>
      <c r="G453" s="0" t="s">
        <v>1599</v>
      </c>
      <c r="I453" s="0" t="str">
        <f aca="false">LEFT(E453,SEARCH("(",E453,1)-1)</f>
        <v>PSTZ</v>
      </c>
      <c r="J453" s="0" t="n">
        <f aca="false">IF(ISNUMBER(RIGHT(E453,LEN(E453)-SEARCH("(",E453,1))*1),RIGHT(E453,LEN(E453)-SEARCH("(",E453,1))*1,VLOOKUP(MID(E453,SEARCH("(",E453,1)+1,IF(ISERROR(FIND("NBMX",E453,1)),3,4)),$A$2:$C$36,3,0))</f>
        <v>60</v>
      </c>
      <c r="K453" s="0" t="str">
        <f aca="false">IF(ISERROR(J453),1,"")</f>
        <v/>
      </c>
    </row>
    <row r="454" customFormat="false" ht="13.2" hidden="false" customHeight="false" outlineLevel="0" collapsed="false">
      <c r="E454" s="0" t="s">
        <v>1234</v>
      </c>
      <c r="I454" s="0" t="str">
        <f aca="false">LEFT(E454,SEARCH("(",E454,1)-1)</f>
        <v>PSZM</v>
      </c>
      <c r="J454" s="0" t="n">
        <f aca="false">IF(ISNUMBER(RIGHT(E454,LEN(E454)-SEARCH("(",E454,1))*1),RIGHT(E454,LEN(E454)-SEARCH("(",E454,1))*1,VLOOKUP(MID(E454,SEARCH("(",E454,1)+1,IF(ISERROR(FIND("NBMX",E454,1)),3,4)),$A$2:$C$36,3,0))</f>
        <v>4000</v>
      </c>
      <c r="K454" s="0" t="str">
        <f aca="false">IF(ISERROR(J454),1,"")</f>
        <v/>
      </c>
    </row>
    <row r="455" customFormat="false" ht="13.2" hidden="false" customHeight="false" outlineLevel="0" collapsed="false">
      <c r="E455" s="0" t="s">
        <v>1803</v>
      </c>
      <c r="F455" s="0" t="n">
        <v>90</v>
      </c>
      <c r="G455" s="0" t="s">
        <v>1681</v>
      </c>
      <c r="I455" s="0" t="str">
        <f aca="false">LEFT(E455,SEARCH("(",E455,1)-1)</f>
        <v>PVQ</v>
      </c>
      <c r="J455" s="0" t="n">
        <f aca="false">IF(ISNUMBER(RIGHT(E455,LEN(E455)-SEARCH("(",E455,1))*1),RIGHT(E455,LEN(E455)-SEARCH("(",E455,1))*1,VLOOKUP(MID(E455,SEARCH("(",E455,1)+1,IF(ISERROR(FIND("NBMX",E455,1)),3,4)),$A$2:$C$36,3,0))</f>
        <v>60</v>
      </c>
      <c r="K455" s="0" t="str">
        <f aca="false">IF(ISERROR(J455),1,"")</f>
        <v/>
      </c>
    </row>
    <row r="456" customFormat="false" ht="13.2" hidden="false" customHeight="false" outlineLevel="0" collapsed="false">
      <c r="E456" s="0" t="s">
        <v>1804</v>
      </c>
      <c r="F456" s="0" t="n">
        <v>90</v>
      </c>
      <c r="G456" s="0" t="s">
        <v>1681</v>
      </c>
      <c r="I456" s="0" t="str">
        <f aca="false">LEFT(E456,SEARCH("(",E456,1)-1)</f>
        <v>PVY</v>
      </c>
      <c r="J456" s="0" t="n">
        <f aca="false">IF(ISNUMBER(RIGHT(E456,LEN(E456)-SEARCH("(",E456,1))*1),RIGHT(E456,LEN(E456)-SEARCH("(",E456,1))*1,VLOOKUP(MID(E456,SEARCH("(",E456,1)+1,IF(ISERROR(FIND("NBMX",E456,1)),3,4)),$A$2:$C$36,3,0))</f>
        <v>60</v>
      </c>
      <c r="K456" s="0" t="str">
        <f aca="false">IF(ISERROR(J456),1,"")</f>
        <v/>
      </c>
    </row>
    <row r="457" customFormat="false" ht="13.2" hidden="false" customHeight="false" outlineLevel="0" collapsed="false">
      <c r="E457" s="0" t="s">
        <v>828</v>
      </c>
      <c r="I457" s="0" t="str">
        <f aca="false">LEFT(E457,SEARCH("(",E457,1)-1)</f>
        <v>PWOF</v>
      </c>
      <c r="J457" s="0" t="n">
        <f aca="false">IF(ISNUMBER(RIGHT(E457,LEN(E457)-SEARCH("(",E457,1))*1),RIGHT(E457,LEN(E457)-SEARCH("(",E457,1))*1,VLOOKUP(MID(E457,SEARCH("(",E457,1)+1,IF(ISERROR(FIND("NBMX",E457,1)),3,4)),$A$2:$C$36,3,0))</f>
        <v>60</v>
      </c>
      <c r="K457" s="0" t="str">
        <f aca="false">IF(ISERROR(J457),1,"")</f>
        <v/>
      </c>
    </row>
    <row r="458" customFormat="false" ht="13.2" hidden="false" customHeight="false" outlineLevel="0" collapsed="false">
      <c r="E458" s="0" t="s">
        <v>1284</v>
      </c>
      <c r="I458" s="0" t="str">
        <f aca="false">LEFT(E458,SEARCH("(",E458,1)-1)</f>
        <v>PYPS</v>
      </c>
      <c r="J458" s="0" t="n">
        <f aca="false">IF(ISNUMBER(RIGHT(E458,LEN(E458)-SEARCH("(",E458,1))*1),RIGHT(E458,LEN(E458)-SEARCH("(",E458,1))*1,VLOOKUP(MID(E458,SEARCH("(",E458,1)+1,IF(ISERROR(FIND("NBMX",E458,1)),3,4)),$A$2:$C$36,3,0))</f>
        <v>5</v>
      </c>
      <c r="K458" s="0" t="str">
        <f aca="false">IF(ISERROR(J458),1,"")</f>
        <v/>
      </c>
    </row>
    <row r="459" customFormat="false" ht="13.2" hidden="false" customHeight="false" outlineLevel="0" collapsed="false">
      <c r="E459" s="0" t="s">
        <v>1235</v>
      </c>
      <c r="I459" s="0" t="str">
        <f aca="false">LEFT(E459,SEARCH("(",E459,1)-1)</f>
        <v>QC</v>
      </c>
      <c r="J459" s="0" t="n">
        <f aca="false">IF(ISNUMBER(RIGHT(E459,LEN(E459)-SEARCH("(",E459,1))*1),RIGHT(E459,LEN(E459)-SEARCH("(",E459,1))*1,VLOOKUP(MID(E459,SEARCH("(",E459,1)+1,IF(ISERROR(FIND("NBMX",E459,1)),3,4)),$A$2:$C$36,3,0))</f>
        <v>4000</v>
      </c>
      <c r="K459" s="0" t="str">
        <f aca="false">IF(ISERROR(J459),1,"")</f>
        <v/>
      </c>
    </row>
    <row r="460" customFormat="false" ht="13.2" hidden="false" customHeight="false" outlineLevel="0" collapsed="false">
      <c r="E460" s="0" t="s">
        <v>1007</v>
      </c>
      <c r="I460" s="0" t="str">
        <f aca="false">LEFT(E460,SEARCH("(",E460,1)-1)</f>
        <v>QCAP</v>
      </c>
      <c r="J460" s="0" t="n">
        <f aca="false">IF(ISNUMBER(RIGHT(E460,LEN(E460)-SEARCH("(",E460,1))*1),RIGHT(E460,LEN(E460)-SEARCH("(",E460,1))*1,VLOOKUP(MID(E460,SEARCH("(",E460,1)+1,IF(ISERROR(FIND("NBMX",E460,1)),3,4)),$A$2:$C$36,3,0))</f>
        <v>1000</v>
      </c>
      <c r="K460" s="0" t="str">
        <f aca="false">IF(ISERROR(J460),1,"")</f>
        <v/>
      </c>
    </row>
    <row r="461" customFormat="false" ht="13.2" hidden="false" customHeight="false" outlineLevel="0" collapsed="false">
      <c r="E461" s="0" t="s">
        <v>1236</v>
      </c>
      <c r="I461" s="0" t="str">
        <f aca="false">LEFT(E461,SEARCH("(",E461,1)-1)</f>
        <v>QDR</v>
      </c>
      <c r="J461" s="0" t="n">
        <f aca="false">IF(ISNUMBER(RIGHT(E461,LEN(E461)-SEARCH("(",E461,1))*1),RIGHT(E461,LEN(E461)-SEARCH("(",E461,1))*1,VLOOKUP(MID(E461,SEARCH("(",E461,1)+1,IF(ISERROR(FIND("NBMX",E461,1)),3,4)),$A$2:$C$36,3,0))</f>
        <v>4000</v>
      </c>
      <c r="K461" s="0" t="str">
        <f aca="false">IF(ISERROR(J461),1,"")</f>
        <v/>
      </c>
    </row>
    <row r="462" customFormat="false" ht="13.2" hidden="false" customHeight="false" outlineLevel="0" collapsed="false">
      <c r="E462" s="0" t="s">
        <v>1237</v>
      </c>
      <c r="I462" s="0" t="str">
        <f aca="false">LEFT(E462,SEARCH("(",E462,1)-1)</f>
        <v>QDRN</v>
      </c>
      <c r="J462" s="0" t="n">
        <f aca="false">IF(ISNUMBER(RIGHT(E462,LEN(E462)-SEARCH("(",E462,1))*1),RIGHT(E462,LEN(E462)-SEARCH("(",E462,1))*1,VLOOKUP(MID(E462,SEARCH("(",E462,1)+1,IF(ISERROR(FIND("NBMX",E462,1)),3,4)),$A$2:$C$36,3,0))</f>
        <v>4000</v>
      </c>
      <c r="K462" s="0" t="str">
        <f aca="false">IF(ISERROR(J462),1,"")</f>
        <v/>
      </c>
    </row>
    <row r="463" customFormat="false" ht="13.2" hidden="false" customHeight="false" outlineLevel="0" collapsed="false">
      <c r="E463" s="0" t="s">
        <v>1238</v>
      </c>
      <c r="I463" s="0" t="str">
        <f aca="false">LEFT(E463,SEARCH("(",E463,1)-1)</f>
        <v>QDRP</v>
      </c>
      <c r="J463" s="0" t="n">
        <f aca="false">IF(ISNUMBER(RIGHT(E463,LEN(E463)-SEARCH("(",E463,1))*1),RIGHT(E463,LEN(E463)-SEARCH("(",E463,1))*1,VLOOKUP(MID(E463,SEARCH("(",E463,1)+1,IF(ISERROR(FIND("NBMX",E463,1)),3,4)),$A$2:$C$36,3,0))</f>
        <v>4000</v>
      </c>
      <c r="K463" s="0" t="str">
        <f aca="false">IF(ISERROR(J463),1,"")</f>
        <v/>
      </c>
    </row>
    <row r="464" customFormat="false" ht="13.2" hidden="false" customHeight="false" outlineLevel="0" collapsed="false">
      <c r="E464" s="0" t="s">
        <v>1285</v>
      </c>
      <c r="I464" s="0" t="str">
        <f aca="false">LEFT(E464,SEARCH("(",E464,1)-1)</f>
        <v>QGA</v>
      </c>
      <c r="J464" s="0" t="n">
        <f aca="false">IF(ISNUMBER(RIGHT(E464,LEN(E464)-SEARCH("(",E464,1))*1),RIGHT(E464,LEN(E464)-SEARCH("(",E464,1))*1,VLOOKUP(MID(E464,SEARCH("(",E464,1)+1,IF(ISERROR(FIND("NBMX",E464,1)),3,4)),$A$2:$C$36,3,0))</f>
        <v>720</v>
      </c>
      <c r="K464" s="0" t="str">
        <f aca="false">IF(ISERROR(J464),1,"")</f>
        <v/>
      </c>
    </row>
    <row r="465" customFormat="false" ht="13.2" hidden="false" customHeight="false" outlineLevel="0" collapsed="false">
      <c r="E465" s="0" t="s">
        <v>1805</v>
      </c>
      <c r="F465" s="0" t="s">
        <v>1614</v>
      </c>
      <c r="G465" s="0" t="s">
        <v>1806</v>
      </c>
      <c r="I465" s="0" t="str">
        <f aca="false">LEFT(E465,SEARCH("(",E465,1)-1)</f>
        <v>QHY</v>
      </c>
      <c r="J465" s="0" t="e">
        <f aca="false">IF(ISNUMBER(RIGHT(E465,LEN(E465)-SEARCH("(",E465,1))*1),RIGHT(E465,LEN(E465)-SEARCH("(",E465,1))*1,VLOOKUP(MID(E465,SEARCH("(",E465,1)+1,IF(ISERROR(FIND("NBMX",E465,1)),3,4)),$A$2:$C$36,3,0))</f>
        <v>#N/A</v>
      </c>
      <c r="K465" s="0" t="n">
        <f aca="false">IF(ISERROR(J465),1,"")</f>
        <v>1</v>
      </c>
    </row>
    <row r="466" customFormat="false" ht="13.2" hidden="false" customHeight="false" outlineLevel="0" collapsed="false">
      <c r="E466" s="0" t="s">
        <v>1807</v>
      </c>
      <c r="F466" s="0" t="s">
        <v>1599</v>
      </c>
      <c r="I466" s="0" t="str">
        <f aca="false">LEFT(E466,SEARCH("(",E466,1)-1)</f>
        <v>QIN</v>
      </c>
      <c r="J466" s="0" t="n">
        <f aca="false">IF(ISNUMBER(RIGHT(E466,LEN(E466)-SEARCH("(",E466,1))*1),RIGHT(E466,LEN(E466)-SEARCH("(",E466,1))*1,VLOOKUP(MID(E466,SEARCH("(",E466,1)+1,IF(ISERROR(FIND("NBMX",E466,1)),3,4)),$A$2:$C$36,3,0))</f>
        <v>12</v>
      </c>
      <c r="K466" s="0" t="str">
        <f aca="false">IF(ISERROR(J466),1,"")</f>
        <v/>
      </c>
    </row>
    <row r="467" customFormat="false" ht="13.2" hidden="false" customHeight="false" outlineLevel="0" collapsed="false">
      <c r="E467" s="0" t="s">
        <v>1808</v>
      </c>
      <c r="F467" s="0" t="s">
        <v>224</v>
      </c>
      <c r="G467" s="0" t="s">
        <v>1599</v>
      </c>
      <c r="I467" s="0" t="str">
        <f aca="false">LEFT(E467,SEARCH("(",E467,1)-1)</f>
        <v>QIR</v>
      </c>
      <c r="J467" s="0" t="n">
        <f aca="false">IF(ISNUMBER(RIGHT(E467,LEN(E467)-SEARCH("(",E467,1))*1),RIGHT(E467,LEN(E467)-SEARCH("(",E467,1))*1,VLOOKUP(MID(E467,SEARCH("(",E467,1)+1,IF(ISERROR(FIND("NBMX",E467,1)),3,4)),$A$2:$C$36,3,0))</f>
        <v>45</v>
      </c>
      <c r="K467" s="0" t="str">
        <f aca="false">IF(ISERROR(J467),1,"")</f>
        <v/>
      </c>
    </row>
    <row r="468" customFormat="false" ht="13.2" hidden="false" customHeight="false" outlineLevel="0" collapsed="false">
      <c r="E468" s="0" t="s">
        <v>1239</v>
      </c>
      <c r="I468" s="0" t="str">
        <f aca="false">LEFT(E468,SEARCH("(",E468,1)-1)</f>
        <v>QN</v>
      </c>
      <c r="J468" s="0" t="n">
        <f aca="false">IF(ISNUMBER(RIGHT(E468,LEN(E468)-SEARCH("(",E468,1))*1),RIGHT(E468,LEN(E468)-SEARCH("(",E468,1))*1,VLOOKUP(MID(E468,SEARCH("(",E468,1)+1,IF(ISERROR(FIND("NBMX",E468,1)),3,4)),$A$2:$C$36,3,0))</f>
        <v>4000</v>
      </c>
      <c r="K468" s="0" t="str">
        <f aca="false">IF(ISERROR(J468),1,"")</f>
        <v/>
      </c>
    </row>
    <row r="469" customFormat="false" ht="13.2" hidden="false" customHeight="false" outlineLevel="0" collapsed="false">
      <c r="E469" s="0" t="s">
        <v>1240</v>
      </c>
      <c r="I469" s="0" t="str">
        <f aca="false">LEFT(E469,SEARCH("(",E469,1)-1)</f>
        <v>QP</v>
      </c>
      <c r="J469" s="0" t="n">
        <f aca="false">IF(ISNUMBER(RIGHT(E469,LEN(E469)-SEARCH("(",E469,1))*1),RIGHT(E469,LEN(E469)-SEARCH("(",E469,1))*1,VLOOKUP(MID(E469,SEARCH("(",E469,1)+1,IF(ISERROR(FIND("NBMX",E469,1)),3,4)),$A$2:$C$36,3,0))</f>
        <v>4000</v>
      </c>
      <c r="K469" s="0" t="str">
        <f aca="false">IF(ISERROR(J469),1,"")</f>
        <v/>
      </c>
    </row>
    <row r="470" customFormat="false" ht="13.2" hidden="false" customHeight="false" outlineLevel="0" collapsed="false">
      <c r="E470" s="0" t="s">
        <v>1241</v>
      </c>
      <c r="I470" s="0" t="str">
        <f aca="false">LEFT(E470,SEARCH("(",E470,1)-1)</f>
        <v>QPR</v>
      </c>
      <c r="J470" s="0" t="n">
        <f aca="false">IF(ISNUMBER(RIGHT(E470,LEN(E470)-SEARCH("(",E470,1))*1),RIGHT(E470,LEN(E470)-SEARCH("(",E470,1))*1,VLOOKUP(MID(E470,SEARCH("(",E470,1)+1,IF(ISERROR(FIND("NBMX",E470,1)),3,4)),$A$2:$C$36,3,0))</f>
        <v>4000</v>
      </c>
      <c r="K470" s="0" t="str">
        <f aca="false">IF(ISERROR(J470),1,"")</f>
        <v/>
      </c>
    </row>
    <row r="471" customFormat="false" ht="13.2" hidden="false" customHeight="false" outlineLevel="0" collapsed="false">
      <c r="E471" s="0" t="s">
        <v>1809</v>
      </c>
      <c r="F471" s="0" t="s">
        <v>1681</v>
      </c>
      <c r="I471" s="0" t="str">
        <f aca="false">LEFT(E471,SEARCH("(",E471,1)-1)</f>
        <v>QPST</v>
      </c>
      <c r="J471" s="0" t="n">
        <f aca="false">IF(ISNUMBER(RIGHT(E471,LEN(E471)-SEARCH("(",E471,1))*1),RIGHT(E471,LEN(E471)-SEARCH("(",E471,1))*1,VLOOKUP(MID(E471,SEARCH("(",E471,1)+1,IF(ISERROR(FIND("NBMX",E471,1)),3,4)),$A$2:$C$36,3,0))</f>
        <v>60</v>
      </c>
      <c r="K471" s="0" t="str">
        <f aca="false">IF(ISERROR(J471),1,"")</f>
        <v/>
      </c>
    </row>
    <row r="472" customFormat="false" ht="13.2" hidden="false" customHeight="false" outlineLevel="0" collapsed="false">
      <c r="E472" s="0" t="s">
        <v>1242</v>
      </c>
      <c r="I472" s="0" t="str">
        <f aca="false">LEFT(E472,SEARCH("(",E472,1)-1)</f>
        <v>QPU</v>
      </c>
      <c r="J472" s="0" t="n">
        <f aca="false">IF(ISNUMBER(RIGHT(E472,LEN(E472)-SEARCH("(",E472,1))*1),RIGHT(E472,LEN(E472)-SEARCH("(",E472,1))*1,VLOOKUP(MID(E472,SEARCH("(",E472,1)+1,IF(ISERROR(FIND("NBMX",E472,1)),3,4)),$A$2:$C$36,3,0))</f>
        <v>4000</v>
      </c>
      <c r="K472" s="0" t="str">
        <f aca="false">IF(ISERROR(J472),1,"")</f>
        <v/>
      </c>
    </row>
    <row r="473" customFormat="false" ht="13.2" hidden="false" customHeight="false" outlineLevel="0" collapsed="false">
      <c r="E473" s="0" t="s">
        <v>1008</v>
      </c>
      <c r="I473" s="0" t="str">
        <f aca="false">LEFT(E473,SEARCH("(",E473,1)-1)</f>
        <v>QRBQ</v>
      </c>
      <c r="J473" s="0" t="n">
        <f aca="false">IF(ISNUMBER(RIGHT(E473,LEN(E473)-SEARCH("(",E473,1))*1),RIGHT(E473,LEN(E473)-SEARCH("(",E473,1))*1,VLOOKUP(MID(E473,SEARCH("(",E473,1)+1,IF(ISERROR(FIND("NBMX",E473,1)),3,4)),$A$2:$C$36,3,0))</f>
        <v>1000</v>
      </c>
      <c r="K473" s="0" t="str">
        <f aca="false">IF(ISERROR(J473),1,"")</f>
        <v/>
      </c>
    </row>
    <row r="474" customFormat="false" ht="13.2" hidden="false" customHeight="false" outlineLevel="0" collapsed="false">
      <c r="E474" s="0" t="s">
        <v>1243</v>
      </c>
      <c r="I474" s="0" t="str">
        <f aca="false">LEFT(E474,SEARCH("(",E474,1)-1)</f>
        <v>QRF</v>
      </c>
      <c r="J474" s="0" t="n">
        <f aca="false">IF(ISNUMBER(RIGHT(E474,LEN(E474)-SEARCH("(",E474,1))*1),RIGHT(E474,LEN(E474)-SEARCH("(",E474,1))*1,VLOOKUP(MID(E474,SEARCH("(",E474,1)+1,IF(ISERROR(FIND("NBMX",E474,1)),3,4)),$A$2:$C$36,3,0))</f>
        <v>4000</v>
      </c>
      <c r="K474" s="0" t="str">
        <f aca="false">IF(ISERROR(J474),1,"")</f>
        <v/>
      </c>
    </row>
    <row r="475" customFormat="false" ht="13.2" hidden="false" customHeight="false" outlineLevel="0" collapsed="false">
      <c r="E475" s="0" t="s">
        <v>1244</v>
      </c>
      <c r="I475" s="0" t="str">
        <f aca="false">LEFT(E475,SEARCH("(",E475,1)-1)</f>
        <v>QRFN</v>
      </c>
      <c r="J475" s="0" t="n">
        <f aca="false">IF(ISNUMBER(RIGHT(E475,LEN(E475)-SEARCH("(",E475,1))*1),RIGHT(E475,LEN(E475)-SEARCH("(",E475,1))*1,VLOOKUP(MID(E475,SEARCH("(",E475,1)+1,IF(ISERROR(FIND("NBMX",E475,1)),3,4)),$A$2:$C$36,3,0))</f>
        <v>4000</v>
      </c>
      <c r="K475" s="0" t="str">
        <f aca="false">IF(ISERROR(J475),1,"")</f>
        <v/>
      </c>
    </row>
    <row r="476" customFormat="false" ht="13.2" hidden="false" customHeight="false" outlineLevel="0" collapsed="false">
      <c r="E476" s="0" t="s">
        <v>1245</v>
      </c>
      <c r="I476" s="0" t="str">
        <f aca="false">LEFT(E476,SEARCH("(",E476,1)-1)</f>
        <v>QRFP</v>
      </c>
      <c r="J476" s="0" t="n">
        <f aca="false">IF(ISNUMBER(RIGHT(E476,LEN(E476)-SEARCH("(",E476,1))*1),RIGHT(E476,LEN(E476)-SEARCH("(",E476,1))*1,VLOOKUP(MID(E476,SEARCH("(",E476,1)+1,IF(ISERROR(FIND("NBMX",E476,1)),3,4)),$A$2:$C$36,3,0))</f>
        <v>4000</v>
      </c>
      <c r="K476" s="0" t="str">
        <f aca="false">IF(ISERROR(J476),1,"")</f>
        <v/>
      </c>
    </row>
    <row r="477" customFormat="false" ht="13.2" hidden="false" customHeight="false" outlineLevel="0" collapsed="false">
      <c r="E477" s="0" t="s">
        <v>1246</v>
      </c>
      <c r="I477" s="0" t="str">
        <f aca="false">LEFT(E477,SEARCH("(",E477,1)-1)</f>
        <v>QRP</v>
      </c>
      <c r="J477" s="0" t="n">
        <f aca="false">IF(ISNUMBER(RIGHT(E477,LEN(E477)-SEARCH("(",E477,1))*1),RIGHT(E477,LEN(E477)-SEARCH("(",E477,1))*1,VLOOKUP(MID(E477,SEARCH("(",E477,1)+1,IF(ISERROR(FIND("NBMX",E477,1)),3,4)),$A$2:$C$36,3,0))</f>
        <v>4000</v>
      </c>
      <c r="K477" s="0" t="str">
        <f aca="false">IF(ISERROR(J477),1,"")</f>
        <v/>
      </c>
    </row>
    <row r="478" customFormat="false" ht="13.2" hidden="false" customHeight="false" outlineLevel="0" collapsed="false">
      <c r="E478" s="0" t="s">
        <v>1009</v>
      </c>
      <c r="I478" s="0" t="str">
        <f aca="false">LEFT(E478,SEARCH("(",E478,1)-1)</f>
        <v>QRQB</v>
      </c>
      <c r="J478" s="0" t="n">
        <f aca="false">IF(ISNUMBER(RIGHT(E478,LEN(E478)-SEARCH("(",E478,1))*1),RIGHT(E478,LEN(E478)-SEARCH("(",E478,1))*1,VLOOKUP(MID(E478,SEARCH("(",E478,1)+1,IF(ISERROR(FIND("NBMX",E478,1)),3,4)),$A$2:$C$36,3,0))</f>
        <v>1000</v>
      </c>
      <c r="K478" s="0" t="str">
        <f aca="false">IF(ISERROR(J478),1,"")</f>
        <v/>
      </c>
    </row>
    <row r="479" customFormat="false" ht="13.2" hidden="false" customHeight="false" outlineLevel="0" collapsed="false">
      <c r="E479" s="0" t="s">
        <v>1810</v>
      </c>
      <c r="F479" s="0" t="s">
        <v>1681</v>
      </c>
      <c r="I479" s="0" t="str">
        <f aca="false">LEFT(E479,SEARCH("(",E479,1)-1)</f>
        <v>QSF</v>
      </c>
      <c r="J479" s="0" t="n">
        <f aca="false">IF(ISNUMBER(RIGHT(E479,LEN(E479)-SEARCH("(",E479,1))*1),RIGHT(E479,LEN(E479)-SEARCH("(",E479,1))*1,VLOOKUP(MID(E479,SEARCH("(",E479,1)+1,IF(ISERROR(FIND("NBMX",E479,1)),3,4)),$A$2:$C$36,3,0))</f>
        <v>12</v>
      </c>
      <c r="K479" s="0" t="str">
        <f aca="false">IF(ISERROR(J479),1,"")</f>
        <v/>
      </c>
    </row>
    <row r="480" customFormat="false" ht="13.2" hidden="false" customHeight="false" outlineLevel="0" collapsed="false">
      <c r="E480" s="0" t="s">
        <v>1247</v>
      </c>
      <c r="I480" s="0" t="str">
        <f aca="false">LEFT(E480,SEARCH("(",E480,1)-1)</f>
        <v>QURB</v>
      </c>
      <c r="J480" s="0" t="n">
        <f aca="false">IF(ISNUMBER(RIGHT(E480,LEN(E480)-SEARCH("(",E480,1))*1),RIGHT(E480,LEN(E480)-SEARCH("(",E480,1))*1,VLOOKUP(MID(E480,SEARCH("(",E480,1)+1,IF(ISERROR(FIND("NBMX",E480,1)),3,4)),$A$2:$C$36,3,0))</f>
        <v>4000</v>
      </c>
      <c r="K480" s="0" t="str">
        <f aca="false">IF(ISERROR(J480),1,"")</f>
        <v/>
      </c>
    </row>
    <row r="481" customFormat="false" ht="13.2" hidden="false" customHeight="false" outlineLevel="0" collapsed="false">
      <c r="E481" s="0" t="s">
        <v>1248</v>
      </c>
      <c r="I481" s="0" t="str">
        <f aca="false">LEFT(E481,SEARCH("(",E481,1)-1)</f>
        <v>QVOL</v>
      </c>
      <c r="J481" s="0" t="n">
        <f aca="false">IF(ISNUMBER(RIGHT(E481,LEN(E481)-SEARCH("(",E481,1))*1),RIGHT(E481,LEN(E481)-SEARCH("(",E481,1))*1,VLOOKUP(MID(E481,SEARCH("(",E481,1)+1,IF(ISERROR(FIND("NBMX",E481,1)),3,4)),$A$2:$C$36,3,0))</f>
        <v>4000</v>
      </c>
      <c r="K481" s="0" t="str">
        <f aca="false">IF(ISERROR(J481),1,"")</f>
        <v/>
      </c>
    </row>
    <row r="482" customFormat="false" ht="13.2" hidden="false" customHeight="false" outlineLevel="0" collapsed="false">
      <c r="E482" s="0" t="s">
        <v>874</v>
      </c>
      <c r="I482" s="0" t="str">
        <f aca="false">LEFT(E482,SEARCH("(",E482,1)-1)</f>
        <v>RBMD</v>
      </c>
      <c r="J482" s="0" t="n">
        <f aca="false">IF(ISNUMBER(RIGHT(E482,LEN(E482)-SEARCH("(",E482,1))*1),RIGHT(E482,LEN(E482)-SEARCH("(",E482,1))*1,VLOOKUP(MID(E482,SEARCH("(",E482,1)+1,IF(ISERROR(FIND("NBMX",E482,1)),3,4)),$A$2:$C$36,3,0))</f>
        <v>200</v>
      </c>
      <c r="K482" s="0" t="str">
        <f aca="false">IF(ISERROR(J482),1,"")</f>
        <v/>
      </c>
    </row>
    <row r="483" customFormat="false" ht="13.2" hidden="false" customHeight="false" outlineLevel="0" collapsed="false">
      <c r="E483" s="0" t="s">
        <v>1010</v>
      </c>
      <c r="I483" s="0" t="str">
        <f aca="false">LEFT(E483,SEARCH("(",E483,1)-1)</f>
        <v>RCBW</v>
      </c>
      <c r="J483" s="0" t="n">
        <f aca="false">IF(ISNUMBER(RIGHT(E483,LEN(E483)-SEARCH("(",E483,1))*1),RIGHT(E483,LEN(E483)-SEARCH("(",E483,1))*1,VLOOKUP(MID(E483,SEARCH("(",E483,1)+1,IF(ISERROR(FIND("NBMX",E483,1)),3,4)),$A$2:$C$36,3,0))</f>
        <v>1000</v>
      </c>
      <c r="K483" s="0" t="str">
        <f aca="false">IF(ISERROR(J483),1,"")</f>
        <v/>
      </c>
    </row>
    <row r="484" customFormat="false" ht="13.2" hidden="false" customHeight="false" outlineLevel="0" collapsed="false">
      <c r="E484" s="0" t="s">
        <v>1011</v>
      </c>
      <c r="I484" s="0" t="str">
        <f aca="false">LEFT(E484,SEARCH("(",E484,1)-1)</f>
        <v>RCF</v>
      </c>
      <c r="J484" s="0" t="n">
        <f aca="false">IF(ISNUMBER(RIGHT(E484,LEN(E484)-SEARCH("(",E484,1))*1),RIGHT(E484,LEN(E484)-SEARCH("(",E484,1))*1,VLOOKUP(MID(E484,SEARCH("(",E484,1)+1,IF(ISERROR(FIND("NBMX",E484,1)),3,4)),$A$2:$C$36,3,0))</f>
        <v>1000</v>
      </c>
      <c r="K484" s="0" t="str">
        <f aca="false">IF(ISERROR(J484),1,"")</f>
        <v/>
      </c>
    </row>
    <row r="485" customFormat="false" ht="13.2" hidden="false" customHeight="false" outlineLevel="0" collapsed="false">
      <c r="E485" s="0" t="s">
        <v>1012</v>
      </c>
      <c r="I485" s="0" t="str">
        <f aca="false">LEFT(E485,SEARCH("(",E485,1)-1)</f>
        <v>RCHC</v>
      </c>
      <c r="J485" s="0" t="n">
        <f aca="false">IF(ISNUMBER(RIGHT(E485,LEN(E485)-SEARCH("(",E485,1))*1),RIGHT(E485,LEN(E485)-SEARCH("(",E485,1))*1,VLOOKUP(MID(E485,SEARCH("(",E485,1)+1,IF(ISERROR(FIND("NBMX",E485,1)),3,4)),$A$2:$C$36,3,0))</f>
        <v>1000</v>
      </c>
      <c r="K485" s="0" t="str">
        <f aca="false">IF(ISERROR(J485),1,"")</f>
        <v/>
      </c>
    </row>
    <row r="486" customFormat="false" ht="13.2" hidden="false" customHeight="false" outlineLevel="0" collapsed="false">
      <c r="E486" s="0" t="s">
        <v>1013</v>
      </c>
      <c r="I486" s="0" t="str">
        <f aca="false">LEFT(E486,SEARCH("(",E486,1)-1)</f>
        <v>RCHD</v>
      </c>
      <c r="J486" s="0" t="n">
        <f aca="false">IF(ISNUMBER(RIGHT(E486,LEN(E486)-SEARCH("(",E486,1))*1),RIGHT(E486,LEN(E486)-SEARCH("(",E486,1))*1,VLOOKUP(MID(E486,SEARCH("(",E486,1)+1,IF(ISERROR(FIND("NBMX",E486,1)),3,4)),$A$2:$C$36,3,0))</f>
        <v>1000</v>
      </c>
      <c r="K486" s="0" t="str">
        <f aca="false">IF(ISERROR(J486),1,"")</f>
        <v/>
      </c>
    </row>
    <row r="487" customFormat="false" ht="13.2" hidden="false" customHeight="false" outlineLevel="0" collapsed="false">
      <c r="E487" s="0" t="s">
        <v>1014</v>
      </c>
      <c r="I487" s="0" t="str">
        <f aca="false">LEFT(E487,SEARCH("(",E487,1)-1)</f>
        <v>RCHK</v>
      </c>
      <c r="J487" s="0" t="n">
        <f aca="false">IF(ISNUMBER(RIGHT(E487,LEN(E487)-SEARCH("(",E487,1))*1),RIGHT(E487,LEN(E487)-SEARCH("(",E487,1))*1,VLOOKUP(MID(E487,SEARCH("(",E487,1)+1,IF(ISERROR(FIND("NBMX",E487,1)),3,4)),$A$2:$C$36,3,0))</f>
        <v>1000</v>
      </c>
      <c r="K487" s="0" t="str">
        <f aca="false">IF(ISERROR(J487),1,"")</f>
        <v/>
      </c>
    </row>
    <row r="488" customFormat="false" ht="13.2" hidden="false" customHeight="false" outlineLevel="0" collapsed="false">
      <c r="E488" s="0" t="s">
        <v>1015</v>
      </c>
      <c r="I488" s="0" t="str">
        <f aca="false">LEFT(E488,SEARCH("(",E488,1)-1)</f>
        <v>RCHL</v>
      </c>
      <c r="J488" s="0" t="n">
        <f aca="false">IF(ISNUMBER(RIGHT(E488,LEN(E488)-SEARCH("(",E488,1))*1),RIGHT(E488,LEN(E488)-SEARCH("(",E488,1))*1,VLOOKUP(MID(E488,SEARCH("(",E488,1)+1,IF(ISERROR(FIND("NBMX",E488,1)),3,4)),$A$2:$C$36,3,0))</f>
        <v>1000</v>
      </c>
      <c r="K488" s="0" t="str">
        <f aca="false">IF(ISERROR(J488),1,"")</f>
        <v/>
      </c>
    </row>
    <row r="489" customFormat="false" ht="13.2" hidden="false" customHeight="false" outlineLevel="0" collapsed="false">
      <c r="E489" s="0" t="s">
        <v>1016</v>
      </c>
      <c r="I489" s="0" t="str">
        <f aca="false">LEFT(E489,SEARCH("(",E489,1)-1)</f>
        <v>RCHN</v>
      </c>
      <c r="J489" s="0" t="n">
        <f aca="false">IF(ISNUMBER(RIGHT(E489,LEN(E489)-SEARCH("(",E489,1))*1),RIGHT(E489,LEN(E489)-SEARCH("(",E489,1))*1,VLOOKUP(MID(E489,SEARCH("(",E489,1)+1,IF(ISERROR(FIND("NBMX",E489,1)),3,4)),$A$2:$C$36,3,0))</f>
        <v>1000</v>
      </c>
      <c r="K489" s="0" t="str">
        <f aca="false">IF(ISERROR(J489),1,"")</f>
        <v/>
      </c>
    </row>
    <row r="490" customFormat="false" ht="13.2" hidden="false" customHeight="false" outlineLevel="0" collapsed="false">
      <c r="E490" s="0" t="s">
        <v>1017</v>
      </c>
      <c r="I490" s="0" t="str">
        <f aca="false">LEFT(E490,SEARCH("(",E490,1)-1)</f>
        <v>RCHS</v>
      </c>
      <c r="J490" s="0" t="n">
        <f aca="false">IF(ISNUMBER(RIGHT(E490,LEN(E490)-SEARCH("(",E490,1))*1),RIGHT(E490,LEN(E490)-SEARCH("(",E490,1))*1,VLOOKUP(MID(E490,SEARCH("(",E490,1)+1,IF(ISERROR(FIND("NBMX",E490,1)),3,4)),$A$2:$C$36,3,0))</f>
        <v>1000</v>
      </c>
      <c r="K490" s="0" t="str">
        <f aca="false">IF(ISERROR(J490),1,"")</f>
        <v/>
      </c>
    </row>
    <row r="491" customFormat="false" ht="13.2" hidden="false" customHeight="false" outlineLevel="0" collapsed="false">
      <c r="E491" s="0" t="s">
        <v>1018</v>
      </c>
      <c r="I491" s="0" t="str">
        <f aca="false">LEFT(E491,SEARCH("(",E491,1)-1)</f>
        <v>RCHX</v>
      </c>
      <c r="J491" s="0" t="n">
        <f aca="false">IF(ISNUMBER(RIGHT(E491,LEN(E491)-SEARCH("(",E491,1))*1),RIGHT(E491,LEN(E491)-SEARCH("(",E491,1))*1,VLOOKUP(MID(E491,SEARCH("(",E491,1)+1,IF(ISERROR(FIND("NBMX",E491,1)),3,4)),$A$2:$C$36,3,0))</f>
        <v>1000</v>
      </c>
      <c r="K491" s="0" t="str">
        <f aca="false">IF(ISERROR(J491),1,"")</f>
        <v/>
      </c>
    </row>
    <row r="492" customFormat="false" ht="13.2" hidden="false" customHeight="false" outlineLevel="0" collapsed="false">
      <c r="E492" s="0" t="s">
        <v>1019</v>
      </c>
      <c r="I492" s="0" t="str">
        <f aca="false">LEFT(E492,SEARCH("(",E492,1)-1)</f>
        <v>RCSS</v>
      </c>
      <c r="J492" s="0" t="n">
        <f aca="false">IF(ISNUMBER(RIGHT(E492,LEN(E492)-SEARCH("(",E492,1))*1),RIGHT(E492,LEN(E492)-SEARCH("(",E492,1))*1,VLOOKUP(MID(E492,SEARCH("(",E492,1)+1,IF(ISERROR(FIND("NBMX",E492,1)),3,4)),$A$2:$C$36,3,0))</f>
        <v>1000</v>
      </c>
      <c r="K492" s="0" t="str">
        <f aca="false">IF(ISERROR(J492),1,"")</f>
        <v/>
      </c>
    </row>
    <row r="493" customFormat="false" ht="13.2" hidden="false" customHeight="false" outlineLevel="0" collapsed="false">
      <c r="E493" s="0" t="s">
        <v>1231</v>
      </c>
      <c r="I493" s="0" t="str">
        <f aca="false">LEFT(E493,SEARCH("(",E493,1)-1)</f>
        <v>RCTC</v>
      </c>
      <c r="J493" s="0" t="n">
        <f aca="false">IF(ISNUMBER(RIGHT(E493,LEN(E493)-SEARCH("(",E493,1))*1),RIGHT(E493,LEN(E493)-SEARCH("(",E493,1))*1,VLOOKUP(MID(E493,SEARCH("(",E493,1)+1,IF(ISERROR(FIND("NBMX",E493,1)),3,4)),$A$2:$C$36,3,0))</f>
        <v>4000</v>
      </c>
      <c r="K493" s="0" t="str">
        <f aca="false">IF(ISERROR(J493),1,"")</f>
        <v/>
      </c>
    </row>
    <row r="494" customFormat="false" ht="13.2" hidden="false" customHeight="false" outlineLevel="0" collapsed="false">
      <c r="E494" s="0" t="s">
        <v>1020</v>
      </c>
      <c r="I494" s="0" t="str">
        <f aca="false">LEFT(E494,SEARCH("(",E494,1)-1)</f>
        <v>RCTW</v>
      </c>
      <c r="J494" s="0" t="n">
        <f aca="false">IF(ISNUMBER(RIGHT(E494,LEN(E494)-SEARCH("(",E494,1))*1),RIGHT(E494,LEN(E494)-SEARCH("(",E494,1))*1,VLOOKUP(MID(E494,SEARCH("(",E494,1)+1,IF(ISERROR(FIND("NBMX",E494,1)),3,4)),$A$2:$C$36,3,0))</f>
        <v>1000</v>
      </c>
      <c r="K494" s="0" t="str">
        <f aca="false">IF(ISERROR(J494),1,"")</f>
        <v/>
      </c>
    </row>
    <row r="495" customFormat="false" ht="13.2" hidden="false" customHeight="false" outlineLevel="0" collapsed="false">
      <c r="E495" s="0" t="s">
        <v>1811</v>
      </c>
      <c r="F495" s="0" t="s">
        <v>1599</v>
      </c>
      <c r="I495" s="0" t="str">
        <f aca="false">LEFT(E495,SEARCH("(",E495,1)-1)</f>
        <v>RD</v>
      </c>
      <c r="J495" s="0" t="n">
        <f aca="false">IF(ISNUMBER(RIGHT(E495,LEN(E495)-SEARCH("(",E495,1))*1),RIGHT(E495,LEN(E495)-SEARCH("(",E495,1))*1,VLOOKUP(MID(E495,SEARCH("(",E495,1)+1,IF(ISERROR(FIND("NBMX",E495,1)),3,4)),$A$2:$C$36,3,0))</f>
        <v>200</v>
      </c>
      <c r="K495" s="0" t="str">
        <f aca="false">IF(ISERROR(J495),1,"")</f>
        <v/>
      </c>
    </row>
    <row r="496" customFormat="false" ht="13.2" hidden="false" customHeight="false" outlineLevel="0" collapsed="false">
      <c r="E496" s="0" t="s">
        <v>1812</v>
      </c>
      <c r="F496" s="0" t="s">
        <v>1599</v>
      </c>
      <c r="I496" s="0" t="str">
        <f aca="false">LEFT(E496,SEARCH("(",E496,1)-1)</f>
        <v>RDF</v>
      </c>
      <c r="J496" s="0" t="n">
        <f aca="false">IF(ISNUMBER(RIGHT(E496,LEN(E496)-SEARCH("(",E496,1))*1),RIGHT(E496,LEN(E496)-SEARCH("(",E496,1))*1,VLOOKUP(MID(E496,SEARCH("(",E496,1)+1,IF(ISERROR(FIND("NBMX",E496,1)),3,4)),$A$2:$C$36,3,0))</f>
        <v>200</v>
      </c>
      <c r="K496" s="0" t="str">
        <f aca="false">IF(ISERROR(J496),1,"")</f>
        <v/>
      </c>
    </row>
    <row r="497" customFormat="false" ht="13.2" hidden="false" customHeight="false" outlineLevel="0" collapsed="false">
      <c r="E497" s="0" t="s">
        <v>875</v>
      </c>
      <c r="I497" s="0" t="str">
        <f aca="false">LEFT(E497,SEARCH("(",E497,1)-1)</f>
        <v>RDMX</v>
      </c>
      <c r="J497" s="0" t="n">
        <f aca="false">IF(ISNUMBER(RIGHT(E497,LEN(E497)-SEARCH("(",E497,1))*1),RIGHT(E497,LEN(E497)-SEARCH("(",E497,1))*1,VLOOKUP(MID(E497,SEARCH("(",E497,1)+1,IF(ISERROR(FIND("NBMX",E497,1)),3,4)),$A$2:$C$36,3,0))</f>
        <v>200</v>
      </c>
      <c r="K497" s="0" t="str">
        <f aca="false">IF(ISERROR(J497),1,"")</f>
        <v/>
      </c>
    </row>
    <row r="498" customFormat="false" ht="13.2" hidden="false" customHeight="false" outlineLevel="0" collapsed="false">
      <c r="E498" s="0" t="s">
        <v>1813</v>
      </c>
      <c r="F498" s="0" t="s">
        <v>1599</v>
      </c>
      <c r="I498" s="0" t="str">
        <f aca="false">LEFT(E498,SEARCH("(",E498,1)-1)</f>
        <v>REG</v>
      </c>
      <c r="J498" s="0" t="n">
        <f aca="false">IF(ISNUMBER(RIGHT(E498,LEN(E498)-SEARCH("(",E498,1))*1),RIGHT(E498,LEN(E498)-SEARCH("(",E498,1))*1,VLOOKUP(MID(E498,SEARCH("(",E498,1)+1,IF(ISERROR(FIND("NBMX",E498,1)),3,4)),$A$2:$C$36,3,0))</f>
        <v>200</v>
      </c>
      <c r="K498" s="0" t="str">
        <f aca="false">IF(ISERROR(J498),1,"")</f>
        <v/>
      </c>
    </row>
    <row r="499" customFormat="false" ht="13.2" hidden="false" customHeight="false" outlineLevel="0" collapsed="false">
      <c r="E499" s="0" t="s">
        <v>1021</v>
      </c>
      <c r="I499" s="0" t="str">
        <f aca="false">LEFT(E499,SEARCH("(",E499,1)-1)</f>
        <v>REPI</v>
      </c>
      <c r="J499" s="0" t="n">
        <f aca="false">IF(ISNUMBER(RIGHT(E499,LEN(E499)-SEARCH("(",E499,1))*1),RIGHT(E499,LEN(E499)-SEARCH("(",E499,1))*1,VLOOKUP(MID(E499,SEARCH("(",E499,1)+1,IF(ISERROR(FIND("NBMX",E499,1)),3,4)),$A$2:$C$36,3,0))</f>
        <v>1000</v>
      </c>
      <c r="K499" s="0" t="str">
        <f aca="false">IF(ISERROR(J499),1,"")</f>
        <v/>
      </c>
    </row>
    <row r="500" customFormat="false" ht="13.2" hidden="false" customHeight="false" outlineLevel="0" collapsed="false">
      <c r="E500" s="0" t="s">
        <v>1814</v>
      </c>
      <c r="F500" s="0" t="s">
        <v>1599</v>
      </c>
      <c r="I500" s="0" t="str">
        <f aca="false">LEFT(E500,SEARCH("(",E500,1)-1)</f>
        <v>RF5</v>
      </c>
      <c r="J500" s="0" t="n">
        <f aca="false">IF(ISNUMBER(RIGHT(E500,LEN(E500)-SEARCH("(",E500,1))*1),RIGHT(E500,LEN(E500)-SEARCH("(",E500,1))*1,VLOOKUP(MID(E500,SEARCH("(",E500,1)+1,IF(ISERROR(FIND("NBMX",E500,1)),3,4)),$A$2:$C$36,3,0))</f>
        <v>30</v>
      </c>
      <c r="K500" s="0" t="str">
        <f aca="false">IF(ISERROR(J500),1,"")</f>
        <v/>
      </c>
    </row>
    <row r="501" customFormat="false" ht="13.2" hidden="false" customHeight="false" outlineLevel="0" collapsed="false">
      <c r="E501" s="0" t="s">
        <v>1286</v>
      </c>
      <c r="I501" s="0" t="str">
        <f aca="false">LEFT(E501,SEARCH("(",E501,1)-1)</f>
        <v>RFDT</v>
      </c>
      <c r="J501" s="0" t="n">
        <f aca="false">IF(ISNUMBER(RIGHT(E501,LEN(E501)-SEARCH("(",E501,1))*1),RIGHT(E501,LEN(E501)-SEARCH("(",E501,1))*1,VLOOKUP(MID(E501,SEARCH("(",E501,1)+1,IF(ISERROR(FIND("NBMX",E501,1)),3,4)),$A$2:$C$36,3,0))</f>
        <v>720</v>
      </c>
      <c r="K501" s="0" t="str">
        <f aca="false">IF(ISERROR(J501),1,"")</f>
        <v/>
      </c>
    </row>
    <row r="502" customFormat="false" ht="13.2" hidden="false" customHeight="false" outlineLevel="0" collapsed="false">
      <c r="E502" s="0" t="s">
        <v>1022</v>
      </c>
      <c r="I502" s="0" t="str">
        <f aca="false">LEFT(E502,SEARCH("(",E502,1)-1)</f>
        <v>RFPK</v>
      </c>
      <c r="J502" s="0" t="n">
        <f aca="false">IF(ISNUMBER(RIGHT(E502,LEN(E502)-SEARCH("(",E502,1))*1),RIGHT(E502,LEN(E502)-SEARCH("(",E502,1))*1,VLOOKUP(MID(E502,SEARCH("(",E502,1)+1,IF(ISERROR(FIND("NBMX",E502,1)),3,4)),$A$2:$C$36,3,0))</f>
        <v>1000</v>
      </c>
      <c r="K502" s="0" t="str">
        <f aca="false">IF(ISERROR(J502),1,"")</f>
        <v/>
      </c>
    </row>
    <row r="503" customFormat="false" ht="13.2" hidden="false" customHeight="false" outlineLevel="0" collapsed="false">
      <c r="E503" s="0" t="s">
        <v>1023</v>
      </c>
      <c r="I503" s="0" t="str">
        <f aca="false">LEFT(E503,SEARCH("(",E503,1)-1)</f>
        <v>RFPL</v>
      </c>
      <c r="J503" s="0" t="n">
        <f aca="false">IF(ISNUMBER(RIGHT(E503,LEN(E503)-SEARCH("(",E503,1))*1),RIGHT(E503,LEN(E503)-SEARCH("(",E503,1))*1,VLOOKUP(MID(E503,SEARCH("(",E503,1)+1,IF(ISERROR(FIND("NBMX",E503,1)),3,4)),$A$2:$C$36,3,0))</f>
        <v>1000</v>
      </c>
      <c r="K503" s="0" t="str">
        <f aca="false">IF(ISERROR(J503),1,"")</f>
        <v/>
      </c>
    </row>
    <row r="504" customFormat="false" ht="13.2" hidden="false" customHeight="false" outlineLevel="0" collapsed="false">
      <c r="E504" s="0" t="s">
        <v>1024</v>
      </c>
      <c r="I504" s="0" t="str">
        <f aca="false">LEFT(E504,SEARCH("(",E504,1)-1)</f>
        <v>RFPS</v>
      </c>
      <c r="J504" s="0" t="n">
        <f aca="false">IF(ISNUMBER(RIGHT(E504,LEN(E504)-SEARCH("(",E504,1))*1),RIGHT(E504,LEN(E504)-SEARCH("(",E504,1))*1,VLOOKUP(MID(E504,SEARCH("(",E504,1)+1,IF(ISERROR(FIND("NBMX",E504,1)),3,4)),$A$2:$C$36,3,0))</f>
        <v>1000</v>
      </c>
      <c r="K504" s="0" t="str">
        <f aca="false">IF(ISERROR(J504),1,"")</f>
        <v/>
      </c>
    </row>
    <row r="505" customFormat="false" ht="13.2" hidden="false" customHeight="false" outlineLevel="0" collapsed="false">
      <c r="E505" s="0" t="s">
        <v>1025</v>
      </c>
      <c r="I505" s="0" t="str">
        <f aca="false">LEFT(E505,SEARCH("(",E505,1)-1)</f>
        <v>RFPW</v>
      </c>
      <c r="J505" s="0" t="n">
        <f aca="false">IF(ISNUMBER(RIGHT(E505,LEN(E505)-SEARCH("(",E505,1))*1),RIGHT(E505,LEN(E505)-SEARCH("(",E505,1))*1,VLOOKUP(MID(E505,SEARCH("(",E505,1)+1,IF(ISERROR(FIND("NBMX",E505,1)),3,4)),$A$2:$C$36,3,0))</f>
        <v>1000</v>
      </c>
      <c r="K505" s="0" t="str">
        <f aca="false">IF(ISERROR(J505),1,"")</f>
        <v/>
      </c>
    </row>
    <row r="506" customFormat="false" ht="13.2" hidden="false" customHeight="false" outlineLevel="0" collapsed="false">
      <c r="E506" s="0" t="s">
        <v>1026</v>
      </c>
      <c r="I506" s="0" t="str">
        <f aca="false">LEFT(E506,SEARCH("(",E506,1)-1)</f>
        <v>RFPX</v>
      </c>
      <c r="J506" s="0" t="n">
        <f aca="false">IF(ISNUMBER(RIGHT(E506,LEN(E506)-SEARCH("(",E506,1))*1),RIGHT(E506,LEN(E506)-SEARCH("(",E506,1))*1,VLOOKUP(MID(E506,SEARCH("(",E506,1)+1,IF(ISERROR(FIND("NBMX",E506,1)),3,4)),$A$2:$C$36,3,0))</f>
        <v>1000</v>
      </c>
      <c r="K506" s="0" t="str">
        <f aca="false">IF(ISERROR(J506),1,"")</f>
        <v/>
      </c>
    </row>
    <row r="507" customFormat="false" ht="13.2" hidden="false" customHeight="false" outlineLevel="0" collapsed="false">
      <c r="E507" s="0" t="s">
        <v>1027</v>
      </c>
      <c r="I507" s="0" t="str">
        <f aca="false">LEFT(E507,SEARCH("(",E507,1)-1)</f>
        <v>RFTT</v>
      </c>
      <c r="J507" s="0" t="n">
        <f aca="false">IF(ISNUMBER(RIGHT(E507,LEN(E507)-SEARCH("(",E507,1))*1),RIGHT(E507,LEN(E507)-SEARCH("(",E507,1))*1,VLOOKUP(MID(E507,SEARCH("(",E507,1)+1,IF(ISERROR(FIND("NBMX",E507,1)),3,4)),$A$2:$C$36,3,0))</f>
        <v>1000</v>
      </c>
      <c r="K507" s="0" t="str">
        <f aca="false">IF(ISERROR(J507),1,"")</f>
        <v/>
      </c>
    </row>
    <row r="508" customFormat="false" ht="13.2" hidden="false" customHeight="false" outlineLevel="0" collapsed="false">
      <c r="E508" s="0" t="s">
        <v>1028</v>
      </c>
      <c r="I508" s="0" t="str">
        <f aca="false">LEFT(E508,SEARCH("(",E508,1)-1)</f>
        <v>RFV</v>
      </c>
      <c r="J508" s="0" t="n">
        <f aca="false">IF(ISNUMBER(RIGHT(E508,LEN(E508)-SEARCH("(",E508,1))*1),RIGHT(E508,LEN(E508)-SEARCH("(",E508,1))*1,VLOOKUP(MID(E508,SEARCH("(",E508,1)+1,IF(ISERROR(FIND("NBMX",E508,1)),3,4)),$A$2:$C$36,3,0))</f>
        <v>1000</v>
      </c>
      <c r="K508" s="0" t="str">
        <f aca="false">IF(ISERROR(J508),1,"")</f>
        <v/>
      </c>
    </row>
    <row r="509" customFormat="false" ht="13.2" hidden="false" customHeight="false" outlineLevel="0" collapsed="false">
      <c r="E509" s="0" t="s">
        <v>1029</v>
      </c>
      <c r="I509" s="0" t="str">
        <f aca="false">LEFT(E509,SEARCH("(",E509,1)-1)</f>
        <v>RFV0</v>
      </c>
      <c r="J509" s="0" t="n">
        <f aca="false">IF(ISNUMBER(RIGHT(E509,LEN(E509)-SEARCH("(",E509,1))*1),RIGHT(E509,LEN(E509)-SEARCH("(",E509,1))*1,VLOOKUP(MID(E509,SEARCH("(",E509,1)+1,IF(ISERROR(FIND("NBMX",E509,1)),3,4)),$A$2:$C$36,3,0))</f>
        <v>1000</v>
      </c>
      <c r="K509" s="0" t="str">
        <f aca="false">IF(ISERROR(J509),1,"")</f>
        <v/>
      </c>
    </row>
    <row r="510" customFormat="false" ht="13.2" hidden="false" customHeight="false" outlineLevel="0" collapsed="false">
      <c r="E510" s="0" t="s">
        <v>1030</v>
      </c>
      <c r="I510" s="0" t="str">
        <f aca="false">LEFT(E510,SEARCH("(",E510,1)-1)</f>
        <v>RHD</v>
      </c>
      <c r="J510" s="0" t="n">
        <f aca="false">IF(ISNUMBER(RIGHT(E510,LEN(E510)-SEARCH("(",E510,1))*1),RIGHT(E510,LEN(E510)-SEARCH("(",E510,1))*1,VLOOKUP(MID(E510,SEARCH("(",E510,1)+1,IF(ISERROR(FIND("NBMX",E510,1)),3,4)),$A$2:$C$36,3,0))</f>
        <v>1000</v>
      </c>
      <c r="K510" s="0" t="str">
        <f aca="false">IF(ISERROR(J510),1,"")</f>
        <v/>
      </c>
    </row>
    <row r="511" customFormat="false" ht="13.2" hidden="false" customHeight="false" outlineLevel="0" collapsed="false">
      <c r="E511" s="0" t="s">
        <v>842</v>
      </c>
      <c r="I511" s="0" t="str">
        <f aca="false">LEFT(E511,SEARCH("(",E511,1)-1)</f>
        <v>RHT</v>
      </c>
      <c r="J511" s="0" t="n">
        <f aca="false">IF(ISNUMBER(RIGHT(E511,LEN(E511)-SEARCH("(",E511,1))*1),RIGHT(E511,LEN(E511)-SEARCH("(",E511,1))*1,VLOOKUP(MID(E511,SEARCH("(",E511,1)+1,IF(ISERROR(FIND("NBMX",E511,1)),3,4)),$A$2:$C$36,3,0))</f>
        <v>300</v>
      </c>
      <c r="K511" s="0" t="str">
        <f aca="false">IF(ISERROR(J511),1,"")</f>
        <v/>
      </c>
    </row>
    <row r="512" customFormat="false" ht="13.2" hidden="false" customHeight="false" outlineLevel="0" collapsed="false">
      <c r="E512" s="0" t="s">
        <v>1031</v>
      </c>
      <c r="I512" s="0" t="str">
        <f aca="false">LEFT(E512,SEARCH("(",E512,1)-1)</f>
        <v>RHTT</v>
      </c>
      <c r="J512" s="0" t="n">
        <f aca="false">IF(ISNUMBER(RIGHT(E512,LEN(E512)-SEARCH("(",E512,1))*1),RIGHT(E512,LEN(E512)-SEARCH("(",E512,1))*1,VLOOKUP(MID(E512,SEARCH("(",E512,1)+1,IF(ISERROR(FIND("NBMX",E512,1)),3,4)),$A$2:$C$36,3,0))</f>
        <v>1000</v>
      </c>
      <c r="K512" s="0" t="str">
        <f aca="false">IF(ISERROR(J512),1,"")</f>
        <v/>
      </c>
    </row>
    <row r="513" customFormat="false" ht="13.2" hidden="false" customHeight="false" outlineLevel="0" collapsed="false">
      <c r="E513" s="0" t="s">
        <v>843</v>
      </c>
      <c r="I513" s="0" t="str">
        <f aca="false">LEFT(E513,SEARCH("(",E513,1)-1)</f>
        <v>RIN</v>
      </c>
      <c r="J513" s="0" t="n">
        <f aca="false">IF(ISNUMBER(RIGHT(E513,LEN(E513)-SEARCH("(",E513,1))*1),RIGHT(E513,LEN(E513)-SEARCH("(",E513,1))*1,VLOOKUP(MID(E513,SEARCH("(",E513,1)+1,IF(ISERROR(FIND("NBMX",E513,1)),3,4)),$A$2:$C$36,3,0))</f>
        <v>300</v>
      </c>
      <c r="K513" s="0" t="str">
        <f aca="false">IF(ISERROR(J513),1,"")</f>
        <v/>
      </c>
    </row>
    <row r="514" customFormat="false" ht="13.2" hidden="false" customHeight="false" outlineLevel="0" collapsed="false">
      <c r="E514" s="0" t="s">
        <v>1032</v>
      </c>
      <c r="I514" s="0" t="str">
        <f aca="false">LEFT(E514,SEARCH("(",E514,1)-1)</f>
        <v>RINT</v>
      </c>
      <c r="J514" s="0" t="n">
        <f aca="false">IF(ISNUMBER(RIGHT(E514,LEN(E514)-SEARCH("(",E514,1))*1),RIGHT(E514,LEN(E514)-SEARCH("(",E514,1))*1,VLOOKUP(MID(E514,SEARCH("(",E514,1)+1,IF(ISERROR(FIND("NBMX",E514,1)),3,4)),$A$2:$C$36,3,0))</f>
        <v>1000</v>
      </c>
      <c r="K514" s="0" t="str">
        <f aca="false">IF(ISERROR(J514),1,"")</f>
        <v/>
      </c>
    </row>
    <row r="515" customFormat="false" ht="13.2" hidden="false" customHeight="false" outlineLevel="0" collapsed="false">
      <c r="E515" s="0" t="s">
        <v>876</v>
      </c>
      <c r="I515" s="0" t="str">
        <f aca="false">LEFT(E515,SEARCH("(",E515,1)-1)</f>
        <v>RLAD</v>
      </c>
      <c r="J515" s="0" t="n">
        <f aca="false">IF(ISNUMBER(RIGHT(E515,LEN(E515)-SEARCH("(",E515,1))*1),RIGHT(E515,LEN(E515)-SEARCH("(",E515,1))*1,VLOOKUP(MID(E515,SEARCH("(",E515,1)+1,IF(ISERROR(FIND("NBMX",E515,1)),3,4)),$A$2:$C$36,3,0))</f>
        <v>200</v>
      </c>
      <c r="K515" s="0" t="str">
        <f aca="false">IF(ISERROR(J515),1,"")</f>
        <v/>
      </c>
    </row>
    <row r="516" customFormat="false" ht="13.2" hidden="false" customHeight="false" outlineLevel="0" collapsed="false">
      <c r="E516" s="0" t="s">
        <v>1033</v>
      </c>
      <c r="I516" s="0" t="str">
        <f aca="false">LEFT(E516,SEARCH("(",E516,1)-1)</f>
        <v>RLF</v>
      </c>
      <c r="J516" s="0" t="n">
        <f aca="false">IF(ISNUMBER(RIGHT(E516,LEN(E516)-SEARCH("(",E516,1))*1),RIGHT(E516,LEN(E516)-SEARCH("(",E516,1))*1,VLOOKUP(MID(E516,SEARCH("(",E516,1)+1,IF(ISERROR(FIND("NBMX",E516,1)),3,4)),$A$2:$C$36,3,0))</f>
        <v>1000</v>
      </c>
      <c r="K516" s="0" t="str">
        <f aca="false">IF(ISERROR(J516),1,"")</f>
        <v/>
      </c>
    </row>
    <row r="517" customFormat="false" ht="13.2" hidden="false" customHeight="false" outlineLevel="0" collapsed="false">
      <c r="E517" s="0" t="s">
        <v>1034</v>
      </c>
      <c r="I517" s="0" t="str">
        <f aca="false">LEFT(E517,SEARCH("(",E517,1)-1)</f>
        <v>RMXS</v>
      </c>
      <c r="J517" s="0" t="n">
        <f aca="false">IF(ISNUMBER(RIGHT(E517,LEN(E517)-SEARCH("(",E517,1))*1),RIGHT(E517,LEN(E517)-SEARCH("(",E517,1))*1,VLOOKUP(MID(E517,SEARCH("(",E517,1)+1,IF(ISERROR(FIND("NBMX",E517,1)),3,4)),$A$2:$C$36,3,0))</f>
        <v>1000</v>
      </c>
      <c r="K517" s="0" t="str">
        <f aca="false">IF(ISERROR(J517),1,"")</f>
        <v/>
      </c>
    </row>
    <row r="518" customFormat="false" ht="13.2" hidden="false" customHeight="false" outlineLevel="0" collapsed="false">
      <c r="E518" s="0" t="s">
        <v>1815</v>
      </c>
      <c r="F518" s="0" t="s">
        <v>1599</v>
      </c>
      <c r="I518" s="0" t="str">
        <f aca="false">LEFT(E518,SEARCH("(",E518,1)-1)</f>
        <v>RNMN</v>
      </c>
      <c r="J518" s="0" t="n">
        <f aca="false">IF(ISNUMBER(RIGHT(E518,LEN(E518)-SEARCH("(",E518,1))*1),RIGHT(E518,LEN(E518)-SEARCH("(",E518,1))*1,VLOOKUP(MID(E518,SEARCH("(",E518,1)+1,IF(ISERROR(FIND("NBMX",E518,1)),3,4)),$A$2:$C$36,3,0))</f>
        <v>12</v>
      </c>
      <c r="K518" s="0" t="str">
        <f aca="false">IF(ISERROR(J518),1,"")</f>
        <v/>
      </c>
    </row>
    <row r="519" customFormat="false" ht="13.2" hidden="false" customHeight="false" outlineLevel="0" collapsed="false">
      <c r="E519" s="0" t="s">
        <v>1816</v>
      </c>
      <c r="F519" s="0" t="s">
        <v>1599</v>
      </c>
      <c r="I519" s="0" t="str">
        <f aca="false">LEFT(E519,SEARCH("(",E519,1)-1)</f>
        <v>ROK</v>
      </c>
      <c r="J519" s="0" t="n">
        <f aca="false">IF(ISNUMBER(RIGHT(E519,LEN(E519)-SEARCH("(",E519,1))*1),RIGHT(E519,LEN(E519)-SEARCH("(",E519,1))*1,VLOOKUP(MID(E519,SEARCH("(",E519,1)+1,IF(ISERROR(FIND("NBMX",E519,1)),3,4)),$A$2:$C$36,3,0))</f>
        <v>12</v>
      </c>
      <c r="K519" s="0" t="str">
        <f aca="false">IF(ISERROR(J519),1,"")</f>
        <v/>
      </c>
    </row>
    <row r="520" customFormat="false" ht="13.2" hidden="false" customHeight="false" outlineLevel="0" collapsed="false">
      <c r="E520" s="0" t="s">
        <v>1035</v>
      </c>
      <c r="I520" s="0" t="str">
        <f aca="false">LEFT(E520,SEARCH("(",E520,1)-1)</f>
        <v>ROSP</v>
      </c>
      <c r="J520" s="0" t="n">
        <f aca="false">IF(ISNUMBER(RIGHT(E520,LEN(E520)-SEARCH("(",E520,1))*1),RIGHT(E520,LEN(E520)-SEARCH("(",E520,1))*1,VLOOKUP(MID(E520,SEARCH("(",E520,1)+1,IF(ISERROR(FIND("NBMX",E520,1)),3,4)),$A$2:$C$36,3,0))</f>
        <v>1000</v>
      </c>
      <c r="K520" s="0" t="str">
        <f aca="false">IF(ISERROR(J520),1,"")</f>
        <v/>
      </c>
    </row>
    <row r="521" customFormat="false" ht="13.2" hidden="false" customHeight="false" outlineLevel="0" collapsed="false">
      <c r="E521" s="0" t="s">
        <v>1249</v>
      </c>
      <c r="I521" s="0" t="str">
        <f aca="false">LEFT(E521,SEARCH("(",E521,1)-1)</f>
        <v>RQRB</v>
      </c>
      <c r="J521" s="0" t="n">
        <f aca="false">IF(ISNUMBER(RIGHT(E521,LEN(E521)-SEARCH("(",E521,1))*1),RIGHT(E521,LEN(E521)-SEARCH("(",E521,1))*1,VLOOKUP(MID(E521,SEARCH("(",E521,1)+1,IF(ISERROR(FIND("NBMX",E521,1)),3,4)),$A$2:$C$36,3,0))</f>
        <v>4000</v>
      </c>
      <c r="K521" s="0" t="str">
        <f aca="false">IF(ISERROR(J521),1,"")</f>
        <v/>
      </c>
    </row>
    <row r="522" customFormat="false" ht="13.2" hidden="false" customHeight="false" outlineLevel="0" collapsed="false">
      <c r="E522" s="0" t="s">
        <v>844</v>
      </c>
      <c r="I522" s="0" t="str">
        <f aca="false">LEFT(E522,SEARCH("(",E522,1)-1)</f>
        <v>RR</v>
      </c>
      <c r="J522" s="0" t="n">
        <f aca="false">IF(ISNUMBER(RIGHT(E522,LEN(E522)-SEARCH("(",E522,1))*1),RIGHT(E522,LEN(E522)-SEARCH("(",E522,1))*1,VLOOKUP(MID(E522,SEARCH("(",E522,1)+1,IF(ISERROR(FIND("NBMX",E522,1)),3,4)),$A$2:$C$36,3,0))</f>
        <v>300</v>
      </c>
      <c r="K522" s="0" t="str">
        <f aca="false">IF(ISERROR(J522),1,"")</f>
        <v/>
      </c>
    </row>
    <row r="523" customFormat="false" ht="13.2" hidden="false" customHeight="false" outlineLevel="0" collapsed="false">
      <c r="E523" s="0" t="s">
        <v>1036</v>
      </c>
      <c r="I523" s="0" t="str">
        <f aca="false">LEFT(E523,SEARCH("(",E523,1)-1)</f>
        <v>RRUF</v>
      </c>
      <c r="J523" s="0" t="n">
        <f aca="false">IF(ISNUMBER(RIGHT(E523,LEN(E523)-SEARCH("(",E523,1))*1),RIGHT(E523,LEN(E523)-SEARCH("(",E523,1))*1,VLOOKUP(MID(E523,SEARCH("(",E523,1)+1,IF(ISERROR(FIND("NBMX",E523,1)),3,4)),$A$2:$C$36,3,0))</f>
        <v>1000</v>
      </c>
      <c r="K523" s="0" t="str">
        <f aca="false">IF(ISERROR(J523),1,"")</f>
        <v/>
      </c>
    </row>
    <row r="524" customFormat="false" ht="13.2" hidden="false" customHeight="false" outlineLevel="0" collapsed="false">
      <c r="E524" s="0" t="s">
        <v>1037</v>
      </c>
      <c r="I524" s="0" t="str">
        <f aca="false">LEFT(E524,SEARCH("(",E524,1)-1)</f>
        <v>RSAE</v>
      </c>
      <c r="J524" s="0" t="n">
        <f aca="false">IF(ISNUMBER(RIGHT(E524,LEN(E524)-SEARCH("(",E524,1))*1),RIGHT(E524,LEN(E524)-SEARCH("(",E524,1))*1,VLOOKUP(MID(E524,SEARCH("(",E524,1)+1,IF(ISERROR(FIND("NBMX",E524,1)),3,4)),$A$2:$C$36,3,0))</f>
        <v>1000</v>
      </c>
      <c r="K524" s="0" t="str">
        <f aca="false">IF(ISERROR(J524),1,"")</f>
        <v/>
      </c>
    </row>
    <row r="525" customFormat="false" ht="13.2" hidden="false" customHeight="false" outlineLevel="0" collapsed="false">
      <c r="E525" s="0" t="s">
        <v>1038</v>
      </c>
      <c r="I525" s="0" t="str">
        <f aca="false">LEFT(E525,SEARCH("(",E525,1)-1)</f>
        <v>RSAP</v>
      </c>
      <c r="J525" s="0" t="n">
        <f aca="false">IF(ISNUMBER(RIGHT(E525,LEN(E525)-SEARCH("(",E525,1))*1),RIGHT(E525,LEN(E525)-SEARCH("(",E525,1))*1,VLOOKUP(MID(E525,SEARCH("(",E525,1)+1,IF(ISERROR(FIND("NBMX",E525,1)),3,4)),$A$2:$C$36,3,0))</f>
        <v>1000</v>
      </c>
      <c r="K525" s="0" t="str">
        <f aca="false">IF(ISERROR(J525),1,"")</f>
        <v/>
      </c>
    </row>
    <row r="526" customFormat="false" ht="13.2" hidden="false" customHeight="false" outlineLevel="0" collapsed="false">
      <c r="E526" s="0" t="s">
        <v>1039</v>
      </c>
      <c r="I526" s="0" t="str">
        <f aca="false">LEFT(E526,SEARCH("(",E526,1)-1)</f>
        <v>RSBD</v>
      </c>
      <c r="J526" s="0" t="n">
        <f aca="false">IF(ISNUMBER(RIGHT(E526,LEN(E526)-SEARCH("(",E526,1))*1),RIGHT(E526,LEN(E526)-SEARCH("(",E526,1))*1,VLOOKUP(MID(E526,SEARCH("(",E526,1)+1,IF(ISERROR(FIND("NBMX",E526,1)),3,4)),$A$2:$C$36,3,0))</f>
        <v>1000</v>
      </c>
      <c r="K526" s="0" t="str">
        <f aca="false">IF(ISERROR(J526),1,"")</f>
        <v/>
      </c>
    </row>
    <row r="527" customFormat="false" ht="13.2" hidden="false" customHeight="false" outlineLevel="0" collapsed="false">
      <c r="E527" s="0" t="s">
        <v>1817</v>
      </c>
      <c r="F527" s="0" t="s">
        <v>1599</v>
      </c>
      <c r="I527" s="0" t="str">
        <f aca="false">LEFT(E527,SEARCH("(",E527,1)-1)</f>
        <v>RSD</v>
      </c>
      <c r="J527" s="0" t="n">
        <f aca="false">IF(ISNUMBER(RIGHT(E527,LEN(E527)-SEARCH("(",E527,1))*1),RIGHT(E527,LEN(E527)-SEARCH("(",E527,1))*1,VLOOKUP(MID(E527,SEARCH("(",E527,1)+1,IF(ISERROR(FIND("NBMX",E527,1)),3,4)),$A$2:$C$36,3,0))</f>
        <v>12</v>
      </c>
      <c r="K527" s="0" t="str">
        <f aca="false">IF(ISERROR(J527),1,"")</f>
        <v/>
      </c>
    </row>
    <row r="528" customFormat="false" ht="13.2" hidden="false" customHeight="false" outlineLevel="0" collapsed="false">
      <c r="E528" s="0" t="s">
        <v>1818</v>
      </c>
      <c r="F528" s="0" t="s">
        <v>1599</v>
      </c>
      <c r="I528" s="0" t="str">
        <f aca="false">LEFT(E528,SEARCH("(",E528,1)-1)</f>
        <v>RSDM</v>
      </c>
      <c r="J528" s="0" t="n">
        <f aca="false">IF(ISNUMBER(RIGHT(E528,LEN(E528)-SEARCH("(",E528,1))*1),RIGHT(E528,LEN(E528)-SEARCH("(",E528,1))*1,VLOOKUP(MID(E528,SEARCH("(",E528,1)+1,IF(ISERROR(FIND("NBMX",E528,1)),3,4)),$A$2:$C$36,3,0))</f>
        <v>12</v>
      </c>
      <c r="K528" s="0" t="str">
        <f aca="false">IF(ISERROR(J528),1,"")</f>
        <v/>
      </c>
    </row>
    <row r="529" customFormat="false" ht="13.2" hidden="false" customHeight="false" outlineLevel="0" collapsed="false">
      <c r="E529" s="0" t="s">
        <v>1040</v>
      </c>
      <c r="I529" s="0" t="str">
        <f aca="false">LEFT(E529,SEARCH("(",E529,1)-1)</f>
        <v>RSDP</v>
      </c>
      <c r="J529" s="0" t="n">
        <f aca="false">IF(ISNUMBER(RIGHT(E529,LEN(E529)-SEARCH("(",E529,1))*1),RIGHT(E529,LEN(E529)-SEARCH("(",E529,1))*1,VLOOKUP(MID(E529,SEARCH("(",E529,1)+1,IF(ISERROR(FIND("NBMX",E529,1)),3,4)),$A$2:$C$36,3,0))</f>
        <v>1000</v>
      </c>
      <c r="K529" s="0" t="str">
        <f aca="false">IF(ISERROR(J529),1,"")</f>
        <v/>
      </c>
    </row>
    <row r="530" customFormat="false" ht="13.2" hidden="false" customHeight="false" outlineLevel="0" collapsed="false">
      <c r="E530" s="0" t="s">
        <v>1041</v>
      </c>
      <c r="I530" s="0" t="str">
        <f aca="false">LEFT(E530,SEARCH("(",E530,1)-1)</f>
        <v>RSEE</v>
      </c>
      <c r="J530" s="0" t="n">
        <f aca="false">IF(ISNUMBER(RIGHT(E530,LEN(E530)-SEARCH("(",E530,1))*1),RIGHT(E530,LEN(E530)-SEARCH("(",E530,1))*1,VLOOKUP(MID(E530,SEARCH("(",E530,1)+1,IF(ISERROR(FIND("NBMX",E530,1)),3,4)),$A$2:$C$36,3,0))</f>
        <v>1000</v>
      </c>
      <c r="K530" s="0" t="str">
        <f aca="false">IF(ISERROR(J530),1,"")</f>
        <v/>
      </c>
    </row>
    <row r="531" customFormat="false" ht="13.2" hidden="false" customHeight="false" outlineLevel="0" collapsed="false">
      <c r="E531" s="0" t="s">
        <v>1042</v>
      </c>
      <c r="I531" s="0" t="str">
        <f aca="false">LEFT(E531,SEARCH("(",E531,1)-1)</f>
        <v>RSEP</v>
      </c>
      <c r="J531" s="0" t="n">
        <f aca="false">IF(ISNUMBER(RIGHT(E531,LEN(E531)-SEARCH("(",E531,1))*1),RIGHT(E531,LEN(E531)-SEARCH("(",E531,1))*1,VLOOKUP(MID(E531,SEARCH("(",E531,1)+1,IF(ISERROR(FIND("NBMX",E531,1)),3,4)),$A$2:$C$36,3,0))</f>
        <v>1000</v>
      </c>
      <c r="K531" s="0" t="str">
        <f aca="false">IF(ISERROR(J531),1,"")</f>
        <v/>
      </c>
    </row>
    <row r="532" customFormat="false" ht="13.2" hidden="false" customHeight="false" outlineLevel="0" collapsed="false">
      <c r="E532" s="0" t="s">
        <v>1043</v>
      </c>
      <c r="I532" s="0" t="str">
        <f aca="false">LEFT(E532,SEARCH("(",E532,1)-1)</f>
        <v>RSF</v>
      </c>
      <c r="J532" s="0" t="n">
        <f aca="false">IF(ISNUMBER(RIGHT(E532,LEN(E532)-SEARCH("(",E532,1))*1),RIGHT(E532,LEN(E532)-SEARCH("(",E532,1))*1,VLOOKUP(MID(E532,SEARCH("(",E532,1)+1,IF(ISERROR(FIND("NBMX",E532,1)),3,4)),$A$2:$C$36,3,0))</f>
        <v>1000</v>
      </c>
      <c r="K532" s="0" t="str">
        <f aca="false">IF(ISERROR(J532),1,"")</f>
        <v/>
      </c>
    </row>
    <row r="533" customFormat="false" ht="13.2" hidden="false" customHeight="false" outlineLevel="0" collapsed="false">
      <c r="E533" s="0" t="s">
        <v>1250</v>
      </c>
      <c r="I533" s="0" t="str">
        <f aca="false">LEFT(E533,SEARCH("(",E533,1)-1)</f>
        <v>RSFN</v>
      </c>
      <c r="J533" s="0" t="n">
        <f aca="false">IF(ISNUMBER(RIGHT(E533,LEN(E533)-SEARCH("(",E533,1))*1),RIGHT(E533,LEN(E533)-SEARCH("(",E533,1))*1,VLOOKUP(MID(E533,SEARCH("(",E533,1)+1,IF(ISERROR(FIND("NBMX",E533,1)),3,4)),$A$2:$C$36,3,0))</f>
        <v>4000</v>
      </c>
      <c r="K533" s="0" t="str">
        <f aca="false">IF(ISERROR(J533),1,"")</f>
        <v/>
      </c>
    </row>
    <row r="534" customFormat="false" ht="13.2" hidden="false" customHeight="false" outlineLevel="0" collapsed="false">
      <c r="E534" s="0" t="s">
        <v>1044</v>
      </c>
      <c r="I534" s="0" t="str">
        <f aca="false">LEFT(E534,SEARCH("(",E534,1)-1)</f>
        <v>RSHC</v>
      </c>
      <c r="J534" s="0" t="n">
        <f aca="false">IF(ISNUMBER(RIGHT(E534,LEN(E534)-SEARCH("(",E534,1))*1),RIGHT(E534,LEN(E534)-SEARCH("(",E534,1))*1,VLOOKUP(MID(E534,SEARCH("(",E534,1)+1,IF(ISERROR(FIND("NBMX",E534,1)),3,4)),$A$2:$C$36,3,0))</f>
        <v>1000</v>
      </c>
      <c r="K534" s="0" t="str">
        <f aca="false">IF(ISERROR(J534),1,"")</f>
        <v/>
      </c>
    </row>
    <row r="535" customFormat="false" ht="13.2" hidden="false" customHeight="false" outlineLevel="0" collapsed="false">
      <c r="E535" s="0" t="s">
        <v>1045</v>
      </c>
      <c r="I535" s="0" t="str">
        <f aca="false">LEFT(E535,SEARCH("(",E535,1)-1)</f>
        <v>RSK</v>
      </c>
      <c r="J535" s="0" t="n">
        <f aca="false">IF(ISNUMBER(RIGHT(E535,LEN(E535)-SEARCH("(",E535,1))*1),RIGHT(E535,LEN(E535)-SEARCH("(",E535,1))*1,VLOOKUP(MID(E535,SEARCH("(",E535,1)+1,IF(ISERROR(FIND("NBMX",E535,1)),3,4)),$A$2:$C$36,3,0))</f>
        <v>1000</v>
      </c>
      <c r="K535" s="0" t="str">
        <f aca="false">IF(ISERROR(J535),1,"")</f>
        <v/>
      </c>
    </row>
    <row r="536" customFormat="false" ht="13.2" hidden="false" customHeight="false" outlineLevel="0" collapsed="false">
      <c r="E536" s="0" t="s">
        <v>1046</v>
      </c>
      <c r="I536" s="0" t="str">
        <f aca="false">LEFT(E536,SEARCH("(",E536,1)-1)</f>
        <v>RSLK</v>
      </c>
      <c r="J536" s="0" t="n">
        <f aca="false">IF(ISNUMBER(RIGHT(E536,LEN(E536)-SEARCH("(",E536,1))*1),RIGHT(E536,LEN(E536)-SEARCH("(",E536,1))*1,VLOOKUP(MID(E536,SEARCH("(",E536,1)+1,IF(ISERROR(FIND("NBMX",E536,1)),3,4)),$A$2:$C$36,3,0))</f>
        <v>1000</v>
      </c>
      <c r="K536" s="0" t="str">
        <f aca="false">IF(ISERROR(J536),1,"")</f>
        <v/>
      </c>
    </row>
    <row r="537" customFormat="false" ht="13.2" hidden="false" customHeight="false" outlineLevel="0" collapsed="false">
      <c r="E537" s="0" t="s">
        <v>1050</v>
      </c>
      <c r="I537" s="0" t="str">
        <f aca="false">LEFT(E537,SEARCH("(",E537,1)-1)</f>
        <v>RSO3</v>
      </c>
      <c r="J537" s="0" t="n">
        <f aca="false">IF(ISNUMBER(RIGHT(E537,LEN(E537)-SEARCH("(",E537,1))*1),RIGHT(E537,LEN(E537)-SEARCH("(",E537,1))*1,VLOOKUP(MID(E537,SEARCH("(",E537,1)+1,IF(ISERROR(FIND("NBMX",E537,1)),3,4)),$A$2:$C$36,3,0))</f>
        <v>1000</v>
      </c>
      <c r="K537" s="0" t="str">
        <f aca="false">IF(ISERROR(J537),1,"")</f>
        <v/>
      </c>
    </row>
    <row r="538" customFormat="false" ht="13.2" hidden="false" customHeight="false" outlineLevel="0" collapsed="false">
      <c r="E538" s="0" t="s">
        <v>1047</v>
      </c>
      <c r="I538" s="0" t="str">
        <f aca="false">LEFT(E538,SEARCH("(",E538,1)-1)</f>
        <v>RSOC</v>
      </c>
      <c r="J538" s="0" t="n">
        <f aca="false">IF(ISNUMBER(RIGHT(E538,LEN(E538)-SEARCH("(",E538,1))*1),RIGHT(E538,LEN(E538)-SEARCH("(",E538,1))*1,VLOOKUP(MID(E538,SEARCH("(",E538,1)+1,IF(ISERROR(FIND("NBMX",E538,1)),3,4)),$A$2:$C$36,3,0))</f>
        <v>1000</v>
      </c>
      <c r="K538" s="0" t="str">
        <f aca="false">IF(ISERROR(J538),1,"")</f>
        <v/>
      </c>
    </row>
    <row r="539" customFormat="false" ht="13.2" hidden="false" customHeight="false" outlineLevel="0" collapsed="false">
      <c r="E539" s="0" t="s">
        <v>1048</v>
      </c>
      <c r="I539" s="0" t="str">
        <f aca="false">LEFT(E539,SEARCH("(",E539,1)-1)</f>
        <v>RSON</v>
      </c>
      <c r="J539" s="0" t="n">
        <f aca="false">IF(ISNUMBER(RIGHT(E539,LEN(E539)-SEARCH("(",E539,1))*1),RIGHT(E539,LEN(E539)-SEARCH("(",E539,1))*1,VLOOKUP(MID(E539,SEARCH("(",E539,1)+1,IF(ISERROR(FIND("NBMX",E539,1)),3,4)),$A$2:$C$36,3,0))</f>
        <v>1000</v>
      </c>
      <c r="K539" s="0" t="str">
        <f aca="false">IF(ISERROR(J539),1,"")</f>
        <v/>
      </c>
    </row>
    <row r="540" customFormat="false" ht="13.2" hidden="false" customHeight="false" outlineLevel="0" collapsed="false">
      <c r="E540" s="0" t="s">
        <v>1049</v>
      </c>
      <c r="I540" s="0" t="str">
        <f aca="false">LEFT(E540,SEARCH("(",E540,1)-1)</f>
        <v>RSOP</v>
      </c>
      <c r="J540" s="0" t="n">
        <f aca="false">IF(ISNUMBER(RIGHT(E540,LEN(E540)-SEARCH("(",E540,1))*1),RIGHT(E540,LEN(E540)-SEARCH("(",E540,1))*1,VLOOKUP(MID(E540,SEARCH("(",E540,1)+1,IF(ISERROR(FIND("NBMX",E540,1)),3,4)),$A$2:$C$36,3,0))</f>
        <v>1000</v>
      </c>
      <c r="K540" s="0" t="str">
        <f aca="false">IF(ISERROR(J540),1,"")</f>
        <v/>
      </c>
    </row>
    <row r="541" customFormat="false" ht="13.2" hidden="false" customHeight="false" outlineLevel="0" collapsed="false">
      <c r="E541" s="0" t="s">
        <v>1060</v>
      </c>
      <c r="I541" s="0" t="str">
        <f aca="false">LEFT(E541,SEARCH("(",E541,1)-1)</f>
        <v>RSPK</v>
      </c>
      <c r="J541" s="0" t="n">
        <f aca="false">IF(ISNUMBER(RIGHT(E541,LEN(E541)-SEARCH("(",E541,1))*1),RIGHT(E541,LEN(E541)-SEARCH("(",E541,1))*1,VLOOKUP(MID(E541,SEARCH("(",E541,1)+1,IF(ISERROR(FIND("NBMX",E541,1)),3,4)),$A$2:$C$36,3,0))</f>
        <v>1000</v>
      </c>
      <c r="K541" s="0" t="str">
        <f aca="false">IF(ISERROR(J541),1,"")</f>
        <v/>
      </c>
    </row>
    <row r="542" customFormat="false" ht="13.2" hidden="false" customHeight="false" outlineLevel="0" collapsed="false">
      <c r="E542" s="0" t="s">
        <v>1819</v>
      </c>
      <c r="F542" s="0" t="s">
        <v>1681</v>
      </c>
      <c r="I542" s="0" t="str">
        <f aca="false">LEFT(E542,SEARCH("(",E542,1)-1)</f>
        <v>RSPS</v>
      </c>
      <c r="J542" s="0" t="n">
        <f aca="false">IF(ISNUMBER(RIGHT(E542,LEN(E542)-SEARCH("(",E542,1))*1),RIGHT(E542,LEN(E542)-SEARCH("(",E542,1))*1,VLOOKUP(MID(E542,SEARCH("(",E542,1)+1,IF(ISERROR(FIND("NBMX",E542,1)),3,4)),$A$2:$C$36,3,0))</f>
        <v>60</v>
      </c>
      <c r="K542" s="0" t="str">
        <f aca="false">IF(ISERROR(J542),1,"")</f>
        <v/>
      </c>
    </row>
    <row r="543" customFormat="false" ht="13.2" hidden="false" customHeight="false" outlineLevel="0" collapsed="false">
      <c r="E543" s="0" t="s">
        <v>1051</v>
      </c>
      <c r="I543" s="0" t="str">
        <f aca="false">LEFT(E543,SEARCH("(",E543,1)-1)</f>
        <v>RSRR</v>
      </c>
      <c r="J543" s="0" t="n">
        <f aca="false">IF(ISNUMBER(RIGHT(E543,LEN(E543)-SEARCH("(",E543,1))*1),RIGHT(E543,LEN(E543)-SEARCH("(",E543,1))*1,VLOOKUP(MID(E543,SEARCH("(",E543,1)+1,IF(ISERROR(FIND("NBMX",E543,1)),3,4)),$A$2:$C$36,3,0))</f>
        <v>1000</v>
      </c>
      <c r="K543" s="0" t="str">
        <f aca="false">IF(ISERROR(J543),1,"")</f>
        <v/>
      </c>
    </row>
    <row r="544" customFormat="false" ht="13.2" hidden="false" customHeight="false" outlineLevel="0" collapsed="false">
      <c r="E544" s="0" t="s">
        <v>1052</v>
      </c>
      <c r="I544" s="0" t="str">
        <f aca="false">LEFT(E544,SEARCH("(",E544,1)-1)</f>
        <v>RSSA</v>
      </c>
      <c r="J544" s="0" t="n">
        <f aca="false">IF(ISNUMBER(RIGHT(E544,LEN(E544)-SEARCH("(",E544,1))*1),RIGHT(E544,LEN(E544)-SEARCH("(",E544,1))*1,VLOOKUP(MID(E544,SEARCH("(",E544,1)+1,IF(ISERROR(FIND("NBMX",E544,1)),3,4)),$A$2:$C$36,3,0))</f>
        <v>1000</v>
      </c>
      <c r="K544" s="0" t="str">
        <f aca="false">IF(ISERROR(J544),1,"")</f>
        <v/>
      </c>
    </row>
    <row r="545" customFormat="false" ht="13.2" hidden="false" customHeight="false" outlineLevel="0" collapsed="false">
      <c r="E545" s="0" t="s">
        <v>1251</v>
      </c>
      <c r="I545" s="0" t="str">
        <f aca="false">LEFT(E545,SEARCH("(",E545,1)-1)</f>
        <v>RSSF</v>
      </c>
      <c r="J545" s="0" t="n">
        <f aca="false">IF(ISNUMBER(RIGHT(E545,LEN(E545)-SEARCH("(",E545,1))*1),RIGHT(E545,LEN(E545)-SEARCH("(",E545,1))*1,VLOOKUP(MID(E545,SEARCH("(",E545,1)+1,IF(ISERROR(FIND("NBMX",E545,1)),3,4)),$A$2:$C$36,3,0))</f>
        <v>4000</v>
      </c>
      <c r="K545" s="0" t="str">
        <f aca="false">IF(ISERROR(J545),1,"")</f>
        <v/>
      </c>
    </row>
    <row r="546" customFormat="false" ht="13.2" hidden="false" customHeight="false" outlineLevel="0" collapsed="false">
      <c r="E546" s="0" t="s">
        <v>1053</v>
      </c>
      <c r="I546" s="0" t="str">
        <f aca="false">LEFT(E546,SEARCH("(",E546,1)-1)</f>
        <v>RSSP</v>
      </c>
      <c r="J546" s="0" t="n">
        <f aca="false">IF(ISNUMBER(RIGHT(E546,LEN(E546)-SEARCH("(",E546,1))*1),RIGHT(E546,LEN(E546)-SEARCH("(",E546,1))*1,VLOOKUP(MID(E546,SEARCH("(",E546,1)+1,IF(ISERROR(FIND("NBMX",E546,1)),3,4)),$A$2:$C$36,3,0))</f>
        <v>1000</v>
      </c>
      <c r="K546" s="0" t="str">
        <f aca="false">IF(ISERROR(J546),1,"")</f>
        <v/>
      </c>
    </row>
    <row r="547" customFormat="false" ht="13.2" hidden="false" customHeight="false" outlineLevel="0" collapsed="false">
      <c r="E547" s="0" t="s">
        <v>1054</v>
      </c>
      <c r="I547" s="0" t="str">
        <f aca="false">LEFT(E547,SEARCH("(",E547,1)-1)</f>
        <v>RST0</v>
      </c>
      <c r="J547" s="0" t="n">
        <f aca="false">IF(ISNUMBER(RIGHT(E547,LEN(E547)-SEARCH("(",E547,1))*1),RIGHT(E547,LEN(E547)-SEARCH("(",E547,1))*1,VLOOKUP(MID(E547,SEARCH("(",E547,1)+1,IF(ISERROR(FIND("NBMX",E547,1)),3,4)),$A$2:$C$36,3,0))</f>
        <v>1000</v>
      </c>
      <c r="K547" s="0" t="str">
        <f aca="false">IF(ISERROR(J547),1,"")</f>
        <v/>
      </c>
    </row>
    <row r="548" customFormat="false" ht="13.2" hidden="false" customHeight="false" outlineLevel="0" collapsed="false">
      <c r="E548" s="0" t="s">
        <v>1820</v>
      </c>
      <c r="F548" s="0" t="s">
        <v>224</v>
      </c>
      <c r="G548" s="0" t="s">
        <v>1599</v>
      </c>
      <c r="I548" s="0" t="str">
        <f aca="false">LEFT(E548,SEARCH("(",E548,1)-1)</f>
        <v>RSTK</v>
      </c>
      <c r="J548" s="0" t="n">
        <f aca="false">IF(ISNUMBER(RIGHT(E548,LEN(E548)-SEARCH("(",E548,1))*1),RIGHT(E548,LEN(E548)-SEARCH("(",E548,1))*1,VLOOKUP(MID(E548,SEARCH("(",E548,1)+1,IF(ISERROR(FIND("NBMX",E548,1)),3,4)),$A$2:$C$36,3,0))</f>
        <v>45</v>
      </c>
      <c r="K548" s="0" t="str">
        <f aca="false">IF(ISERROR(J548),1,"")</f>
        <v/>
      </c>
    </row>
    <row r="549" customFormat="false" ht="13.2" hidden="false" customHeight="false" outlineLevel="0" collapsed="false">
      <c r="E549" s="0" t="s">
        <v>1055</v>
      </c>
      <c r="I549" s="0" t="str">
        <f aca="false">LEFT(E549,SEARCH("(",E549,1)-1)</f>
        <v>RSV</v>
      </c>
      <c r="J549" s="0" t="n">
        <f aca="false">IF(ISNUMBER(RIGHT(E549,LEN(E549)-SEARCH("(",E549,1))*1),RIGHT(E549,LEN(E549)-SEARCH("(",E549,1))*1,VLOOKUP(MID(E549,SEARCH("(",E549,1)+1,IF(ISERROR(FIND("NBMX",E549,1)),3,4)),$A$2:$C$36,3,0))</f>
        <v>1000</v>
      </c>
      <c r="K549" s="0" t="str">
        <f aca="false">IF(ISERROR(J549),1,"")</f>
        <v/>
      </c>
    </row>
    <row r="550" customFormat="false" ht="13.2" hidden="false" customHeight="false" outlineLevel="0" collapsed="false">
      <c r="E550" s="0" t="s">
        <v>1056</v>
      </c>
      <c r="I550" s="0" t="str">
        <f aca="false">LEFT(E550,SEARCH("(",E550,1)-1)</f>
        <v>RSVB</v>
      </c>
      <c r="J550" s="0" t="n">
        <f aca="false">IF(ISNUMBER(RIGHT(E550,LEN(E550)-SEARCH("(",E550,1))*1),RIGHT(E550,LEN(E550)-SEARCH("(",E550,1))*1,VLOOKUP(MID(E550,SEARCH("(",E550,1)+1,IF(ISERROR(FIND("NBMX",E550,1)),3,4)),$A$2:$C$36,3,0))</f>
        <v>1000</v>
      </c>
      <c r="K550" s="0" t="str">
        <f aca="false">IF(ISERROR(J550),1,"")</f>
        <v/>
      </c>
    </row>
    <row r="551" customFormat="false" ht="13.2" hidden="false" customHeight="false" outlineLevel="0" collapsed="false">
      <c r="E551" s="0" t="s">
        <v>1057</v>
      </c>
      <c r="I551" s="0" t="str">
        <f aca="false">LEFT(E551,SEARCH("(",E551,1)-1)</f>
        <v>RSVE</v>
      </c>
      <c r="J551" s="0" t="n">
        <f aca="false">IF(ISNUMBER(RIGHT(E551,LEN(E551)-SEARCH("(",E551,1))*1),RIGHT(E551,LEN(E551)-SEARCH("(",E551,1))*1,VLOOKUP(MID(E551,SEARCH("(",E551,1)+1,IF(ISERROR(FIND("NBMX",E551,1)),3,4)),$A$2:$C$36,3,0))</f>
        <v>1000</v>
      </c>
      <c r="K551" s="0" t="str">
        <f aca="false">IF(ISERROR(J551),1,"")</f>
        <v/>
      </c>
    </row>
    <row r="552" customFormat="false" ht="13.2" hidden="false" customHeight="false" outlineLevel="0" collapsed="false">
      <c r="E552" s="0" t="s">
        <v>1058</v>
      </c>
      <c r="I552" s="0" t="str">
        <f aca="false">LEFT(E552,SEARCH("(",E552,1)-1)</f>
        <v>RSVF</v>
      </c>
      <c r="J552" s="0" t="n">
        <f aca="false">IF(ISNUMBER(RIGHT(E552,LEN(E552)-SEARCH("(",E552,1))*1),RIGHT(E552,LEN(E552)-SEARCH("(",E552,1))*1,VLOOKUP(MID(E552,SEARCH("(",E552,1)+1,IF(ISERROR(FIND("NBMX",E552,1)),3,4)),$A$2:$C$36,3,0))</f>
        <v>1000</v>
      </c>
      <c r="K552" s="0" t="str">
        <f aca="false">IF(ISERROR(J552),1,"")</f>
        <v/>
      </c>
    </row>
    <row r="553" customFormat="false" ht="13.2" hidden="false" customHeight="false" outlineLevel="0" collapsed="false">
      <c r="E553" s="0" t="s">
        <v>1059</v>
      </c>
      <c r="I553" s="0" t="str">
        <f aca="false">LEFT(E553,SEARCH("(",E553,1)-1)</f>
        <v>RSVP</v>
      </c>
      <c r="J553" s="0" t="n">
        <f aca="false">IF(ISNUMBER(RIGHT(E553,LEN(E553)-SEARCH("(",E553,1))*1),RIGHT(E553,LEN(E553)-SEARCH("(",E553,1))*1,VLOOKUP(MID(E553,SEARCH("(",E553,1)+1,IF(ISERROR(FIND("NBMX",E553,1)),3,4)),$A$2:$C$36,3,0))</f>
        <v>1000</v>
      </c>
      <c r="K553" s="0" t="str">
        <f aca="false">IF(ISERROR(J553),1,"")</f>
        <v/>
      </c>
    </row>
    <row r="554" customFormat="false" ht="13.2" hidden="false" customHeight="false" outlineLevel="0" collapsed="false">
      <c r="E554" s="0" t="s">
        <v>1061</v>
      </c>
      <c r="I554" s="0" t="str">
        <f aca="false">LEFT(E554,SEARCH("(",E554,1)-1)</f>
        <v>RSYB</v>
      </c>
      <c r="J554" s="0" t="n">
        <f aca="false">IF(ISNUMBER(RIGHT(E554,LEN(E554)-SEARCH("(",E554,1))*1),RIGHT(E554,LEN(E554)-SEARCH("(",E554,1))*1,VLOOKUP(MID(E554,SEARCH("(",E554,1)+1,IF(ISERROR(FIND("NBMX",E554,1)),3,4)),$A$2:$C$36,3,0))</f>
        <v>1000</v>
      </c>
      <c r="K554" s="0" t="str">
        <f aca="false">IF(ISERROR(J554),1,"")</f>
        <v/>
      </c>
    </row>
    <row r="555" customFormat="false" ht="13.2" hidden="false" customHeight="false" outlineLevel="0" collapsed="false">
      <c r="E555" s="0" t="s">
        <v>1062</v>
      </c>
      <c r="I555" s="0" t="str">
        <f aca="false">LEFT(E555,SEARCH("(",E555,1)-1)</f>
        <v>RSYF</v>
      </c>
      <c r="J555" s="0" t="n">
        <f aca="false">IF(ISNUMBER(RIGHT(E555,LEN(E555)-SEARCH("(",E555,1))*1),RIGHT(E555,LEN(E555)-SEARCH("(",E555,1))*1,VLOOKUP(MID(E555,SEARCH("(",E555,1)+1,IF(ISERROR(FIND("NBMX",E555,1)),3,4)),$A$2:$C$36,3,0))</f>
        <v>1000</v>
      </c>
      <c r="K555" s="0" t="str">
        <f aca="false">IF(ISERROR(J555),1,"")</f>
        <v/>
      </c>
    </row>
    <row r="556" customFormat="false" ht="13.2" hidden="false" customHeight="false" outlineLevel="0" collapsed="false">
      <c r="E556" s="0" t="s">
        <v>1063</v>
      </c>
      <c r="I556" s="0" t="str">
        <f aca="false">LEFT(E556,SEARCH("(",E556,1)-1)</f>
        <v>RSYN</v>
      </c>
      <c r="J556" s="0" t="n">
        <f aca="false">IF(ISNUMBER(RIGHT(E556,LEN(E556)-SEARCH("(",E556,1))*1),RIGHT(E556,LEN(E556)-SEARCH("(",E556,1))*1,VLOOKUP(MID(E556,SEARCH("(",E556,1)+1,IF(ISERROR(FIND("NBMX",E556,1)),3,4)),$A$2:$C$36,3,0))</f>
        <v>1000</v>
      </c>
      <c r="K556" s="0" t="str">
        <f aca="false">IF(ISERROR(J556),1,"")</f>
        <v/>
      </c>
    </row>
    <row r="557" customFormat="false" ht="13.2" hidden="false" customHeight="false" outlineLevel="0" collapsed="false">
      <c r="E557" s="0" t="s">
        <v>1064</v>
      </c>
      <c r="I557" s="0" t="str">
        <f aca="false">LEFT(E557,SEARCH("(",E557,1)-1)</f>
        <v>RSYS</v>
      </c>
      <c r="J557" s="0" t="n">
        <f aca="false">IF(ISNUMBER(RIGHT(E557,LEN(E557)-SEARCH("(",E557,1))*1),RIGHT(E557,LEN(E557)-SEARCH("(",E557,1))*1,VLOOKUP(MID(E557,SEARCH("(",E557,1)+1,IF(ISERROR(FIND("NBMX",E557,1)),3,4)),$A$2:$C$36,3,0))</f>
        <v>1000</v>
      </c>
      <c r="K557" s="0" t="str">
        <f aca="false">IF(ISERROR(J557),1,"")</f>
        <v/>
      </c>
    </row>
    <row r="558" customFormat="false" ht="13.2" hidden="false" customHeight="false" outlineLevel="0" collapsed="false">
      <c r="E558" s="0" t="s">
        <v>1065</v>
      </c>
      <c r="I558" s="0" t="str">
        <f aca="false">LEFT(E558,SEARCH("(",E558,1)-1)</f>
        <v>RVE0</v>
      </c>
      <c r="J558" s="0" t="n">
        <f aca="false">IF(ISNUMBER(RIGHT(E558,LEN(E558)-SEARCH("(",E558,1))*1),RIGHT(E558,LEN(E558)-SEARCH("(",E558,1))*1,VLOOKUP(MID(E558,SEARCH("(",E558,1)+1,IF(ISERROR(FIND("NBMX",E558,1)),3,4)),$A$2:$C$36,3,0))</f>
        <v>1000</v>
      </c>
      <c r="K558" s="0" t="str">
        <f aca="false">IF(ISERROR(J558),1,"")</f>
        <v/>
      </c>
    </row>
    <row r="559" customFormat="false" ht="13.2" hidden="false" customHeight="false" outlineLevel="0" collapsed="false">
      <c r="E559" s="0" t="s">
        <v>1066</v>
      </c>
      <c r="I559" s="0" t="str">
        <f aca="false">LEFT(E559,SEARCH("(",E559,1)-1)</f>
        <v>RVP0</v>
      </c>
      <c r="J559" s="0" t="n">
        <f aca="false">IF(ISNUMBER(RIGHT(E559,LEN(E559)-SEARCH("(",E559,1))*1),RIGHT(E559,LEN(E559)-SEARCH("(",E559,1))*1,VLOOKUP(MID(E559,SEARCH("(",E559,1)+1,IF(ISERROR(FIND("NBMX",E559,1)),3,4)),$A$2:$C$36,3,0))</f>
        <v>1000</v>
      </c>
      <c r="K559" s="0" t="str">
        <f aca="false">IF(ISERROR(J559),1,"")</f>
        <v/>
      </c>
    </row>
    <row r="560" customFormat="false" ht="13.2" hidden="false" customHeight="false" outlineLevel="0" collapsed="false">
      <c r="E560" s="0" t="s">
        <v>1821</v>
      </c>
      <c r="F560" s="0" t="s">
        <v>1599</v>
      </c>
      <c r="I560" s="0" t="str">
        <f aca="false">LEFT(E560,SEARCH("(",E560,1)-1)</f>
        <v>RW</v>
      </c>
      <c r="J560" s="0" t="n">
        <f aca="false">IF(ISNUMBER(RIGHT(E560,LEN(E560)-SEARCH("(",E560,1))*1),RIGHT(E560,LEN(E560)-SEARCH("(",E560,1))*1,VLOOKUP(MID(E560,SEARCH("(",E560,1)+1,IF(ISERROR(FIND("NBMX",E560,1)),3,4)),$A$2:$C$36,3,0))</f>
        <v>200</v>
      </c>
      <c r="K560" s="0" t="str">
        <f aca="false">IF(ISERROR(J560),1,"")</f>
        <v/>
      </c>
    </row>
    <row r="561" customFormat="false" ht="13.2" hidden="false" customHeight="false" outlineLevel="0" collapsed="false">
      <c r="E561" s="0" t="s">
        <v>1822</v>
      </c>
      <c r="F561" s="0" t="s">
        <v>1652</v>
      </c>
      <c r="I561" s="0" t="str">
        <f aca="false">LEFT(E561,SEARCH("(",E561,1)-1)</f>
        <v>RWPC</v>
      </c>
      <c r="J561" s="0" t="n">
        <f aca="false">IF(ISNUMBER(RIGHT(E561,LEN(E561)-SEARCH("(",E561,1))*1),RIGHT(E561,LEN(E561)-SEARCH("(",E561,1))*1,VLOOKUP(MID(E561,SEARCH("(",E561,1)+1,IF(ISERROR(FIND("NBMX",E561,1)),3,4)),$A$2:$C$36,3,0))</f>
        <v>2</v>
      </c>
      <c r="K561" s="0" t="str">
        <f aca="false">IF(ISERROR(J561),1,"")</f>
        <v/>
      </c>
    </row>
    <row r="562" customFormat="false" ht="13.2" hidden="false" customHeight="false" outlineLevel="0" collapsed="false">
      <c r="E562" s="0" t="s">
        <v>1252</v>
      </c>
      <c r="I562" s="0" t="str">
        <f aca="false">LEFT(E562,SEARCH("(",E562,1)-1)</f>
        <v>RWSA</v>
      </c>
      <c r="J562" s="0" t="n">
        <f aca="false">IF(ISNUMBER(RIGHT(E562,LEN(E562)-SEARCH("(",E562,1))*1),RIGHT(E562,LEN(E562)-SEARCH("(",E562,1))*1,VLOOKUP(MID(E562,SEARCH("(",E562,1)+1,IF(ISERROR(FIND("NBMX",E562,1)),3,4)),$A$2:$C$36,3,0))</f>
        <v>4000</v>
      </c>
      <c r="K562" s="0" t="str">
        <f aca="false">IF(ISERROR(J562),1,"")</f>
        <v/>
      </c>
    </row>
    <row r="563" customFormat="false" ht="13.2" hidden="false" customHeight="false" outlineLevel="0" collapsed="false">
      <c r="E563" s="0" t="s">
        <v>1823</v>
      </c>
      <c r="F563" s="0" t="s">
        <v>226</v>
      </c>
      <c r="G563" s="0" t="s">
        <v>1599</v>
      </c>
      <c r="I563" s="0" t="str">
        <f aca="false">LEFT(E563,SEARCH("(",E563,1)-1)</f>
        <v>RWT</v>
      </c>
      <c r="J563" s="0" t="n">
        <f aca="false">IF(ISNUMBER(RIGHT(E563,LEN(E563)-SEARCH("(",E563,1))*1),RIGHT(E563,LEN(E563)-SEARCH("(",E563,1))*1,VLOOKUP(MID(E563,SEARCH("(",E563,1)+1,IF(ISERROR(FIND("NBMX",E563,1)),3,4)),$A$2:$C$36,3,0))</f>
        <v>12</v>
      </c>
      <c r="K563" s="0" t="str">
        <f aca="false">IF(ISERROR(J563),1,"")</f>
        <v/>
      </c>
    </row>
    <row r="564" customFormat="false" ht="13.2" hidden="false" customHeight="false" outlineLevel="0" collapsed="false">
      <c r="E564" s="0" t="s">
        <v>1824</v>
      </c>
      <c r="F564" s="0" t="s">
        <v>1599</v>
      </c>
      <c r="I564" s="0" t="str">
        <f aca="false">LEFT(E564,SEARCH("(",E564,1)-1)</f>
        <v>RWTZ</v>
      </c>
      <c r="J564" s="0" t="n">
        <f aca="false">IF(ISNUMBER(RIGHT(E564,LEN(E564)-SEARCH("(",E564,1))*1),RIGHT(E564,LEN(E564)-SEARCH("(",E564,1))*1,VLOOKUP(MID(E564,SEARCH("(",E564,1)+1,IF(ISERROR(FIND("NBMX",E564,1)),3,4)),$A$2:$C$36,3,0))</f>
        <v>31</v>
      </c>
      <c r="K564" s="0" t="str">
        <f aca="false">IF(ISERROR(J564),1,"")</f>
        <v/>
      </c>
    </row>
    <row r="565" customFormat="false" ht="13.2" hidden="false" customHeight="false" outlineLevel="0" collapsed="false">
      <c r="E565" s="0" t="s">
        <v>1067</v>
      </c>
      <c r="I565" s="0" t="str">
        <f aca="false">LEFT(E565,SEARCH("(",E565,1)-1)</f>
        <v>RZ</v>
      </c>
      <c r="J565" s="0" t="n">
        <f aca="false">IF(ISNUMBER(RIGHT(E565,LEN(E565)-SEARCH("(",E565,1))*1),RIGHT(E565,LEN(E565)-SEARCH("(",E565,1))*1,VLOOKUP(MID(E565,SEARCH("(",E565,1)+1,IF(ISERROR(FIND("NBMX",E565,1)),3,4)),$A$2:$C$36,3,0))</f>
        <v>1000</v>
      </c>
      <c r="K565" s="0" t="str">
        <f aca="false">IF(ISERROR(J565),1,"")</f>
        <v/>
      </c>
    </row>
    <row r="566" customFormat="false" ht="13.2" hidden="false" customHeight="false" outlineLevel="0" collapsed="false">
      <c r="E566" s="0" t="s">
        <v>1068</v>
      </c>
      <c r="I566" s="0" t="str">
        <f aca="false">LEFT(E566,SEARCH("(",E566,1)-1)</f>
        <v>RZSW</v>
      </c>
      <c r="J566" s="0" t="n">
        <f aca="false">IF(ISNUMBER(RIGHT(E566,LEN(E566)-SEARCH("(",E566,1))*1),RIGHT(E566,LEN(E566)-SEARCH("(",E566,1))*1,VLOOKUP(MID(E566,SEARCH("(",E566,1)+1,IF(ISERROR(FIND("NBMX",E566,1)),3,4)),$A$2:$C$36,3,0))</f>
        <v>1000</v>
      </c>
      <c r="K566" s="0" t="str">
        <f aca="false">IF(ISERROR(J566),1,"")</f>
        <v/>
      </c>
    </row>
    <row r="567" customFormat="false" ht="13.2" hidden="false" customHeight="false" outlineLevel="0" collapsed="false">
      <c r="E567" s="0" t="s">
        <v>1825</v>
      </c>
      <c r="F567" s="0" t="s">
        <v>1599</v>
      </c>
      <c r="I567" s="0" t="str">
        <f aca="false">LEFT(E567,SEARCH("(",E567,1)-1)</f>
        <v>S15</v>
      </c>
      <c r="J567" s="0" t="n">
        <f aca="false">IF(ISNUMBER(RIGHT(E567,LEN(E567)-SEARCH("(",E567,1))*1),RIGHT(E567,LEN(E567)-SEARCH("(",E567,1))*1,VLOOKUP(MID(E567,SEARCH("(",E567,1)+1,IF(ISERROR(FIND("NBMX",E567,1)),3,4)),$A$2:$C$36,3,0))</f>
        <v>31</v>
      </c>
      <c r="K567" s="0" t="str">
        <f aca="false">IF(ISERROR(J567),1,"")</f>
        <v/>
      </c>
    </row>
    <row r="568" customFormat="false" ht="13.2" hidden="false" customHeight="false" outlineLevel="0" collapsed="false">
      <c r="E568" s="0" t="s">
        <v>1121</v>
      </c>
      <c r="I568" s="0" t="str">
        <f aca="false">LEFT(E568,SEARCH("(",E568,1)-1)</f>
        <v>S3</v>
      </c>
      <c r="J568" s="0" t="n">
        <f aca="false">IF(ISNUMBER(RIGHT(E568,LEN(E568)-SEARCH("(",E568,1))*1),RIGHT(E568,LEN(E568)-SEARCH("(",E568,1))*1,VLOOKUP(MID(E568,SEARCH("(",E568,1)+1,IF(ISERROR(FIND("NBMX",E568,1)),3,4)),$A$2:$C$36,3,0))</f>
        <v>1000</v>
      </c>
      <c r="K568" s="0" t="str">
        <f aca="false">IF(ISERROR(J568),1,"")</f>
        <v/>
      </c>
    </row>
    <row r="569" customFormat="false" ht="13.2" hidden="false" customHeight="false" outlineLevel="0" collapsed="false">
      <c r="E569" s="0" t="s">
        <v>1069</v>
      </c>
      <c r="I569" s="0" t="str">
        <f aca="false">LEFT(E569,SEARCH("(",E569,1)-1)</f>
        <v>SALA</v>
      </c>
      <c r="J569" s="0" t="n">
        <f aca="false">IF(ISNUMBER(RIGHT(E569,LEN(E569)-SEARCH("(",E569,1))*1),RIGHT(E569,LEN(E569)-SEARCH("(",E569,1))*1,VLOOKUP(MID(E569,SEARCH("(",E569,1)+1,IF(ISERROR(FIND("NBMX",E569,1)),3,4)),$A$2:$C$36,3,0))</f>
        <v>1000</v>
      </c>
      <c r="K569" s="0" t="str">
        <f aca="false">IF(ISERROR(J569),1,"")</f>
        <v/>
      </c>
    </row>
    <row r="570" customFormat="false" ht="13.2" hidden="false" customHeight="false" outlineLevel="0" collapsed="false">
      <c r="E570" s="0" t="s">
        <v>1070</v>
      </c>
      <c r="I570" s="0" t="str">
        <f aca="false">LEFT(E570,SEARCH("(",E570,1)-1)</f>
        <v>SALB</v>
      </c>
      <c r="J570" s="0" t="n">
        <f aca="false">IF(ISNUMBER(RIGHT(E570,LEN(E570)-SEARCH("(",E570,1))*1),RIGHT(E570,LEN(E570)-SEARCH("(",E570,1))*1,VLOOKUP(MID(E570,SEARCH("(",E570,1)+1,IF(ISERROR(FIND("NBMX",E570,1)),3,4)),$A$2:$C$36,3,0))</f>
        <v>1000</v>
      </c>
      <c r="K570" s="0" t="str">
        <f aca="false">IF(ISERROR(J570),1,"")</f>
        <v/>
      </c>
    </row>
    <row r="571" customFormat="false" ht="13.2" hidden="false" customHeight="false" outlineLevel="0" collapsed="false">
      <c r="E571" s="0" t="s">
        <v>1071</v>
      </c>
      <c r="I571" s="0" t="str">
        <f aca="false">LEFT(E571,SEARCH("(",E571,1)-1)</f>
        <v>SAMA</v>
      </c>
      <c r="J571" s="0" t="n">
        <f aca="false">IF(ISNUMBER(RIGHT(E571,LEN(E571)-SEARCH("(",E571,1))*1),RIGHT(E571,LEN(E571)-SEARCH("(",E571,1))*1,VLOOKUP(MID(E571,SEARCH("(",E571,1)+1,IF(ISERROR(FIND("NBMX",E571,1)),3,4)),$A$2:$C$36,3,0))</f>
        <v>1000</v>
      </c>
      <c r="K571" s="0" t="str">
        <f aca="false">IF(ISERROR(J571),1,"")</f>
        <v/>
      </c>
    </row>
    <row r="572" customFormat="false" ht="13.2" hidden="false" customHeight="false" outlineLevel="0" collapsed="false">
      <c r="E572" s="0" t="s">
        <v>1826</v>
      </c>
      <c r="F572" s="0" t="s">
        <v>1599</v>
      </c>
      <c r="I572" s="0" t="str">
        <f aca="false">LEFT(E572,SEARCH("(",E572,1)-1)</f>
        <v>SAN</v>
      </c>
      <c r="J572" s="0" t="n">
        <f aca="false">IF(ISNUMBER(RIGHT(E572,LEN(E572)-SEARCH("(",E572,1))*1),RIGHT(E572,LEN(E572)-SEARCH("(",E572,1))*1,VLOOKUP(MID(E572,SEARCH("(",E572,1)+1,IF(ISERROR(FIND("NBMX",E572,1)),3,4)),$A$2:$C$36,3,0))</f>
        <v>12</v>
      </c>
      <c r="K572" s="0" t="str">
        <f aca="false">IF(ISERROR(J572),1,"")</f>
        <v/>
      </c>
    </row>
    <row r="573" customFormat="false" ht="13.2" hidden="false" customHeight="false" outlineLevel="0" collapsed="false">
      <c r="E573" s="0" t="s">
        <v>1827</v>
      </c>
      <c r="F573" s="0" t="s">
        <v>1599</v>
      </c>
      <c r="I573" s="0" t="str">
        <f aca="false">LEFT(E573,SEARCH("(",E573,1)-1)</f>
        <v>SATC</v>
      </c>
      <c r="J573" s="0" t="n">
        <f aca="false">IF(ISNUMBER(RIGHT(E573,LEN(E573)-SEARCH("(",E573,1))*1),RIGHT(E573,LEN(E573)-SEARCH("(",E573,1))*1,VLOOKUP(MID(E573,SEARCH("(",E573,1)+1,IF(ISERROR(FIND("NBMX",E573,1)),3,4)),$A$2:$C$36,3,0))</f>
        <v>12</v>
      </c>
      <c r="K573" s="0" t="str">
        <f aca="false">IF(ISERROR(J573),1,"")</f>
        <v/>
      </c>
    </row>
    <row r="574" customFormat="false" ht="13.2" hidden="false" customHeight="false" outlineLevel="0" collapsed="false">
      <c r="E574" s="0" t="s">
        <v>1072</v>
      </c>
      <c r="I574" s="0" t="str">
        <f aca="false">LEFT(E574,SEARCH("(",E574,1)-1)</f>
        <v>SATK</v>
      </c>
      <c r="J574" s="0" t="n">
        <f aca="false">IF(ISNUMBER(RIGHT(E574,LEN(E574)-SEARCH("(",E574,1))*1),RIGHT(E574,LEN(E574)-SEARCH("(",E574,1))*1,VLOOKUP(MID(E574,SEARCH("(",E574,1)+1,IF(ISERROR(FIND("NBMX",E574,1)),3,4)),$A$2:$C$36,3,0))</f>
        <v>1000</v>
      </c>
      <c r="K574" s="0" t="str">
        <f aca="false">IF(ISERROR(J574),1,"")</f>
        <v/>
      </c>
    </row>
    <row r="575" customFormat="false" ht="13.2" hidden="false" customHeight="false" outlineLevel="0" collapsed="false">
      <c r="E575" s="0" t="s">
        <v>1828</v>
      </c>
      <c r="F575" s="0" t="s">
        <v>1599</v>
      </c>
      <c r="I575" s="0" t="str">
        <f aca="false">LEFT(E575,SEARCH("(",E575,1)-1)</f>
        <v>SCFS</v>
      </c>
      <c r="J575" s="0" t="n">
        <f aca="false">IF(ISNUMBER(RIGHT(E575,LEN(E575)-SEARCH("(",E575,1))*1),RIGHT(E575,LEN(E575)-SEARCH("(",E575,1))*1,VLOOKUP(MID(E575,SEARCH("(",E575,1)+1,IF(ISERROR(FIND("NBMX",E575,1)),3,4)),$A$2:$C$36,3,0))</f>
        <v>30</v>
      </c>
      <c r="K575" s="0" t="str">
        <f aca="false">IF(ISERROR(J575),1,"")</f>
        <v/>
      </c>
    </row>
    <row r="576" customFormat="false" ht="13.2" hidden="false" customHeight="false" outlineLevel="0" collapsed="false">
      <c r="E576" s="0" t="s">
        <v>1073</v>
      </c>
      <c r="I576" s="0" t="str">
        <f aca="false">LEFT(E576,SEARCH("(",E576,1)-1)</f>
        <v>SCI</v>
      </c>
      <c r="J576" s="0" t="n">
        <f aca="false">IF(ISNUMBER(RIGHT(E576,LEN(E576)-SEARCH("(",E576,1))*1),RIGHT(E576,LEN(E576)-SEARCH("(",E576,1))*1,VLOOKUP(MID(E576,SEARCH("(",E576,1)+1,IF(ISERROR(FIND("NBMX",E576,1)),3,4)),$A$2:$C$36,3,0))</f>
        <v>1000</v>
      </c>
      <c r="K576" s="0" t="str">
        <f aca="false">IF(ISERROR(J576),1,"")</f>
        <v/>
      </c>
    </row>
    <row r="577" customFormat="false" ht="13.2" hidden="false" customHeight="false" outlineLevel="0" collapsed="false">
      <c r="E577" s="0" t="s">
        <v>1074</v>
      </c>
      <c r="I577" s="0" t="str">
        <f aca="false">LEFT(E577,SEARCH("(",E577,1)-1)</f>
        <v>SCNX</v>
      </c>
      <c r="J577" s="0" t="n">
        <f aca="false">IF(ISNUMBER(RIGHT(E577,LEN(E577)-SEARCH("(",E577,1))*1),RIGHT(E577,LEN(E577)-SEARCH("(",E577,1))*1,VLOOKUP(MID(E577,SEARCH("(",E577,1)+1,IF(ISERROR(FIND("NBMX",E577,1)),3,4)),$A$2:$C$36,3,0))</f>
        <v>1000</v>
      </c>
      <c r="K577" s="0" t="str">
        <f aca="false">IF(ISERROR(J577),1,"")</f>
        <v/>
      </c>
    </row>
    <row r="578" customFormat="false" ht="13.2" hidden="false" customHeight="false" outlineLevel="0" collapsed="false">
      <c r="E578" s="0" t="s">
        <v>1075</v>
      </c>
      <c r="I578" s="0" t="str">
        <f aca="false">LEFT(E578,SEARCH("(",E578,1)-1)</f>
        <v>SDVR</v>
      </c>
      <c r="J578" s="0" t="n">
        <f aca="false">IF(ISNUMBER(RIGHT(E578,LEN(E578)-SEARCH("(",E578,1))*1),RIGHT(E578,LEN(E578)-SEARCH("(",E578,1))*1,VLOOKUP(MID(E578,SEARCH("(",E578,1)+1,IF(ISERROR(FIND("NBMX",E578,1)),3,4)),$A$2:$C$36,3,0))</f>
        <v>1000</v>
      </c>
      <c r="K578" s="0" t="str">
        <f aca="false">IF(ISERROR(J578),1,"")</f>
        <v/>
      </c>
    </row>
    <row r="579" customFormat="false" ht="13.2" hidden="false" customHeight="false" outlineLevel="0" collapsed="false">
      <c r="E579" s="0" t="s">
        <v>877</v>
      </c>
      <c r="I579" s="0" t="str">
        <f aca="false">LEFT(E579,SEARCH("(",E579,1)-1)</f>
        <v>SDW</v>
      </c>
      <c r="J579" s="0" t="n">
        <f aca="false">IF(ISNUMBER(RIGHT(E579,LEN(E579)-SEARCH("(",E579,1))*1),RIGHT(E579,LEN(E579)-SEARCH("(",E579,1))*1,VLOOKUP(MID(E579,SEARCH("(",E579,1)+1,IF(ISERROR(FIND("NBMX",E579,1)),3,4)),$A$2:$C$36,3,0))</f>
        <v>200</v>
      </c>
      <c r="K579" s="0" t="str">
        <f aca="false">IF(ISERROR(J579),1,"")</f>
        <v/>
      </c>
    </row>
    <row r="580" customFormat="false" ht="13.2" hidden="false" customHeight="false" outlineLevel="0" collapsed="false">
      <c r="E580" s="0" t="s">
        <v>1829</v>
      </c>
      <c r="F580" s="0" t="s">
        <v>1599</v>
      </c>
      <c r="I580" s="0" t="str">
        <f aca="false">LEFT(E580,SEARCH("(",E580,1)-1)</f>
        <v>SET</v>
      </c>
      <c r="J580" s="0" t="n">
        <f aca="false">IF(ISNUMBER(RIGHT(E580,LEN(E580)-SEARCH("(",E580,1))*1),RIGHT(E580,LEN(E580)-SEARCH("(",E580,1))*1,VLOOKUP(MID(E580,SEARCH("(",E580,1)+1,IF(ISERROR(FIND("NBMX",E580,1)),3,4)),$A$2:$C$36,3,0))</f>
        <v>12</v>
      </c>
      <c r="K580" s="0" t="str">
        <f aca="false">IF(ISERROR(J580),1,"")</f>
        <v/>
      </c>
    </row>
    <row r="581" customFormat="false" ht="13.2" hidden="false" customHeight="false" outlineLevel="0" collapsed="false">
      <c r="E581" s="0" t="s">
        <v>1830</v>
      </c>
      <c r="F581" s="0" t="s">
        <v>1599</v>
      </c>
      <c r="I581" s="0" t="str">
        <f aca="false">LEFT(E581,SEARCH("(",E581,1)-1)</f>
        <v>SEV</v>
      </c>
      <c r="J581" s="0" t="n">
        <f aca="false">IF(ISNUMBER(RIGHT(E581,LEN(E581)-SEARCH("(",E581,1))*1),RIGHT(E581,LEN(E581)-SEARCH("(",E581,1))*1,VLOOKUP(MID(E581,SEARCH("(",E581,1)+1,IF(ISERROR(FIND("NBMX",E581,1)),3,4)),$A$2:$C$36,3,0))</f>
        <v>12</v>
      </c>
      <c r="K581" s="0" t="str">
        <f aca="false">IF(ISERROR(J581),1,"")</f>
        <v/>
      </c>
    </row>
    <row r="582" customFormat="false" ht="13.2" hidden="false" customHeight="false" outlineLevel="0" collapsed="false">
      <c r="E582" s="0" t="s">
        <v>1831</v>
      </c>
      <c r="F582" s="0" t="s">
        <v>226</v>
      </c>
      <c r="G582" s="0" t="s">
        <v>1599</v>
      </c>
      <c r="I582" s="0" t="str">
        <f aca="false">LEFT(E582,SEARCH("(",E582,1)-1)</f>
        <v>SFCP</v>
      </c>
      <c r="J582" s="0" t="n">
        <f aca="false">IF(ISNUMBER(RIGHT(E582,LEN(E582)-SEARCH("(",E582,1))*1),RIGHT(E582,LEN(E582)-SEARCH("(",E582,1))*1,VLOOKUP(MID(E582,SEARCH("(",E582,1)+1,IF(ISERROR(FIND("NBMX",E582,1)),3,4)),$A$2:$C$36,3,0))</f>
        <v>7</v>
      </c>
      <c r="K582" s="0" t="str">
        <f aca="false">IF(ISERROR(J582),1,"")</f>
        <v/>
      </c>
    </row>
    <row r="583" customFormat="false" ht="13.2" hidden="false" customHeight="false" outlineLevel="0" collapsed="false">
      <c r="E583" s="0" t="s">
        <v>1832</v>
      </c>
      <c r="F583" s="0" t="s">
        <v>226</v>
      </c>
      <c r="G583" s="0" t="s">
        <v>1599</v>
      </c>
      <c r="I583" s="0" t="str">
        <f aca="false">LEFT(E583,SEARCH("(",E583,1)-1)</f>
        <v>SFMO</v>
      </c>
      <c r="J583" s="0" t="n">
        <f aca="false">IF(ISNUMBER(RIGHT(E583,LEN(E583)-SEARCH("(",E583,1))*1),RIGHT(E583,LEN(E583)-SEARCH("(",E583,1))*1,VLOOKUP(MID(E583,SEARCH("(",E583,1)+1,IF(ISERROR(FIND("NBMX",E583,1)),3,4)),$A$2:$C$36,3,0))</f>
        <v>7</v>
      </c>
      <c r="K583" s="0" t="str">
        <f aca="false">IF(ISERROR(J583),1,"")</f>
        <v/>
      </c>
    </row>
    <row r="584" customFormat="false" ht="13.2" hidden="false" customHeight="false" outlineLevel="0" collapsed="false">
      <c r="E584" s="0" t="s">
        <v>1253</v>
      </c>
      <c r="I584" s="0" t="str">
        <f aca="false">LEFT(E584,SEARCH("(",E584,1)-1)</f>
        <v>SHYD</v>
      </c>
      <c r="J584" s="0" t="n">
        <f aca="false">IF(ISNUMBER(RIGHT(E584,LEN(E584)-SEARCH("(",E584,1))*1),RIGHT(E584,LEN(E584)-SEARCH("(",E584,1))*1,VLOOKUP(MID(E584,SEARCH("(",E584,1)+1,IF(ISERROR(FIND("NBMX",E584,1)),3,4)),$A$2:$C$36,3,0))</f>
        <v>4000</v>
      </c>
      <c r="K584" s="0" t="str">
        <f aca="false">IF(ISERROR(J584),1,"")</f>
        <v/>
      </c>
    </row>
    <row r="585" customFormat="false" ht="13.2" hidden="false" customHeight="false" outlineLevel="0" collapsed="false">
      <c r="E585" s="0" t="s">
        <v>1833</v>
      </c>
      <c r="F585" s="0" t="s">
        <v>1599</v>
      </c>
      <c r="I585" s="0" t="str">
        <f aca="false">LEFT(E585,SEARCH("(",E585,1)-1)</f>
        <v>SIL</v>
      </c>
      <c r="J585" s="0" t="n">
        <f aca="false">IF(ISNUMBER(RIGHT(E585,LEN(E585)-SEARCH("(",E585,1))*1),RIGHT(E585,LEN(E585)-SEARCH("(",E585,1))*1,VLOOKUP(MID(E585,SEARCH("(",E585,1)+1,IF(ISERROR(FIND("NBMX",E585,1)),3,4)),$A$2:$C$36,3,0))</f>
        <v>12</v>
      </c>
      <c r="K585" s="0" t="str">
        <f aca="false">IF(ISERROR(J585),1,"")</f>
        <v/>
      </c>
    </row>
    <row r="586" customFormat="false" ht="13.2" hidden="false" customHeight="false" outlineLevel="0" collapsed="false">
      <c r="E586" s="0" t="s">
        <v>1834</v>
      </c>
      <c r="F586" s="0" t="s">
        <v>1599</v>
      </c>
      <c r="I586" s="0" t="str">
        <f aca="false">LEFT(E586,SEARCH("(",E586,1)-1)</f>
        <v>SLA0</v>
      </c>
      <c r="J586" s="0" t="n">
        <f aca="false">IF(ISNUMBER(RIGHT(E586,LEN(E586)-SEARCH("(",E586,1))*1),RIGHT(E586,LEN(E586)-SEARCH("(",E586,1))*1,VLOOKUP(MID(E586,SEARCH("(",E586,1)+1,IF(ISERROR(FIND("NBMX",E586,1)),3,4)),$A$2:$C$36,3,0))</f>
        <v>200</v>
      </c>
      <c r="K586" s="0" t="str">
        <f aca="false">IF(ISERROR(J586),1,"")</f>
        <v/>
      </c>
    </row>
    <row r="587" customFormat="false" ht="13.2" hidden="false" customHeight="false" outlineLevel="0" collapsed="false">
      <c r="E587" s="0" t="s">
        <v>1835</v>
      </c>
      <c r="F587" s="0" t="s">
        <v>1599</v>
      </c>
      <c r="I587" s="0" t="str">
        <f aca="false">LEFT(E587,SEARCH("(",E587,1)-1)</f>
        <v>SLAI</v>
      </c>
      <c r="J587" s="0" t="n">
        <f aca="false">IF(ISNUMBER(RIGHT(E587,LEN(E587)-SEARCH("(",E587,1))*1),RIGHT(E587,LEN(E587)-SEARCH("(",E587,1))*1,VLOOKUP(MID(E587,SEARCH("(",E587,1)+1,IF(ISERROR(FIND("NBMX",E587,1)),3,4)),$A$2:$C$36,3,0))</f>
        <v>200</v>
      </c>
      <c r="K587" s="0" t="str">
        <f aca="false">IF(ISERROR(J587),1,"")</f>
        <v/>
      </c>
    </row>
    <row r="588" customFormat="false" ht="13.2" hidden="false" customHeight="false" outlineLevel="0" collapsed="false">
      <c r="E588" s="0" t="s">
        <v>1076</v>
      </c>
      <c r="I588" s="0" t="str">
        <f aca="false">LEFT(E588,SEARCH("(",E588,1)-1)</f>
        <v>SLF</v>
      </c>
      <c r="J588" s="0" t="n">
        <f aca="false">IF(ISNUMBER(RIGHT(E588,LEN(E588)-SEARCH("(",E588,1))*1),RIGHT(E588,LEN(E588)-SEARCH("(",E588,1))*1,VLOOKUP(MID(E588,SEARCH("(",E588,1)+1,IF(ISERROR(FIND("NBMX",E588,1)),3,4)),$A$2:$C$36,3,0))</f>
        <v>1000</v>
      </c>
      <c r="K588" s="0" t="str">
        <f aca="false">IF(ISERROR(J588),1,"")</f>
        <v/>
      </c>
    </row>
    <row r="589" customFormat="false" ht="13.2" hidden="false" customHeight="false" outlineLevel="0" collapsed="false">
      <c r="E589" s="0" t="s">
        <v>1077</v>
      </c>
      <c r="I589" s="0" t="str">
        <f aca="false">LEFT(E589,SEARCH("(",E589,1)-1)</f>
        <v>SLT0</v>
      </c>
      <c r="J589" s="0" t="n">
        <f aca="false">IF(ISNUMBER(RIGHT(E589,LEN(E589)-SEARCH("(",E589,1))*1),RIGHT(E589,LEN(E589)-SEARCH("(",E589,1))*1,VLOOKUP(MID(E589,SEARCH("(",E589,1)+1,IF(ISERROR(FIND("NBMX",E589,1)),3,4)),$A$2:$C$36,3,0))</f>
        <v>1000</v>
      </c>
      <c r="K589" s="0" t="str">
        <f aca="false">IF(ISERROR(J589),1,"")</f>
        <v/>
      </c>
    </row>
    <row r="590" customFormat="false" ht="13.2" hidden="false" customHeight="false" outlineLevel="0" collapsed="false">
      <c r="E590" s="0" t="s">
        <v>1078</v>
      </c>
      <c r="I590" s="0" t="str">
        <f aca="false">LEFT(E590,SEARCH("(",E590,1)-1)</f>
        <v>SLTX</v>
      </c>
      <c r="J590" s="0" t="n">
        <f aca="false">IF(ISNUMBER(RIGHT(E590,LEN(E590)-SEARCH("(",E590,1))*1),RIGHT(E590,LEN(E590)-SEARCH("(",E590,1))*1,VLOOKUP(MID(E590,SEARCH("(",E590,1)+1,IF(ISERROR(FIND("NBMX",E590,1)),3,4)),$A$2:$C$36,3,0))</f>
        <v>1000</v>
      </c>
      <c r="K590" s="0" t="str">
        <f aca="false">IF(ISERROR(J590),1,"")</f>
        <v/>
      </c>
    </row>
    <row r="591" customFormat="false" ht="13.2" hidden="false" customHeight="false" outlineLevel="0" collapsed="false">
      <c r="E591" s="0" t="s">
        <v>1836</v>
      </c>
      <c r="F591" s="0" t="s">
        <v>1599</v>
      </c>
      <c r="I591" s="0" t="str">
        <f aca="false">LEFT(E591,SEARCH("(",E591,1)-1)</f>
        <v>SM</v>
      </c>
      <c r="J591" s="0" t="n">
        <f aca="false">IF(ISNUMBER(RIGHT(E591,LEN(E591)-SEARCH("(",E591,1))*1),RIGHT(E591,LEN(E591)-SEARCH("(",E591,1))*1,VLOOKUP(MID(E591,SEARCH("(",E591,1)+1,IF(ISERROR(FIND("NBMX",E591,1)),3,4)),$A$2:$C$36,3,0))</f>
        <v>155</v>
      </c>
      <c r="K591" s="0" t="str">
        <f aca="false">IF(ISERROR(J591),1,"")</f>
        <v/>
      </c>
    </row>
    <row r="592" customFormat="false" ht="13.2" hidden="false" customHeight="false" outlineLevel="0" collapsed="false">
      <c r="E592" s="0" t="s">
        <v>1837</v>
      </c>
      <c r="F592" s="0" t="s">
        <v>220</v>
      </c>
      <c r="G592" s="0" t="s">
        <v>1681</v>
      </c>
      <c r="I592" s="0" t="str">
        <f aca="false">LEFT(E592,SEARCH("(",E592,1)-1)</f>
        <v>SMAP</v>
      </c>
      <c r="J592" s="0" t="n">
        <f aca="false">IF(ISNUMBER(RIGHT(E592,LEN(E592)-SEARCH("(",E592,1))*1),RIGHT(E592,LEN(E592)-SEARCH("(",E592,1))*1,VLOOKUP(MID(E592,SEARCH("(",E592,1)+1,IF(ISERROR(FIND("NBMX",E592,1)),3,4)),$A$2:$C$36,3,0))</f>
        <v>13</v>
      </c>
      <c r="K592" s="0" t="str">
        <f aca="false">IF(ISERROR(J592),1,"")</f>
        <v/>
      </c>
    </row>
    <row r="593" customFormat="false" ht="13.2" hidden="false" customHeight="false" outlineLevel="0" collapsed="false">
      <c r="E593" s="0" t="s">
        <v>1079</v>
      </c>
      <c r="I593" s="0" t="str">
        <f aca="false">LEFT(E593,SEARCH("(",E593,1)-1)</f>
        <v>SMAS</v>
      </c>
      <c r="J593" s="0" t="n">
        <f aca="false">IF(ISNUMBER(RIGHT(E593,LEN(E593)-SEARCH("(",E593,1))*1),RIGHT(E593,LEN(E593)-SEARCH("(",E593,1))*1,VLOOKUP(MID(E593,SEARCH("(",E593,1)+1,IF(ISERROR(FIND("NBMX",E593,1)),3,4)),$A$2:$C$36,3,0))</f>
        <v>1000</v>
      </c>
      <c r="K593" s="0" t="str">
        <f aca="false">IF(ISERROR(J593),1,"")</f>
        <v/>
      </c>
    </row>
    <row r="594" customFormat="false" ht="13.2" hidden="false" customHeight="false" outlineLevel="0" collapsed="false">
      <c r="E594" s="0" t="s">
        <v>1838</v>
      </c>
      <c r="F594" s="0" t="s">
        <v>1599</v>
      </c>
      <c r="I594" s="0" t="str">
        <f aca="false">LEFT(E594,SEARCH("(",E594,1)-1)</f>
        <v>SMB</v>
      </c>
      <c r="J594" s="0" t="n">
        <f aca="false">IF(ISNUMBER(RIGHT(E594,LEN(E594)-SEARCH("(",E594,1))*1),RIGHT(E594,LEN(E594)-SEARCH("(",E594,1))*1,VLOOKUP(MID(E594,SEARCH("(",E594,1)+1,IF(ISERROR(FIND("NBMX",E594,1)),3,4)),$A$2:$C$36,3,0))</f>
        <v>12</v>
      </c>
      <c r="K594" s="0" t="str">
        <f aca="false">IF(ISERROR(J594),1,"")</f>
        <v/>
      </c>
    </row>
    <row r="595" customFormat="false" ht="13.2" hidden="false" customHeight="false" outlineLevel="0" collapsed="false">
      <c r="E595" s="0" t="s">
        <v>1839</v>
      </c>
      <c r="F595" s="0" t="s">
        <v>1599</v>
      </c>
      <c r="I595" s="0" t="str">
        <f aca="false">LEFT(E595,SEARCH("(",E595,1)-1)</f>
        <v>SMEA</v>
      </c>
      <c r="J595" s="0" t="n">
        <f aca="false">IF(ISNUMBER(RIGHT(E595,LEN(E595)-SEARCH("(",E595,1))*1),RIGHT(E595,LEN(E595)-SEARCH("(",E595,1))*1,VLOOKUP(MID(E595,SEARCH("(",E595,1)+1,IF(ISERROR(FIND("NBMX",E595,1)),3,4)),$A$2:$C$36,3,0))</f>
        <v>31</v>
      </c>
      <c r="K595" s="0" t="str">
        <f aca="false">IF(ISERROR(J595),1,"")</f>
        <v/>
      </c>
    </row>
    <row r="596" customFormat="false" ht="13.2" hidden="false" customHeight="false" outlineLevel="0" collapsed="false">
      <c r="E596" s="0" t="s">
        <v>1080</v>
      </c>
      <c r="I596" s="0" t="str">
        <f aca="false">LEFT(E596,SEARCH("(",E596,1)-1)</f>
        <v>SMEO</v>
      </c>
      <c r="J596" s="0" t="n">
        <f aca="false">IF(ISNUMBER(RIGHT(E596,LEN(E596)-SEARCH("(",E596,1))*1),RIGHT(E596,LEN(E596)-SEARCH("(",E596,1))*1,VLOOKUP(MID(E596,SEARCH("(",E596,1)+1,IF(ISERROR(FIND("NBMX",E596,1)),3,4)),$A$2:$C$36,3,0))</f>
        <v>1000</v>
      </c>
      <c r="K596" s="0" t="str">
        <f aca="false">IF(ISERROR(J596),1,"")</f>
        <v/>
      </c>
    </row>
    <row r="597" customFormat="false" ht="13.2" hidden="false" customHeight="false" outlineLevel="0" collapsed="false">
      <c r="E597" s="0" t="s">
        <v>1840</v>
      </c>
      <c r="F597" s="0" t="s">
        <v>1599</v>
      </c>
      <c r="I597" s="0" t="str">
        <f aca="false">LEFT(E597,SEARCH("(",E597,1)-1)</f>
        <v>SMES</v>
      </c>
      <c r="J597" s="0" t="n">
        <f aca="false">IF(ISNUMBER(RIGHT(E597,LEN(E597)-SEARCH("(",E597,1))*1),RIGHT(E597,LEN(E597)-SEARCH("(",E597,1))*1,VLOOKUP(MID(E597,SEARCH("(",E597,1)+1,IF(ISERROR(FIND("NBMX",E597,1)),3,4)),$A$2:$C$36,3,0))</f>
        <v>31</v>
      </c>
      <c r="K597" s="0" t="str">
        <f aca="false">IF(ISERROR(J597),1,"")</f>
        <v/>
      </c>
    </row>
    <row r="598" customFormat="false" ht="13.2" hidden="false" customHeight="false" outlineLevel="0" collapsed="false">
      <c r="E598" s="0" t="s">
        <v>1081</v>
      </c>
      <c r="I598" s="0" t="str">
        <f aca="false">LEFT(E598,SEARCH("(",E598,1)-1)</f>
        <v>SMFN</v>
      </c>
      <c r="J598" s="0" t="n">
        <f aca="false">IF(ISNUMBER(RIGHT(E598,LEN(E598)-SEARCH("(",E598,1))*1),RIGHT(E598,LEN(E598)-SEARCH("(",E598,1))*1,VLOOKUP(MID(E598,SEARCH("(",E598,1)+1,IF(ISERROR(FIND("NBMX",E598,1)),3,4)),$A$2:$C$36,3,0))</f>
        <v>1000</v>
      </c>
      <c r="K598" s="0" t="str">
        <f aca="false">IF(ISERROR(J598),1,"")</f>
        <v/>
      </c>
    </row>
    <row r="599" customFormat="false" ht="13.2" hidden="false" customHeight="false" outlineLevel="0" collapsed="false">
      <c r="E599" s="0" t="s">
        <v>1082</v>
      </c>
      <c r="I599" s="0" t="str">
        <f aca="false">LEFT(E599,SEARCH("(",E599,1)-1)</f>
        <v>SMFU</v>
      </c>
      <c r="J599" s="0" t="n">
        <f aca="false">IF(ISNUMBER(RIGHT(E599,LEN(E599)-SEARCH("(",E599,1))*1),RIGHT(E599,LEN(E599)-SEARCH("(",E599,1))*1,VLOOKUP(MID(E599,SEARCH("(",E599,1)+1,IF(ISERROR(FIND("NBMX",E599,1)),3,4)),$A$2:$C$36,3,0))</f>
        <v>1000</v>
      </c>
      <c r="K599" s="0" t="str">
        <f aca="false">IF(ISERROR(J599),1,"")</f>
        <v/>
      </c>
    </row>
    <row r="600" customFormat="false" ht="13.2" hidden="false" customHeight="false" outlineLevel="0" collapsed="false">
      <c r="E600" s="0" t="s">
        <v>1841</v>
      </c>
      <c r="F600" s="0" t="s">
        <v>1681</v>
      </c>
      <c r="I600" s="0" t="str">
        <f aca="false">LEFT(E600,SEARCH("(",E600,1)-1)</f>
        <v>SMH</v>
      </c>
      <c r="J600" s="0" t="n">
        <f aca="false">IF(ISNUMBER(RIGHT(E600,LEN(E600)-SEARCH("(",E600,1))*1),RIGHT(E600,LEN(E600)-SEARCH("(",E600,1))*1,VLOOKUP(MID(E600,SEARCH("(",E600,1)+1,IF(ISERROR(FIND("NBMX",E600,1)),3,4)),$A$2:$C$36,3,0))</f>
        <v>35</v>
      </c>
      <c r="K600" s="0" t="str">
        <f aca="false">IF(ISERROR(J600),1,"")</f>
        <v/>
      </c>
    </row>
    <row r="601" customFormat="false" ht="13.2" hidden="false" customHeight="false" outlineLevel="0" collapsed="false">
      <c r="E601" s="0" t="s">
        <v>1254</v>
      </c>
      <c r="I601" s="0" t="str">
        <f aca="false">LEFT(E601,SEARCH("(",E601,1)-1)</f>
        <v>SMIO</v>
      </c>
      <c r="J601" s="0" t="n">
        <f aca="false">IF(ISNUMBER(RIGHT(E601,LEN(E601)-SEARCH("(",E601,1))*1),RIGHT(E601,LEN(E601)-SEARCH("(",E601,1))*1,VLOOKUP(MID(E601,SEARCH("(",E601,1)+1,IF(ISERROR(FIND("NBMX",E601,1)),3,4)),$A$2:$C$36,3,0))</f>
        <v>4000</v>
      </c>
      <c r="K601" s="0" t="str">
        <f aca="false">IF(ISERROR(J601),1,"")</f>
        <v/>
      </c>
    </row>
    <row r="602" customFormat="false" ht="13.2" hidden="false" customHeight="false" outlineLevel="0" collapsed="false">
      <c r="E602" s="0" t="s">
        <v>1083</v>
      </c>
      <c r="I602" s="0" t="str">
        <f aca="false">LEFT(E602,SEARCH("(",E602,1)-1)</f>
        <v>SMKS</v>
      </c>
      <c r="J602" s="0" t="n">
        <f aca="false">IF(ISNUMBER(RIGHT(E602,LEN(E602)-SEARCH("(",E602,1))*1),RIGHT(E602,LEN(E602)-SEARCH("(",E602,1))*1,VLOOKUP(MID(E602,SEARCH("(",E602,1)+1,IF(ISERROR(FIND("NBMX",E602,1)),3,4)),$A$2:$C$36,3,0))</f>
        <v>1000</v>
      </c>
      <c r="K602" s="0" t="str">
        <f aca="false">IF(ISERROR(J602),1,"")</f>
        <v/>
      </c>
    </row>
    <row r="603" customFormat="false" ht="13.2" hidden="false" customHeight="false" outlineLevel="0" collapsed="false">
      <c r="E603" s="0" t="s">
        <v>1084</v>
      </c>
      <c r="I603" s="0" t="str">
        <f aca="false">LEFT(E603,SEARCH("(",E603,1)-1)</f>
        <v>SMLA</v>
      </c>
      <c r="J603" s="0" t="n">
        <f aca="false">IF(ISNUMBER(RIGHT(E603,LEN(E603)-SEARCH("(",E603,1))*1),RIGHT(E603,LEN(E603)-SEARCH("(",E603,1))*1,VLOOKUP(MID(E603,SEARCH("(",E603,1)+1,IF(ISERROR(FIND("NBMX",E603,1)),3,4)),$A$2:$C$36,3,0))</f>
        <v>1000</v>
      </c>
      <c r="K603" s="0" t="str">
        <f aca="false">IF(ISERROR(J603),1,"")</f>
        <v/>
      </c>
    </row>
    <row r="604" customFormat="false" ht="13.2" hidden="false" customHeight="false" outlineLevel="0" collapsed="false">
      <c r="E604" s="0" t="s">
        <v>1842</v>
      </c>
      <c r="F604" s="0" t="n">
        <v>12</v>
      </c>
      <c r="G604" s="0" t="s">
        <v>1599</v>
      </c>
      <c r="I604" s="0" t="str">
        <f aca="false">LEFT(E604,SEARCH("(",E604,1)-1)</f>
        <v>SMM</v>
      </c>
      <c r="J604" s="0" t="n">
        <f aca="false">IF(ISNUMBER(RIGHT(E604,LEN(E604)-SEARCH("(",E604,1))*1),RIGHT(E604,LEN(E604)-SEARCH("(",E604,1))*1,VLOOKUP(MID(E604,SEARCH("(",E604,1)+1,IF(ISERROR(FIND("NBMX",E604,1)),3,4)),$A$2:$C$36,3,0))</f>
        <v>155</v>
      </c>
      <c r="K604" s="0" t="str">
        <f aca="false">IF(ISERROR(J604),1,"")</f>
        <v/>
      </c>
    </row>
    <row r="605" customFormat="false" ht="13.2" hidden="false" customHeight="false" outlineLevel="0" collapsed="false">
      <c r="E605" s="0" t="s">
        <v>1843</v>
      </c>
      <c r="F605" s="0" t="s">
        <v>226</v>
      </c>
      <c r="G605" s="0" t="n">
        <v>12</v>
      </c>
      <c r="H605" s="0" t="s">
        <v>1599</v>
      </c>
      <c r="I605" s="0" t="str">
        <f aca="false">LEFT(E605,SEARCH("(",E605,1)-1)</f>
        <v>SMMC</v>
      </c>
      <c r="J605" s="0" t="n">
        <f aca="false">IF(ISNUMBER(RIGHT(E605,LEN(E605)-SEARCH("(",E605,1))*1),RIGHT(E605,LEN(E605)-SEARCH("(",E605,1))*1,VLOOKUP(MID(E605,SEARCH("(",E605,1)+1,IF(ISERROR(FIND("NBMX",E605,1)),3,4)),$A$2:$C$36,3,0))</f>
        <v>17</v>
      </c>
      <c r="K605" s="0" t="str">
        <f aca="false">IF(ISERROR(J605),1,"")</f>
        <v/>
      </c>
    </row>
    <row r="606" customFormat="false" ht="13.2" hidden="false" customHeight="false" outlineLevel="0" collapsed="false">
      <c r="E606" s="0" t="s">
        <v>1844</v>
      </c>
      <c r="F606" s="0" t="n">
        <v>12</v>
      </c>
      <c r="G606" s="0" t="s">
        <v>1681</v>
      </c>
      <c r="I606" s="0" t="str">
        <f aca="false">LEFT(E606,SEARCH("(",E606,1)-1)</f>
        <v>SMMH</v>
      </c>
      <c r="J606" s="0" t="n">
        <f aca="false">IF(ISNUMBER(RIGHT(E606,LEN(E606)-SEARCH("(",E606,1))*1),RIGHT(E606,LEN(E606)-SEARCH("(",E606,1))*1,VLOOKUP(MID(E606,SEARCH("(",E606,1)+1,IF(ISERROR(FIND("NBMX",E606,1)),3,4)),$A$2:$C$36,3,0))</f>
        <v>35</v>
      </c>
      <c r="K606" s="0" t="str">
        <f aca="false">IF(ISERROR(J606),1,"")</f>
        <v/>
      </c>
    </row>
    <row r="607" customFormat="false" ht="13.2" hidden="false" customHeight="false" outlineLevel="0" collapsed="false">
      <c r="E607" s="0" t="s">
        <v>1845</v>
      </c>
      <c r="F607" s="0" t="s">
        <v>220</v>
      </c>
      <c r="G607" s="0" t="n">
        <v>13</v>
      </c>
      <c r="H607" s="0" t="s">
        <v>1681</v>
      </c>
      <c r="I607" s="0" t="str">
        <f aca="false">LEFT(E607,SEARCH("(",E607,1)-1)</f>
        <v>SMMP</v>
      </c>
      <c r="J607" s="0" t="n">
        <f aca="false">IF(ISNUMBER(RIGHT(E607,LEN(E607)-SEARCH("(",E607,1))*1),RIGHT(E607,LEN(E607)-SEARCH("(",E607,1))*1,VLOOKUP(MID(E607,SEARCH("(",E607,1)+1,IF(ISERROR(FIND("NBMX",E607,1)),3,4)),$A$2:$C$36,3,0))</f>
        <v>20</v>
      </c>
      <c r="K607" s="0" t="str">
        <f aca="false">IF(ISERROR(J607),1,"")</f>
        <v/>
      </c>
    </row>
    <row r="608" customFormat="false" ht="13.2" hidden="false" customHeight="false" outlineLevel="0" collapsed="false">
      <c r="E608" s="0" t="s">
        <v>1846</v>
      </c>
      <c r="F608" s="0" t="s">
        <v>220</v>
      </c>
      <c r="G608" s="0" t="s">
        <v>1847</v>
      </c>
      <c r="I608" s="0" t="str">
        <f aca="false">LEFT(E608,SEARCH("(",E608,1)-1)</f>
        <v>SMMRP</v>
      </c>
      <c r="J608" s="0" t="n">
        <f aca="false">IF(ISNUMBER(RIGHT(E608,LEN(E608)-SEARCH("(",E608,1))*1),RIGHT(E608,LEN(E608)-SEARCH("(",E608,1))*1,VLOOKUP(MID(E608,SEARCH("(",E608,1)+1,IF(ISERROR(FIND("NBMX",E608,1)),3,4)),$A$2:$C$36,3,0))</f>
        <v>5</v>
      </c>
      <c r="K608" s="0" t="str">
        <f aca="false">IF(ISERROR(J608),1,"")</f>
        <v/>
      </c>
    </row>
    <row r="609" customFormat="false" ht="13.2" hidden="false" customHeight="false" outlineLevel="0" collapsed="false">
      <c r="E609" s="0" t="s">
        <v>1085</v>
      </c>
      <c r="I609" s="0" t="str">
        <f aca="false">LEFT(E609,SEARCH("(",E609,1)-1)</f>
        <v>SMMU</v>
      </c>
      <c r="J609" s="0" t="n">
        <f aca="false">IF(ISNUMBER(RIGHT(E609,LEN(E609)-SEARCH("(",E609,1))*1),RIGHT(E609,LEN(E609)-SEARCH("(",E609,1))*1,VLOOKUP(MID(E609,SEARCH("(",E609,1)+1,IF(ISERROR(FIND("NBMX",E609,1)),3,4)),$A$2:$C$36,3,0))</f>
        <v>1000</v>
      </c>
      <c r="K609" s="0" t="str">
        <f aca="false">IF(ISERROR(J609),1,"")</f>
        <v/>
      </c>
    </row>
    <row r="610" customFormat="false" ht="13.2" hidden="false" customHeight="false" outlineLevel="0" collapsed="false">
      <c r="E610" s="0" t="s">
        <v>1086</v>
      </c>
      <c r="I610" s="0" t="str">
        <f aca="false">LEFT(E610,SEARCH("(",E610,1)-1)</f>
        <v>SMNS</v>
      </c>
      <c r="J610" s="0" t="n">
        <f aca="false">IF(ISNUMBER(RIGHT(E610,LEN(E610)-SEARCH("(",E610,1))*1),RIGHT(E610,LEN(E610)-SEARCH("(",E610,1))*1,VLOOKUP(MID(E610,SEARCH("(",E610,1)+1,IF(ISERROR(FIND("NBMX",E610,1)),3,4)),$A$2:$C$36,3,0))</f>
        <v>1000</v>
      </c>
      <c r="K610" s="0" t="str">
        <f aca="false">IF(ISERROR(J610),1,"")</f>
        <v/>
      </c>
    </row>
    <row r="611" customFormat="false" ht="13.2" hidden="false" customHeight="false" outlineLevel="0" collapsed="false">
      <c r="E611" s="0" t="s">
        <v>1087</v>
      </c>
      <c r="I611" s="0" t="str">
        <f aca="false">LEFT(E611,SEARCH("(",E611,1)-1)</f>
        <v>SMNU</v>
      </c>
      <c r="J611" s="0" t="n">
        <f aca="false">IF(ISNUMBER(RIGHT(E611,LEN(E611)-SEARCH("(",E611,1))*1),RIGHT(E611,LEN(E611)-SEARCH("(",E611,1))*1,VLOOKUP(MID(E611,SEARCH("(",E611,1)+1,IF(ISERROR(FIND("NBMX",E611,1)),3,4)),$A$2:$C$36,3,0))</f>
        <v>1000</v>
      </c>
      <c r="K611" s="0" t="str">
        <f aca="false">IF(ISERROR(J611),1,"")</f>
        <v/>
      </c>
    </row>
    <row r="612" customFormat="false" ht="13.2" hidden="false" customHeight="false" outlineLevel="0" collapsed="false">
      <c r="E612" s="0" t="s">
        <v>1088</v>
      </c>
      <c r="I612" s="0" t="str">
        <f aca="false">LEFT(E612,SEARCH("(",E612,1)-1)</f>
        <v>SMPL</v>
      </c>
      <c r="J612" s="0" t="n">
        <f aca="false">IF(ISNUMBER(RIGHT(E612,LEN(E612)-SEARCH("(",E612,1))*1),RIGHT(E612,LEN(E612)-SEARCH("(",E612,1))*1,VLOOKUP(MID(E612,SEARCH("(",E612,1)+1,IF(ISERROR(FIND("NBMX",E612,1)),3,4)),$A$2:$C$36,3,0))</f>
        <v>1000</v>
      </c>
      <c r="K612" s="0" t="str">
        <f aca="false">IF(ISERROR(J612),1,"")</f>
        <v/>
      </c>
    </row>
    <row r="613" customFormat="false" ht="13.2" hidden="false" customHeight="false" outlineLevel="0" collapsed="false">
      <c r="E613" s="0" t="s">
        <v>1089</v>
      </c>
      <c r="I613" s="0" t="str">
        <f aca="false">LEFT(E613,SEARCH("(",E613,1)-1)</f>
        <v>SMPQ</v>
      </c>
      <c r="J613" s="0" t="n">
        <f aca="false">IF(ISNUMBER(RIGHT(E613,LEN(E613)-SEARCH("(",E613,1))*1),RIGHT(E613,LEN(E613)-SEARCH("(",E613,1))*1,VLOOKUP(MID(E613,SEARCH("(",E613,1)+1,IF(ISERROR(FIND("NBMX",E613,1)),3,4)),$A$2:$C$36,3,0))</f>
        <v>1000</v>
      </c>
      <c r="K613" s="0" t="str">
        <f aca="false">IF(ISERROR(J613),1,"")</f>
        <v/>
      </c>
    </row>
    <row r="614" customFormat="false" ht="13.2" hidden="false" customHeight="false" outlineLevel="0" collapsed="false">
      <c r="E614" s="0" t="s">
        <v>1090</v>
      </c>
      <c r="I614" s="0" t="str">
        <f aca="false">LEFT(E614,SEARCH("(",E614,1)-1)</f>
        <v>SMPS</v>
      </c>
      <c r="J614" s="0" t="n">
        <f aca="false">IF(ISNUMBER(RIGHT(E614,LEN(E614)-SEARCH("(",E614,1))*1),RIGHT(E614,LEN(E614)-SEARCH("(",E614,1))*1,VLOOKUP(MID(E614,SEARCH("(",E614,1)+1,IF(ISERROR(FIND("NBMX",E614,1)),3,4)),$A$2:$C$36,3,0))</f>
        <v>1000</v>
      </c>
      <c r="K614" s="0" t="str">
        <f aca="false">IF(ISERROR(J614),1,"")</f>
        <v/>
      </c>
    </row>
    <row r="615" customFormat="false" ht="13.2" hidden="false" customHeight="false" outlineLevel="0" collapsed="false">
      <c r="E615" s="0" t="s">
        <v>1091</v>
      </c>
      <c r="I615" s="0" t="str">
        <f aca="false">LEFT(E615,SEARCH("(",E615,1)-1)</f>
        <v>SMPY</v>
      </c>
      <c r="J615" s="0" t="n">
        <f aca="false">IF(ISNUMBER(RIGHT(E615,LEN(E615)-SEARCH("(",E615,1))*1),RIGHT(E615,LEN(E615)-SEARCH("(",E615,1))*1,VLOOKUP(MID(E615,SEARCH("(",E615,1)+1,IF(ISERROR(FIND("NBMX",E615,1)),3,4)),$A$2:$C$36,3,0))</f>
        <v>1000</v>
      </c>
      <c r="K615" s="0" t="str">
        <f aca="false">IF(ISERROR(J615),1,"")</f>
        <v/>
      </c>
    </row>
    <row r="616" customFormat="false" ht="13.2" hidden="false" customHeight="false" outlineLevel="0" collapsed="false">
      <c r="E616" s="0" t="s">
        <v>1092</v>
      </c>
      <c r="I616" s="0" t="str">
        <f aca="false">LEFT(E616,SEARCH("(",E616,1)-1)</f>
        <v>SMRF</v>
      </c>
      <c r="J616" s="0" t="n">
        <f aca="false">IF(ISNUMBER(RIGHT(E616,LEN(E616)-SEARCH("(",E616,1))*1),RIGHT(E616,LEN(E616)-SEARCH("(",E616,1))*1,VLOOKUP(MID(E616,SEARCH("(",E616,1)+1,IF(ISERROR(FIND("NBMX",E616,1)),3,4)),$A$2:$C$36,3,0))</f>
        <v>1000</v>
      </c>
      <c r="K616" s="0" t="str">
        <f aca="false">IF(ISERROR(J616),1,"")</f>
        <v/>
      </c>
    </row>
    <row r="617" customFormat="false" ht="13.2" hidden="false" customHeight="false" outlineLevel="0" collapsed="false">
      <c r="E617" s="0" t="s">
        <v>1848</v>
      </c>
      <c r="F617" s="0" t="s">
        <v>220</v>
      </c>
      <c r="G617" s="0" t="s">
        <v>1847</v>
      </c>
      <c r="I617" s="0" t="str">
        <f aca="false">LEFT(E617,SEARCH("(",E617,1)-1)</f>
        <v>SMRP</v>
      </c>
      <c r="J617" s="0" t="n">
        <f aca="false">IF(ISNUMBER(RIGHT(E617,LEN(E617)-SEARCH("(",E617,1))*1),RIGHT(E617,LEN(E617)-SEARCH("(",E617,1))*1,VLOOKUP(MID(E617,SEARCH("(",E617,1)+1,IF(ISERROR(FIND("NBMX",E617,1)),3,4)),$A$2:$C$36,3,0))</f>
        <v>5</v>
      </c>
      <c r="K617" s="0" t="str">
        <f aca="false">IF(ISERROR(J617),1,"")</f>
        <v/>
      </c>
    </row>
    <row r="618" customFormat="false" ht="13.2" hidden="false" customHeight="false" outlineLevel="0" collapsed="false">
      <c r="E618" s="0" t="s">
        <v>1849</v>
      </c>
      <c r="F618" s="0" t="s">
        <v>1611</v>
      </c>
      <c r="G618" s="0" t="s">
        <v>1599</v>
      </c>
      <c r="I618" s="0" t="str">
        <f aca="false">LEFT(E618,SEARCH("(",E618,1)-1)</f>
        <v>SMS</v>
      </c>
      <c r="J618" s="0" t="n">
        <f aca="false">IF(ISNUMBER(RIGHT(E618,LEN(E618)-SEARCH("(",E618,1))*1),RIGHT(E618,LEN(E618)-SEARCH("(",E618,1))*1,VLOOKUP(MID(E618,SEARCH("(",E618,1)+1,IF(ISERROR(FIND("NBMX",E618,1)),3,4)),$A$2:$C$36,3,0))</f>
        <v>11</v>
      </c>
      <c r="K618" s="0" t="str">
        <f aca="false">IF(ISERROR(J618),1,"")</f>
        <v/>
      </c>
    </row>
    <row r="619" customFormat="false" ht="13.2" hidden="false" customHeight="false" outlineLevel="0" collapsed="false">
      <c r="E619" s="0" t="s">
        <v>1093</v>
      </c>
      <c r="I619" s="0" t="str">
        <f aca="false">LEFT(E619,SEARCH("(",E619,1)-1)</f>
        <v>SMSS</v>
      </c>
      <c r="J619" s="0" t="n">
        <f aca="false">IF(ISNUMBER(RIGHT(E619,LEN(E619)-SEARCH("(",E619,1))*1),RIGHT(E619,LEN(E619)-SEARCH("(",E619,1))*1,VLOOKUP(MID(E619,SEARCH("(",E619,1)+1,IF(ISERROR(FIND("NBMX",E619,1)),3,4)),$A$2:$C$36,3,0))</f>
        <v>1000</v>
      </c>
      <c r="K619" s="0" t="str">
        <f aca="false">IF(ISERROR(J619),1,"")</f>
        <v/>
      </c>
    </row>
    <row r="620" customFormat="false" ht="13.2" hidden="false" customHeight="false" outlineLevel="0" collapsed="false">
      <c r="E620" s="0" t="s">
        <v>1094</v>
      </c>
      <c r="I620" s="0" t="str">
        <f aca="false">LEFT(E620,SEARCH("(",E620,1)-1)</f>
        <v>SMST</v>
      </c>
      <c r="J620" s="0" t="n">
        <f aca="false">IF(ISNUMBER(RIGHT(E620,LEN(E620)-SEARCH("(",E620,1))*1),RIGHT(E620,LEN(E620)-SEARCH("(",E620,1))*1,VLOOKUP(MID(E620,SEARCH("(",E620,1)+1,IF(ISERROR(FIND("NBMX",E620,1)),3,4)),$A$2:$C$36,3,0))</f>
        <v>1000</v>
      </c>
      <c r="K620" s="0" t="str">
        <f aca="false">IF(ISERROR(J620),1,"")</f>
        <v/>
      </c>
    </row>
    <row r="621" customFormat="false" ht="13.2" hidden="false" customHeight="false" outlineLevel="0" collapsed="false">
      <c r="E621" s="0" t="s">
        <v>1095</v>
      </c>
      <c r="I621" s="0" t="str">
        <f aca="false">LEFT(E621,SEARCH("(",E621,1)-1)</f>
        <v>SMTS</v>
      </c>
      <c r="J621" s="0" t="n">
        <f aca="false">IF(ISNUMBER(RIGHT(E621,LEN(E621)-SEARCH("(",E621,1))*1),RIGHT(E621,LEN(E621)-SEARCH("(",E621,1))*1,VLOOKUP(MID(E621,SEARCH("(",E621,1)+1,IF(ISERROR(FIND("NBMX",E621,1)),3,4)),$A$2:$C$36,3,0))</f>
        <v>1000</v>
      </c>
      <c r="K621" s="0" t="str">
        <f aca="false">IF(ISERROR(J621),1,"")</f>
        <v/>
      </c>
    </row>
    <row r="622" customFormat="false" ht="13.2" hidden="false" customHeight="false" outlineLevel="0" collapsed="false">
      <c r="E622" s="0" t="s">
        <v>1096</v>
      </c>
      <c r="I622" s="0" t="str">
        <f aca="false">LEFT(E622,SEARCH("(",E622,1)-1)</f>
        <v>SMWS</v>
      </c>
      <c r="J622" s="0" t="n">
        <f aca="false">IF(ISNUMBER(RIGHT(E622,LEN(E622)-SEARCH("(",E622,1))*1),RIGHT(E622,LEN(E622)-SEARCH("(",E622,1))*1,VLOOKUP(MID(E622,SEARCH("(",E622,1)+1,IF(ISERROR(FIND("NBMX",E622,1)),3,4)),$A$2:$C$36,3,0))</f>
        <v>1000</v>
      </c>
      <c r="K622" s="0" t="str">
        <f aca="false">IF(ISERROR(J622),1,"")</f>
        <v/>
      </c>
    </row>
    <row r="623" customFormat="false" ht="13.2" hidden="false" customHeight="false" outlineLevel="0" collapsed="false">
      <c r="E623" s="0" t="s">
        <v>1097</v>
      </c>
      <c r="I623" s="0" t="str">
        <f aca="false">LEFT(E623,SEARCH("(",E623,1)-1)</f>
        <v>SMX</v>
      </c>
      <c r="J623" s="0" t="n">
        <f aca="false">IF(ISNUMBER(RIGHT(E623,LEN(E623)-SEARCH("(",E623,1))*1),RIGHT(E623,LEN(E623)-SEARCH("(",E623,1))*1,VLOOKUP(MID(E623,SEARCH("(",E623,1)+1,IF(ISERROR(FIND("NBMX",E623,1)),3,4)),$A$2:$C$36,3,0))</f>
        <v>1000</v>
      </c>
      <c r="K623" s="0" t="str">
        <f aca="false">IF(ISERROR(J623),1,"")</f>
        <v/>
      </c>
    </row>
    <row r="624" customFormat="false" ht="13.2" hidden="false" customHeight="false" outlineLevel="0" collapsed="false">
      <c r="E624" s="0" t="s">
        <v>1850</v>
      </c>
      <c r="F624" s="0" t="s">
        <v>1599</v>
      </c>
      <c r="I624" s="0" t="str">
        <f aca="false">LEFT(E624,SEARCH("(",E624,1)-1)</f>
        <v>SMY</v>
      </c>
      <c r="J624" s="0" t="n">
        <f aca="false">IF(ISNUMBER(RIGHT(E624,LEN(E624)-SEARCH("(",E624,1))*1),RIGHT(E624,LEN(E624)-SEARCH("(",E624,1))*1,VLOOKUP(MID(E624,SEARCH("(",E624,1)+1,IF(ISERROR(FIND("NBMX",E624,1)),3,4)),$A$2:$C$36,3,0))</f>
        <v>155</v>
      </c>
      <c r="K624" s="0" t="str">
        <f aca="false">IF(ISERROR(J624),1,"")</f>
        <v/>
      </c>
    </row>
    <row r="625" customFormat="false" ht="13.2" hidden="false" customHeight="false" outlineLevel="0" collapsed="false">
      <c r="E625" s="0" t="s">
        <v>1098</v>
      </c>
      <c r="I625" s="0" t="str">
        <f aca="false">LEFT(E625,SEARCH("(",E625,1)-1)</f>
        <v>SMY1</v>
      </c>
      <c r="J625" s="0" t="n">
        <f aca="false">IF(ISNUMBER(RIGHT(E625,LEN(E625)-SEARCH("(",E625,1))*1),RIGHT(E625,LEN(E625)-SEARCH("(",E625,1))*1,VLOOKUP(MID(E625,SEARCH("(",E625,1)+1,IF(ISERROR(FIND("NBMX",E625,1)),3,4)),$A$2:$C$36,3,0))</f>
        <v>1000</v>
      </c>
      <c r="K625" s="0" t="str">
        <f aca="false">IF(ISERROR(J625),1,"")</f>
        <v/>
      </c>
    </row>
    <row r="626" customFormat="false" ht="13.2" hidden="false" customHeight="false" outlineLevel="0" collapsed="false">
      <c r="E626" s="0" t="s">
        <v>1099</v>
      </c>
      <c r="I626" s="0" t="str">
        <f aca="false">LEFT(E626,SEARCH("(",E626,1)-1)</f>
        <v>SMY2</v>
      </c>
      <c r="J626" s="0" t="n">
        <f aca="false">IF(ISNUMBER(RIGHT(E626,LEN(E626)-SEARCH("(",E626,1))*1),RIGHT(E626,LEN(E626)-SEARCH("(",E626,1))*1,VLOOKUP(MID(E626,SEARCH("(",E626,1)+1,IF(ISERROR(FIND("NBMX",E626,1)),3,4)),$A$2:$C$36,3,0))</f>
        <v>1000</v>
      </c>
      <c r="K626" s="0" t="str">
        <f aca="false">IF(ISERROR(J626),1,"")</f>
        <v/>
      </c>
    </row>
    <row r="627" customFormat="false" ht="13.2" hidden="false" customHeight="false" outlineLevel="0" collapsed="false">
      <c r="E627" s="0" t="s">
        <v>1851</v>
      </c>
      <c r="F627" s="0" t="s">
        <v>1681</v>
      </c>
      <c r="I627" s="0" t="str">
        <f aca="false">LEFT(E627,SEARCH("(",E627,1)-1)</f>
        <v>SMYH</v>
      </c>
      <c r="J627" s="0" t="n">
        <f aca="false">IF(ISNUMBER(RIGHT(E627,LEN(E627)-SEARCH("(",E627,1))*1),RIGHT(E627,LEN(E627)-SEARCH("(",E627,1))*1,VLOOKUP(MID(E627,SEARCH("(",E627,1)+1,IF(ISERROR(FIND("NBMX",E627,1)),3,4)),$A$2:$C$36,3,0))</f>
        <v>35</v>
      </c>
      <c r="K627" s="0" t="str">
        <f aca="false">IF(ISERROR(J627),1,"")</f>
        <v/>
      </c>
    </row>
    <row r="628" customFormat="false" ht="13.2" hidden="false" customHeight="false" outlineLevel="0" collapsed="false">
      <c r="E628" s="0" t="s">
        <v>1852</v>
      </c>
      <c r="F628" s="0" t="s">
        <v>220</v>
      </c>
      <c r="G628" s="0" t="s">
        <v>1681</v>
      </c>
      <c r="I628" s="0" t="str">
        <f aca="false">LEFT(E628,SEARCH("(",E628,1)-1)</f>
        <v>SMYP</v>
      </c>
      <c r="J628" s="0" t="n">
        <f aca="false">IF(ISNUMBER(RIGHT(E628,LEN(E628)-SEARCH("(",E628,1))*1),RIGHT(E628,LEN(E628)-SEARCH("(",E628,1))*1,VLOOKUP(MID(E628,SEARCH("(",E628,1)+1,IF(ISERROR(FIND("NBMX",E628,1)),3,4)),$A$2:$C$36,3,0))</f>
        <v>13</v>
      </c>
      <c r="K628" s="0" t="str">
        <f aca="false">IF(ISERROR(J628),1,"")</f>
        <v/>
      </c>
    </row>
    <row r="629" customFormat="false" ht="13.2" hidden="false" customHeight="false" outlineLevel="0" collapsed="false">
      <c r="E629" s="0" t="s">
        <v>1853</v>
      </c>
      <c r="F629" s="0" t="s">
        <v>1854</v>
      </c>
      <c r="I629" s="0" t="str">
        <f aca="false">LEFT(E629,SEARCH("(",E629,1)-1)</f>
        <v>SMYRP</v>
      </c>
      <c r="J629" s="0" t="n">
        <f aca="false">IF(ISNUMBER(RIGHT(E629,LEN(E629)-SEARCH("(",E629,1))*1),RIGHT(E629,LEN(E629)-SEARCH("(",E629,1))*1,VLOOKUP(MID(E629,SEARCH("(",E629,1)+1,IF(ISERROR(FIND("NBMX",E629,1)),3,4)),$A$2:$C$36,3,0))</f>
        <v>5</v>
      </c>
      <c r="K629" s="0" t="str">
        <f aca="false">IF(ISERROR(J629),1,"")</f>
        <v/>
      </c>
    </row>
    <row r="630" customFormat="false" ht="13.2" hidden="false" customHeight="false" outlineLevel="0" collapsed="false">
      <c r="E630" s="0" t="s">
        <v>1100</v>
      </c>
      <c r="I630" s="0" t="str">
        <f aca="false">LEFT(E630,SEARCH("(",E630,1)-1)</f>
        <v>SNO</v>
      </c>
      <c r="J630" s="0" t="n">
        <f aca="false">IF(ISNUMBER(RIGHT(E630,LEN(E630)-SEARCH("(",E630,1))*1),RIGHT(E630,LEN(E630)-SEARCH("(",E630,1))*1,VLOOKUP(MID(E630,SEARCH("(",E630,1)+1,IF(ISERROR(FIND("NBMX",E630,1)),3,4)),$A$2:$C$36,3,0))</f>
        <v>1000</v>
      </c>
      <c r="K630" s="0" t="str">
        <f aca="false">IF(ISERROR(J630),1,"")</f>
        <v/>
      </c>
    </row>
    <row r="631" customFormat="false" ht="13.2" hidden="false" customHeight="false" outlineLevel="0" collapsed="false">
      <c r="E631" s="0" t="s">
        <v>1855</v>
      </c>
      <c r="F631" s="0" t="s">
        <v>1604</v>
      </c>
      <c r="G631" s="0" t="s">
        <v>1599</v>
      </c>
      <c r="I631" s="0" t="str">
        <f aca="false">LEFT(E631,SEARCH("(",E631,1)-1)</f>
        <v>SOIL</v>
      </c>
      <c r="J631" s="0" t="n">
        <f aca="false">IF(ISNUMBER(RIGHT(E631,LEN(E631)-SEARCH("(",E631,1))*1),RIGHT(E631,LEN(E631)-SEARCH("(",E631,1))*1,VLOOKUP(MID(E631,SEARCH("(",E631,1)+1,IF(ISERROR(FIND("NBMX",E631,1)),3,4)),$A$2:$C$36,3,0))</f>
        <v>17</v>
      </c>
      <c r="K631" s="0" t="str">
        <f aca="false">IF(ISERROR(J631),1,"")</f>
        <v/>
      </c>
    </row>
    <row r="632" customFormat="false" ht="13.2" hidden="false" customHeight="false" outlineLevel="0" collapsed="false">
      <c r="E632" s="0" t="s">
        <v>1856</v>
      </c>
      <c r="F632" s="0" t="s">
        <v>1604</v>
      </c>
      <c r="G632" s="0" t="s">
        <v>1599</v>
      </c>
      <c r="I632" s="0" t="str">
        <f aca="false">LEFT(E632,SEARCH("(",E632,1)-1)</f>
        <v>SOL</v>
      </c>
      <c r="J632" s="0" t="n">
        <f aca="false">IF(ISNUMBER(RIGHT(E632,LEN(E632)-SEARCH("(",E632,1))*1),RIGHT(E632,LEN(E632)-SEARCH("(",E632,1))*1,VLOOKUP(MID(E632,SEARCH("(",E632,1)+1,IF(ISERROR(FIND("NBMX",E632,1)),3,4)),$A$2:$C$36,3,0))</f>
        <v>23</v>
      </c>
      <c r="K632" s="0" t="str">
        <f aca="false">IF(ISERROR(J632),1,"")</f>
        <v/>
      </c>
    </row>
    <row r="633" customFormat="false" ht="13.2" hidden="false" customHeight="false" outlineLevel="0" collapsed="false">
      <c r="E633" s="0" t="s">
        <v>1857</v>
      </c>
      <c r="F633" s="0" t="s">
        <v>1599</v>
      </c>
      <c r="I633" s="0" t="str">
        <f aca="false">LEFT(E633,SEARCH("(",E633,1)-1)</f>
        <v>SOLK</v>
      </c>
      <c r="J633" s="0" t="n">
        <f aca="false">IF(ISNUMBER(RIGHT(E633,LEN(E633)-SEARCH("(",E633,1))*1),RIGHT(E633,LEN(E633)-SEARCH("(",E633,1))*1,VLOOKUP(MID(E633,SEARCH("(",E633,1)+1,IF(ISERROR(FIND("NBMX",E633,1)),3,4)),$A$2:$C$36,3,0))</f>
        <v>31</v>
      </c>
      <c r="K633" s="0" t="str">
        <f aca="false">IF(ISERROR(J633),1,"")</f>
        <v/>
      </c>
    </row>
    <row r="634" customFormat="false" ht="13.2" hidden="false" customHeight="false" outlineLevel="0" collapsed="false">
      <c r="E634" s="0" t="s">
        <v>1101</v>
      </c>
      <c r="I634" s="0" t="str">
        <f aca="false">LEFT(E634,SEARCH("(",E634,1)-1)</f>
        <v>SOLQ</v>
      </c>
      <c r="J634" s="0" t="n">
        <f aca="false">IF(ISNUMBER(RIGHT(E634,LEN(E634)-SEARCH("(",E634,1))*1),RIGHT(E634,LEN(E634)-SEARCH("(",E634,1))*1,VLOOKUP(MID(E634,SEARCH("(",E634,1)+1,IF(ISERROR(FIND("NBMX",E634,1)),3,4)),$A$2:$C$36,3,0))</f>
        <v>1000</v>
      </c>
      <c r="K634" s="0" t="str">
        <f aca="false">IF(ISERROR(J634),1,"")</f>
        <v/>
      </c>
    </row>
    <row r="635" customFormat="false" ht="13.2" hidden="false" customHeight="false" outlineLevel="0" collapsed="false">
      <c r="E635" s="0" t="s">
        <v>1858</v>
      </c>
      <c r="F635" s="0" t="s">
        <v>1599</v>
      </c>
      <c r="I635" s="0" t="str">
        <f aca="false">LEFT(E635,SEARCH("(",E635,1)-1)</f>
        <v>SOT</v>
      </c>
      <c r="J635" s="0" t="n">
        <f aca="false">IF(ISNUMBER(RIGHT(E635,LEN(E635)-SEARCH("(",E635,1))*1),RIGHT(E635,LEN(E635)-SEARCH("(",E635,1))*1,VLOOKUP(MID(E635,SEARCH("(",E635,1)+1,IF(ISERROR(FIND("NBMX",E635,1)),3,4)),$A$2:$C$36,3,0))</f>
        <v>31</v>
      </c>
      <c r="K635" s="0" t="str">
        <f aca="false">IF(ISERROR(J635),1,"")</f>
        <v/>
      </c>
    </row>
    <row r="636" customFormat="false" ht="13.2" hidden="false" customHeight="false" outlineLevel="0" collapsed="false">
      <c r="E636" s="0" t="s">
        <v>1859</v>
      </c>
      <c r="F636" s="0" t="s">
        <v>1599</v>
      </c>
      <c r="I636" s="0" t="str">
        <f aca="false">LEFT(E636,SEARCH("(",E636,1)-1)</f>
        <v>SPC</v>
      </c>
      <c r="J636" s="0" t="n">
        <f aca="false">IF(ISNUMBER(RIGHT(E636,LEN(E636)-SEARCH("(",E636,1))*1),RIGHT(E636,LEN(E636)-SEARCH("(",E636,1))*1,VLOOKUP(MID(E636,SEARCH("(",E636,1)+1,IF(ISERROR(FIND("NBMX",E636,1)),3,4)),$A$2:$C$36,3,0))</f>
        <v>31</v>
      </c>
      <c r="K636" s="0" t="str">
        <f aca="false">IF(ISERROR(J636),1,"")</f>
        <v/>
      </c>
    </row>
    <row r="637" customFormat="false" ht="13.2" hidden="false" customHeight="false" outlineLevel="0" collapsed="false">
      <c r="E637" s="0" t="s">
        <v>1102</v>
      </c>
      <c r="I637" s="0" t="str">
        <f aca="false">LEFT(E637,SEARCH("(",E637,1)-1)</f>
        <v>SPLG</v>
      </c>
      <c r="J637" s="0" t="n">
        <f aca="false">IF(ISNUMBER(RIGHT(E637,LEN(E637)-SEARCH("(",E637,1))*1),RIGHT(E637,LEN(E637)-SEARCH("(",E637,1))*1,VLOOKUP(MID(E637,SEARCH("(",E637,1)+1,IF(ISERROR(FIND("NBMX",E637,1)),3,4)),$A$2:$C$36,3,0))</f>
        <v>1000</v>
      </c>
      <c r="K637" s="0" t="str">
        <f aca="false">IF(ISERROR(J637),1,"")</f>
        <v/>
      </c>
    </row>
    <row r="638" customFormat="false" ht="13.2" hidden="false" customHeight="false" outlineLevel="0" collapsed="false">
      <c r="E638" s="0" t="s">
        <v>1860</v>
      </c>
      <c r="F638" s="0" t="s">
        <v>1681</v>
      </c>
      <c r="I638" s="0" t="str">
        <f aca="false">LEFT(E638,SEARCH("(",E638,1)-1)</f>
        <v>SQB</v>
      </c>
      <c r="J638" s="0" t="n">
        <f aca="false">IF(ISNUMBER(RIGHT(E638,LEN(E638)-SEARCH("(",E638,1))*1),RIGHT(E638,LEN(E638)-SEARCH("(",E638,1))*1,VLOOKUP(MID(E638,SEARCH("(",E638,1)+1,IF(ISERROR(FIND("NBMX",E638,1)),3,4)),$A$2:$C$36,3,0))</f>
        <v>5</v>
      </c>
      <c r="K638" s="0" t="str">
        <f aca="false">IF(ISERROR(J638),1,"")</f>
        <v/>
      </c>
    </row>
    <row r="639" customFormat="false" ht="13.2" hidden="false" customHeight="false" outlineLevel="0" collapsed="false">
      <c r="E639" s="0" t="s">
        <v>1255</v>
      </c>
      <c r="I639" s="0" t="str">
        <f aca="false">LEFT(E639,SEARCH("(",E639,1)-1)</f>
        <v>SQVL</v>
      </c>
      <c r="J639" s="0" t="n">
        <f aca="false">IF(ISNUMBER(RIGHT(E639,LEN(E639)-SEARCH("(",E639,1))*1),RIGHT(E639,LEN(E639)-SEARCH("(",E639,1))*1,VLOOKUP(MID(E639,SEARCH("(",E639,1)+1,IF(ISERROR(FIND("NBMX",E639,1)),3,4)),$A$2:$C$36,3,0))</f>
        <v>4000</v>
      </c>
      <c r="K639" s="0" t="str">
        <f aca="false">IF(ISERROR(J639),1,"")</f>
        <v/>
      </c>
    </row>
    <row r="640" customFormat="false" ht="13.2" hidden="false" customHeight="false" outlineLevel="0" collapsed="false">
      <c r="E640" s="0" t="s">
        <v>1861</v>
      </c>
      <c r="F640" s="0" t="s">
        <v>1599</v>
      </c>
      <c r="I640" s="0" t="str">
        <f aca="false">LEFT(E640,SEARCH("(",E640,1)-1)</f>
        <v>SRA</v>
      </c>
      <c r="J640" s="0" t="n">
        <f aca="false">IF(ISNUMBER(RIGHT(E640,LEN(E640)-SEARCH("(",E640,1))*1),RIGHT(E640,LEN(E640)-SEARCH("(",E640,1))*1,VLOOKUP(MID(E640,SEARCH("(",E640,1)+1,IF(ISERROR(FIND("NBMX",E640,1)),3,4)),$A$2:$C$36,3,0))</f>
        <v>200</v>
      </c>
      <c r="K640" s="0" t="str">
        <f aca="false">IF(ISERROR(J640),1,"")</f>
        <v/>
      </c>
    </row>
    <row r="641" customFormat="false" ht="13.2" hidden="false" customHeight="false" outlineLevel="0" collapsed="false">
      <c r="E641" s="0" t="s">
        <v>1103</v>
      </c>
      <c r="I641" s="0" t="str">
        <f aca="false">LEFT(E641,SEARCH("(",E641,1)-1)</f>
        <v>SRAD</v>
      </c>
      <c r="J641" s="0" t="n">
        <f aca="false">IF(ISNUMBER(RIGHT(E641,LEN(E641)-SEARCH("(",E641,1))*1),RIGHT(E641,LEN(E641)-SEARCH("(",E641,1))*1,VLOOKUP(MID(E641,SEARCH("(",E641,1)+1,IF(ISERROR(FIND("NBMX",E641,1)),3,4)),$A$2:$C$36,3,0))</f>
        <v>1000</v>
      </c>
      <c r="K641" s="0" t="str">
        <f aca="false">IF(ISERROR(J641),1,"")</f>
        <v/>
      </c>
    </row>
    <row r="642" customFormat="false" ht="13.2" hidden="false" customHeight="false" outlineLevel="0" collapsed="false">
      <c r="E642" s="0" t="s">
        <v>1862</v>
      </c>
      <c r="F642" s="0" t="s">
        <v>1681</v>
      </c>
      <c r="I642" s="0" t="str">
        <f aca="false">LEFT(E642,SEARCH("(",E642,1)-1)</f>
        <v>SRCH</v>
      </c>
      <c r="J642" s="0" t="n">
        <f aca="false">IF(ISNUMBER(RIGHT(E642,LEN(E642)-SEARCH("(",E642,1))*1),RIGHT(E642,LEN(E642)-SEARCH("(",E642,1))*1,VLOOKUP(MID(E642,SEARCH("(",E642,1)+1,IF(ISERROR(FIND("NBMX",E642,1)),3,4)),$A$2:$C$36,3,0))</f>
        <v>27</v>
      </c>
      <c r="K642" s="0" t="str">
        <f aca="false">IF(ISERROR(J642),1,"")</f>
        <v/>
      </c>
    </row>
    <row r="643" customFormat="false" ht="13.2" hidden="false" customHeight="false" outlineLevel="0" collapsed="false">
      <c r="E643" s="0" t="s">
        <v>1863</v>
      </c>
      <c r="F643" s="0" t="s">
        <v>1599</v>
      </c>
      <c r="I643" s="0" t="str">
        <f aca="false">LEFT(E643,SEARCH("(",E643,1)-1)</f>
        <v>SRD</v>
      </c>
      <c r="J643" s="0" t="n">
        <f aca="false">IF(ISNUMBER(RIGHT(E643,LEN(E643)-SEARCH("(",E643,1))*1),RIGHT(E643,LEN(E643)-SEARCH("(",E643,1))*1,VLOOKUP(MID(E643,SEARCH("(",E643,1)+1,IF(ISERROR(FIND("NBMX",E643,1)),3,4)),$A$2:$C$36,3,0))</f>
        <v>12</v>
      </c>
      <c r="K643" s="0" t="str">
        <f aca="false">IF(ISERROR(J643),1,"")</f>
        <v/>
      </c>
    </row>
    <row r="644" customFormat="false" ht="13.2" hidden="false" customHeight="false" outlineLevel="0" collapsed="false">
      <c r="E644" s="0" t="s">
        <v>1864</v>
      </c>
      <c r="F644" s="0" t="s">
        <v>1599</v>
      </c>
      <c r="I644" s="0" t="str">
        <f aca="false">LEFT(E644,SEARCH("(",E644,1)-1)</f>
        <v>SRMX</v>
      </c>
      <c r="J644" s="0" t="n">
        <f aca="false">IF(ISNUMBER(RIGHT(E644,LEN(E644)-SEARCH("(",E644,1))*1),RIGHT(E644,LEN(E644)-SEARCH("(",E644,1))*1,VLOOKUP(MID(E644,SEARCH("(",E644,1)+1,IF(ISERROR(FIND("NBMX",E644,1)),3,4)),$A$2:$C$36,3,0))</f>
        <v>12</v>
      </c>
      <c r="K644" s="0" t="str">
        <f aca="false">IF(ISERROR(J644),1,"")</f>
        <v/>
      </c>
    </row>
    <row r="645" customFormat="false" ht="13.2" hidden="false" customHeight="false" outlineLevel="0" collapsed="false">
      <c r="E645" s="0" t="s">
        <v>1104</v>
      </c>
      <c r="I645" s="0" t="str">
        <f aca="false">LEFT(E645,SEARCH("(",E645,1)-1)</f>
        <v>SRSD</v>
      </c>
      <c r="J645" s="0" t="n">
        <f aca="false">IF(ISNUMBER(RIGHT(E645,LEN(E645)-SEARCH("(",E645,1))*1),RIGHT(E645,LEN(E645)-SEARCH("(",E645,1))*1,VLOOKUP(MID(E645,SEARCH("(",E645,1)+1,IF(ISERROR(FIND("NBMX",E645,1)),3,4)),$A$2:$C$36,3,0))</f>
        <v>1000</v>
      </c>
      <c r="K645" s="0" t="str">
        <f aca="false">IF(ISERROR(J645),1,"")</f>
        <v/>
      </c>
    </row>
    <row r="646" customFormat="false" ht="13.2" hidden="false" customHeight="false" outlineLevel="0" collapsed="false">
      <c r="E646" s="0" t="s">
        <v>1865</v>
      </c>
      <c r="F646" s="0" t="s">
        <v>1681</v>
      </c>
      <c r="I646" s="0" t="str">
        <f aca="false">LEFT(E646,SEARCH("(",E646,1)-1)</f>
        <v>SSF</v>
      </c>
      <c r="J646" s="0" t="n">
        <f aca="false">IF(ISNUMBER(RIGHT(E646,LEN(E646)-SEARCH("(",E646,1))*1),RIGHT(E646,LEN(E646)-SEARCH("(",E646,1))*1,VLOOKUP(MID(E646,SEARCH("(",E646,1)+1,IF(ISERROR(FIND("NBMX",E646,1)),3,4)),$A$2:$C$36,3,0))</f>
        <v>12</v>
      </c>
      <c r="K646" s="0" t="str">
        <f aca="false">IF(ISERROR(J646),1,"")</f>
        <v/>
      </c>
    </row>
    <row r="647" customFormat="false" ht="13.2" hidden="false" customHeight="false" outlineLevel="0" collapsed="false">
      <c r="E647" s="0" t="s">
        <v>1866</v>
      </c>
      <c r="F647" s="0" t="s">
        <v>1599</v>
      </c>
      <c r="I647" s="0" t="str">
        <f aca="false">LEFT(E647,SEARCH("(",E647,1)-1)</f>
        <v>SSFCO2</v>
      </c>
      <c r="J647" s="0" t="n">
        <f aca="false">IF(ISNUMBER(RIGHT(E647,LEN(E647)-SEARCH("(",E647,1))*1),RIGHT(E647,LEN(E647)-SEARCH("(",E647,1))*1,VLOOKUP(MID(E647,SEARCH("(",E647,1)+1,IF(ISERROR(FIND("NBMX",E647,1)),3,4)),$A$2:$C$36,3,0))</f>
        <v>31</v>
      </c>
      <c r="K647" s="0" t="str">
        <f aca="false">IF(ISERROR(J647),1,"")</f>
        <v/>
      </c>
    </row>
    <row r="648" customFormat="false" ht="13.2" hidden="false" customHeight="false" outlineLevel="0" collapsed="false">
      <c r="E648" s="0" t="s">
        <v>1105</v>
      </c>
      <c r="I648" s="0" t="str">
        <f aca="false">LEFT(E648,SEARCH("(",E648,1)-1)</f>
        <v>SSFI</v>
      </c>
      <c r="J648" s="0" t="n">
        <f aca="false">IF(ISNUMBER(RIGHT(E648,LEN(E648)-SEARCH("(",E648,1))*1),RIGHT(E648,LEN(E648)-SEARCH("(",E648,1))*1,VLOOKUP(MID(E648,SEARCH("(",E648,1)+1,IF(ISERROR(FIND("NBMX",E648,1)),3,4)),$A$2:$C$36,3,0))</f>
        <v>1000</v>
      </c>
      <c r="K648" s="0" t="str">
        <f aca="false">IF(ISERROR(J648),1,"")</f>
        <v/>
      </c>
    </row>
    <row r="649" customFormat="false" ht="13.2" hidden="false" customHeight="false" outlineLevel="0" collapsed="false">
      <c r="E649" s="0" t="s">
        <v>1867</v>
      </c>
      <c r="F649" s="0" t="s">
        <v>1599</v>
      </c>
      <c r="I649" s="0" t="str">
        <f aca="false">LEFT(E649,SEARCH("(",E649,1)-1)</f>
        <v>SSFN2O</v>
      </c>
      <c r="J649" s="0" t="n">
        <f aca="false">IF(ISNUMBER(RIGHT(E649,LEN(E649)-SEARCH("(",E649,1))*1),RIGHT(E649,LEN(E649)-SEARCH("(",E649,1))*1,VLOOKUP(MID(E649,SEARCH("(",E649,1)+1,IF(ISERROR(FIND("NBMX",E649,1)),3,4)),$A$2:$C$36,3,0))</f>
        <v>31</v>
      </c>
      <c r="K649" s="0" t="str">
        <f aca="false">IF(ISERROR(J649),1,"")</f>
        <v/>
      </c>
    </row>
    <row r="650" customFormat="false" ht="13.2" hidden="false" customHeight="false" outlineLevel="0" collapsed="false">
      <c r="E650" s="0" t="s">
        <v>1868</v>
      </c>
      <c r="F650" s="0" t="s">
        <v>1599</v>
      </c>
      <c r="I650" s="0" t="str">
        <f aca="false">LEFT(E650,SEARCH("(",E650,1)-1)</f>
        <v>SSFO2</v>
      </c>
      <c r="J650" s="0" t="n">
        <f aca="false">IF(ISNUMBER(RIGHT(E650,LEN(E650)-SEARCH("(",E650,1))*1),RIGHT(E650,LEN(E650)-SEARCH("(",E650,1))*1,VLOOKUP(MID(E650,SEARCH("(",E650,1)+1,IF(ISERROR(FIND("NBMX",E650,1)),3,4)),$A$2:$C$36,3,0))</f>
        <v>31</v>
      </c>
      <c r="K650" s="0" t="str">
        <f aca="false">IF(ISERROR(J650),1,"")</f>
        <v/>
      </c>
    </row>
    <row r="651" customFormat="false" ht="13.2" hidden="false" customHeight="false" outlineLevel="0" collapsed="false">
      <c r="E651" s="0" t="s">
        <v>1106</v>
      </c>
      <c r="I651" s="0" t="str">
        <f aca="false">LEFT(E651,SEARCH("(",E651,1)-1)</f>
        <v>SSIN</v>
      </c>
      <c r="J651" s="0" t="n">
        <f aca="false">IF(ISNUMBER(RIGHT(E651,LEN(E651)-SEARCH("(",E651,1))*1),RIGHT(E651,LEN(E651)-SEARCH("(",E651,1))*1,VLOOKUP(MID(E651,SEARCH("(",E651,1)+1,IF(ISERROR(FIND("NBMX",E651,1)),3,4)),$A$2:$C$36,3,0))</f>
        <v>1000</v>
      </c>
      <c r="K651" s="0" t="str">
        <f aca="false">IF(ISERROR(J651),1,"")</f>
        <v/>
      </c>
    </row>
    <row r="652" customFormat="false" ht="13.2" hidden="false" customHeight="false" outlineLevel="0" collapsed="false">
      <c r="E652" s="0" t="s">
        <v>829</v>
      </c>
      <c r="I652" s="0" t="str">
        <f aca="false">LEFT(E652,SEARCH("(",E652,1)-1)</f>
        <v>SSPS</v>
      </c>
      <c r="J652" s="0" t="n">
        <f aca="false">IF(ISNUMBER(RIGHT(E652,LEN(E652)-SEARCH("(",E652,1))*1),RIGHT(E652,LEN(E652)-SEARCH("(",E652,1))*1,VLOOKUP(MID(E652,SEARCH("(",E652,1)+1,IF(ISERROR(FIND("NBMX",E652,1)),3,4)),$A$2:$C$36,3,0))</f>
        <v>60</v>
      </c>
      <c r="K652" s="0" t="str">
        <f aca="false">IF(ISERROR(J652),1,"")</f>
        <v/>
      </c>
    </row>
    <row r="653" customFormat="false" ht="13.2" hidden="false" customHeight="false" outlineLevel="0" collapsed="false">
      <c r="E653" s="0" t="s">
        <v>1256</v>
      </c>
      <c r="I653" s="0" t="str">
        <f aca="false">LEFT(E653,SEARCH("(",E653,1)-1)</f>
        <v>SST</v>
      </c>
      <c r="J653" s="0" t="n">
        <f aca="false">IF(ISNUMBER(RIGHT(E653,LEN(E653)-SEARCH("(",E653,1))*1),RIGHT(E653,LEN(E653)-SEARCH("(",E653,1))*1,VLOOKUP(MID(E653,SEARCH("(",E653,1)+1,IF(ISERROR(FIND("NBMX",E653,1)),3,4)),$A$2:$C$36,3,0))</f>
        <v>4000</v>
      </c>
      <c r="K653" s="0" t="str">
        <f aca="false">IF(ISERROR(J653),1,"")</f>
        <v/>
      </c>
    </row>
    <row r="654" customFormat="false" ht="13.2" hidden="false" customHeight="false" outlineLevel="0" collapsed="false">
      <c r="E654" s="0" t="s">
        <v>1107</v>
      </c>
      <c r="I654" s="0" t="str">
        <f aca="false">LEFT(E654,SEARCH("(",E654,1)-1)</f>
        <v>SSW</v>
      </c>
      <c r="J654" s="0" t="n">
        <f aca="false">IF(ISNUMBER(RIGHT(E654,LEN(E654)-SEARCH("(",E654,1))*1),RIGHT(E654,LEN(E654)-SEARCH("(",E654,1))*1,VLOOKUP(MID(E654,SEARCH("(",E654,1)+1,IF(ISERROR(FIND("NBMX",E654,1)),3,4)),$A$2:$C$36,3,0))</f>
        <v>1000</v>
      </c>
      <c r="K654" s="0" t="str">
        <f aca="false">IF(ISERROR(J654),1,"")</f>
        <v/>
      </c>
    </row>
    <row r="655" customFormat="false" ht="13.2" hidden="false" customHeight="false" outlineLevel="0" collapsed="false">
      <c r="E655" s="0" t="s">
        <v>1108</v>
      </c>
      <c r="I655" s="0" t="str">
        <f aca="false">LEFT(E655,SEARCH("(",E655,1)-1)</f>
        <v>ST0</v>
      </c>
      <c r="J655" s="0" t="n">
        <f aca="false">IF(ISNUMBER(RIGHT(E655,LEN(E655)-SEARCH("(",E655,1))*1),RIGHT(E655,LEN(E655)-SEARCH("(",E655,1))*1,VLOOKUP(MID(E655,SEARCH("(",E655,1)+1,IF(ISERROR(FIND("NBMX",E655,1)),3,4)),$A$2:$C$36,3,0))</f>
        <v>1000</v>
      </c>
      <c r="K655" s="0" t="str">
        <f aca="false">IF(ISERROR(J655),1,"")</f>
        <v/>
      </c>
    </row>
    <row r="656" customFormat="false" ht="13.2" hidden="false" customHeight="false" outlineLevel="0" collapsed="false">
      <c r="E656" s="0" t="s">
        <v>1869</v>
      </c>
      <c r="F656" s="0" t="s">
        <v>1599</v>
      </c>
      <c r="I656" s="0" t="str">
        <f aca="false">LEFT(E656,SEARCH("(",E656,1)-1)</f>
        <v>STD</v>
      </c>
      <c r="J656" s="0" t="n">
        <f aca="false">IF(ISNUMBER(RIGHT(E656,LEN(E656)-SEARCH("(",E656,1))*1),RIGHT(E656,LEN(E656)-SEARCH("(",E656,1))*1,VLOOKUP(MID(E656,SEARCH("(",E656,1)+1,IF(ISERROR(FIND("NBMX",E656,1)),3,4)),$A$2:$C$36,3,0))</f>
        <v>200</v>
      </c>
      <c r="K656" s="0" t="str">
        <f aca="false">IF(ISERROR(J656),1,"")</f>
        <v/>
      </c>
    </row>
    <row r="657" customFormat="false" ht="13.2" hidden="false" customHeight="false" outlineLevel="0" collapsed="false">
      <c r="E657" s="0" t="s">
        <v>1870</v>
      </c>
      <c r="F657" s="0" t="s">
        <v>226</v>
      </c>
      <c r="G657" s="0" t="s">
        <v>1599</v>
      </c>
      <c r="I657" s="0" t="str">
        <f aca="false">LEFT(E657,SEARCH("(",E657,1)-1)</f>
        <v>STDA</v>
      </c>
      <c r="J657" s="0" t="n">
        <f aca="false">IF(ISNUMBER(RIGHT(E657,LEN(E657)-SEARCH("(",E657,1))*1),RIGHT(E657,LEN(E657)-SEARCH("(",E657,1))*1,VLOOKUP(MID(E657,SEARCH("(",E657,1)+1,IF(ISERROR(FIND("NBMX",E657,1)),3,4)),$A$2:$C$36,3,0))</f>
        <v>4</v>
      </c>
      <c r="K657" s="0" t="str">
        <f aca="false">IF(ISERROR(J657),1,"")</f>
        <v/>
      </c>
    </row>
    <row r="658" customFormat="false" ht="13.2" hidden="false" customHeight="false" outlineLevel="0" collapsed="false">
      <c r="E658" s="0" t="s">
        <v>1871</v>
      </c>
      <c r="F658" s="0" t="s">
        <v>1599</v>
      </c>
      <c r="I658" s="0" t="str">
        <f aca="false">LEFT(E658,SEARCH("(",E658,1)-1)</f>
        <v>STDK</v>
      </c>
      <c r="J658" s="0" t="n">
        <f aca="false">IF(ISNUMBER(RIGHT(E658,LEN(E658)-SEARCH("(",E658,1))*1),RIGHT(E658,LEN(E658)-SEARCH("(",E658,1))*1,VLOOKUP(MID(E658,SEARCH("(",E658,1)+1,IF(ISERROR(FIND("NBMX",E658,1)),3,4)),$A$2:$C$36,3,0))</f>
        <v>200</v>
      </c>
      <c r="K658" s="0" t="str">
        <f aca="false">IF(ISERROR(J658),1,"")</f>
        <v/>
      </c>
    </row>
    <row r="659" customFormat="false" ht="13.2" hidden="false" customHeight="false" outlineLevel="0" collapsed="false">
      <c r="E659" s="0" t="s">
        <v>1872</v>
      </c>
      <c r="F659" s="0" t="s">
        <v>1599</v>
      </c>
      <c r="I659" s="0" t="str">
        <f aca="false">LEFT(E659,SEARCH("(",E659,1)-1)</f>
        <v>STDL</v>
      </c>
      <c r="J659" s="0" t="n">
        <f aca="false">IF(ISNUMBER(RIGHT(E659,LEN(E659)-SEARCH("(",E659,1))*1),RIGHT(E659,LEN(E659)-SEARCH("(",E659,1))*1,VLOOKUP(MID(E659,SEARCH("(",E659,1)+1,IF(ISERROR(FIND("NBMX",E659,1)),3,4)),$A$2:$C$36,3,0))</f>
        <v>200</v>
      </c>
      <c r="K659" s="0" t="str">
        <f aca="false">IF(ISERROR(J659),1,"")</f>
        <v/>
      </c>
    </row>
    <row r="660" customFormat="false" ht="13.2" hidden="false" customHeight="false" outlineLevel="0" collapsed="false">
      <c r="E660" s="0" t="s">
        <v>1873</v>
      </c>
      <c r="F660" s="0" t="s">
        <v>1599</v>
      </c>
      <c r="I660" s="0" t="str">
        <f aca="false">LEFT(E660,SEARCH("(",E660,1)-1)</f>
        <v>STDN</v>
      </c>
      <c r="J660" s="0" t="n">
        <f aca="false">IF(ISNUMBER(RIGHT(E660,LEN(E660)-SEARCH("(",E660,1))*1),RIGHT(E660,LEN(E660)-SEARCH("(",E660,1))*1,VLOOKUP(MID(E660,SEARCH("(",E660,1)+1,IF(ISERROR(FIND("NBMX",E660,1)),3,4)),$A$2:$C$36,3,0))</f>
        <v>200</v>
      </c>
      <c r="K660" s="0" t="str">
        <f aca="false">IF(ISERROR(J660),1,"")</f>
        <v/>
      </c>
    </row>
    <row r="661" customFormat="false" ht="13.2" hidden="false" customHeight="false" outlineLevel="0" collapsed="false">
      <c r="E661" s="0" t="s">
        <v>1109</v>
      </c>
      <c r="I661" s="0" t="str">
        <f aca="false">LEFT(E661,SEARCH("(",E661,1)-1)</f>
        <v>STDO</v>
      </c>
      <c r="J661" s="0" t="n">
        <f aca="false">IF(ISNUMBER(RIGHT(E661,LEN(E661)-SEARCH("(",E661,1))*1),RIGHT(E661,LEN(E661)-SEARCH("(",E661,1))*1,VLOOKUP(MID(E661,SEARCH("(",E661,1)+1,IF(ISERROR(FIND("NBMX",E661,1)),3,4)),$A$2:$C$36,3,0))</f>
        <v>1000</v>
      </c>
      <c r="K661" s="0" t="str">
        <f aca="false">IF(ISERROR(J661),1,"")</f>
        <v/>
      </c>
    </row>
    <row r="662" customFormat="false" ht="13.2" hidden="false" customHeight="false" outlineLevel="0" collapsed="false">
      <c r="E662" s="0" t="s">
        <v>1110</v>
      </c>
      <c r="I662" s="0" t="str">
        <f aca="false">LEFT(E662,SEARCH("(",E662,1)-1)</f>
        <v>STDOK</v>
      </c>
      <c r="J662" s="0" t="n">
        <f aca="false">IF(ISNUMBER(RIGHT(E662,LEN(E662)-SEARCH("(",E662,1))*1),RIGHT(E662,LEN(E662)-SEARCH("(",E662,1))*1,VLOOKUP(MID(E662,SEARCH("(",E662,1)+1,IF(ISERROR(FIND("NBMX",E662,1)),3,4)),$A$2:$C$36,3,0))</f>
        <v>1000</v>
      </c>
      <c r="K662" s="0" t="str">
        <f aca="false">IF(ISERROR(J662),1,"")</f>
        <v/>
      </c>
    </row>
    <row r="663" customFormat="false" ht="13.2" hidden="false" customHeight="false" outlineLevel="0" collapsed="false">
      <c r="E663" s="0" t="s">
        <v>1111</v>
      </c>
      <c r="I663" s="0" t="str">
        <f aca="false">LEFT(E663,SEARCH("(",E663,1)-1)</f>
        <v>STDON</v>
      </c>
      <c r="J663" s="0" t="n">
        <f aca="false">IF(ISNUMBER(RIGHT(E663,LEN(E663)-SEARCH("(",E663,1))*1),RIGHT(E663,LEN(E663)-SEARCH("(",E663,1))*1,VLOOKUP(MID(E663,SEARCH("(",E663,1)+1,IF(ISERROR(FIND("NBMX",E663,1)),3,4)),$A$2:$C$36,3,0))</f>
        <v>1000</v>
      </c>
      <c r="K663" s="0" t="str">
        <f aca="false">IF(ISERROR(J663),1,"")</f>
        <v/>
      </c>
    </row>
    <row r="664" customFormat="false" ht="13.2" hidden="false" customHeight="false" outlineLevel="0" collapsed="false">
      <c r="E664" s="0" t="s">
        <v>1112</v>
      </c>
      <c r="I664" s="0" t="str">
        <f aca="false">LEFT(E664,SEARCH("(",E664,1)-1)</f>
        <v>STDOP</v>
      </c>
      <c r="J664" s="0" t="n">
        <f aca="false">IF(ISNUMBER(RIGHT(E664,LEN(E664)-SEARCH("(",E664,1))*1),RIGHT(E664,LEN(E664)-SEARCH("(",E664,1))*1,VLOOKUP(MID(E664,SEARCH("(",E664,1)+1,IF(ISERROR(FIND("NBMX",E664,1)),3,4)),$A$2:$C$36,3,0))</f>
        <v>1000</v>
      </c>
      <c r="K664" s="0" t="str">
        <f aca="false">IF(ISERROR(J664),1,"")</f>
        <v/>
      </c>
    </row>
    <row r="665" customFormat="false" ht="13.2" hidden="false" customHeight="false" outlineLevel="0" collapsed="false">
      <c r="E665" s="0" t="s">
        <v>1874</v>
      </c>
      <c r="F665" s="0" t="s">
        <v>1599</v>
      </c>
      <c r="I665" s="0" t="str">
        <f aca="false">LEFT(E665,SEARCH("(",E665,1)-1)</f>
        <v>STDP</v>
      </c>
      <c r="J665" s="0" t="n">
        <f aca="false">IF(ISNUMBER(RIGHT(E665,LEN(E665)-SEARCH("(",E665,1))*1),RIGHT(E665,LEN(E665)-SEARCH("(",E665,1))*1,VLOOKUP(MID(E665,SEARCH("(",E665,1)+1,IF(ISERROR(FIND("NBMX",E665,1)),3,4)),$A$2:$C$36,3,0))</f>
        <v>200</v>
      </c>
      <c r="K665" s="0" t="str">
        <f aca="false">IF(ISERROR(J665),1,"")</f>
        <v/>
      </c>
    </row>
    <row r="666" customFormat="false" ht="13.2" hidden="false" customHeight="false" outlineLevel="0" collapsed="false">
      <c r="E666" s="0" t="s">
        <v>1875</v>
      </c>
      <c r="F666" s="0" t="s">
        <v>1599</v>
      </c>
      <c r="I666" s="0" t="str">
        <f aca="false">LEFT(E666,SEARCH("(",E666,1)-1)</f>
        <v>STFR</v>
      </c>
      <c r="J666" s="0" t="n">
        <f aca="false">IF(ISNUMBER(RIGHT(E666,LEN(E666)-SEARCH("(",E666,1))*1),RIGHT(E666,LEN(E666)-SEARCH("(",E666,1))*1,VLOOKUP(MID(E666,SEARCH("(",E666,1)+1,IF(ISERROR(FIND("NBMX",E666,1)),3,4)),$A$2:$C$36,3,0))</f>
        <v>12</v>
      </c>
      <c r="K666" s="0" t="str">
        <f aca="false">IF(ISERROR(J666),1,"")</f>
        <v/>
      </c>
    </row>
    <row r="667" customFormat="false" ht="13.2" hidden="false" customHeight="false" outlineLevel="0" collapsed="false">
      <c r="E667" s="0" t="s">
        <v>1876</v>
      </c>
      <c r="I667" s="0" t="str">
        <f aca="false">LEFT(E667,SEARCH("(",E667,1)-1)</f>
        <v>STIR</v>
      </c>
      <c r="J667" s="0" t="n">
        <f aca="false">IF(ISNUMBER(RIGHT(E667,LEN(E667)-SEARCH("(",E667,1))*1),RIGHT(E667,LEN(E667)-SEARCH("(",E667,1))*1,VLOOKUP(MID(E667,SEARCH("(",E667,1)+1,IF(ISERROR(FIND("NBMX",E667,1)),3,4)),$A$2:$C$36,3,0))</f>
        <v>300</v>
      </c>
      <c r="K667" s="0" t="str">
        <f aca="false">IF(ISERROR(J667),1,"")</f>
        <v/>
      </c>
    </row>
    <row r="668" customFormat="false" ht="13.2" hidden="false" customHeight="false" outlineLevel="0" collapsed="false">
      <c r="E668" s="0" t="s">
        <v>1877</v>
      </c>
      <c r="I668" s="0" t="str">
        <f aca="false">LEFT(E668,SEARCH("(",E668,1)-1)</f>
        <v>TIL</v>
      </c>
      <c r="J668" s="0" t="n">
        <f aca="false">IF(ISNUMBER(RIGHT(E668,LEN(E668)-SEARCH("(",E668,1))*1),RIGHT(E668,LEN(E668)-SEARCH("(",E668,1))*1,VLOOKUP(MID(E668,SEARCH("(",E668,1)+1,IF(ISERROR(FIND("NBMX",E668,1)),3,4)),$A$2:$C$36,3,0))</f>
        <v>300</v>
      </c>
      <c r="K668" s="0" t="str">
        <f aca="false">IF(ISERROR(J668),1,"")</f>
        <v/>
      </c>
    </row>
    <row r="669" customFormat="false" ht="13.2" hidden="false" customHeight="false" outlineLevel="0" collapsed="false">
      <c r="E669" s="0" t="s">
        <v>1878</v>
      </c>
      <c r="I669" s="0" t="str">
        <f aca="false">LEFT(E669,SEARCH("(",E669,1)-1)</f>
        <v>TLD</v>
      </c>
      <c r="J669" s="0" t="n">
        <f aca="false">IF(ISNUMBER(RIGHT(E669,LEN(E669)-SEARCH("(",E669,1))*1),RIGHT(E669,LEN(E669)-SEARCH("(",E669,1))*1,VLOOKUP(MID(E669,SEARCH("(",E669,1)+1,IF(ISERROR(FIND("NBMX",E669,1)),3,4)),$A$2:$C$36,3,0))</f>
        <v>300</v>
      </c>
      <c r="K669" s="0" t="str">
        <f aca="false">IF(ISERROR(J669),1,"")</f>
        <v/>
      </c>
    </row>
    <row r="670" customFormat="false" ht="13.2" hidden="false" customHeight="false" outlineLevel="0" collapsed="false">
      <c r="E670" s="0" t="s">
        <v>1113</v>
      </c>
      <c r="I670" s="0" t="str">
        <f aca="false">LEFT(E670,SEARCH("(",E670,1)-1)</f>
        <v>STKR</v>
      </c>
      <c r="J670" s="0" t="n">
        <f aca="false">IF(ISNUMBER(RIGHT(E670,LEN(E670)-SEARCH("(",E670,1))*1),RIGHT(E670,LEN(E670)-SEARCH("(",E670,1))*1,VLOOKUP(MID(E670,SEARCH("(",E670,1)+1,IF(ISERROR(FIND("NBMX",E670,1)),3,4)),$A$2:$C$36,3,0))</f>
        <v>1000</v>
      </c>
      <c r="K670" s="0" t="str">
        <f aca="false">IF(ISERROR(J670),1,"")</f>
        <v/>
      </c>
    </row>
    <row r="671" customFormat="false" ht="13.2" hidden="false" customHeight="false" outlineLevel="0" collapsed="false">
      <c r="E671" s="0" t="s">
        <v>1879</v>
      </c>
      <c r="F671" s="0" t="s">
        <v>1599</v>
      </c>
      <c r="I671" s="0" t="str">
        <f aca="false">LEFT(E671,SEARCH("(",E671,1)-1)</f>
        <v>STL</v>
      </c>
      <c r="J671" s="0" t="n">
        <f aca="false">IF(ISNUMBER(RIGHT(E671,LEN(E671)-SEARCH("(",E671,1))*1),RIGHT(E671,LEN(E671)-SEARCH("(",E671,1))*1,VLOOKUP(MID(E671,SEARCH("(",E671,1)+1,IF(ISERROR(FIND("NBMX",E671,1)),3,4)),$A$2:$C$36,3,0))</f>
        <v>200</v>
      </c>
      <c r="K671" s="0" t="str">
        <f aca="false">IF(ISERROR(J671),1,"")</f>
        <v/>
      </c>
    </row>
    <row r="672" customFormat="false" ht="13.2" hidden="false" customHeight="false" outlineLevel="0" collapsed="false">
      <c r="E672" s="0" t="s">
        <v>1114</v>
      </c>
      <c r="I672" s="0" t="str">
        <f aca="false">LEFT(E672,SEARCH("(",E672,1)-1)</f>
        <v>STLT</v>
      </c>
      <c r="J672" s="0" t="n">
        <f aca="false">IF(ISNUMBER(RIGHT(E672,LEN(E672)-SEARCH("(",E672,1))*1),RIGHT(E672,LEN(E672)-SEARCH("(",E672,1))*1,VLOOKUP(MID(E672,SEARCH("(",E672,1)+1,IF(ISERROR(FIND("NBMX",E672,1)),3,4)),$A$2:$C$36,3,0))</f>
        <v>1000</v>
      </c>
      <c r="K672" s="0" t="str">
        <f aca="false">IF(ISERROR(J672),1,"")</f>
        <v/>
      </c>
    </row>
    <row r="673" customFormat="false" ht="13.2" hidden="false" customHeight="false" outlineLevel="0" collapsed="false">
      <c r="E673" s="0" t="s">
        <v>1880</v>
      </c>
      <c r="F673" s="0" t="s">
        <v>1599</v>
      </c>
      <c r="I673" s="0" t="str">
        <f aca="false">LEFT(E673,SEARCH("(",E673,1)-1)</f>
        <v>STMP</v>
      </c>
      <c r="J673" s="0" t="n">
        <f aca="false">IF(ISNUMBER(RIGHT(E673,LEN(E673)-SEARCH("(",E673,1))*1),RIGHT(E673,LEN(E673)-SEARCH("(",E673,1))*1,VLOOKUP(MID(E673,SEARCH("(",E673,1)+1,IF(ISERROR(FIND("NBMX",E673,1)),3,4)),$A$2:$C$36,3,0))</f>
        <v>12</v>
      </c>
      <c r="K673" s="0" t="str">
        <f aca="false">IF(ISERROR(J673),1,"")</f>
        <v/>
      </c>
    </row>
    <row r="674" customFormat="false" ht="13.2" hidden="false" customHeight="false" outlineLevel="0" collapsed="false">
      <c r="E674" s="0" t="s">
        <v>1115</v>
      </c>
      <c r="I674" s="0" t="str">
        <f aca="false">LEFT(E674,SEARCH("(",E674,1)-1)</f>
        <v>STP</v>
      </c>
      <c r="J674" s="0" t="n">
        <f aca="false">IF(ISNUMBER(RIGHT(E674,LEN(E674)-SEARCH("(",E674,1))*1),RIGHT(E674,LEN(E674)-SEARCH("(",E674,1))*1,VLOOKUP(MID(E674,SEARCH("(",E674,1)+1,IF(ISERROR(FIND("NBMX",E674,1)),3,4)),$A$2:$C$36,3,0))</f>
        <v>1000</v>
      </c>
      <c r="K674" s="0" t="str">
        <f aca="false">IF(ISERROR(J674),1,"")</f>
        <v/>
      </c>
    </row>
    <row r="675" customFormat="false" ht="13.2" hidden="false" customHeight="false" outlineLevel="0" collapsed="false">
      <c r="E675" s="0" t="s">
        <v>1881</v>
      </c>
      <c r="F675" s="0" t="n">
        <v>12</v>
      </c>
      <c r="G675" s="0" t="s">
        <v>1599</v>
      </c>
      <c r="I675" s="0" t="str">
        <f aca="false">LEFT(E675,SEARCH("(",E675,1)-1)</f>
        <v>STV</v>
      </c>
      <c r="J675" s="0" t="n">
        <f aca="false">IF(ISNUMBER(RIGHT(E675,LEN(E675)-SEARCH("(",E675,1))*1),RIGHT(E675,LEN(E675)-SEARCH("(",E675,1))*1,VLOOKUP(MID(E675,SEARCH("(",E675,1)+1,IF(ISERROR(FIND("NBMX",E675,1)),3,4)),$A$2:$C$36,3,0))</f>
        <v>20</v>
      </c>
      <c r="K675" s="0" t="str">
        <f aca="false">IF(ISERROR(J675),1,"")</f>
        <v/>
      </c>
    </row>
    <row r="676" customFormat="false" ht="13.2" hidden="false" customHeight="false" outlineLevel="0" collapsed="false">
      <c r="E676" s="0" t="s">
        <v>1882</v>
      </c>
      <c r="F676" s="0" t="s">
        <v>1652</v>
      </c>
      <c r="I676" s="0" t="str">
        <f aca="false">LEFT(E676,SEARCH("(",E676,1)-1)</f>
        <v>STX</v>
      </c>
      <c r="J676" s="0" t="n">
        <f aca="false">IF(ISNUMBER(RIGHT(E676,LEN(E676)-SEARCH("(",E676,1))*1),RIGHT(E676,LEN(E676)-SEARCH("(",E676,1))*1,VLOOKUP(MID(E676,SEARCH("(",E676,1)+1,IF(ISERROR(FIND("NBMX",E676,1)),3,4)),$A$2:$C$36,3,0))</f>
        <v>2</v>
      </c>
      <c r="K676" s="0" t="str">
        <f aca="false">IF(ISERROR(J676),1,"")</f>
        <v/>
      </c>
    </row>
    <row r="677" customFormat="false" ht="13.2" hidden="false" customHeight="false" outlineLevel="0" collapsed="false">
      <c r="E677" s="0" t="s">
        <v>1257</v>
      </c>
      <c r="I677" s="0" t="str">
        <f aca="false">LEFT(E677,SEARCH("(",E677,1)-1)</f>
        <v>STY</v>
      </c>
      <c r="J677" s="0" t="n">
        <f aca="false">IF(ISNUMBER(RIGHT(E677,LEN(E677)-SEARCH("(",E677,1))*1),RIGHT(E677,LEN(E677)-SEARCH("(",E677,1))*1,VLOOKUP(MID(E677,SEARCH("(",E677,1)+1,IF(ISERROR(FIND("NBMX",E677,1)),3,4)),$A$2:$C$36,3,0))</f>
        <v>4000</v>
      </c>
      <c r="K677" s="0" t="str">
        <f aca="false">IF(ISERROR(J677),1,"")</f>
        <v/>
      </c>
    </row>
    <row r="678" customFormat="false" ht="13.2" hidden="false" customHeight="false" outlineLevel="0" collapsed="false">
      <c r="E678" s="0" t="s">
        <v>1883</v>
      </c>
      <c r="F678" s="0" t="s">
        <v>1599</v>
      </c>
      <c r="I678" s="0" t="str">
        <f aca="false">LEFT(E678,SEARCH("(",E678,1)-1)</f>
        <v>SULF</v>
      </c>
      <c r="J678" s="0" t="n">
        <f aca="false">IF(ISNUMBER(RIGHT(E678,LEN(E678)-SEARCH("(",E678,1))*1),RIGHT(E678,LEN(E678)-SEARCH("(",E678,1))*1,VLOOKUP(MID(E678,SEARCH("(",E678,1)+1,IF(ISERROR(FIND("NBMX",E678,1)),3,4)),$A$2:$C$36,3,0))</f>
        <v>12</v>
      </c>
      <c r="K678" s="0" t="str">
        <f aca="false">IF(ISERROR(J678),1,"")</f>
        <v/>
      </c>
    </row>
    <row r="679" customFormat="false" ht="13.2" hidden="false" customHeight="false" outlineLevel="0" collapsed="false">
      <c r="E679" s="0" t="s">
        <v>1884</v>
      </c>
      <c r="F679" s="0" t="s">
        <v>1599</v>
      </c>
      <c r="I679" s="0" t="str">
        <f aca="false">LEFT(E679,SEARCH("(",E679,1)-1)</f>
        <v>SUT</v>
      </c>
      <c r="J679" s="0" t="n">
        <f aca="false">IF(ISNUMBER(RIGHT(E679,LEN(E679)-SEARCH("(",E679,1))*1),RIGHT(E679,LEN(E679)-SEARCH("(",E679,1))*1,VLOOKUP(MID(E679,SEARCH("(",E679,1)+1,IF(ISERROR(FIND("NBMX",E679,1)),3,4)),$A$2:$C$36,3,0))</f>
        <v>12</v>
      </c>
      <c r="K679" s="0" t="str">
        <f aca="false">IF(ISERROR(J679),1,"")</f>
        <v/>
      </c>
    </row>
    <row r="680" customFormat="false" ht="13.2" hidden="false" customHeight="false" outlineLevel="0" collapsed="false">
      <c r="E680" s="0" t="s">
        <v>1116</v>
      </c>
      <c r="I680" s="0" t="str">
        <f aca="false">LEFT(E680,SEARCH("(",E680,1)-1)</f>
        <v>SW</v>
      </c>
      <c r="J680" s="0" t="n">
        <f aca="false">IF(ISNUMBER(RIGHT(E680,LEN(E680)-SEARCH("(",E680,1))*1),RIGHT(E680,LEN(E680)-SEARCH("(",E680,1))*1,VLOOKUP(MID(E680,SEARCH("(",E680,1)+1,IF(ISERROR(FIND("NBMX",E680,1)),3,4)),$A$2:$C$36,3,0))</f>
        <v>1000</v>
      </c>
      <c r="K680" s="0" t="str">
        <f aca="false">IF(ISERROR(J680),1,"")</f>
        <v/>
      </c>
    </row>
    <row r="681" customFormat="false" ht="13.2" hidden="false" customHeight="false" outlineLevel="0" collapsed="false">
      <c r="E681" s="0" t="s">
        <v>1117</v>
      </c>
      <c r="I681" s="0" t="str">
        <f aca="false">LEFT(E681,SEARCH("(",E681,1)-1)</f>
        <v>SWB</v>
      </c>
      <c r="J681" s="0" t="n">
        <f aca="false">IF(ISNUMBER(RIGHT(E681,LEN(E681)-SEARCH("(",E681,1))*1),RIGHT(E681,LEN(E681)-SEARCH("(",E681,1))*1,VLOOKUP(MID(E681,SEARCH("(",E681,1)+1,IF(ISERROR(FIND("NBMX",E681,1)),3,4)),$A$2:$C$36,3,0))</f>
        <v>1000</v>
      </c>
      <c r="K681" s="0" t="str">
        <f aca="false">IF(ISERROR(J681),1,"")</f>
        <v/>
      </c>
    </row>
    <row r="682" customFormat="false" ht="13.2" hidden="false" customHeight="false" outlineLevel="0" collapsed="false">
      <c r="E682" s="0" t="s">
        <v>1118</v>
      </c>
      <c r="I682" s="0" t="str">
        <f aca="false">LEFT(E682,SEARCH("(",E682,1)-1)</f>
        <v>SWBD</v>
      </c>
      <c r="J682" s="0" t="n">
        <f aca="false">IF(ISNUMBER(RIGHT(E682,LEN(E682)-SEARCH("(",E682,1))*1),RIGHT(E682,LEN(E682)-SEARCH("(",E682,1))*1,VLOOKUP(MID(E682,SEARCH("(",E682,1)+1,IF(ISERROR(FIND("NBMX",E682,1)),3,4)),$A$2:$C$36,3,0))</f>
        <v>1000</v>
      </c>
      <c r="K682" s="0" t="str">
        <f aca="false">IF(ISERROR(J682),1,"")</f>
        <v/>
      </c>
    </row>
    <row r="683" customFormat="false" ht="13.2" hidden="false" customHeight="false" outlineLevel="0" collapsed="false">
      <c r="E683" s="0" t="s">
        <v>1119</v>
      </c>
      <c r="I683" s="0" t="str">
        <f aca="false">LEFT(E683,SEARCH("(",E683,1)-1)</f>
        <v>SWBX</v>
      </c>
      <c r="J683" s="0" t="n">
        <f aca="false">IF(ISNUMBER(RIGHT(E683,LEN(E683)-SEARCH("(",E683,1))*1),RIGHT(E683,LEN(E683)-SEARCH("(",E683,1))*1,VLOOKUP(MID(E683,SEARCH("(",E683,1)+1,IF(ISERROR(FIND("NBMX",E683,1)),3,4)),$A$2:$C$36,3,0))</f>
        <v>1000</v>
      </c>
      <c r="K683" s="0" t="str">
        <f aca="false">IF(ISERROR(J683),1,"")</f>
        <v/>
      </c>
    </row>
    <row r="684" customFormat="false" ht="13.2" hidden="false" customHeight="false" outlineLevel="0" collapsed="false">
      <c r="E684" s="0" t="s">
        <v>1885</v>
      </c>
      <c r="F684" s="0" t="s">
        <v>1599</v>
      </c>
      <c r="I684" s="0" t="str">
        <f aca="false">LEFT(E684,SEARCH("(",E684,1)-1)</f>
        <v>SWH</v>
      </c>
      <c r="J684" s="0" t="n">
        <f aca="false">IF(ISNUMBER(RIGHT(E684,LEN(E684)-SEARCH("(",E684,1))*1),RIGHT(E684,LEN(E684)-SEARCH("(",E684,1))*1,VLOOKUP(MID(E684,SEARCH("(",E684,1)+1,IF(ISERROR(FIND("NBMX",E684,1)),3,4)),$A$2:$C$36,3,0))</f>
        <v>200</v>
      </c>
      <c r="K684" s="0" t="str">
        <f aca="false">IF(ISERROR(J684),1,"")</f>
        <v/>
      </c>
    </row>
    <row r="685" customFormat="false" ht="13.2" hidden="false" customHeight="false" outlineLevel="0" collapsed="false">
      <c r="E685" s="0" t="s">
        <v>1120</v>
      </c>
      <c r="I685" s="0" t="str">
        <f aca="false">LEFT(E685,SEARCH("(",E685,1)-1)</f>
        <v>SWLT</v>
      </c>
      <c r="J685" s="0" t="n">
        <f aca="false">IF(ISNUMBER(RIGHT(E685,LEN(E685)-SEARCH("(",E685,1))*1),RIGHT(E685,LEN(E685)-SEARCH("(",E685,1))*1,VLOOKUP(MID(E685,SEARCH("(",E685,1)+1,IF(ISERROR(FIND("NBMX",E685,1)),3,4)),$A$2:$C$36,3,0))</f>
        <v>1000</v>
      </c>
      <c r="K685" s="0" t="str">
        <f aca="false">IF(ISERROR(J685),1,"")</f>
        <v/>
      </c>
    </row>
    <row r="686" customFormat="false" ht="13.2" hidden="false" customHeight="false" outlineLevel="0" collapsed="false">
      <c r="E686" s="0" t="s">
        <v>1886</v>
      </c>
      <c r="F686" s="0" t="s">
        <v>1599</v>
      </c>
      <c r="I686" s="0" t="str">
        <f aca="false">LEFT(E686,SEARCH("(",E686,1)-1)</f>
        <v>SWP</v>
      </c>
      <c r="J686" s="0" t="n">
        <f aca="false">IF(ISNUMBER(RIGHT(E686,LEN(E686)-SEARCH("(",E686,1))*1),RIGHT(E686,LEN(E686)-SEARCH("(",E686,1))*1,VLOOKUP(MID(E686,SEARCH("(",E686,1)+1,IF(ISERROR(FIND("NBMX",E686,1)),3,4)),$A$2:$C$36,3,0))</f>
        <v>200</v>
      </c>
      <c r="K686" s="0" t="str">
        <f aca="false">IF(ISERROR(J686),1,"")</f>
        <v/>
      </c>
    </row>
    <row r="687" customFormat="false" ht="13.2" hidden="false" customHeight="false" outlineLevel="0" collapsed="false">
      <c r="E687" s="0" t="s">
        <v>1887</v>
      </c>
      <c r="F687" s="0" t="s">
        <v>1599</v>
      </c>
      <c r="I687" s="0" t="str">
        <f aca="false">LEFT(E687,SEARCH("(",E687,1)-1)</f>
        <v>SWST</v>
      </c>
      <c r="J687" s="0" t="n">
        <f aca="false">IF(ISNUMBER(RIGHT(E687,LEN(E687)-SEARCH("(",E687,1))*1),RIGHT(E687,LEN(E687)-SEARCH("(",E687,1))*1,VLOOKUP(MID(E687,SEARCH("(",E687,1)+1,IF(ISERROR(FIND("NBMX",E687,1)),3,4)),$A$2:$C$36,3,0))</f>
        <v>12</v>
      </c>
      <c r="K687" s="0" t="str">
        <f aca="false">IF(ISERROR(J687),1,"")</f>
        <v/>
      </c>
    </row>
    <row r="688" customFormat="false" ht="13.2" hidden="false" customHeight="false" outlineLevel="0" collapsed="false">
      <c r="E688" s="0" t="s">
        <v>1888</v>
      </c>
      <c r="F688" s="0" t="s">
        <v>1681</v>
      </c>
      <c r="I688" s="0" t="str">
        <f aca="false">LEFT(E688,SEARCH("(",E688,1)-1)</f>
        <v>SYB</v>
      </c>
      <c r="J688" s="0" t="n">
        <f aca="false">IF(ISNUMBER(RIGHT(E688,LEN(E688)-SEARCH("(",E688,1))*1),RIGHT(E688,LEN(E688)-SEARCH("(",E688,1))*1,VLOOKUP(MID(E688,SEARCH("(",E688,1)+1,IF(ISERROR(FIND("NBMX",E688,1)),3,4)),$A$2:$C$36,3,0))</f>
        <v>5</v>
      </c>
      <c r="K688" s="0" t="str">
        <f aca="false">IF(ISERROR(J688),1,"")</f>
        <v/>
      </c>
    </row>
    <row r="689" customFormat="false" ht="13.2" hidden="false" customHeight="false" outlineLevel="0" collapsed="false">
      <c r="E689" s="0" t="s">
        <v>1122</v>
      </c>
      <c r="I689" s="0" t="str">
        <f aca="false">LEFT(E689,SEARCH("(",E689,1)-1)</f>
        <v>TAGP</v>
      </c>
      <c r="J689" s="0" t="n">
        <f aca="false">IF(ISNUMBER(RIGHT(E689,LEN(E689)-SEARCH("(",E689,1))*1),RIGHT(E689,LEN(E689)-SEARCH("(",E689,1))*1,VLOOKUP(MID(E689,SEARCH("(",E689,1)+1,IF(ISERROR(FIND("NBMX",E689,1)),3,4)),$A$2:$C$36,3,0))</f>
        <v>1000</v>
      </c>
      <c r="K689" s="0" t="str">
        <f aca="false">IF(ISERROR(J689),1,"")</f>
        <v/>
      </c>
    </row>
    <row r="690" customFormat="false" ht="13.2" hidden="false" customHeight="false" outlineLevel="0" collapsed="false">
      <c r="E690" s="0" t="s">
        <v>1889</v>
      </c>
      <c r="F690" s="0" t="s">
        <v>1599</v>
      </c>
      <c r="I690" s="0" t="str">
        <f aca="false">LEFT(E690,SEARCH("(",E690,1)-1)</f>
        <v>TAMX</v>
      </c>
      <c r="J690" s="0" t="n">
        <f aca="false">IF(ISNUMBER(RIGHT(E690,LEN(E690)-SEARCH("(",E690,1))*1),RIGHT(E690,LEN(E690)-SEARCH("(",E690,1))*1,VLOOKUP(MID(E690,SEARCH("(",E690,1)+1,IF(ISERROR(FIND("NBMX",E690,1)),3,4)),$A$2:$C$36,3,0))</f>
        <v>12</v>
      </c>
      <c r="K690" s="0" t="str">
        <f aca="false">IF(ISERROR(J690),1,"")</f>
        <v/>
      </c>
    </row>
    <row r="691" customFormat="false" ht="13.2" hidden="false" customHeight="false" outlineLevel="0" collapsed="false">
      <c r="E691" s="0" t="s">
        <v>878</v>
      </c>
      <c r="I691" s="0" t="str">
        <f aca="false">LEFT(E691,SEARCH("(",E691,1)-1)</f>
        <v>TBSC</v>
      </c>
      <c r="J691" s="0" t="n">
        <f aca="false">IF(ISNUMBER(RIGHT(E691,LEN(E691)-SEARCH("(",E691,1))*1),RIGHT(E691,LEN(E691)-SEARCH("(",E691,1))*1,VLOOKUP(MID(E691,SEARCH("(",E691,1)+1,IF(ISERROR(FIND("NBMX",E691,1)),3,4)),$A$2:$C$36,3,0))</f>
        <v>200</v>
      </c>
      <c r="K691" s="0" t="str">
        <f aca="false">IF(ISERROR(J691),1,"")</f>
        <v/>
      </c>
    </row>
    <row r="692" customFormat="false" ht="13.2" hidden="false" customHeight="false" outlineLevel="0" collapsed="false">
      <c r="E692" s="0" t="s">
        <v>1258</v>
      </c>
      <c r="I692" s="0" t="str">
        <f aca="false">LEFT(E692,SEARCH("(",E692,1)-1)</f>
        <v>TC</v>
      </c>
      <c r="J692" s="0" t="n">
        <f aca="false">IF(ISNUMBER(RIGHT(E692,LEN(E692)-SEARCH("(",E692,1))*1),RIGHT(E692,LEN(E692)-SEARCH("(",E692,1))*1,VLOOKUP(MID(E692,SEARCH("(",E692,1)+1,IF(ISERROR(FIND("NBMX",E692,1)),3,4)),$A$2:$C$36,3,0))</f>
        <v>4000</v>
      </c>
      <c r="K692" s="0" t="str">
        <f aca="false">IF(ISERROR(J692),1,"")</f>
        <v/>
      </c>
    </row>
    <row r="693" customFormat="false" ht="13.2" hidden="false" customHeight="false" outlineLevel="0" collapsed="false">
      <c r="E693" s="0" t="s">
        <v>1259</v>
      </c>
      <c r="I693" s="0" t="str">
        <f aca="false">LEFT(E693,SEARCH("(",E693,1)-1)</f>
        <v>TCAV</v>
      </c>
      <c r="J693" s="0" t="n">
        <f aca="false">IF(ISNUMBER(RIGHT(E693,LEN(E693)-SEARCH("(",E693,1))*1),RIGHT(E693,LEN(E693)-SEARCH("(",E693,1))*1,VLOOKUP(MID(E693,SEARCH("(",E693,1)+1,IF(ISERROR(FIND("NBMX",E693,1)),3,4)),$A$2:$C$36,3,0))</f>
        <v>4000</v>
      </c>
      <c r="K693" s="0" t="str">
        <f aca="false">IF(ISERROR(J693),1,"")</f>
        <v/>
      </c>
    </row>
    <row r="694" customFormat="false" ht="13.2" hidden="false" customHeight="false" outlineLevel="0" collapsed="false">
      <c r="E694" s="0" t="s">
        <v>1890</v>
      </c>
      <c r="F694" s="0" t="s">
        <v>1599</v>
      </c>
      <c r="I694" s="0" t="str">
        <f aca="false">LEFT(E694,SEARCH("(",E694,1)-1)</f>
        <v>TCAW</v>
      </c>
      <c r="J694" s="0" t="n">
        <f aca="false">IF(ISNUMBER(RIGHT(E694,LEN(E694)-SEARCH("(",E694,1))*1),RIGHT(E694,LEN(E694)-SEARCH("(",E694,1))*1,VLOOKUP(MID(E694,SEARCH("(",E694,1)+1,IF(ISERROR(FIND("NBMX",E694,1)),3,4)),$A$2:$C$36,3,0))</f>
        <v>200</v>
      </c>
      <c r="K694" s="0" t="str">
        <f aca="false">IF(ISERROR(J694),1,"")</f>
        <v/>
      </c>
    </row>
    <row r="695" customFormat="false" ht="13.2" hidden="false" customHeight="false" outlineLevel="0" collapsed="false">
      <c r="E695" s="0" t="s">
        <v>1123</v>
      </c>
      <c r="I695" s="0" t="str">
        <f aca="false">LEFT(E695,SEARCH("(",E695,1)-1)</f>
        <v>TCC</v>
      </c>
      <c r="J695" s="0" t="n">
        <f aca="false">IF(ISNUMBER(RIGHT(E695,LEN(E695)-SEARCH("(",E695,1))*1),RIGHT(E695,LEN(E695)-SEARCH("(",E695,1))*1,VLOOKUP(MID(E695,SEARCH("(",E695,1)+1,IF(ISERROR(FIND("NBMX",E695,1)),3,4)),$A$2:$C$36,3,0))</f>
        <v>1000</v>
      </c>
      <c r="K695" s="0" t="str">
        <f aca="false">IF(ISERROR(J695),1,"")</f>
        <v/>
      </c>
    </row>
    <row r="696" customFormat="false" ht="13.2" hidden="false" customHeight="false" outlineLevel="0" collapsed="false">
      <c r="E696" s="0" t="s">
        <v>1260</v>
      </c>
      <c r="I696" s="0" t="str">
        <f aca="false">LEFT(E696,SEARCH("(",E696,1)-1)</f>
        <v>TCMN</v>
      </c>
      <c r="J696" s="0" t="n">
        <f aca="false">IF(ISNUMBER(RIGHT(E696,LEN(E696)-SEARCH("(",E696,1))*1),RIGHT(E696,LEN(E696)-SEARCH("(",E696,1))*1,VLOOKUP(MID(E696,SEARCH("(",E696,1)+1,IF(ISERROR(FIND("NBMX",E696,1)),3,4)),$A$2:$C$36,3,0))</f>
        <v>4000</v>
      </c>
      <c r="K696" s="0" t="str">
        <f aca="false">IF(ISERROR(J696),1,"")</f>
        <v/>
      </c>
    </row>
    <row r="697" customFormat="false" ht="13.2" hidden="false" customHeight="false" outlineLevel="0" collapsed="false">
      <c r="E697" s="0" t="s">
        <v>1261</v>
      </c>
      <c r="I697" s="0" t="str">
        <f aca="false">LEFT(E697,SEARCH("(",E697,1)-1)</f>
        <v>TCMX</v>
      </c>
      <c r="J697" s="0" t="n">
        <f aca="false">IF(ISNUMBER(RIGHT(E697,LEN(E697)-SEARCH("(",E697,1))*1),RIGHT(E697,LEN(E697)-SEARCH("(",E697,1))*1,VLOOKUP(MID(E697,SEARCH("(",E697,1)+1,IF(ISERROR(FIND("NBMX",E697,1)),3,4)),$A$2:$C$36,3,0))</f>
        <v>4000</v>
      </c>
      <c r="K697" s="0" t="str">
        <f aca="false">IF(ISERROR(J697),1,"")</f>
        <v/>
      </c>
    </row>
    <row r="698" customFormat="false" ht="13.2" hidden="false" customHeight="false" outlineLevel="0" collapsed="false">
      <c r="E698" s="0" t="s">
        <v>1891</v>
      </c>
      <c r="F698" s="0" t="s">
        <v>1599</v>
      </c>
      <c r="I698" s="0" t="str">
        <f aca="false">LEFT(E698,SEARCH("(",E698,1)-1)</f>
        <v>TCN</v>
      </c>
      <c r="J698" s="0" t="n">
        <f aca="false">IF(ISNUMBER(RIGHT(E698,LEN(E698)-SEARCH("(",E698,1))*1),RIGHT(E698,LEN(E698)-SEARCH("(",E698,1))*1,VLOOKUP(MID(E698,SEARCH("(",E698,1)+1,IF(ISERROR(FIND("NBMX",E698,1)),3,4)),$A$2:$C$36,3,0))</f>
        <v>12</v>
      </c>
      <c r="K698" s="0" t="str">
        <f aca="false">IF(ISERROR(J698),1,"")</f>
        <v/>
      </c>
    </row>
    <row r="699" customFormat="false" ht="13.2" hidden="false" customHeight="false" outlineLevel="0" collapsed="false">
      <c r="E699" s="0" t="s">
        <v>879</v>
      </c>
      <c r="I699" s="0" t="str">
        <f aca="false">LEFT(E699,SEARCH("(",E699,1)-1)</f>
        <v>TCPA</v>
      </c>
      <c r="J699" s="0" t="n">
        <f aca="false">IF(ISNUMBER(RIGHT(E699,LEN(E699)-SEARCH("(",E699,1))*1),RIGHT(E699,LEN(E699)-SEARCH("(",E699,1))*1,VLOOKUP(MID(E699,SEARCH("(",E699,1)+1,IF(ISERROR(FIND("NBMX",E699,1)),3,4)),$A$2:$C$36,3,0))</f>
        <v>200</v>
      </c>
      <c r="K699" s="0" t="str">
        <f aca="false">IF(ISERROR(J699),1,"")</f>
        <v/>
      </c>
    </row>
    <row r="700" customFormat="false" ht="13.2" hidden="false" customHeight="false" outlineLevel="0" collapsed="false">
      <c r="E700" s="0" t="s">
        <v>880</v>
      </c>
      <c r="I700" s="0" t="str">
        <f aca="false">LEFT(E700,SEARCH("(",E700,1)-1)</f>
        <v>TCPY</v>
      </c>
      <c r="J700" s="0" t="n">
        <f aca="false">IF(ISNUMBER(RIGHT(E700,LEN(E700)-SEARCH("(",E700,1))*1),RIGHT(E700,LEN(E700)-SEARCH("(",E700,1))*1,VLOOKUP(MID(E700,SEARCH("(",E700,1)+1,IF(ISERROR(FIND("NBMX",E700,1)),3,4)),$A$2:$C$36,3,0))</f>
        <v>200</v>
      </c>
      <c r="K700" s="0" t="str">
        <f aca="false">IF(ISERROR(J700),1,"")</f>
        <v/>
      </c>
    </row>
    <row r="701" customFormat="false" ht="13.2" hidden="false" customHeight="false" outlineLevel="0" collapsed="false">
      <c r="E701" s="0" t="s">
        <v>1124</v>
      </c>
      <c r="I701" s="0" t="str">
        <f aca="false">LEFT(E701,SEARCH("(",E701,1)-1)</f>
        <v>TCS</v>
      </c>
      <c r="J701" s="0" t="n">
        <f aca="false">IF(ISNUMBER(RIGHT(E701,LEN(E701)-SEARCH("(",E701,1))*1),RIGHT(E701,LEN(E701)-SEARCH("(",E701,1))*1,VLOOKUP(MID(E701,SEARCH("(",E701,1)+1,IF(ISERROR(FIND("NBMX",E701,1)),3,4)),$A$2:$C$36,3,0))</f>
        <v>1000</v>
      </c>
      <c r="K701" s="0" t="str">
        <f aca="false">IF(ISERROR(J701),1,"")</f>
        <v/>
      </c>
    </row>
    <row r="702" customFormat="false" ht="13.2" hidden="false" customHeight="false" outlineLevel="0" collapsed="false">
      <c r="E702" s="0" t="s">
        <v>1892</v>
      </c>
      <c r="F702" s="0" t="s">
        <v>1599</v>
      </c>
      <c r="I702" s="0" t="str">
        <f aca="false">LEFT(E702,SEARCH("(",E702,1)-1)</f>
        <v>TCVF</v>
      </c>
      <c r="J702" s="0" t="n">
        <f aca="false">IF(ISNUMBER(RIGHT(E702,LEN(E702)-SEARCH("(",E702,1))*1),RIGHT(E702,LEN(E702)-SEARCH("(",E702,1))*1,VLOOKUP(MID(E702,SEARCH("(",E702,1)+1,IF(ISERROR(FIND("NBMX",E702,1)),3,4)),$A$2:$C$36,3,0))</f>
        <v>12</v>
      </c>
      <c r="K702" s="0" t="str">
        <f aca="false">IF(ISERROR(J702),1,"")</f>
        <v/>
      </c>
    </row>
    <row r="703" customFormat="false" ht="13.2" hidden="false" customHeight="false" outlineLevel="0" collapsed="false">
      <c r="E703" s="0" t="s">
        <v>1893</v>
      </c>
      <c r="F703" s="0" t="s">
        <v>1599</v>
      </c>
      <c r="I703" s="0" t="str">
        <f aca="false">LEFT(E703,SEARCH("(",E703,1)-1)</f>
        <v>TDM</v>
      </c>
      <c r="J703" s="0" t="n">
        <f aca="false">IF(ISNUMBER(RIGHT(E703,LEN(E703)-SEARCH("(",E703,1))*1),RIGHT(E703,LEN(E703)-SEARCH("(",E703,1))*1,VLOOKUP(MID(E703,SEARCH("(",E703,1)+1,IF(ISERROR(FIND("NBMX",E703,1)),3,4)),$A$2:$C$36,3,0))</f>
        <v>200</v>
      </c>
      <c r="K703" s="0" t="str">
        <f aca="false">IF(ISERROR(J703),1,"")</f>
        <v/>
      </c>
    </row>
    <row r="704" customFormat="false" ht="13.2" hidden="false" customHeight="false" outlineLevel="0" collapsed="false">
      <c r="E704" s="0" t="s">
        <v>1894</v>
      </c>
      <c r="F704" s="0" t="s">
        <v>1599</v>
      </c>
      <c r="I704" s="0" t="str">
        <f aca="false">LEFT(E704,SEARCH("(",E704,1)-1)</f>
        <v>TEI</v>
      </c>
      <c r="J704" s="0" t="n">
        <f aca="false">IF(ISNUMBER(RIGHT(E704,LEN(E704)-SEARCH("(",E704,1))*1),RIGHT(E704,LEN(E704)-SEARCH("(",E704,1))*1,VLOOKUP(MID(E704,SEARCH("(",E704,1)+1,IF(ISERROR(FIND("NBMX",E704,1)),3,4)),$A$2:$C$36,3,0))</f>
        <v>12</v>
      </c>
      <c r="K704" s="0" t="str">
        <f aca="false">IF(ISERROR(J704),1,"")</f>
        <v/>
      </c>
    </row>
    <row r="705" customFormat="false" ht="13.2" hidden="false" customHeight="false" outlineLevel="0" collapsed="false">
      <c r="E705" s="0" t="s">
        <v>1895</v>
      </c>
      <c r="F705" s="0" t="s">
        <v>1599</v>
      </c>
      <c r="I705" s="0" t="str">
        <f aca="false">LEFT(E705,SEARCH("(",E705,1)-1)</f>
        <v>TET</v>
      </c>
      <c r="J705" s="0" t="n">
        <f aca="false">IF(ISNUMBER(RIGHT(E705,LEN(E705)-SEARCH("(",E705,1))*1),RIGHT(E705,LEN(E705)-SEARCH("(",E705,1))*1,VLOOKUP(MID(E705,SEARCH("(",E705,1)+1,IF(ISERROR(FIND("NBMX",E705,1)),3,4)),$A$2:$C$36,3,0))</f>
        <v>12</v>
      </c>
      <c r="K705" s="0" t="str">
        <f aca="false">IF(ISERROR(J705),1,"")</f>
        <v/>
      </c>
    </row>
    <row r="706" customFormat="false" ht="13.2" hidden="false" customHeight="false" outlineLevel="0" collapsed="false">
      <c r="E706" s="0" t="s">
        <v>1896</v>
      </c>
      <c r="F706" s="0" t="s">
        <v>1599</v>
      </c>
      <c r="I706" s="0" t="str">
        <f aca="false">LEFT(E706,SEARCH("(",E706,1)-1)</f>
        <v>TETG</v>
      </c>
      <c r="J706" s="0" t="n">
        <f aca="false">IF(ISNUMBER(RIGHT(E706,LEN(E706)-SEARCH("(",E706,1))*1),RIGHT(E706,LEN(E706)-SEARCH("(",E706,1))*1,VLOOKUP(MID(E706,SEARCH("(",E706,1)+1,IF(ISERROR(FIND("NBMX",E706,1)),3,4)),$A$2:$C$36,3,0))</f>
        <v>200</v>
      </c>
      <c r="K706" s="0" t="str">
        <f aca="false">IF(ISERROR(J706),1,"")</f>
        <v/>
      </c>
    </row>
    <row r="707" customFormat="false" ht="13.2" hidden="false" customHeight="false" outlineLevel="0" collapsed="false">
      <c r="E707" s="0" t="s">
        <v>1125</v>
      </c>
      <c r="I707" s="0" t="str">
        <f aca="false">LEFT(E707,SEARCH("(",E707,1)-1)</f>
        <v>TFLG</v>
      </c>
      <c r="J707" s="0" t="n">
        <f aca="false">IF(ISNUMBER(RIGHT(E707,LEN(E707)-SEARCH("(",E707,1))*1),RIGHT(E707,LEN(E707)-SEARCH("(",E707,1))*1,VLOOKUP(MID(E707,SEARCH("(",E707,1)+1,IF(ISERROR(FIND("NBMX",E707,1)),3,4)),$A$2:$C$36,3,0))</f>
        <v>1000</v>
      </c>
      <c r="K707" s="0" t="str">
        <f aca="false">IF(ISERROR(J707),1,"")</f>
        <v/>
      </c>
    </row>
    <row r="708" customFormat="false" ht="13.2" hidden="false" customHeight="false" outlineLevel="0" collapsed="false">
      <c r="E708" s="0" t="s">
        <v>1897</v>
      </c>
      <c r="F708" s="0" t="s">
        <v>1599</v>
      </c>
      <c r="I708" s="0" t="str">
        <f aca="false">LEFT(E708,SEARCH("(",E708,1)-1)</f>
        <v>TFTK</v>
      </c>
      <c r="J708" s="0" t="n">
        <f aca="false">IF(ISNUMBER(RIGHT(E708,LEN(E708)-SEARCH("(",E708,1))*1),RIGHT(E708,LEN(E708)-SEARCH("(",E708,1))*1,VLOOKUP(MID(E708,SEARCH("(",E708,1)+1,IF(ISERROR(FIND("NBMX",E708,1)),3,4)),$A$2:$C$36,3,0))</f>
        <v>200</v>
      </c>
      <c r="K708" s="0" t="str">
        <f aca="false">IF(ISERROR(J708),1,"")</f>
        <v/>
      </c>
    </row>
    <row r="709" customFormat="false" ht="13.2" hidden="false" customHeight="false" outlineLevel="0" collapsed="false">
      <c r="E709" s="0" t="s">
        <v>1898</v>
      </c>
      <c r="F709" s="0" t="s">
        <v>1599</v>
      </c>
      <c r="I709" s="0" t="str">
        <f aca="false">LEFT(E709,SEARCH("(",E709,1)-1)</f>
        <v>TFTN</v>
      </c>
      <c r="J709" s="0" t="n">
        <f aca="false">IF(ISNUMBER(RIGHT(E709,LEN(E709)-SEARCH("(",E709,1))*1),RIGHT(E709,LEN(E709)-SEARCH("(",E709,1))*1,VLOOKUP(MID(E709,SEARCH("(",E709,1)+1,IF(ISERROR(FIND("NBMX",E709,1)),3,4)),$A$2:$C$36,3,0))</f>
        <v>200</v>
      </c>
      <c r="K709" s="0" t="str">
        <f aca="false">IF(ISERROR(J709),1,"")</f>
        <v/>
      </c>
    </row>
    <row r="710" customFormat="false" ht="13.2" hidden="false" customHeight="false" outlineLevel="0" collapsed="false">
      <c r="E710" s="0" t="s">
        <v>1899</v>
      </c>
      <c r="F710" s="0" t="s">
        <v>1599</v>
      </c>
      <c r="I710" s="0" t="str">
        <f aca="false">LEFT(E710,SEARCH("(",E710,1)-1)</f>
        <v>TFTP</v>
      </c>
      <c r="J710" s="0" t="n">
        <f aca="false">IF(ISNUMBER(RIGHT(E710,LEN(E710)-SEARCH("(",E710,1))*1),RIGHT(E710,LEN(E710)-SEARCH("(",E710,1))*1,VLOOKUP(MID(E710,SEARCH("(",E710,1)+1,IF(ISERROR(FIND("NBMX",E710,1)),3,4)),$A$2:$C$36,3,0))</f>
        <v>200</v>
      </c>
      <c r="K710" s="0" t="str">
        <f aca="false">IF(ISERROR(J710),1,"")</f>
        <v/>
      </c>
    </row>
    <row r="711" customFormat="false" ht="13.2" hidden="false" customHeight="false" outlineLevel="0" collapsed="false">
      <c r="E711" s="0" t="s">
        <v>1126</v>
      </c>
      <c r="I711" s="0" t="str">
        <f aca="false">LEFT(E711,SEARCH("(",E711,1)-1)</f>
        <v>THK</v>
      </c>
      <c r="J711" s="0" t="n">
        <f aca="false">IF(ISNUMBER(RIGHT(E711,LEN(E711)-SEARCH("(",E711,1))*1),RIGHT(E711,LEN(E711)-SEARCH("(",E711,1))*1,VLOOKUP(MID(E711,SEARCH("(",E711,1)+1,IF(ISERROR(FIND("NBMX",E711,1)),3,4)),$A$2:$C$36,3,0))</f>
        <v>1000</v>
      </c>
      <c r="K711" s="0" t="str">
        <f aca="false">IF(ISERROR(J711),1,"")</f>
        <v/>
      </c>
    </row>
    <row r="712" customFormat="false" ht="13.2" hidden="false" customHeight="false" outlineLevel="0" collapsed="false">
      <c r="E712" s="0" t="s">
        <v>1900</v>
      </c>
      <c r="F712" s="0" t="s">
        <v>1599</v>
      </c>
      <c r="I712" s="0" t="str">
        <f aca="false">LEFT(E712,SEARCH("(",E712,1)-1)</f>
        <v>THRL</v>
      </c>
      <c r="J712" s="0" t="n">
        <f aca="false">IF(ISNUMBER(RIGHT(E712,LEN(E712)-SEARCH("(",E712,1))*1),RIGHT(E712,LEN(E712)-SEARCH("(",E712,1))*1,VLOOKUP(MID(E712,SEARCH("(",E712,1)+1,IF(ISERROR(FIND("NBMX",E712,1)),3,4)),$A$2:$C$36,3,0))</f>
        <v>12</v>
      </c>
      <c r="K712" s="0" t="str">
        <f aca="false">IF(ISERROR(J712),1,"")</f>
        <v/>
      </c>
    </row>
    <row r="713" customFormat="false" ht="13.2" hidden="false" customHeight="false" outlineLevel="0" collapsed="false">
      <c r="E713" s="0" t="s">
        <v>1901</v>
      </c>
      <c r="F713" s="0" t="s">
        <v>1599</v>
      </c>
      <c r="I713" s="0" t="str">
        <f aca="false">LEFT(E713,SEARCH("(",E713,1)-1)</f>
        <v>THU</v>
      </c>
      <c r="J713" s="0" t="n">
        <f aca="false">IF(ISNUMBER(RIGHT(E713,LEN(E713)-SEARCH("(",E713,1))*1),RIGHT(E713,LEN(E713)-SEARCH("(",E713,1))*1,VLOOKUP(MID(E713,SEARCH("(",E713,1)+1,IF(ISERROR(FIND("NBMX",E713,1)),3,4)),$A$2:$C$36,3,0))</f>
        <v>200</v>
      </c>
      <c r="K713" s="0" t="str">
        <f aca="false">IF(ISERROR(J713),1,"")</f>
        <v/>
      </c>
    </row>
    <row r="714" customFormat="false" ht="13.2" hidden="false" customHeight="false" outlineLevel="0" collapsed="false">
      <c r="E714" s="0" t="s">
        <v>1127</v>
      </c>
      <c r="I714" s="0" t="str">
        <f aca="false">LEFT(E714,SEARCH("(",E714,1)-1)</f>
        <v>TILG</v>
      </c>
      <c r="J714" s="0" t="n">
        <f aca="false">IF(ISNUMBER(RIGHT(E714,LEN(E714)-SEARCH("(",E714,1))*1),RIGHT(E714,LEN(E714)-SEARCH("(",E714,1))*1,VLOOKUP(MID(E714,SEARCH("(",E714,1)+1,IF(ISERROR(FIND("NBMX",E714,1)),3,4)),$A$2:$C$36,3,0))</f>
        <v>1000</v>
      </c>
      <c r="K714" s="0" t="str">
        <f aca="false">IF(ISERROR(J714),1,"")</f>
        <v/>
      </c>
    </row>
    <row r="715" customFormat="false" ht="13.2" hidden="false" customHeight="false" outlineLevel="0" collapsed="false">
      <c r="E715" s="0" t="s">
        <v>1902</v>
      </c>
      <c r="F715" s="0" t="s">
        <v>224</v>
      </c>
      <c r="G715" s="0" t="s">
        <v>1599</v>
      </c>
      <c r="I715" s="0" t="str">
        <f aca="false">LEFT(E715,SEARCH("(",E715,1)-1)</f>
        <v>TIR</v>
      </c>
      <c r="J715" s="0" t="n">
        <f aca="false">IF(ISNUMBER(RIGHT(E715,LEN(E715)-SEARCH("(",E715,1))*1),RIGHT(E715,LEN(E715)-SEARCH("(",E715,1))*1,VLOOKUP(MID(E715,SEARCH("(",E715,1)+1,IF(ISERROR(FIND("NBMX",E715,1)),3,4)),$A$2:$C$36,3,0))</f>
        <v>45</v>
      </c>
      <c r="K715" s="0" t="str">
        <f aca="false">IF(ISERROR(J715),1,"")</f>
        <v/>
      </c>
    </row>
    <row r="716" customFormat="false" ht="13.2" hidden="false" customHeight="false" outlineLevel="0" collapsed="false">
      <c r="E716" s="0" t="s">
        <v>647</v>
      </c>
      <c r="I716" s="0" t="str">
        <f aca="false">LEFT(E716,SEARCH("(",E716,1)-1)</f>
        <v>TITOP</v>
      </c>
      <c r="J716" s="0" t="n">
        <f aca="false">IF(ISNUMBER(RIGHT(E716,LEN(E716)-SEARCH("(",E716,1))*1),RIGHT(E716,LEN(E716)-SEARCH("(",E716,1))*1,VLOOKUP(MID(E716,SEARCH("(",E716,1)+1,IF(ISERROR(FIND("NBMX",E716,1)),3,4)),$A$2:$C$36,3,0))</f>
        <v>1000</v>
      </c>
      <c r="K716" s="0" t="str">
        <f aca="false">IF(ISERROR(J716),1,"")</f>
        <v/>
      </c>
    </row>
    <row r="717" customFormat="false" ht="13.2" hidden="false" customHeight="false" outlineLevel="0" collapsed="false">
      <c r="E717" s="0" t="s">
        <v>648</v>
      </c>
      <c r="I717" s="0" t="str">
        <f aca="false">LEFT(E717,SEARCH("(",E717,1)-1)</f>
        <v>TITSO</v>
      </c>
      <c r="J717" s="0" t="n">
        <f aca="false">IF(ISNUMBER(RIGHT(E717,LEN(E717)-SEARCH("(",E717,1))*1),RIGHT(E717,LEN(E717)-SEARCH("(",E717,1))*1,VLOOKUP(MID(E717,SEARCH("(",E717,1)+1,IF(ISERROR(FIND("NBMX",E717,1)),3,4)),$A$2:$C$36,3,0))</f>
        <v>1000</v>
      </c>
      <c r="K717" s="0" t="str">
        <f aca="false">IF(ISERROR(J717),1,"")</f>
        <v/>
      </c>
    </row>
    <row r="718" customFormat="false" ht="13.2" hidden="false" customHeight="false" outlineLevel="0" collapsed="false">
      <c r="E718" s="0" t="s">
        <v>1128</v>
      </c>
      <c r="I718" s="0" t="str">
        <f aca="false">LEFT(E718,SEARCH("(",E718,1)-1)</f>
        <v>TKR</v>
      </c>
      <c r="J718" s="0" t="n">
        <f aca="false">IF(ISNUMBER(RIGHT(E718,LEN(E718)-SEARCH("(",E718,1))*1),RIGHT(E718,LEN(E718)-SEARCH("(",E718,1))*1,VLOOKUP(MID(E718,SEARCH("(",E718,1)+1,IF(ISERROR(FIND("NBMX",E718,1)),3,4)),$A$2:$C$36,3,0))</f>
        <v>1000</v>
      </c>
      <c r="K718" s="0" t="str">
        <f aca="false">IF(ISERROR(J718),1,"")</f>
        <v/>
      </c>
    </row>
    <row r="719" customFormat="false" ht="13.2" hidden="false" customHeight="false" outlineLevel="0" collapsed="false">
      <c r="E719" s="0" t="s">
        <v>1129</v>
      </c>
      <c r="I719" s="0" t="str">
        <f aca="false">LEFT(E719,SEARCH("(",E719,1)-1)</f>
        <v>TLMF</v>
      </c>
      <c r="J719" s="0" t="n">
        <f aca="false">IF(ISNUMBER(RIGHT(E719,LEN(E719)-SEARCH("(",E719,1))*1),RIGHT(E719,LEN(E719)-SEARCH("(",E719,1))*1,VLOOKUP(MID(E719,SEARCH("(",E719,1)+1,IF(ISERROR(FIND("NBMX",E719,1)),3,4)),$A$2:$C$36,3,0))</f>
        <v>1000</v>
      </c>
      <c r="K719" s="0" t="str">
        <f aca="false">IF(ISERROR(J719),1,"")</f>
        <v/>
      </c>
    </row>
    <row r="720" customFormat="false" ht="13.2" hidden="false" customHeight="false" outlineLevel="0" collapsed="false">
      <c r="E720" s="0" t="s">
        <v>1130</v>
      </c>
      <c r="I720" s="0" t="str">
        <f aca="false">LEFT(E720,SEARCH("(",E720,1)-1)</f>
        <v>TMN</v>
      </c>
      <c r="J720" s="0" t="n">
        <f aca="false">IF(ISNUMBER(RIGHT(E720,LEN(E720)-SEARCH("(",E720,1))*1),RIGHT(E720,LEN(E720)-SEARCH("(",E720,1))*1,VLOOKUP(MID(E720,SEARCH("(",E720,1)+1,IF(ISERROR(FIND("NBMX",E720,1)),3,4)),$A$2:$C$36,3,0))</f>
        <v>1000</v>
      </c>
      <c r="K720" s="0" t="str">
        <f aca="false">IF(ISERROR(J720),1,"")</f>
        <v/>
      </c>
    </row>
    <row r="721" customFormat="false" ht="13.2" hidden="false" customHeight="false" outlineLevel="0" collapsed="false">
      <c r="E721" s="0" t="s">
        <v>1131</v>
      </c>
      <c r="I721" s="0" t="str">
        <f aca="false">LEFT(E721,SEARCH("(",E721,1)-1)</f>
        <v>TMX</v>
      </c>
      <c r="J721" s="0" t="n">
        <f aca="false">IF(ISNUMBER(RIGHT(E721,LEN(E721)-SEARCH("(",E721,1))*1),RIGHT(E721,LEN(E721)-SEARCH("(",E721,1))*1,VLOOKUP(MID(E721,SEARCH("(",E721,1)+1,IF(ISERROR(FIND("NBMX",E721,1)),3,4)),$A$2:$C$36,3,0))</f>
        <v>1000</v>
      </c>
      <c r="K721" s="0" t="str">
        <f aca="false">IF(ISERROR(J721),1,"")</f>
        <v/>
      </c>
    </row>
    <row r="722" customFormat="false" ht="13.2" hidden="false" customHeight="false" outlineLevel="0" collapsed="false">
      <c r="E722" s="0" t="s">
        <v>1132</v>
      </c>
      <c r="I722" s="0" t="str">
        <f aca="false">LEFT(E722,SEARCH("(",E722,1)-1)</f>
        <v>TNOR</v>
      </c>
      <c r="J722" s="0" t="n">
        <f aca="false">IF(ISNUMBER(RIGHT(E722,LEN(E722)-SEARCH("(",E722,1))*1),RIGHT(E722,LEN(E722)-SEARCH("(",E722,1))*1,VLOOKUP(MID(E722,SEARCH("(",E722,1)+1,IF(ISERROR(FIND("NBMX",E722,1)),3,4)),$A$2:$C$36,3,0))</f>
        <v>1000</v>
      </c>
      <c r="K722" s="0" t="str">
        <f aca="false">IF(ISERROR(J722),1,"")</f>
        <v/>
      </c>
    </row>
    <row r="723" customFormat="false" ht="13.2" hidden="false" customHeight="false" outlineLevel="0" collapsed="false">
      <c r="E723" s="0" t="s">
        <v>1262</v>
      </c>
      <c r="I723" s="0" t="str">
        <f aca="false">LEFT(E723,SEARCH("(",E723,1)-1)</f>
        <v>TNYL</v>
      </c>
      <c r="J723" s="0" t="n">
        <f aca="false">IF(ISNUMBER(RIGHT(E723,LEN(E723)-SEARCH("(",E723,1))*1),RIGHT(E723,LEN(E723)-SEARCH("(",E723,1))*1,VLOOKUP(MID(E723,SEARCH("(",E723,1)+1,IF(ISERROR(FIND("NBMX",E723,1)),3,4)),$A$2:$C$36,3,0))</f>
        <v>4000</v>
      </c>
      <c r="K723" s="0" t="str">
        <f aca="false">IF(ISERROR(J723),1,"")</f>
        <v/>
      </c>
    </row>
    <row r="724" customFormat="false" ht="13.2" hidden="false" customHeight="false" outlineLevel="0" collapsed="false">
      <c r="E724" s="0" t="s">
        <v>1133</v>
      </c>
      <c r="I724" s="0" t="str">
        <f aca="false">LEFT(E724,SEARCH("(",E724,1)-1)</f>
        <v>TOC</v>
      </c>
      <c r="J724" s="0" t="n">
        <f aca="false">IF(ISNUMBER(RIGHT(E724,LEN(E724)-SEARCH("(",E724,1))*1),RIGHT(E724,LEN(E724)-SEARCH("(",E724,1))*1,VLOOKUP(MID(E724,SEARCH("(",E724,1)+1,IF(ISERROR(FIND("NBMX",E724,1)),3,4)),$A$2:$C$36,3,0))</f>
        <v>1000</v>
      </c>
      <c r="K724" s="0" t="str">
        <f aca="false">IF(ISERROR(J724),1,"")</f>
        <v/>
      </c>
    </row>
    <row r="725" customFormat="false" ht="13.2" hidden="false" customHeight="false" outlineLevel="0" collapsed="false">
      <c r="E725" s="0" t="s">
        <v>881</v>
      </c>
      <c r="I725" s="0" t="str">
        <f aca="false">LEFT(E725,SEARCH("(",E725,1)-1)</f>
        <v>TOPC</v>
      </c>
      <c r="J725" s="0" t="n">
        <f aca="false">IF(ISNUMBER(RIGHT(E725,LEN(E725)-SEARCH("(",E725,1))*1),RIGHT(E725,LEN(E725)-SEARCH("(",E725,1))*1,VLOOKUP(MID(E725,SEARCH("(",E725,1)+1,IF(ISERROR(FIND("NBMX",E725,1)),3,4)),$A$2:$C$36,3,0))</f>
        <v>200</v>
      </c>
      <c r="K725" s="0" t="str">
        <f aca="false">IF(ISERROR(J725),1,"")</f>
        <v/>
      </c>
    </row>
    <row r="726" customFormat="false" ht="13.2" hidden="false" customHeight="false" outlineLevel="0" collapsed="false">
      <c r="E726" s="0" t="s">
        <v>1903</v>
      </c>
      <c r="F726" s="0" t="s">
        <v>1599</v>
      </c>
      <c r="I726" s="0" t="str">
        <f aca="false">LEFT(E726,SEARCH("(",E726,1)-1)</f>
        <v>TPOR</v>
      </c>
      <c r="J726" s="0" t="n">
        <f aca="false">IF(ISNUMBER(RIGHT(E726,LEN(E726)-SEARCH("(",E726,1))*1),RIGHT(E726,LEN(E726)-SEARCH("(",E726,1))*1,VLOOKUP(MID(E726,SEARCH("(",E726,1)+1,IF(ISERROR(FIND("NBMX",E726,1)),3,4)),$A$2:$C$36,3,0))</f>
        <v>31</v>
      </c>
      <c r="K726" s="0" t="str">
        <f aca="false">IF(ISERROR(J726),1,"")</f>
        <v/>
      </c>
    </row>
    <row r="727" customFormat="false" ht="13.2" hidden="false" customHeight="false" outlineLevel="0" collapsed="false">
      <c r="E727" s="0" t="s">
        <v>1134</v>
      </c>
      <c r="I727" s="0" t="str">
        <f aca="false">LEFT(E727,SEARCH("(",E727,1)-1)</f>
        <v>TPSF</v>
      </c>
      <c r="J727" s="0" t="n">
        <f aca="false">IF(ISNUMBER(RIGHT(E727,LEN(E727)-SEARCH("(",E727,1))*1),RIGHT(E727,LEN(E727)-SEARCH("(",E727,1))*1,VLOOKUP(MID(E727,SEARCH("(",E727,1)+1,IF(ISERROR(FIND("NBMX",E727,1)),3,4)),$A$2:$C$36,3,0))</f>
        <v>1000</v>
      </c>
      <c r="K727" s="0" t="str">
        <f aca="false">IF(ISERROR(J727),1,"")</f>
        <v/>
      </c>
    </row>
    <row r="728" customFormat="false" ht="13.2" hidden="false" customHeight="false" outlineLevel="0" collapsed="false">
      <c r="E728" s="0" t="s">
        <v>1904</v>
      </c>
      <c r="F728" s="0" t="s">
        <v>1599</v>
      </c>
      <c r="I728" s="0" t="str">
        <f aca="false">LEFT(E728,SEARCH("(",E728,1)-1)</f>
        <v>TQ</v>
      </c>
      <c r="J728" s="0" t="n">
        <f aca="false">IF(ISNUMBER(RIGHT(E728,LEN(E728)-SEARCH("(",E728,1))*1),RIGHT(E728,LEN(E728)-SEARCH("(",E728,1))*1,VLOOKUP(MID(E728,SEARCH("(",E728,1)+1,IF(ISERROR(FIND("NBMX",E728,1)),3,4)),$A$2:$C$36,3,0))</f>
        <v>12</v>
      </c>
      <c r="K728" s="0" t="str">
        <f aca="false">IF(ISERROR(J728),1,"")</f>
        <v/>
      </c>
    </row>
    <row r="729" customFormat="false" ht="13.2" hidden="false" customHeight="false" outlineLevel="0" collapsed="false">
      <c r="E729" s="0" t="s">
        <v>1905</v>
      </c>
      <c r="F729" s="0" t="s">
        <v>1599</v>
      </c>
      <c r="I729" s="0" t="str">
        <f aca="false">LEFT(E729,SEARCH("(",E729,1)-1)</f>
        <v>TQN</v>
      </c>
      <c r="J729" s="0" t="n">
        <f aca="false">IF(ISNUMBER(RIGHT(E729,LEN(E729)-SEARCH("(",E729,1))*1),RIGHT(E729,LEN(E729)-SEARCH("(",E729,1))*1,VLOOKUP(MID(E729,SEARCH("(",E729,1)+1,IF(ISERROR(FIND("NBMX",E729,1)),3,4)),$A$2:$C$36,3,0))</f>
        <v>12</v>
      </c>
      <c r="K729" s="0" t="str">
        <f aca="false">IF(ISERROR(J729),1,"")</f>
        <v/>
      </c>
    </row>
    <row r="730" customFormat="false" ht="13.2" hidden="false" customHeight="false" outlineLevel="0" collapsed="false">
      <c r="E730" s="0" t="s">
        <v>1906</v>
      </c>
      <c r="F730" s="0" t="s">
        <v>1599</v>
      </c>
      <c r="I730" s="0" t="str">
        <f aca="false">LEFT(E730,SEARCH("(",E730,1)-1)</f>
        <v>TQP</v>
      </c>
      <c r="J730" s="0" t="n">
        <f aca="false">IF(ISNUMBER(RIGHT(E730,LEN(E730)-SEARCH("(",E730,1))*1),RIGHT(E730,LEN(E730)-SEARCH("(",E730,1))*1,VLOOKUP(MID(E730,SEARCH("(",E730,1)+1,IF(ISERROR(FIND("NBMX",E730,1)),3,4)),$A$2:$C$36,3,0))</f>
        <v>12</v>
      </c>
      <c r="K730" s="0" t="str">
        <f aca="false">IF(ISERROR(J730),1,"")</f>
        <v/>
      </c>
    </row>
    <row r="731" customFormat="false" ht="13.2" hidden="false" customHeight="false" outlineLevel="0" collapsed="false">
      <c r="E731" s="0" t="s">
        <v>1907</v>
      </c>
      <c r="F731" s="0" t="s">
        <v>1599</v>
      </c>
      <c r="I731" s="0" t="str">
        <f aca="false">LEFT(E731,SEARCH("(",E731,1)-1)</f>
        <v>TQPU</v>
      </c>
      <c r="J731" s="0" t="n">
        <f aca="false">IF(ISNUMBER(RIGHT(E731,LEN(E731)-SEARCH("(",E731,1))*1),RIGHT(E731,LEN(E731)-SEARCH("(",E731,1))*1,VLOOKUP(MID(E731,SEARCH("(",E731,1)+1,IF(ISERROR(FIND("NBMX",E731,1)),3,4)),$A$2:$C$36,3,0))</f>
        <v>12</v>
      </c>
      <c r="K731" s="0" t="str">
        <f aca="false">IF(ISERROR(J731),1,"")</f>
        <v/>
      </c>
    </row>
    <row r="732" customFormat="false" ht="13.2" hidden="false" customHeight="false" outlineLevel="0" collapsed="false">
      <c r="E732" s="0" t="s">
        <v>1908</v>
      </c>
      <c r="F732" s="0" t="s">
        <v>1599</v>
      </c>
      <c r="I732" s="0" t="str">
        <f aca="false">LEFT(E732,SEARCH("(",E732,1)-1)</f>
        <v>TR</v>
      </c>
      <c r="J732" s="0" t="n">
        <f aca="false">IF(ISNUMBER(RIGHT(E732,LEN(E732)-SEARCH("(",E732,1))*1),RIGHT(E732,LEN(E732)-SEARCH("(",E732,1))*1,VLOOKUP(MID(E732,SEARCH("(",E732,1)+1,IF(ISERROR(FIND("NBMX",E732,1)),3,4)),$A$2:$C$36,3,0))</f>
        <v>12</v>
      </c>
      <c r="K732" s="0" t="str">
        <f aca="false">IF(ISERROR(J732),1,"")</f>
        <v/>
      </c>
    </row>
    <row r="733" customFormat="false" ht="13.2" hidden="false" customHeight="false" outlineLevel="0" collapsed="false">
      <c r="E733" s="0" t="s">
        <v>1909</v>
      </c>
      <c r="F733" s="0" t="s">
        <v>1599</v>
      </c>
      <c r="I733" s="0" t="str">
        <f aca="false">LEFT(E733,SEARCH("(",E733,1)-1)</f>
        <v>TRA</v>
      </c>
      <c r="J733" s="0" t="n">
        <f aca="false">IF(ISNUMBER(RIGHT(E733,LEN(E733)-SEARCH("(",E733,1))*1),RIGHT(E733,LEN(E733)-SEARCH("(",E733,1))*1,VLOOKUP(MID(E733,SEARCH("(",E733,1)+1,IF(ISERROR(FIND("NBMX",E733,1)),3,4)),$A$2:$C$36,3,0))</f>
        <v>200</v>
      </c>
      <c r="K733" s="0" t="str">
        <f aca="false">IF(ISERROR(J733),1,"")</f>
        <v/>
      </c>
    </row>
    <row r="734" customFormat="false" ht="13.2" hidden="false" customHeight="false" outlineLevel="0" collapsed="false">
      <c r="E734" s="0" t="s">
        <v>1910</v>
      </c>
      <c r="F734" s="0" t="s">
        <v>1599</v>
      </c>
      <c r="I734" s="0" t="str">
        <f aca="false">LEFT(E734,SEARCH("(",E734,1)-1)</f>
        <v>TRD</v>
      </c>
      <c r="J734" s="0" t="n">
        <f aca="false">IF(ISNUMBER(RIGHT(E734,LEN(E734)-SEARCH("(",E734,1))*1),RIGHT(E734,LEN(E734)-SEARCH("(",E734,1))*1,VLOOKUP(MID(E734,SEARCH("(",E734,1)+1,IF(ISERROR(FIND("NBMX",E734,1)),3,4)),$A$2:$C$36,3,0))</f>
        <v>200</v>
      </c>
      <c r="K734" s="0" t="str">
        <f aca="false">IF(ISERROR(J734),1,"")</f>
        <v/>
      </c>
    </row>
    <row r="735" customFormat="false" ht="13.2" hidden="false" customHeight="false" outlineLevel="0" collapsed="false">
      <c r="E735" s="0" t="s">
        <v>1911</v>
      </c>
      <c r="F735" s="0" t="s">
        <v>1599</v>
      </c>
      <c r="I735" s="0" t="str">
        <f aca="false">LEFT(E735,SEARCH("(",E735,1)-1)</f>
        <v>TRHT</v>
      </c>
      <c r="J735" s="0" t="n">
        <f aca="false">IF(ISNUMBER(RIGHT(E735,LEN(E735)-SEARCH("(",E735,1))*1),RIGHT(E735,LEN(E735)-SEARCH("(",E735,1))*1,VLOOKUP(MID(E735,SEARCH("(",E735,1)+1,IF(ISERROR(FIND("NBMX",E735,1)),3,4)),$A$2:$C$36,3,0))</f>
        <v>12</v>
      </c>
      <c r="K735" s="0" t="str">
        <f aca="false">IF(ISERROR(J735),1,"")</f>
        <v/>
      </c>
    </row>
    <row r="736" customFormat="false" ht="13.2" hidden="false" customHeight="false" outlineLevel="0" collapsed="false">
      <c r="E736" s="0" t="s">
        <v>1135</v>
      </c>
      <c r="I736" s="0" t="str">
        <f aca="false">LEFT(E736,SEARCH("(",E736,1)-1)</f>
        <v>TRSD</v>
      </c>
      <c r="J736" s="0" t="n">
        <f aca="false">IF(ISNUMBER(RIGHT(E736,LEN(E736)-SEARCH("(",E736,1))*1),RIGHT(E736,LEN(E736)-SEARCH("(",E736,1))*1,VLOOKUP(MID(E736,SEARCH("(",E736,1)+1,IF(ISERROR(FIND("NBMX",E736,1)),3,4)),$A$2:$C$36,3,0))</f>
        <v>1000</v>
      </c>
      <c r="K736" s="0" t="str">
        <f aca="false">IF(ISERROR(J736),1,"")</f>
        <v/>
      </c>
    </row>
    <row r="737" customFormat="false" ht="13.2" hidden="false" customHeight="false" outlineLevel="0" collapsed="false">
      <c r="E737" s="0" t="s">
        <v>1912</v>
      </c>
      <c r="F737" s="0" t="s">
        <v>226</v>
      </c>
      <c r="G737" s="0" t="s">
        <v>1599</v>
      </c>
      <c r="I737" s="0" t="str">
        <f aca="false">LEFT(E737,SEARCH("(",E737,1)-1)</f>
        <v>TSFC</v>
      </c>
      <c r="J737" s="0" t="n">
        <f aca="false">IF(ISNUMBER(RIGHT(E737,LEN(E737)-SEARCH("(",E737,1))*1),RIGHT(E737,LEN(E737)-SEARCH("(",E737,1))*1,VLOOKUP(MID(E737,SEARCH("(",E737,1)+1,IF(ISERROR(FIND("NBMX",E737,1)),3,4)),$A$2:$C$36,3,0))</f>
        <v>7</v>
      </c>
      <c r="K737" s="0" t="str">
        <f aca="false">IF(ISERROR(J737),1,"")</f>
        <v/>
      </c>
    </row>
    <row r="738" customFormat="false" ht="13.2" hidden="false" customHeight="false" outlineLevel="0" collapsed="false">
      <c r="E738" s="0" t="s">
        <v>1263</v>
      </c>
      <c r="I738" s="0" t="str">
        <f aca="false">LEFT(E738,SEARCH("(",E738,1)-1)</f>
        <v>TSFK</v>
      </c>
      <c r="J738" s="0" t="n">
        <f aca="false">IF(ISNUMBER(RIGHT(E738,LEN(E738)-SEARCH("(",E738,1))*1),RIGHT(E738,LEN(E738)-SEARCH("(",E738,1))*1,VLOOKUP(MID(E738,SEARCH("(",E738,1)+1,IF(ISERROR(FIND("NBMX",E738,1)),3,4)),$A$2:$C$36,3,0))</f>
        <v>4000</v>
      </c>
      <c r="K738" s="0" t="str">
        <f aca="false">IF(ISERROR(J738),1,"")</f>
        <v/>
      </c>
    </row>
    <row r="739" customFormat="false" ht="13.2" hidden="false" customHeight="false" outlineLevel="0" collapsed="false">
      <c r="E739" s="0" t="s">
        <v>1264</v>
      </c>
      <c r="I739" s="0" t="str">
        <f aca="false">LEFT(E739,SEARCH("(",E739,1)-1)</f>
        <v>TSFN</v>
      </c>
      <c r="J739" s="0" t="n">
        <f aca="false">IF(ISNUMBER(RIGHT(E739,LEN(E739)-SEARCH("(",E739,1))*1),RIGHT(E739,LEN(E739)-SEARCH("(",E739,1))*1,VLOOKUP(MID(E739,SEARCH("(",E739,1)+1,IF(ISERROR(FIND("NBMX",E739,1)),3,4)),$A$2:$C$36,3,0))</f>
        <v>4000</v>
      </c>
      <c r="K739" s="0" t="str">
        <f aca="false">IF(ISERROR(J739),1,"")</f>
        <v/>
      </c>
    </row>
    <row r="740" customFormat="false" ht="13.2" hidden="false" customHeight="false" outlineLevel="0" collapsed="false">
      <c r="E740" s="0" t="s">
        <v>1136</v>
      </c>
      <c r="I740" s="0" t="str">
        <f aca="false">LEFT(E740,SEARCH("(",E740,1)-1)</f>
        <v>TSLA</v>
      </c>
      <c r="J740" s="0" t="n">
        <f aca="false">IF(ISNUMBER(RIGHT(E740,LEN(E740)-SEARCH("(",E740,1))*1),RIGHT(E740,LEN(E740)-SEARCH("(",E740,1))*1,VLOOKUP(MID(E740,SEARCH("(",E740,1)+1,IF(ISERROR(FIND("NBMX",E740,1)),3,4)),$A$2:$C$36,3,0))</f>
        <v>1000</v>
      </c>
      <c r="K740" s="0" t="str">
        <f aca="false">IF(ISERROR(J740),1,"")</f>
        <v/>
      </c>
    </row>
    <row r="741" customFormat="false" ht="13.2" hidden="false" customHeight="false" outlineLevel="0" collapsed="false">
      <c r="E741" s="0" t="s">
        <v>1137</v>
      </c>
      <c r="I741" s="0" t="str">
        <f aca="false">LEFT(E741,SEARCH("(",E741,1)-1)</f>
        <v>TSMY</v>
      </c>
      <c r="J741" s="0" t="n">
        <f aca="false">IF(ISNUMBER(RIGHT(E741,LEN(E741)-SEARCH("(",E741,1))*1),RIGHT(E741,LEN(E741)-SEARCH("(",E741,1))*1,VLOOKUP(MID(E741,SEARCH("(",E741,1)+1,IF(ISERROR(FIND("NBMX",E741,1)),3,4)),$A$2:$C$36,3,0))</f>
        <v>1000</v>
      </c>
      <c r="K741" s="0" t="str">
        <f aca="false">IF(ISERROR(J741),1,"")</f>
        <v/>
      </c>
    </row>
    <row r="742" customFormat="false" ht="13.2" hidden="false" customHeight="false" outlineLevel="0" collapsed="false">
      <c r="E742" s="0" t="s">
        <v>1913</v>
      </c>
      <c r="F742" s="0" t="s">
        <v>1599</v>
      </c>
      <c r="I742" s="0" t="str">
        <f aca="false">LEFT(E742,SEARCH("(",E742,1)-1)</f>
        <v>TSN</v>
      </c>
      <c r="J742" s="0" t="n">
        <f aca="false">IF(ISNUMBER(RIGHT(E742,LEN(E742)-SEARCH("(",E742,1))*1),RIGHT(E742,LEN(E742)-SEARCH("(",E742,1))*1,VLOOKUP(MID(E742,SEARCH("(",E742,1)+1,IF(ISERROR(FIND("NBMX",E742,1)),3,4)),$A$2:$C$36,3,0))</f>
        <v>12</v>
      </c>
      <c r="K742" s="0" t="str">
        <f aca="false">IF(ISERROR(J742),1,"")</f>
        <v/>
      </c>
    </row>
    <row r="743" customFormat="false" ht="13.2" hidden="false" customHeight="false" outlineLevel="0" collapsed="false">
      <c r="E743" s="0" t="s">
        <v>1138</v>
      </c>
      <c r="I743" s="0" t="str">
        <f aca="false">LEFT(E743,SEARCH("(",E743,1)-1)</f>
        <v>TSNO</v>
      </c>
      <c r="J743" s="0" t="n">
        <f aca="false">IF(ISNUMBER(RIGHT(E743,LEN(E743)-SEARCH("(",E743,1))*1),RIGHT(E743,LEN(E743)-SEARCH("(",E743,1))*1,VLOOKUP(MID(E743,SEARCH("(",E743,1)+1,IF(ISERROR(FIND("NBMX",E743,1)),3,4)),$A$2:$C$36,3,0))</f>
        <v>1000</v>
      </c>
      <c r="K743" s="0" t="str">
        <f aca="false">IF(ISERROR(J743),1,"")</f>
        <v/>
      </c>
    </row>
    <row r="744" customFormat="false" ht="13.2" hidden="false" customHeight="false" outlineLevel="0" collapsed="false">
      <c r="E744" s="0" t="s">
        <v>1914</v>
      </c>
      <c r="F744" s="0" t="s">
        <v>1681</v>
      </c>
      <c r="I744" s="0" t="str">
        <f aca="false">LEFT(E744,SEARCH("(",E744,1)-1)</f>
        <v>TSPS</v>
      </c>
      <c r="J744" s="0" t="n">
        <f aca="false">IF(ISNUMBER(RIGHT(E744,LEN(E744)-SEARCH("(",E744,1))*1),RIGHT(E744,LEN(E744)-SEARCH("(",E744,1))*1,VLOOKUP(MID(E744,SEARCH("(",E744,1)+1,IF(ISERROR(FIND("NBMX",E744,1)),3,4)),$A$2:$C$36,3,0))</f>
        <v>60</v>
      </c>
      <c r="K744" s="0" t="str">
        <f aca="false">IF(ISERROR(J744),1,"")</f>
        <v/>
      </c>
    </row>
    <row r="745" customFormat="false" ht="13.2" hidden="false" customHeight="false" outlineLevel="0" collapsed="false">
      <c r="E745" s="0" t="s">
        <v>1915</v>
      </c>
      <c r="F745" s="0" t="s">
        <v>1599</v>
      </c>
      <c r="I745" s="0" t="str">
        <f aca="false">LEFT(E745,SEARCH("(",E745,1)-1)</f>
        <v>TSR</v>
      </c>
      <c r="J745" s="0" t="n">
        <f aca="false">IF(ISNUMBER(RIGHT(E745,LEN(E745)-SEARCH("(",E745,1))*1),RIGHT(E745,LEN(E745)-SEARCH("(",E745,1))*1,VLOOKUP(MID(E745,SEARCH("(",E745,1)+1,IF(ISERROR(FIND("NBMX",E745,1)),3,4)),$A$2:$C$36,3,0))</f>
        <v>12</v>
      </c>
      <c r="K745" s="0" t="str">
        <f aca="false">IF(ISERROR(J745),1,"")</f>
        <v/>
      </c>
    </row>
    <row r="746" customFormat="false" ht="13.2" hidden="false" customHeight="false" outlineLevel="0" collapsed="false">
      <c r="E746" s="0" t="s">
        <v>1916</v>
      </c>
      <c r="F746" s="0" t="s">
        <v>1599</v>
      </c>
      <c r="I746" s="0" t="str">
        <f aca="false">LEFT(E746,SEARCH("(",E746,1)-1)</f>
        <v>TSY</v>
      </c>
      <c r="J746" s="0" t="n">
        <f aca="false">IF(ISNUMBER(RIGHT(E746,LEN(E746)-SEARCH("(",E746,1))*1),RIGHT(E746,LEN(E746)-SEARCH("(",E746,1))*1,VLOOKUP(MID(E746,SEARCH("(",E746,1)+1,IF(ISERROR(FIND("NBMX",E746,1)),3,4)),$A$2:$C$36,3,0))</f>
        <v>12</v>
      </c>
      <c r="K746" s="0" t="str">
        <f aca="false">IF(ISERROR(J746),1,"")</f>
        <v/>
      </c>
    </row>
    <row r="747" customFormat="false" ht="13.2" hidden="false" customHeight="false" outlineLevel="0" collapsed="false">
      <c r="E747" s="0" t="s">
        <v>1139</v>
      </c>
      <c r="I747" s="0" t="str">
        <f aca="false">LEFT(E747,SEARCH("(",E747,1)-1)</f>
        <v>TVGF</v>
      </c>
      <c r="J747" s="0" t="n">
        <f aca="false">IF(ISNUMBER(RIGHT(E747,LEN(E747)-SEARCH("(",E747,1))*1),RIGHT(E747,LEN(E747)-SEARCH("(",E747,1))*1,VLOOKUP(MID(E747,SEARCH("(",E747,1)+1,IF(ISERROR(FIND("NBMX",E747,1)),3,4)),$A$2:$C$36,3,0))</f>
        <v>1000</v>
      </c>
      <c r="K747" s="0" t="str">
        <f aca="false">IF(ISERROR(J747),1,"")</f>
        <v/>
      </c>
    </row>
    <row r="748" customFormat="false" ht="13.2" hidden="false" customHeight="false" outlineLevel="0" collapsed="false">
      <c r="E748" s="0" t="s">
        <v>1917</v>
      </c>
      <c r="F748" s="0" t="s">
        <v>1599</v>
      </c>
      <c r="I748" s="0" t="str">
        <f aca="false">LEFT(E748,SEARCH("(",E748,1)-1)</f>
        <v>TVIR</v>
      </c>
      <c r="J748" s="0" t="n">
        <f aca="false">IF(ISNUMBER(RIGHT(E748,LEN(E748)-SEARCH("(",E748,1))*1),RIGHT(E748,LEN(E748)-SEARCH("(",E748,1))*1,VLOOKUP(MID(E748,SEARCH("(",E748,1)+1,IF(ISERROR(FIND("NBMX",E748,1)),3,4)),$A$2:$C$36,3,0))</f>
        <v>200</v>
      </c>
      <c r="K748" s="0" t="str">
        <f aca="false">IF(ISERROR(J748),1,"")</f>
        <v/>
      </c>
    </row>
    <row r="749" customFormat="false" ht="13.2" hidden="false" customHeight="false" outlineLevel="0" collapsed="false">
      <c r="E749" s="0" t="s">
        <v>1918</v>
      </c>
      <c r="F749" s="0" t="s">
        <v>1599</v>
      </c>
      <c r="I749" s="0" t="str">
        <f aca="false">LEFT(E749,SEARCH("(",E749,1)-1)</f>
        <v>TXMN</v>
      </c>
      <c r="J749" s="0" t="n">
        <f aca="false">IF(ISNUMBER(RIGHT(E749,LEN(E749)-SEARCH("(",E749,1))*1),RIGHT(E749,LEN(E749)-SEARCH("(",E749,1))*1,VLOOKUP(MID(E749,SEARCH("(",E749,1)+1,IF(ISERROR(FIND("NBMX",E749,1)),3,4)),$A$2:$C$36,3,0))</f>
        <v>12</v>
      </c>
      <c r="K749" s="0" t="str">
        <f aca="false">IF(ISERROR(J749),1,"")</f>
        <v/>
      </c>
    </row>
    <row r="750" customFormat="false" ht="13.2" hidden="false" customHeight="false" outlineLevel="0" collapsed="false">
      <c r="E750" s="0" t="s">
        <v>1919</v>
      </c>
      <c r="F750" s="0" t="s">
        <v>1599</v>
      </c>
      <c r="I750" s="0" t="str">
        <f aca="false">LEFT(E750,SEARCH("(",E750,1)-1)</f>
        <v>TXMX</v>
      </c>
      <c r="J750" s="0" t="n">
        <f aca="false">IF(ISNUMBER(RIGHT(E750,LEN(E750)-SEARCH("(",E750,1))*1),RIGHT(E750,LEN(E750)-SEARCH("(",E750,1))*1,VLOOKUP(MID(E750,SEARCH("(",E750,1)+1,IF(ISERROR(FIND("NBMX",E750,1)),3,4)),$A$2:$C$36,3,0))</f>
        <v>12</v>
      </c>
      <c r="K750" s="0" t="str">
        <f aca="false">IF(ISERROR(J750),1,"")</f>
        <v/>
      </c>
    </row>
    <row r="751" customFormat="false" ht="13.2" hidden="false" customHeight="false" outlineLevel="0" collapsed="false">
      <c r="E751" s="0" t="s">
        <v>1140</v>
      </c>
      <c r="I751" s="0" t="str">
        <f aca="false">LEFT(E751,SEARCH("(",E751,1)-1)</f>
        <v>TYK</v>
      </c>
      <c r="J751" s="0" t="n">
        <f aca="false">IF(ISNUMBER(RIGHT(E751,LEN(E751)-SEARCH("(",E751,1))*1),RIGHT(E751,LEN(E751)-SEARCH("(",E751,1))*1,VLOOKUP(MID(E751,SEARCH("(",E751,1)+1,IF(ISERROR(FIND("NBMX",E751,1)),3,4)),$A$2:$C$36,3,0))</f>
        <v>1000</v>
      </c>
      <c r="K751" s="0" t="str">
        <f aca="false">IF(ISERROR(J751),1,"")</f>
        <v/>
      </c>
    </row>
    <row r="752" customFormat="false" ht="13.2" hidden="false" customHeight="false" outlineLevel="0" collapsed="false">
      <c r="E752" s="0" t="s">
        <v>1920</v>
      </c>
      <c r="F752" s="0" t="s">
        <v>1599</v>
      </c>
      <c r="I752" s="0" t="str">
        <f aca="false">LEFT(E752,SEARCH("(",E752,1)-1)</f>
        <v>TYL1</v>
      </c>
      <c r="J752" s="0" t="n">
        <f aca="false">IF(ISNUMBER(RIGHT(E752,LEN(E752)-SEARCH("(",E752,1))*1),RIGHT(E752,LEN(E752)-SEARCH("(",E752,1))*1,VLOOKUP(MID(E752,SEARCH("(",E752,1)+1,IF(ISERROR(FIND("NBMX",E752,1)),3,4)),$A$2:$C$36,3,0))</f>
        <v>200</v>
      </c>
      <c r="K752" s="0" t="str">
        <f aca="false">IF(ISERROR(J752),1,"")</f>
        <v/>
      </c>
    </row>
    <row r="753" customFormat="false" ht="13.2" hidden="false" customHeight="false" outlineLevel="0" collapsed="false">
      <c r="E753" s="0" t="s">
        <v>1921</v>
      </c>
      <c r="F753" s="0" t="s">
        <v>1599</v>
      </c>
      <c r="I753" s="0" t="str">
        <f aca="false">LEFT(E753,SEARCH("(",E753,1)-1)</f>
        <v>TYL2</v>
      </c>
      <c r="J753" s="0" t="n">
        <f aca="false">IF(ISNUMBER(RIGHT(E753,LEN(E753)-SEARCH("(",E753,1))*1),RIGHT(E753,LEN(E753)-SEARCH("(",E753,1))*1,VLOOKUP(MID(E753,SEARCH("(",E753,1)+1,IF(ISERROR(FIND("NBMX",E753,1)),3,4)),$A$2:$C$36,3,0))</f>
        <v>200</v>
      </c>
      <c r="K753" s="0" t="str">
        <f aca="false">IF(ISERROR(J753),1,"")</f>
        <v/>
      </c>
    </row>
    <row r="754" customFormat="false" ht="13.2" hidden="false" customHeight="false" outlineLevel="0" collapsed="false">
      <c r="E754" s="0" t="s">
        <v>1922</v>
      </c>
      <c r="F754" s="0" t="s">
        <v>1599</v>
      </c>
      <c r="I754" s="0" t="str">
        <f aca="false">LEFT(E754,SEARCH("(",E754,1)-1)</f>
        <v>TYLK</v>
      </c>
      <c r="J754" s="0" t="n">
        <f aca="false">IF(ISNUMBER(RIGHT(E754,LEN(E754)-SEARCH("(",E754,1))*1),RIGHT(E754,LEN(E754)-SEARCH("(",E754,1))*1,VLOOKUP(MID(E754,SEARCH("(",E754,1)+1,IF(ISERROR(FIND("NBMX",E754,1)),3,4)),$A$2:$C$36,3,0))</f>
        <v>200</v>
      </c>
      <c r="K754" s="0" t="str">
        <f aca="false">IF(ISERROR(J754),1,"")</f>
        <v/>
      </c>
    </row>
    <row r="755" customFormat="false" ht="13.2" hidden="false" customHeight="false" outlineLevel="0" collapsed="false">
      <c r="E755" s="0" t="s">
        <v>1923</v>
      </c>
      <c r="F755" s="0" t="s">
        <v>1599</v>
      </c>
      <c r="I755" s="0" t="str">
        <f aca="false">LEFT(E755,SEARCH("(",E755,1)-1)</f>
        <v>TYLN</v>
      </c>
      <c r="J755" s="0" t="n">
        <f aca="false">IF(ISNUMBER(RIGHT(E755,LEN(E755)-SEARCH("(",E755,1))*1),RIGHT(E755,LEN(E755)-SEARCH("(",E755,1))*1,VLOOKUP(MID(E755,SEARCH("(",E755,1)+1,IF(ISERROR(FIND("NBMX",E755,1)),3,4)),$A$2:$C$36,3,0))</f>
        <v>200</v>
      </c>
      <c r="K755" s="0" t="str">
        <f aca="false">IF(ISERROR(J755),1,"")</f>
        <v/>
      </c>
    </row>
    <row r="756" customFormat="false" ht="13.2" hidden="false" customHeight="false" outlineLevel="0" collapsed="false">
      <c r="E756" s="0" t="s">
        <v>1924</v>
      </c>
      <c r="F756" s="0" t="s">
        <v>1599</v>
      </c>
      <c r="I756" s="0" t="str">
        <f aca="false">LEFT(E756,SEARCH("(",E756,1)-1)</f>
        <v>TYLP</v>
      </c>
      <c r="J756" s="0" t="n">
        <f aca="false">IF(ISNUMBER(RIGHT(E756,LEN(E756)-SEARCH("(",E756,1))*1),RIGHT(E756,LEN(E756)-SEARCH("(",E756,1))*1,VLOOKUP(MID(E756,SEARCH("(",E756,1)+1,IF(ISERROR(FIND("NBMX",E756,1)),3,4)),$A$2:$C$36,3,0))</f>
        <v>200</v>
      </c>
      <c r="K756" s="0" t="str">
        <f aca="false">IF(ISERROR(J756),1,"")</f>
        <v/>
      </c>
    </row>
    <row r="757" customFormat="false" ht="13.2" hidden="false" customHeight="false" outlineLevel="0" collapsed="false">
      <c r="E757" s="0" t="s">
        <v>1141</v>
      </c>
      <c r="I757" s="0" t="str">
        <f aca="false">LEFT(E757,SEARCH("(",E757,1)-1)</f>
        <v>TYN</v>
      </c>
      <c r="J757" s="0" t="n">
        <f aca="false">IF(ISNUMBER(RIGHT(E757,LEN(E757)-SEARCH("(",E757,1))*1),RIGHT(E757,LEN(E757)-SEARCH("(",E757,1))*1,VLOOKUP(MID(E757,SEARCH("(",E757,1)+1,IF(ISERROR(FIND("NBMX",E757,1)),3,4)),$A$2:$C$36,3,0))</f>
        <v>1000</v>
      </c>
      <c r="K757" s="0" t="str">
        <f aca="false">IF(ISERROR(J757),1,"")</f>
        <v/>
      </c>
    </row>
    <row r="758" customFormat="false" ht="13.2" hidden="false" customHeight="false" outlineLevel="0" collapsed="false">
      <c r="E758" s="0" t="s">
        <v>1925</v>
      </c>
      <c r="F758" s="0" t="s">
        <v>1599</v>
      </c>
      <c r="I758" s="0" t="str">
        <f aca="false">LEFT(E758,SEARCH("(",E758,1)-1)</f>
        <v>TYON</v>
      </c>
      <c r="J758" s="0" t="n">
        <f aca="false">IF(ISNUMBER(RIGHT(E758,LEN(E758)-SEARCH("(",E758,1))*1),RIGHT(E758,LEN(E758)-SEARCH("(",E758,1))*1,VLOOKUP(MID(E758,SEARCH("(",E758,1)+1,IF(ISERROR(FIND("NBMX",E758,1)),3,4)),$A$2:$C$36,3,0))</f>
        <v>12</v>
      </c>
      <c r="K758" s="0" t="str">
        <f aca="false">IF(ISERROR(J758),1,"")</f>
        <v/>
      </c>
    </row>
    <row r="759" customFormat="false" ht="13.2" hidden="false" customHeight="false" outlineLevel="0" collapsed="false">
      <c r="E759" s="0" t="s">
        <v>1142</v>
      </c>
      <c r="I759" s="0" t="str">
        <f aca="false">LEFT(E759,SEARCH("(",E759,1)-1)</f>
        <v>TYP</v>
      </c>
      <c r="J759" s="0" t="n">
        <f aca="false">IF(ISNUMBER(RIGHT(E759,LEN(E759)-SEARCH("(",E759,1))*1),RIGHT(E759,LEN(E759)-SEARCH("(",E759,1))*1,VLOOKUP(MID(E759,SEARCH("(",E759,1)+1,IF(ISERROR(FIND("NBMX",E759,1)),3,4)),$A$2:$C$36,3,0))</f>
        <v>1000</v>
      </c>
      <c r="K759" s="0" t="str">
        <f aca="false">IF(ISERROR(J759),1,"")</f>
        <v/>
      </c>
    </row>
    <row r="760" customFormat="false" ht="13.2" hidden="false" customHeight="false" outlineLevel="0" collapsed="false">
      <c r="E760" s="0" t="s">
        <v>1926</v>
      </c>
      <c r="F760" s="0" t="s">
        <v>1599</v>
      </c>
      <c r="I760" s="0" t="str">
        <f aca="false">LEFT(E760,SEARCH("(",E760,1)-1)</f>
        <v>TYTP</v>
      </c>
      <c r="J760" s="0" t="n">
        <f aca="false">IF(ISNUMBER(RIGHT(E760,LEN(E760)-SEARCH("(",E760,1))*1),RIGHT(E760,LEN(E760)-SEARCH("(",E760,1))*1,VLOOKUP(MID(E760,SEARCH("(",E760,1)+1,IF(ISERROR(FIND("NBMX",E760,1)),3,4)),$A$2:$C$36,3,0))</f>
        <v>12</v>
      </c>
      <c r="K760" s="0" t="str">
        <f aca="false">IF(ISERROR(J760),1,"")</f>
        <v/>
      </c>
    </row>
    <row r="761" customFormat="false" ht="13.2" hidden="false" customHeight="false" outlineLevel="0" collapsed="false">
      <c r="E761" s="0" t="s">
        <v>1927</v>
      </c>
      <c r="F761" s="0" t="s">
        <v>1599</v>
      </c>
      <c r="I761" s="0" t="str">
        <f aca="false">LEFT(E761,SEARCH("(",E761,1)-1)</f>
        <v>TYW</v>
      </c>
      <c r="J761" s="0" t="n">
        <f aca="false">IF(ISNUMBER(RIGHT(E761,LEN(E761)-SEARCH("(",E761,1))*1),RIGHT(E761,LEN(E761)-SEARCH("(",E761,1))*1,VLOOKUP(MID(E761,SEARCH("(",E761,1)+1,IF(ISERROR(FIND("NBMX",E761,1)),3,4)),$A$2:$C$36,3,0))</f>
        <v>12</v>
      </c>
      <c r="K761" s="0" t="str">
        <f aca="false">IF(ISERROR(J761),1,"")</f>
        <v/>
      </c>
    </row>
    <row r="762" customFormat="false" ht="13.2" hidden="false" customHeight="false" outlineLevel="0" collapsed="false">
      <c r="E762" s="0" t="s">
        <v>1143</v>
      </c>
      <c r="I762" s="0" t="str">
        <f aca="false">LEFT(E762,SEARCH("(",E762,1)-1)</f>
        <v>U10</v>
      </c>
      <c r="J762" s="0" t="n">
        <f aca="false">IF(ISNUMBER(RIGHT(E762,LEN(E762)-SEARCH("(",E762,1))*1),RIGHT(E762,LEN(E762)-SEARCH("(",E762,1))*1,VLOOKUP(MID(E762,SEARCH("(",E762,1)+1,IF(ISERROR(FIND("NBMX",E762,1)),3,4)),$A$2:$C$36,3,0))</f>
        <v>1000</v>
      </c>
      <c r="K762" s="0" t="str">
        <f aca="false">IF(ISERROR(J762),1,"")</f>
        <v/>
      </c>
    </row>
    <row r="763" customFormat="false" ht="13.2" hidden="false" customHeight="false" outlineLevel="0" collapsed="false">
      <c r="E763" s="0" t="s">
        <v>1144</v>
      </c>
      <c r="I763" s="0" t="str">
        <f aca="false">LEFT(E763,SEARCH("(",E763,1)-1)</f>
        <v>UB1</v>
      </c>
      <c r="J763" s="0" t="n">
        <f aca="false">IF(ISNUMBER(RIGHT(E763,LEN(E763)-SEARCH("(",E763,1))*1),RIGHT(E763,LEN(E763)-SEARCH("(",E763,1))*1,VLOOKUP(MID(E763,SEARCH("(",E763,1)+1,IF(ISERROR(FIND("NBMX",E763,1)),3,4)),$A$2:$C$36,3,0))</f>
        <v>1000</v>
      </c>
      <c r="K763" s="0" t="str">
        <f aca="false">IF(ISERROR(J763),1,"")</f>
        <v/>
      </c>
    </row>
    <row r="764" customFormat="false" ht="13.2" hidden="false" customHeight="false" outlineLevel="0" collapsed="false">
      <c r="E764" s="0" t="s">
        <v>808</v>
      </c>
      <c r="I764" s="0" t="str">
        <f aca="false">LEFT(E764,SEARCH("(",E764,1)-1)</f>
        <v>UK</v>
      </c>
      <c r="J764" s="0" t="n">
        <f aca="false">IF(ISNUMBER(RIGHT(E764,LEN(E764)-SEARCH("(",E764,1))*1),RIGHT(E764,LEN(E764)-SEARCH("(",E764,1))*1,VLOOKUP(MID(E764,SEARCH("(",E764,1)+1,IF(ISERROR(FIND("NBMX",E764,1)),3,4)),$A$2:$C$36,3,0))</f>
        <v>12</v>
      </c>
      <c r="K764" s="0" t="str">
        <f aca="false">IF(ISERROR(J764),1,"")</f>
        <v/>
      </c>
    </row>
    <row r="765" customFormat="false" ht="13.2" hidden="false" customHeight="false" outlineLevel="0" collapsed="false">
      <c r="E765" s="0" t="s">
        <v>1928</v>
      </c>
      <c r="F765" s="0" t="s">
        <v>1599</v>
      </c>
      <c r="I765" s="0" t="str">
        <f aca="false">LEFT(E765,SEARCH("(",E765,1)-1)</f>
        <v>UK1</v>
      </c>
      <c r="J765" s="0" t="n">
        <f aca="false">IF(ISNUMBER(RIGHT(E765,LEN(E765)-SEARCH("(",E765,1))*1),RIGHT(E765,LEN(E765)-SEARCH("(",E765,1))*1,VLOOKUP(MID(E765,SEARCH("(",E765,1)+1,IF(ISERROR(FIND("NBMX",E765,1)),3,4)),$A$2:$C$36,3,0))</f>
        <v>200</v>
      </c>
      <c r="K765" s="0" t="str">
        <f aca="false">IF(ISERROR(J765),1,"")</f>
        <v/>
      </c>
    </row>
    <row r="766" customFormat="false" ht="13.2" hidden="false" customHeight="false" outlineLevel="0" collapsed="false">
      <c r="E766" s="0" t="s">
        <v>809</v>
      </c>
      <c r="I766" s="0" t="str">
        <f aca="false">LEFT(E766,SEARCH("(",E766,1)-1)</f>
        <v>UN</v>
      </c>
      <c r="J766" s="0" t="n">
        <f aca="false">IF(ISNUMBER(RIGHT(E766,LEN(E766)-SEARCH("(",E766,1))*1),RIGHT(E766,LEN(E766)-SEARCH("(",E766,1))*1,VLOOKUP(MID(E766,SEARCH("(",E766,1)+1,IF(ISERROR(FIND("NBMX",E766,1)),3,4)),$A$2:$C$36,3,0))</f>
        <v>12</v>
      </c>
      <c r="K766" s="0" t="str">
        <f aca="false">IF(ISERROR(J766),1,"")</f>
        <v/>
      </c>
    </row>
    <row r="767" customFormat="false" ht="13.2" hidden="false" customHeight="false" outlineLevel="0" collapsed="false">
      <c r="E767" s="0" t="s">
        <v>1929</v>
      </c>
      <c r="F767" s="0" t="s">
        <v>1599</v>
      </c>
      <c r="I767" s="0" t="str">
        <f aca="false">LEFT(E767,SEARCH("(",E767,1)-1)</f>
        <v>UN1</v>
      </c>
      <c r="J767" s="0" t="n">
        <f aca="false">IF(ISNUMBER(RIGHT(E767,LEN(E767)-SEARCH("(",E767,1))*1),RIGHT(E767,LEN(E767)-SEARCH("(",E767,1))*1,VLOOKUP(MID(E767,SEARCH("(",E767,1)+1,IF(ISERROR(FIND("NBMX",E767,1)),3,4)),$A$2:$C$36,3,0))</f>
        <v>200</v>
      </c>
      <c r="K767" s="0" t="str">
        <f aca="false">IF(ISERROR(J767),1,"")</f>
        <v/>
      </c>
    </row>
    <row r="768" customFormat="false" ht="13.2" hidden="false" customHeight="false" outlineLevel="0" collapsed="false">
      <c r="E768" s="0" t="s">
        <v>1930</v>
      </c>
      <c r="F768" s="0" t="s">
        <v>1599</v>
      </c>
      <c r="I768" s="0" t="str">
        <f aca="false">LEFT(E768,SEARCH("(",E768,1)-1)</f>
        <v>UNA</v>
      </c>
      <c r="J768" s="0" t="n">
        <f aca="false">IF(ISNUMBER(RIGHT(E768,LEN(E768)-SEARCH("(",E768,1))*1),RIGHT(E768,LEN(E768)-SEARCH("(",E768,1))*1,VLOOKUP(MID(E768,SEARCH("(",E768,1)+1,IF(ISERROR(FIND("NBMX",E768,1)),3,4)),$A$2:$C$36,3,0))</f>
        <v>200</v>
      </c>
      <c r="K768" s="0" t="str">
        <f aca="false">IF(ISERROR(J768),1,"")</f>
        <v/>
      </c>
    </row>
    <row r="769" customFormat="false" ht="13.2" hidden="false" customHeight="false" outlineLevel="0" collapsed="false">
      <c r="E769" s="0" t="s">
        <v>1145</v>
      </c>
      <c r="I769" s="0" t="str">
        <f aca="false">LEFT(E769,SEARCH("(",E769,1)-1)</f>
        <v>UOB</v>
      </c>
      <c r="J769" s="0" t="n">
        <f aca="false">IF(ISNUMBER(RIGHT(E769,LEN(E769)-SEARCH("(",E769,1))*1),RIGHT(E769,LEN(E769)-SEARCH("(",E769,1))*1,VLOOKUP(MID(E769,SEARCH("(",E769,1)+1,IF(ISERROR(FIND("NBMX",E769,1)),3,4)),$A$2:$C$36,3,0))</f>
        <v>1000</v>
      </c>
      <c r="K769" s="0" t="str">
        <f aca="false">IF(ISERROR(J769),1,"")</f>
        <v/>
      </c>
    </row>
    <row r="770" customFormat="false" ht="13.2" hidden="false" customHeight="false" outlineLevel="0" collapsed="false">
      <c r="E770" s="0" t="s">
        <v>810</v>
      </c>
      <c r="I770" s="0" t="str">
        <f aca="false">LEFT(E770,SEARCH("(",E770,1)-1)</f>
        <v>UP</v>
      </c>
      <c r="J770" s="0" t="n">
        <f aca="false">IF(ISNUMBER(RIGHT(E770,LEN(E770)-SEARCH("(",E770,1))*1),RIGHT(E770,LEN(E770)-SEARCH("(",E770,1))*1,VLOOKUP(MID(E770,SEARCH("(",E770,1)+1,IF(ISERROR(FIND("NBMX",E770,1)),3,4)),$A$2:$C$36,3,0))</f>
        <v>12</v>
      </c>
      <c r="K770" s="0" t="str">
        <f aca="false">IF(ISERROR(J770),1,"")</f>
        <v/>
      </c>
    </row>
    <row r="771" customFormat="false" ht="13.2" hidden="false" customHeight="false" outlineLevel="0" collapsed="false">
      <c r="E771" s="0" t="s">
        <v>1931</v>
      </c>
      <c r="F771" s="0" t="s">
        <v>1599</v>
      </c>
      <c r="I771" s="0" t="str">
        <f aca="false">LEFT(E771,SEARCH("(",E771,1)-1)</f>
        <v>UP1</v>
      </c>
      <c r="J771" s="0" t="n">
        <f aca="false">IF(ISNUMBER(RIGHT(E771,LEN(E771)-SEARCH("(",E771,1))*1),RIGHT(E771,LEN(E771)-SEARCH("(",E771,1))*1,VLOOKUP(MID(E771,SEARCH("(",E771,1)+1,IF(ISERROR(FIND("NBMX",E771,1)),3,4)),$A$2:$C$36,3,0))</f>
        <v>200</v>
      </c>
      <c r="K771" s="0" t="str">
        <f aca="false">IF(ISERROR(J771),1,"")</f>
        <v/>
      </c>
    </row>
    <row r="772" customFormat="false" ht="13.2" hidden="false" customHeight="false" outlineLevel="0" collapsed="false">
      <c r="E772" s="0" t="s">
        <v>1146</v>
      </c>
      <c r="I772" s="0" t="str">
        <f aca="false">LEFT(E772,SEARCH("(",E772,1)-1)</f>
        <v>UPSX</v>
      </c>
      <c r="J772" s="0" t="n">
        <f aca="false">IF(ISNUMBER(RIGHT(E772,LEN(E772)-SEARCH("(",E772,1))*1),RIGHT(E772,LEN(E772)-SEARCH("(",E772,1))*1,VLOOKUP(MID(E772,SEARCH("(",E772,1)+1,IF(ISERROR(FIND("NBMX",E772,1)),3,4)),$A$2:$C$36,3,0))</f>
        <v>1000</v>
      </c>
      <c r="K772" s="0" t="str">
        <f aca="false">IF(ISERROR(J772),1,"")</f>
        <v/>
      </c>
    </row>
    <row r="773" customFormat="false" ht="13.2" hidden="false" customHeight="false" outlineLevel="0" collapsed="false">
      <c r="E773" s="0" t="s">
        <v>1147</v>
      </c>
      <c r="I773" s="0" t="str">
        <f aca="false">LEFT(E773,SEARCH("(",E773,1)-1)</f>
        <v>URBF</v>
      </c>
      <c r="J773" s="0" t="n">
        <f aca="false">IF(ISNUMBER(RIGHT(E773,LEN(E773)-SEARCH("(",E773,1))*1),RIGHT(E773,LEN(E773)-SEARCH("(",E773,1))*1,VLOOKUP(MID(E773,SEARCH("(",E773,1)+1,IF(ISERROR(FIND("NBMX",E773,1)),3,4)),$A$2:$C$36,3,0))</f>
        <v>1000</v>
      </c>
      <c r="K773" s="0" t="str">
        <f aca="false">IF(ISERROR(J773),1,"")</f>
        <v/>
      </c>
    </row>
    <row r="774" customFormat="false" ht="13.2" hidden="false" customHeight="false" outlineLevel="0" collapsed="false">
      <c r="E774" s="0" t="s">
        <v>1148</v>
      </c>
      <c r="I774" s="0" t="str">
        <f aca="false">LEFT(E774,SEARCH("(",E774,1)-1)</f>
        <v>USL</v>
      </c>
      <c r="J774" s="0" t="n">
        <f aca="false">IF(ISNUMBER(RIGHT(E774,LEN(E774)-SEARCH("(",E774,1))*1),RIGHT(E774,LEN(E774)-SEARCH("(",E774,1))*1,VLOOKUP(MID(E774,SEARCH("(",E774,1)+1,IF(ISERROR(FIND("NBMX",E774,1)),3,4)),$A$2:$C$36,3,0))</f>
        <v>1000</v>
      </c>
      <c r="K774" s="0" t="str">
        <f aca="false">IF(ISERROR(J774),1,"")</f>
        <v/>
      </c>
    </row>
    <row r="775" customFormat="false" ht="13.2" hidden="false" customHeight="false" outlineLevel="0" collapsed="false">
      <c r="E775" s="0" t="s">
        <v>811</v>
      </c>
      <c r="I775" s="0" t="str">
        <f aca="false">LEFT(E775,SEARCH("(",E775,1)-1)</f>
        <v>UW</v>
      </c>
      <c r="J775" s="0" t="n">
        <f aca="false">IF(ISNUMBER(RIGHT(E775,LEN(E775)-SEARCH("(",E775,1))*1),RIGHT(E775,LEN(E775)-SEARCH("(",E775,1))*1,VLOOKUP(MID(E775,SEARCH("(",E775,1)+1,IF(ISERROR(FIND("NBMX",E775,1)),3,4)),$A$2:$C$36,3,0))</f>
        <v>12</v>
      </c>
      <c r="K775" s="0" t="str">
        <f aca="false">IF(ISERROR(J775),1,"")</f>
        <v/>
      </c>
    </row>
    <row r="776" customFormat="false" ht="13.2" hidden="false" customHeight="false" outlineLevel="0" collapsed="false">
      <c r="E776" s="0" t="s">
        <v>1149</v>
      </c>
      <c r="I776" s="0" t="str">
        <f aca="false">LEFT(E776,SEARCH("(",E776,1)-1)</f>
        <v>VAC</v>
      </c>
      <c r="J776" s="0" t="n">
        <f aca="false">IF(ISNUMBER(RIGHT(E776,LEN(E776)-SEARCH("(",E776,1))*1),RIGHT(E776,LEN(E776)-SEARCH("(",E776,1))*1,VLOOKUP(MID(E776,SEARCH("(",E776,1)+1,IF(ISERROR(FIND("NBMX",E776,1)),3,4)),$A$2:$C$36,3,0))</f>
        <v>1000</v>
      </c>
      <c r="K776" s="0" t="str">
        <f aca="false">IF(ISERROR(J776),1,"")</f>
        <v/>
      </c>
    </row>
    <row r="777" customFormat="false" ht="13.2" hidden="false" customHeight="false" outlineLevel="0" collapsed="false">
      <c r="E777" s="0" t="s">
        <v>1150</v>
      </c>
      <c r="I777" s="0" t="str">
        <f aca="false">LEFT(E777,SEARCH("(",E777,1)-1)</f>
        <v>VALF1</v>
      </c>
      <c r="J777" s="0" t="n">
        <f aca="false">IF(ISNUMBER(RIGHT(E777,LEN(E777)-SEARCH("(",E777,1))*1),RIGHT(E777,LEN(E777)-SEARCH("(",E777,1))*1,VLOOKUP(MID(E777,SEARCH("(",E777,1)+1,IF(ISERROR(FIND("NBMX",E777,1)),3,4)),$A$2:$C$36,3,0))</f>
        <v>1000</v>
      </c>
      <c r="K777" s="0" t="str">
        <f aca="false">IF(ISERROR(J777),1,"")</f>
        <v/>
      </c>
    </row>
    <row r="778" customFormat="false" ht="13.2" hidden="false" customHeight="false" outlineLevel="0" collapsed="false">
      <c r="E778" s="0" t="s">
        <v>1151</v>
      </c>
      <c r="I778" s="0" t="str">
        <f aca="false">LEFT(E778,SEARCH("(",E778,1)-1)</f>
        <v>VAP</v>
      </c>
      <c r="J778" s="0" t="n">
        <f aca="false">IF(ISNUMBER(RIGHT(E778,LEN(E778)-SEARCH("(",E778,1))*1),RIGHT(E778,LEN(E778)-SEARCH("(",E778,1))*1,VLOOKUP(MID(E778,SEARCH("(",E778,1)+1,IF(ISERROR(FIND("NBMX",E778,1)),3,4)),$A$2:$C$36,3,0))</f>
        <v>1000</v>
      </c>
      <c r="K778" s="0" t="str">
        <f aca="false">IF(ISERROR(J778),1,"")</f>
        <v/>
      </c>
    </row>
    <row r="779" customFormat="false" ht="13.2" hidden="false" customHeight="false" outlineLevel="0" collapsed="false">
      <c r="E779" s="0" t="s">
        <v>1932</v>
      </c>
      <c r="F779" s="0" t="s">
        <v>1599</v>
      </c>
      <c r="I779" s="0" t="str">
        <f aca="false">LEFT(E779,SEARCH("(",E779,1)-1)</f>
        <v>VAR</v>
      </c>
      <c r="J779" s="0" t="n">
        <f aca="false">IF(ISNUMBER(RIGHT(E779,LEN(E779)-SEARCH("(",E779,1))*1),RIGHT(E779,LEN(E779)-SEARCH("(",E779,1))*1,VLOOKUP(MID(E779,SEARCH("(",E779,1)+1,IF(ISERROR(FIND("NBMX",E779,1)),3,4)),$A$2:$C$36,3,0))</f>
        <v>155</v>
      </c>
      <c r="K779" s="0" t="str">
        <f aca="false">IF(ISERROR(J779),1,"")</f>
        <v/>
      </c>
    </row>
    <row r="780" customFormat="false" ht="13.2" hidden="false" customHeight="false" outlineLevel="0" collapsed="false">
      <c r="E780" s="0" t="s">
        <v>1933</v>
      </c>
      <c r="F780" s="0" t="s">
        <v>226</v>
      </c>
      <c r="G780" s="0" t="s">
        <v>1599</v>
      </c>
      <c r="I780" s="0" t="str">
        <f aca="false">LEFT(E780,SEARCH("(",E780,1)-1)</f>
        <v>VARC</v>
      </c>
      <c r="J780" s="0" t="n">
        <f aca="false">IF(ISNUMBER(RIGHT(E780,LEN(E780)-SEARCH("(",E780,1))*1),RIGHT(E780,LEN(E780)-SEARCH("(",E780,1))*1,VLOOKUP(MID(E780,SEARCH("(",E780,1)+1,IF(ISERROR(FIND("NBMX",E780,1)),3,4)),$A$2:$C$36,3,0))</f>
        <v>17</v>
      </c>
      <c r="K780" s="0" t="str">
        <f aca="false">IF(ISERROR(J780),1,"")</f>
        <v/>
      </c>
    </row>
    <row r="781" customFormat="false" ht="13.2" hidden="false" customHeight="false" outlineLevel="0" collapsed="false">
      <c r="E781" s="0" t="s">
        <v>1934</v>
      </c>
      <c r="F781" s="0" t="s">
        <v>1681</v>
      </c>
      <c r="I781" s="0" t="str">
        <f aca="false">LEFT(E781,SEARCH("(",E781,1)-1)</f>
        <v>VARH</v>
      </c>
      <c r="J781" s="0" t="n">
        <f aca="false">IF(ISNUMBER(RIGHT(E781,LEN(E781)-SEARCH("(",E781,1))*1),RIGHT(E781,LEN(E781)-SEARCH("(",E781,1))*1,VLOOKUP(MID(E781,SEARCH("(",E781,1)+1,IF(ISERROR(FIND("NBMX",E781,1)),3,4)),$A$2:$C$36,3,0))</f>
        <v>35</v>
      </c>
      <c r="K781" s="0" t="str">
        <f aca="false">IF(ISERROR(J781),1,"")</f>
        <v/>
      </c>
    </row>
    <row r="782" customFormat="false" ht="13.2" hidden="false" customHeight="false" outlineLevel="0" collapsed="false">
      <c r="E782" s="0" t="s">
        <v>1935</v>
      </c>
      <c r="F782" s="0" t="s">
        <v>220</v>
      </c>
      <c r="G782" s="0" t="s">
        <v>1681</v>
      </c>
      <c r="I782" s="0" t="str">
        <f aca="false">LEFT(E782,SEARCH("(",E782,1)-1)</f>
        <v>VARP</v>
      </c>
      <c r="J782" s="0" t="n">
        <f aca="false">IF(ISNUMBER(RIGHT(E782,LEN(E782)-SEARCH("(",E782,1))*1),RIGHT(E782,LEN(E782)-SEARCH("(",E782,1))*1,VLOOKUP(MID(E782,SEARCH("(",E782,1)+1,IF(ISERROR(FIND("NBMX",E782,1)),3,4)),$A$2:$C$36,3,0))</f>
        <v>12</v>
      </c>
      <c r="K782" s="0" t="str">
        <f aca="false">IF(ISERROR(J782),1,"")</f>
        <v/>
      </c>
    </row>
    <row r="783" customFormat="false" ht="13.2" hidden="false" customHeight="false" outlineLevel="0" collapsed="false">
      <c r="E783" s="0" t="s">
        <v>1936</v>
      </c>
      <c r="I783" s="0" t="str">
        <f aca="false">LEFT(E783,SEARCH("(",E783,1)-1)</f>
        <v>VARW</v>
      </c>
      <c r="J783" s="0" t="n">
        <f aca="false">IF(ISNUMBER(RIGHT(E783,LEN(E783)-SEARCH("(",E783,1))*1),RIGHT(E783,LEN(E783)-SEARCH("(",E783,1))*1,VLOOKUP(MID(E783,SEARCH("(",E783,1)+1,IF(ISERROR(FIND("NBMX",E783,1)),3,4)),$A$2:$C$36,3,0))</f>
        <v>155</v>
      </c>
      <c r="K783" s="0" t="str">
        <f aca="false">IF(ISERROR(J783),1,"")</f>
        <v/>
      </c>
    </row>
    <row r="784" customFormat="false" ht="13.2" hidden="false" customHeight="false" outlineLevel="0" collapsed="false">
      <c r="E784" s="0" t="s">
        <v>1152</v>
      </c>
      <c r="I784" s="0" t="str">
        <f aca="false">LEFT(E784,SEARCH("(",E784,1)-1)</f>
        <v>VCHA</v>
      </c>
      <c r="J784" s="0" t="n">
        <f aca="false">IF(ISNUMBER(RIGHT(E784,LEN(E784)-SEARCH("(",E784,1))*1),RIGHT(E784,LEN(E784)-SEARCH("(",E784,1))*1,VLOOKUP(MID(E784,SEARCH("(",E784,1)+1,IF(ISERROR(FIND("NBMX",E784,1)),3,4)),$A$2:$C$36,3,0))</f>
        <v>1000</v>
      </c>
      <c r="K784" s="0" t="str">
        <f aca="false">IF(ISERROR(J784),1,"")</f>
        <v/>
      </c>
    </row>
    <row r="785" customFormat="false" ht="13.2" hidden="false" customHeight="false" outlineLevel="0" collapsed="false">
      <c r="E785" s="0" t="s">
        <v>1153</v>
      </c>
      <c r="I785" s="0" t="str">
        <f aca="false">LEFT(E785,SEARCH("(",E785,1)-1)</f>
        <v>VCHB</v>
      </c>
      <c r="J785" s="0" t="n">
        <f aca="false">IF(ISNUMBER(RIGHT(E785,LEN(E785)-SEARCH("(",E785,1))*1),RIGHT(E785,LEN(E785)-SEARCH("(",E785,1))*1,VLOOKUP(MID(E785,SEARCH("(",E785,1)+1,IF(ISERROR(FIND("NBMX",E785,1)),3,4)),$A$2:$C$36,3,0))</f>
        <v>1000</v>
      </c>
      <c r="K785" s="0" t="str">
        <f aca="false">IF(ISERROR(J785),1,"")</f>
        <v/>
      </c>
    </row>
    <row r="786" customFormat="false" ht="13.2" hidden="false" customHeight="false" outlineLevel="0" collapsed="false">
      <c r="E786" s="0" t="s">
        <v>1937</v>
      </c>
      <c r="F786" s="0" t="s">
        <v>1599</v>
      </c>
      <c r="I786" s="0" t="str">
        <f aca="false">LEFT(E786,SEARCH("(",E786,1)-1)</f>
        <v>VCO2</v>
      </c>
      <c r="J786" s="0" t="n">
        <f aca="false">IF(ISNUMBER(RIGHT(E786,LEN(E786)-SEARCH("(",E786,1))*1),RIGHT(E786,LEN(E786)-SEARCH("(",E786,1))*1,VLOOKUP(MID(E786,SEARCH("(",E786,1)+1,IF(ISERROR(FIND("NBMX",E786,1)),3,4)),$A$2:$C$36,3,0))</f>
        <v>31</v>
      </c>
      <c r="K786" s="0" t="str">
        <f aca="false">IF(ISERROR(J786),1,"")</f>
        <v/>
      </c>
    </row>
    <row r="787" customFormat="false" ht="13.2" hidden="false" customHeight="false" outlineLevel="0" collapsed="false">
      <c r="E787" s="0" t="s">
        <v>1938</v>
      </c>
      <c r="F787" s="0" t="s">
        <v>1599</v>
      </c>
      <c r="I787" s="0" t="str">
        <f aca="false">LEFT(E787,SEARCH("(",E787,1)-1)</f>
        <v>VFC</v>
      </c>
      <c r="J787" s="0" t="n">
        <f aca="false">IF(ISNUMBER(RIGHT(E787,LEN(E787)-SEARCH("(",E787,1))*1),RIGHT(E787,LEN(E787)-SEARCH("(",E787,1))*1,VLOOKUP(MID(E787,SEARCH("(",E787,1)+1,IF(ISERROR(FIND("NBMX",E787,1)),3,4)),$A$2:$C$36,3,0))</f>
        <v>31</v>
      </c>
      <c r="K787" s="0" t="str">
        <f aca="false">IF(ISERROR(J787),1,"")</f>
        <v/>
      </c>
    </row>
    <row r="788" customFormat="false" ht="13.2" hidden="false" customHeight="false" outlineLevel="0" collapsed="false">
      <c r="E788" s="0" t="s">
        <v>1154</v>
      </c>
      <c r="I788" s="0" t="str">
        <f aca="false">LEFT(E788,SEARCH("(",E788,1)-1)</f>
        <v>VFPA</v>
      </c>
      <c r="J788" s="0" t="n">
        <f aca="false">IF(ISNUMBER(RIGHT(E788,LEN(E788)-SEARCH("(",E788,1))*1),RIGHT(E788,LEN(E788)-SEARCH("(",E788,1))*1,VLOOKUP(MID(E788,SEARCH("(",E788,1)+1,IF(ISERROR(FIND("NBMX",E788,1)),3,4)),$A$2:$C$36,3,0))</f>
        <v>1000</v>
      </c>
      <c r="K788" s="0" t="str">
        <f aca="false">IF(ISERROR(J788),1,"")</f>
        <v/>
      </c>
    </row>
    <row r="789" customFormat="false" ht="13.2" hidden="false" customHeight="false" outlineLevel="0" collapsed="false">
      <c r="E789" s="0" t="s">
        <v>1155</v>
      </c>
      <c r="I789" s="0" t="str">
        <f aca="false">LEFT(E789,SEARCH("(",E789,1)-1)</f>
        <v>VFPB</v>
      </c>
      <c r="J789" s="0" t="n">
        <f aca="false">IF(ISNUMBER(RIGHT(E789,LEN(E789)-SEARCH("(",E789,1))*1),RIGHT(E789,LEN(E789)-SEARCH("(",E789,1))*1,VLOOKUP(MID(E789,SEARCH("(",E789,1)+1,IF(ISERROR(FIND("NBMX",E789,1)),3,4)),$A$2:$C$36,3,0))</f>
        <v>1000</v>
      </c>
      <c r="K789" s="0" t="str">
        <f aca="false">IF(ISERROR(J789),1,"")</f>
        <v/>
      </c>
    </row>
    <row r="790" customFormat="false" ht="13.2" hidden="false" customHeight="false" outlineLevel="0" collapsed="false">
      <c r="E790" s="0" t="s">
        <v>1156</v>
      </c>
      <c r="I790" s="0" t="str">
        <f aca="false">LEFT(E790,SEARCH("(",E790,1)-1)</f>
        <v>VIMX</v>
      </c>
      <c r="J790" s="0" t="n">
        <f aca="false">IF(ISNUMBER(RIGHT(E790,LEN(E790)-SEARCH("(",E790,1))*1),RIGHT(E790,LEN(E790)-SEARCH("(",E790,1))*1,VLOOKUP(MID(E790,SEARCH("(",E790,1)+1,IF(ISERROR(FIND("NBMX",E790,1)),3,4)),$A$2:$C$36,3,0))</f>
        <v>1000</v>
      </c>
      <c r="K790" s="0" t="str">
        <f aca="false">IF(ISERROR(J790),1,"")</f>
        <v/>
      </c>
    </row>
    <row r="791" customFormat="false" ht="13.2" hidden="false" customHeight="false" outlineLevel="0" collapsed="false">
      <c r="E791" s="0" t="s">
        <v>1939</v>
      </c>
      <c r="F791" s="0" t="s">
        <v>1599</v>
      </c>
      <c r="I791" s="0" t="str">
        <f aca="false">LEFT(E791,SEARCH("(",E791,1)-1)</f>
        <v>VIR</v>
      </c>
      <c r="J791" s="0" t="n">
        <f aca="false">IF(ISNUMBER(RIGHT(E791,LEN(E791)-SEARCH("(",E791,1))*1),RIGHT(E791,LEN(E791)-SEARCH("(",E791,1))*1,VLOOKUP(MID(E791,SEARCH("(",E791,1)+1,IF(ISERROR(FIND("NBMX",E791,1)),3,4)),$A$2:$C$36,3,0))</f>
        <v>200</v>
      </c>
      <c r="K791" s="0" t="str">
        <f aca="false">IF(ISERROR(J791),1,"")</f>
        <v/>
      </c>
    </row>
    <row r="792" customFormat="false" ht="13.2" hidden="false" customHeight="false" outlineLevel="0" collapsed="false">
      <c r="E792" s="0" t="s">
        <v>1940</v>
      </c>
      <c r="F792" s="0" t="s">
        <v>224</v>
      </c>
      <c r="G792" s="0" t="s">
        <v>1599</v>
      </c>
      <c r="I792" s="0" t="str">
        <f aca="false">LEFT(E792,SEARCH("(",E792,1)-1)</f>
        <v>VIRR</v>
      </c>
      <c r="J792" s="0" t="n">
        <f aca="false">IF(ISNUMBER(RIGHT(E792,LEN(E792)-SEARCH("(",E792,1))*1),RIGHT(E792,LEN(E792)-SEARCH("(",E792,1))*1,VLOOKUP(MID(E792,SEARCH("(",E792,1)+1,IF(ISERROR(FIND("NBMX",E792,1)),3,4)),$A$2:$C$36,3,0))</f>
        <v>45</v>
      </c>
      <c r="K792" s="0" t="str">
        <f aca="false">IF(ISERROR(J792),1,"")</f>
        <v/>
      </c>
    </row>
    <row r="793" customFormat="false" ht="13.2" hidden="false" customHeight="false" outlineLevel="0" collapsed="false">
      <c r="E793" s="0" t="s">
        <v>1157</v>
      </c>
      <c r="I793" s="0" t="str">
        <f aca="false">LEFT(E793,SEARCH("(",E793,1)-1)</f>
        <v>VIRT</v>
      </c>
      <c r="J793" s="0" t="n">
        <f aca="false">IF(ISNUMBER(RIGHT(E793,LEN(E793)-SEARCH("(",E793,1))*1),RIGHT(E793,LEN(E793)-SEARCH("(",E793,1))*1,VLOOKUP(MID(E793,SEARCH("(",E793,1)+1,IF(ISERROR(FIND("NBMX",E793,1)),3,4)),$A$2:$C$36,3,0))</f>
        <v>1000</v>
      </c>
      <c r="K793" s="0" t="str">
        <f aca="false">IF(ISERROR(J793),1,"")</f>
        <v/>
      </c>
    </row>
    <row r="794" customFormat="false" ht="13.2" hidden="false" customHeight="false" outlineLevel="0" collapsed="false">
      <c r="E794" s="0" t="s">
        <v>1158</v>
      </c>
      <c r="I794" s="0" t="str">
        <f aca="false">LEFT(E794,SEARCH("(",E794,1)-1)</f>
        <v>VLG</v>
      </c>
      <c r="J794" s="0" t="n">
        <f aca="false">IF(ISNUMBER(RIGHT(E794,LEN(E794)-SEARCH("(",E794,1))*1),RIGHT(E794,LEN(E794)-SEARCH("(",E794,1))*1,VLOOKUP(MID(E794,SEARCH("(",E794,1)+1,IF(ISERROR(FIND("NBMX",E794,1)),3,4)),$A$2:$C$36,3,0))</f>
        <v>1000</v>
      </c>
      <c r="K794" s="0" t="str">
        <f aca="false">IF(ISERROR(J794),1,"")</f>
        <v/>
      </c>
    </row>
    <row r="795" customFormat="false" ht="13.2" hidden="false" customHeight="false" outlineLevel="0" collapsed="false">
      <c r="E795" s="0" t="s">
        <v>1159</v>
      </c>
      <c r="I795" s="0" t="str">
        <f aca="false">LEFT(E795,SEARCH("(",E795,1)-1)</f>
        <v>VLGB</v>
      </c>
      <c r="J795" s="0" t="n">
        <f aca="false">IF(ISNUMBER(RIGHT(E795,LEN(E795)-SEARCH("(",E795,1))*1),RIGHT(E795,LEN(E795)-SEARCH("(",E795,1))*1,VLOOKUP(MID(E795,SEARCH("(",E795,1)+1,IF(ISERROR(FIND("NBMX",E795,1)),3,4)),$A$2:$C$36,3,0))</f>
        <v>1000</v>
      </c>
      <c r="K795" s="0" t="str">
        <f aca="false">IF(ISERROR(J795),1,"")</f>
        <v/>
      </c>
    </row>
    <row r="796" customFormat="false" ht="13.2" hidden="false" customHeight="false" outlineLevel="0" collapsed="false">
      <c r="E796" s="0" t="s">
        <v>1160</v>
      </c>
      <c r="I796" s="0" t="str">
        <f aca="false">LEFT(E796,SEARCH("(",E796,1)-1)</f>
        <v>VLGI</v>
      </c>
      <c r="J796" s="0" t="n">
        <f aca="false">IF(ISNUMBER(RIGHT(E796,LEN(E796)-SEARCH("(",E796,1))*1),RIGHT(E796,LEN(E796)-SEARCH("(",E796,1))*1,VLOOKUP(MID(E796,SEARCH("(",E796,1)+1,IF(ISERROR(FIND("NBMX",E796,1)),3,4)),$A$2:$C$36,3,0))</f>
        <v>1000</v>
      </c>
      <c r="K796" s="0" t="str">
        <f aca="false">IF(ISERROR(J796),1,"")</f>
        <v/>
      </c>
    </row>
    <row r="797" customFormat="false" ht="13.2" hidden="false" customHeight="false" outlineLevel="0" collapsed="false">
      <c r="E797" s="0" t="s">
        <v>1161</v>
      </c>
      <c r="I797" s="0" t="str">
        <f aca="false">LEFT(E797,SEARCH("(",E797,1)-1)</f>
        <v>VLGM</v>
      </c>
      <c r="J797" s="0" t="n">
        <f aca="false">IF(ISNUMBER(RIGHT(E797,LEN(E797)-SEARCH("(",E797,1))*1),RIGHT(E797,LEN(E797)-SEARCH("(",E797,1))*1,VLOOKUP(MID(E797,SEARCH("(",E797,1)+1,IF(ISERROR(FIND("NBMX",E797,1)),3,4)),$A$2:$C$36,3,0))</f>
        <v>1000</v>
      </c>
      <c r="K797" s="0" t="str">
        <f aca="false">IF(ISERROR(J797),1,"")</f>
        <v/>
      </c>
    </row>
    <row r="798" customFormat="false" ht="13.2" hidden="false" customHeight="false" outlineLevel="0" collapsed="false">
      <c r="E798" s="0" t="s">
        <v>1162</v>
      </c>
      <c r="I798" s="0" t="str">
        <f aca="false">LEFT(E798,SEARCH("(",E798,1)-1)</f>
        <v>VLGN</v>
      </c>
      <c r="J798" s="0" t="n">
        <f aca="false">IF(ISNUMBER(RIGHT(E798,LEN(E798)-SEARCH("(",E798,1))*1),RIGHT(E798,LEN(E798)-SEARCH("(",E798,1))*1,VLOOKUP(MID(E798,SEARCH("(",E798,1)+1,IF(ISERROR(FIND("NBMX",E798,1)),3,4)),$A$2:$C$36,3,0))</f>
        <v>1000</v>
      </c>
      <c r="K798" s="0" t="str">
        <f aca="false">IF(ISERROR(J798),1,"")</f>
        <v/>
      </c>
    </row>
    <row r="799" customFormat="false" ht="13.2" hidden="false" customHeight="false" outlineLevel="0" collapsed="false">
      <c r="E799" s="0" t="s">
        <v>1941</v>
      </c>
      <c r="F799" s="0" t="s">
        <v>1599</v>
      </c>
      <c r="I799" s="0" t="str">
        <f aca="false">LEFT(E799,SEARCH("(",E799,1)-1)</f>
        <v>VN2O</v>
      </c>
      <c r="J799" s="0" t="n">
        <f aca="false">IF(ISNUMBER(RIGHT(E799,LEN(E799)-SEARCH("(",E799,1))*1),RIGHT(E799,LEN(E799)-SEARCH("(",E799,1))*1,VLOOKUP(MID(E799,SEARCH("(",E799,1)+1,IF(ISERROR(FIND("NBMX",E799,1)),3,4)),$A$2:$C$36,3,0))</f>
        <v>31</v>
      </c>
      <c r="K799" s="0" t="str">
        <f aca="false">IF(ISERROR(J799),1,"")</f>
        <v/>
      </c>
    </row>
    <row r="800" customFormat="false" ht="13.2" hidden="false" customHeight="false" outlineLevel="0" collapsed="false">
      <c r="E800" s="0" t="s">
        <v>1942</v>
      </c>
      <c r="F800" s="0" t="s">
        <v>1599</v>
      </c>
      <c r="I800" s="0" t="str">
        <f aca="false">LEFT(E800,SEARCH("(",E800,1)-1)</f>
        <v>VNO3</v>
      </c>
      <c r="J800" s="0" t="n">
        <f aca="false">IF(ISNUMBER(RIGHT(E800,LEN(E800)-SEARCH("(",E800,1))*1),RIGHT(E800,LEN(E800)-SEARCH("(",E800,1))*1,VLOOKUP(MID(E800,SEARCH("(",E800,1)+1,IF(ISERROR(FIND("NBMX",E800,1)),3,4)),$A$2:$C$36,3,0))</f>
        <v>12</v>
      </c>
      <c r="K800" s="0" t="str">
        <f aca="false">IF(ISERROR(J800),1,"")</f>
        <v/>
      </c>
    </row>
    <row r="801" customFormat="false" ht="13.2" hidden="false" customHeight="false" outlineLevel="0" collapsed="false">
      <c r="E801" s="0" t="s">
        <v>1943</v>
      </c>
      <c r="F801" s="0" t="s">
        <v>1599</v>
      </c>
      <c r="I801" s="0" t="str">
        <f aca="false">LEFT(E801,SEARCH("(",E801,1)-1)</f>
        <v>VO2</v>
      </c>
      <c r="J801" s="0" t="n">
        <f aca="false">IF(ISNUMBER(RIGHT(E801,LEN(E801)-SEARCH("(",E801,1))*1),RIGHT(E801,LEN(E801)-SEARCH("(",E801,1))*1,VLOOKUP(MID(E801,SEARCH("(",E801,1)+1,IF(ISERROR(FIND("NBMX",E801,1)),3,4)),$A$2:$C$36,3,0))</f>
        <v>31</v>
      </c>
      <c r="K801" s="0" t="str">
        <f aca="false">IF(ISERROR(J801),1,"")</f>
        <v/>
      </c>
    </row>
    <row r="802" customFormat="false" ht="13.2" hidden="false" customHeight="false" outlineLevel="0" collapsed="false">
      <c r="E802" s="0" t="s">
        <v>882</v>
      </c>
      <c r="I802" s="0" t="str">
        <f aca="false">LEFT(E802,SEARCH("(",E802,1)-1)</f>
        <v>VPD2</v>
      </c>
      <c r="J802" s="0" t="n">
        <f aca="false">IF(ISNUMBER(RIGHT(E802,LEN(E802)-SEARCH("(",E802,1))*1),RIGHT(E802,LEN(E802)-SEARCH("(",E802,1))*1,VLOOKUP(MID(E802,SEARCH("(",E802,1)+1,IF(ISERROR(FIND("NBMX",E802,1)),3,4)),$A$2:$C$36,3,0))</f>
        <v>200</v>
      </c>
      <c r="K802" s="0" t="str">
        <f aca="false">IF(ISERROR(J802),1,"")</f>
        <v/>
      </c>
    </row>
    <row r="803" customFormat="false" ht="13.2" hidden="false" customHeight="false" outlineLevel="0" collapsed="false">
      <c r="E803" s="0" t="s">
        <v>883</v>
      </c>
      <c r="I803" s="0" t="str">
        <f aca="false">LEFT(E803,SEARCH("(",E803,1)-1)</f>
        <v>VPTH</v>
      </c>
      <c r="J803" s="0" t="n">
        <f aca="false">IF(ISNUMBER(RIGHT(E803,LEN(E803)-SEARCH("(",E803,1))*1),RIGHT(E803,LEN(E803)-SEARCH("(",E803,1))*1,VLOOKUP(MID(E803,SEARCH("(",E803,1)+1,IF(ISERROR(FIND("NBMX",E803,1)),3,4)),$A$2:$C$36,3,0))</f>
        <v>200</v>
      </c>
      <c r="K803" s="0" t="str">
        <f aca="false">IF(ISERROR(J803),1,"")</f>
        <v/>
      </c>
    </row>
    <row r="804" customFormat="false" ht="13.2" hidden="false" customHeight="false" outlineLevel="0" collapsed="false">
      <c r="E804" s="0" t="s">
        <v>1163</v>
      </c>
      <c r="I804" s="0" t="str">
        <f aca="false">LEFT(E804,SEARCH("(",E804,1)-1)</f>
        <v>VPU</v>
      </c>
      <c r="J804" s="0" t="n">
        <f aca="false">IF(ISNUMBER(RIGHT(E804,LEN(E804)-SEARCH("(",E804,1))*1),RIGHT(E804,LEN(E804)-SEARCH("(",E804,1))*1,VLOOKUP(MID(E804,SEARCH("(",E804,1)+1,IF(ISERROR(FIND("NBMX",E804,1)),3,4)),$A$2:$C$36,3,0))</f>
        <v>1000</v>
      </c>
      <c r="K804" s="0" t="str">
        <f aca="false">IF(ISERROR(J804),1,"")</f>
        <v/>
      </c>
    </row>
    <row r="805" customFormat="false" ht="13.2" hidden="false" customHeight="false" outlineLevel="0" collapsed="false">
      <c r="E805" s="0" t="s">
        <v>1944</v>
      </c>
      <c r="F805" s="0" t="s">
        <v>1681</v>
      </c>
      <c r="I805" s="0" t="str">
        <f aca="false">LEFT(E805,SEARCH("(",E805,1)-1)</f>
        <v>VQ</v>
      </c>
      <c r="J805" s="0" t="n">
        <f aca="false">IF(ISNUMBER(RIGHT(E805,LEN(E805)-SEARCH("(",E805,1))*1),RIGHT(E805,LEN(E805)-SEARCH("(",E805,1))*1,VLOOKUP(MID(E805,SEARCH("(",E805,1)+1,IF(ISERROR(FIND("NBMX",E805,1)),3,4)),$A$2:$C$36,3,0))</f>
        <v>90</v>
      </c>
      <c r="K805" s="0" t="str">
        <f aca="false">IF(ISERROR(J805),1,"")</f>
        <v/>
      </c>
    </row>
    <row r="806" customFormat="false" ht="13.2" hidden="false" customHeight="false" outlineLevel="0" collapsed="false">
      <c r="E806" s="0" t="s">
        <v>1164</v>
      </c>
      <c r="I806" s="0" t="str">
        <f aca="false">LEFT(E806,SEARCH("(",E806,1)-1)</f>
        <v>VRSE</v>
      </c>
      <c r="J806" s="0" t="n">
        <f aca="false">IF(ISNUMBER(RIGHT(E806,LEN(E806)-SEARCH("(",E806,1))*1),RIGHT(E806,LEN(E806)-SEARCH("(",E806,1))*1,VLOOKUP(MID(E806,SEARCH("(",E806,1)+1,IF(ISERROR(FIND("NBMX",E806,1)),3,4)),$A$2:$C$36,3,0))</f>
        <v>1000</v>
      </c>
      <c r="K806" s="0" t="str">
        <f aca="false">IF(ISERROR(J806),1,"")</f>
        <v/>
      </c>
    </row>
    <row r="807" customFormat="false" ht="13.2" hidden="false" customHeight="false" outlineLevel="0" collapsed="false">
      <c r="E807" s="0" t="s">
        <v>1165</v>
      </c>
      <c r="I807" s="0" t="str">
        <f aca="false">LEFT(E807,SEARCH("(",E807,1)-1)</f>
        <v>VSK</v>
      </c>
      <c r="J807" s="0" t="n">
        <f aca="false">IF(ISNUMBER(RIGHT(E807,LEN(E807)-SEARCH("(",E807,1))*1),RIGHT(E807,LEN(E807)-SEARCH("(",E807,1))*1,VLOOKUP(MID(E807,SEARCH("(",E807,1)+1,IF(ISERROR(FIND("NBMX",E807,1)),3,4)),$A$2:$C$36,3,0))</f>
        <v>1000</v>
      </c>
      <c r="K807" s="0" t="str">
        <f aca="false">IF(ISERROR(J807),1,"")</f>
        <v/>
      </c>
    </row>
    <row r="808" customFormat="false" ht="13.2" hidden="false" customHeight="false" outlineLevel="0" collapsed="false">
      <c r="E808" s="0" t="s">
        <v>1166</v>
      </c>
      <c r="I808" s="0" t="str">
        <f aca="false">LEFT(E808,SEARCH("(",E808,1)-1)</f>
        <v>VSLT</v>
      </c>
      <c r="J808" s="0" t="n">
        <f aca="false">IF(ISNUMBER(RIGHT(E808,LEN(E808)-SEARCH("(",E808,1))*1),RIGHT(E808,LEN(E808)-SEARCH("(",E808,1))*1,VLOOKUP(MID(E808,SEARCH("(",E808,1)+1,IF(ISERROR(FIND("NBMX",E808,1)),3,4)),$A$2:$C$36,3,0))</f>
        <v>1000</v>
      </c>
      <c r="K808" s="0" t="str">
        <f aca="false">IF(ISERROR(J808),1,"")</f>
        <v/>
      </c>
    </row>
    <row r="809" customFormat="false" ht="13.2" hidden="false" customHeight="false" outlineLevel="0" collapsed="false">
      <c r="E809" s="0" t="s">
        <v>1945</v>
      </c>
      <c r="F809" s="0" t="s">
        <v>1702</v>
      </c>
      <c r="I809" s="0" t="str">
        <f aca="false">LEFT(E809,SEARCH("(",E809,1)-1)</f>
        <v>VURN</v>
      </c>
      <c r="J809" s="0" t="n">
        <f aca="false">IF(ISNUMBER(RIGHT(E809,LEN(E809)-SEARCH("(",E809,1))*1),RIGHT(E809,LEN(E809)-SEARCH("(",E809,1))*1,VLOOKUP(MID(E809,SEARCH("(",E809,1)+1,IF(ISERROR(FIND("NBMX",E809,1)),3,4)),$A$2:$C$36,3,0))</f>
        <v>10</v>
      </c>
      <c r="K809" s="0" t="str">
        <f aca="false">IF(ISERROR(J809),1,"")</f>
        <v/>
      </c>
    </row>
    <row r="810" customFormat="false" ht="13.2" hidden="false" customHeight="false" outlineLevel="0" collapsed="false">
      <c r="E810" s="0" t="s">
        <v>1946</v>
      </c>
      <c r="F810" s="0" t="s">
        <v>1599</v>
      </c>
      <c r="I810" s="0" t="str">
        <f aca="false">LEFT(E810,SEARCH("(",E810,1)-1)</f>
        <v>VWC</v>
      </c>
      <c r="J810" s="0" t="n">
        <f aca="false">IF(ISNUMBER(RIGHT(E810,LEN(E810)-SEARCH("(",E810,1))*1),RIGHT(E810,LEN(E810)-SEARCH("(",E810,1))*1,VLOOKUP(MID(E810,SEARCH("(",E810,1)+1,IF(ISERROR(FIND("NBMX",E810,1)),3,4)),$A$2:$C$36,3,0))</f>
        <v>31</v>
      </c>
      <c r="K810" s="0" t="str">
        <f aca="false">IF(ISERROR(J810),1,"")</f>
        <v/>
      </c>
    </row>
    <row r="811" customFormat="false" ht="13.2" hidden="false" customHeight="false" outlineLevel="0" collapsed="false">
      <c r="E811" s="0" t="s">
        <v>1947</v>
      </c>
      <c r="F811" s="0" t="s">
        <v>1599</v>
      </c>
      <c r="I811" s="0" t="str">
        <f aca="false">LEFT(E811,SEARCH("(",E811,1)-1)</f>
        <v>VWP</v>
      </c>
      <c r="J811" s="0" t="n">
        <f aca="false">IF(ISNUMBER(RIGHT(E811,LEN(E811)-SEARCH("(",E811,1))*1),RIGHT(E811,LEN(E811)-SEARCH("(",E811,1))*1,VLOOKUP(MID(E811,SEARCH("(",E811,1)+1,IF(ISERROR(FIND("NBMX",E811,1)),3,4)),$A$2:$C$36,3,0))</f>
        <v>31</v>
      </c>
      <c r="K811" s="0" t="str">
        <f aca="false">IF(ISERROR(J811),1,"")</f>
        <v/>
      </c>
    </row>
    <row r="812" customFormat="false" ht="13.2" hidden="false" customHeight="false" outlineLevel="0" collapsed="false">
      <c r="E812" s="0" t="s">
        <v>1948</v>
      </c>
      <c r="F812" s="0" t="s">
        <v>1681</v>
      </c>
      <c r="I812" s="0" t="str">
        <f aca="false">LEFT(E812,SEARCH("(",E812,1)-1)</f>
        <v>VY</v>
      </c>
      <c r="J812" s="0" t="n">
        <f aca="false">IF(ISNUMBER(RIGHT(E812,LEN(E812)-SEARCH("(",E812,1))*1),RIGHT(E812,LEN(E812)-SEARCH("(",E812,1))*1,VLOOKUP(MID(E812,SEARCH("(",E812,1)+1,IF(ISERROR(FIND("NBMX",E812,1)),3,4)),$A$2:$C$36,3,0))</f>
        <v>90</v>
      </c>
      <c r="K812" s="0" t="str">
        <f aca="false">IF(ISERROR(J812),1,"")</f>
        <v/>
      </c>
    </row>
    <row r="813" customFormat="false" ht="13.2" hidden="false" customHeight="false" outlineLevel="0" collapsed="false">
      <c r="E813" s="0" t="s">
        <v>884</v>
      </c>
      <c r="I813" s="0" t="str">
        <f aca="false">LEFT(E813,SEARCH("(",E813,1)-1)</f>
        <v>WA</v>
      </c>
      <c r="J813" s="0" t="n">
        <f aca="false">IF(ISNUMBER(RIGHT(E813,LEN(E813)-SEARCH("(",E813,1))*1),RIGHT(E813,LEN(E813)-SEARCH("(",E813,1))*1,VLOOKUP(MID(E813,SEARCH("(",E813,1)+1,IF(ISERROR(FIND("NBMX",E813,1)),3,4)),$A$2:$C$36,3,0))</f>
        <v>200</v>
      </c>
      <c r="K813" s="0" t="str">
        <f aca="false">IF(ISERROR(J813),1,"")</f>
        <v/>
      </c>
    </row>
    <row r="814" customFormat="false" ht="13.2" hidden="false" customHeight="false" outlineLevel="0" collapsed="false">
      <c r="E814" s="0" t="s">
        <v>1949</v>
      </c>
      <c r="F814" s="0" t="s">
        <v>1652</v>
      </c>
      <c r="I814" s="0" t="str">
        <f aca="false">LEFT(E814,SEARCH("(",E814,1)-1)</f>
        <v>WAC2</v>
      </c>
      <c r="J814" s="0" t="n">
        <f aca="false">IF(ISNUMBER(RIGHT(E814,LEN(E814)-SEARCH("(",E814,1))*1),RIGHT(E814,LEN(E814)-SEARCH("(",E814,1))*1,VLOOKUP(MID(E814,SEARCH("(",E814,1)+1,IF(ISERROR(FIND("NBMX",E814,1)),3,4)),$A$2:$C$36,3,0))</f>
        <v>2</v>
      </c>
      <c r="K814" s="0" t="str">
        <f aca="false">IF(ISERROR(J814),1,"")</f>
        <v/>
      </c>
    </row>
    <row r="815" customFormat="false" ht="13.2" hidden="false" customHeight="false" outlineLevel="0" collapsed="false">
      <c r="E815" s="0" t="s">
        <v>885</v>
      </c>
      <c r="I815" s="0" t="str">
        <f aca="false">LEFT(E815,SEARCH("(",E815,1)-1)</f>
        <v>WAVP</v>
      </c>
      <c r="J815" s="0" t="n">
        <f aca="false">IF(ISNUMBER(RIGHT(E815,LEN(E815)-SEARCH("(",E815,1))*1),RIGHT(E815,LEN(E815)-SEARCH("(",E815,1))*1,VLOOKUP(MID(E815,SEARCH("(",E815,1)+1,IF(ISERROR(FIND("NBMX",E815,1)),3,4)),$A$2:$C$36,3,0))</f>
        <v>200</v>
      </c>
      <c r="K815" s="0" t="str">
        <f aca="false">IF(ISERROR(J815),1,"")</f>
        <v/>
      </c>
    </row>
    <row r="816" customFormat="false" ht="13.2" hidden="false" customHeight="false" outlineLevel="0" collapsed="false">
      <c r="E816" s="0" t="s">
        <v>1950</v>
      </c>
      <c r="F816" s="0" t="s">
        <v>1599</v>
      </c>
      <c r="I816" s="0" t="str">
        <f aca="false">LEFT(E816,SEARCH("(",E816,1)-1)</f>
        <v>WBMC</v>
      </c>
      <c r="J816" s="0" t="n">
        <f aca="false">IF(ISNUMBER(RIGHT(E816,LEN(E816)-SEARCH("(",E816,1))*1),RIGHT(E816,LEN(E816)-SEARCH("(",E816,1))*1,VLOOKUP(MID(E816,SEARCH("(",E816,1)+1,IF(ISERROR(FIND("NBMX",E816,1)),3,4)),$A$2:$C$36,3,0))</f>
        <v>31</v>
      </c>
      <c r="K816" s="0" t="str">
        <f aca="false">IF(ISERROR(J816),1,"")</f>
        <v/>
      </c>
    </row>
    <row r="817" customFormat="false" ht="13.2" hidden="false" customHeight="false" outlineLevel="0" collapsed="false">
      <c r="E817" s="0" t="s">
        <v>1951</v>
      </c>
      <c r="F817" s="0" t="s">
        <v>1599</v>
      </c>
      <c r="I817" s="0" t="str">
        <f aca="false">LEFT(E817,SEARCH("(",E817,1)-1)</f>
        <v>WBMN</v>
      </c>
      <c r="J817" s="0" t="n">
        <f aca="false">IF(ISNUMBER(RIGHT(E817,LEN(E817)-SEARCH("(",E817,1))*1),RIGHT(E817,LEN(E817)-SEARCH("(",E817,1))*1,VLOOKUP(MID(E817,SEARCH("(",E817,1)+1,IF(ISERROR(FIND("NBMX",E817,1)),3,4)),$A$2:$C$36,3,0))</f>
        <v>12</v>
      </c>
      <c r="K817" s="0" t="str">
        <f aca="false">IF(ISERROR(J817),1,"")</f>
        <v/>
      </c>
    </row>
    <row r="818" customFormat="false" ht="13.2" hidden="false" customHeight="false" outlineLevel="0" collapsed="false">
      <c r="E818" s="0" t="s">
        <v>1952</v>
      </c>
      <c r="F818" s="0" t="s">
        <v>1599</v>
      </c>
      <c r="I818" s="0" t="str">
        <f aca="false">LEFT(E818,SEARCH("(",E818,1)-1)</f>
        <v>WCHT</v>
      </c>
      <c r="J818" s="0" t="n">
        <f aca="false">IF(ISNUMBER(RIGHT(E818,LEN(E818)-SEARCH("(",E818,1))*1),RIGHT(E818,LEN(E818)-SEARCH("(",E818,1))*1,VLOOKUP(MID(E818,SEARCH("(",E818,1)+1,IF(ISERROR(FIND("NBMX",E818,1)),3,4)),$A$2:$C$36,3,0))</f>
        <v>200</v>
      </c>
      <c r="K818" s="0" t="str">
        <f aca="false">IF(ISERROR(J818),1,"")</f>
        <v/>
      </c>
    </row>
    <row r="819" customFormat="false" ht="13.2" hidden="false" customHeight="false" outlineLevel="0" collapsed="false">
      <c r="E819" s="0" t="s">
        <v>1953</v>
      </c>
      <c r="F819" s="0" t="s">
        <v>1599</v>
      </c>
      <c r="I819" s="0" t="str">
        <f aca="false">LEFT(E819,SEARCH("(",E819,1)-1)</f>
        <v>WCMU</v>
      </c>
      <c r="J819" s="0" t="n">
        <f aca="false">IF(ISNUMBER(RIGHT(E819,LEN(E819)-SEARCH("(",E819,1))*1),RIGHT(E819,LEN(E819)-SEARCH("(",E819,1))*1,VLOOKUP(MID(E819,SEARCH("(",E819,1)+1,IF(ISERROR(FIND("NBMX",E819,1)),3,4)),$A$2:$C$36,3,0))</f>
        <v>12</v>
      </c>
      <c r="K819" s="0" t="str">
        <f aca="false">IF(ISERROR(J819),1,"")</f>
        <v/>
      </c>
    </row>
    <row r="820" customFormat="false" ht="13.2" hidden="false" customHeight="false" outlineLevel="0" collapsed="false">
      <c r="E820" s="0" t="s">
        <v>1954</v>
      </c>
      <c r="F820" s="0" t="s">
        <v>1599</v>
      </c>
      <c r="I820" s="0" t="str">
        <f aca="false">LEFT(E820,SEARCH("(",E820,1)-1)</f>
        <v>WCO2G</v>
      </c>
      <c r="J820" s="0" t="n">
        <f aca="false">IF(ISNUMBER(RIGHT(E820,LEN(E820)-SEARCH("(",E820,1))*1),RIGHT(E820,LEN(E820)-SEARCH("(",E820,1))*1,VLOOKUP(MID(E820,SEARCH("(",E820,1)+1,IF(ISERROR(FIND("NBMX",E820,1)),3,4)),$A$2:$C$36,3,0))</f>
        <v>31</v>
      </c>
      <c r="K820" s="0" t="str">
        <f aca="false">IF(ISERROR(J820),1,"")</f>
        <v/>
      </c>
    </row>
    <row r="821" customFormat="false" ht="13.2" hidden="false" customHeight="false" outlineLevel="0" collapsed="false">
      <c r="E821" s="0" t="s">
        <v>1955</v>
      </c>
      <c r="F821" s="0" t="s">
        <v>1599</v>
      </c>
      <c r="I821" s="0" t="str">
        <f aca="false">LEFT(E821,SEARCH("(",E821,1)-1)</f>
        <v>WCO2L</v>
      </c>
      <c r="J821" s="0" t="n">
        <f aca="false">IF(ISNUMBER(RIGHT(E821,LEN(E821)-SEARCH("(",E821,1))*1),RIGHT(E821,LEN(E821)-SEARCH("(",E821,1))*1,VLOOKUP(MID(E821,SEARCH("(",E821,1)+1,IF(ISERROR(FIND("NBMX",E821,1)),3,4)),$A$2:$C$36,3,0))</f>
        <v>31</v>
      </c>
      <c r="K821" s="0" t="str">
        <f aca="false">IF(ISERROR(J821),1,"")</f>
        <v/>
      </c>
    </row>
    <row r="822" customFormat="false" ht="13.2" hidden="false" customHeight="false" outlineLevel="0" collapsed="false">
      <c r="E822" s="0" t="s">
        <v>1956</v>
      </c>
      <c r="F822" s="0" t="s">
        <v>1599</v>
      </c>
      <c r="I822" s="0" t="str">
        <f aca="false">LEFT(E822,SEARCH("(",E822,1)-1)</f>
        <v>WCOU</v>
      </c>
      <c r="J822" s="0" t="n">
        <f aca="false">IF(ISNUMBER(RIGHT(E822,LEN(E822)-SEARCH("(",E822,1))*1),RIGHT(E822,LEN(E822)-SEARCH("(",E822,1))*1,VLOOKUP(MID(E822,SEARCH("(",E822,1)+1,IF(ISERROR(FIND("NBMX",E822,1)),3,4)),$A$2:$C$36,3,0))</f>
        <v>12</v>
      </c>
      <c r="K822" s="0" t="str">
        <f aca="false">IF(ISERROR(J822),1,"")</f>
        <v/>
      </c>
    </row>
    <row r="823" customFormat="false" ht="13.2" hidden="false" customHeight="false" outlineLevel="0" collapsed="false">
      <c r="E823" s="0" t="s">
        <v>886</v>
      </c>
      <c r="I823" s="0" t="str">
        <f aca="false">LEFT(E823,SEARCH("(",E823,1)-1)</f>
        <v>WCY</v>
      </c>
      <c r="J823" s="0" t="n">
        <f aca="false">IF(ISNUMBER(RIGHT(E823,LEN(E823)-SEARCH("(",E823,1))*1),RIGHT(E823,LEN(E823)-SEARCH("(",E823,1))*1,VLOOKUP(MID(E823,SEARCH("(",E823,1)+1,IF(ISERROR(FIND("NBMX",E823,1)),3,4)),$A$2:$C$36,3,0))</f>
        <v>200</v>
      </c>
      <c r="K823" s="0" t="str">
        <f aca="false">IF(ISERROR(J823),1,"")</f>
        <v/>
      </c>
    </row>
    <row r="824" customFormat="false" ht="13.2" hidden="false" customHeight="false" outlineLevel="0" collapsed="false">
      <c r="E824" s="0" t="s">
        <v>1167</v>
      </c>
      <c r="I824" s="0" t="str">
        <f aca="false">LEFT(E824,SEARCH("(",E824,1)-1)</f>
        <v>WDRM</v>
      </c>
      <c r="J824" s="0" t="n">
        <f aca="false">IF(ISNUMBER(RIGHT(E824,LEN(E824)-SEARCH("(",E824,1))*1),RIGHT(E824,LEN(E824)-SEARCH("(",E824,1))*1,VLOOKUP(MID(E824,SEARCH("(",E824,1)+1,IF(ISERROR(FIND("NBMX",E824,1)),3,4)),$A$2:$C$36,3,0))</f>
        <v>1000</v>
      </c>
      <c r="K824" s="0" t="str">
        <f aca="false">IF(ISERROR(J824),1,"")</f>
        <v/>
      </c>
    </row>
    <row r="825" customFormat="false" ht="13.2" hidden="false" customHeight="false" outlineLevel="0" collapsed="false">
      <c r="E825" s="0" t="s">
        <v>1957</v>
      </c>
      <c r="F825" s="0" t="s">
        <v>224</v>
      </c>
      <c r="G825" s="0" t="s">
        <v>1599</v>
      </c>
      <c r="I825" s="0" t="str">
        <f aca="false">LEFT(E825,SEARCH("(",E825,1)-1)</f>
        <v>WFA</v>
      </c>
      <c r="J825" s="0" t="n">
        <f aca="false">IF(ISNUMBER(RIGHT(E825,LEN(E825)-SEARCH("(",E825,1))*1),RIGHT(E825,LEN(E825)-SEARCH("(",E825,1))*1,VLOOKUP(MID(E825,SEARCH("(",E825,1)+1,IF(ISERROR(FIND("NBMX",E825,1)),3,4)),$A$2:$C$36,3,0))</f>
        <v>45</v>
      </c>
      <c r="K825" s="0" t="str">
        <f aca="false">IF(ISERROR(J825),1,"")</f>
        <v/>
      </c>
    </row>
    <row r="826" customFormat="false" ht="13.2" hidden="false" customHeight="false" outlineLevel="0" collapsed="false">
      <c r="E826" s="0" t="s">
        <v>1958</v>
      </c>
      <c r="F826" s="0" t="s">
        <v>1599</v>
      </c>
      <c r="I826" s="0" t="str">
        <f aca="false">LEFT(E826,SEARCH("(",E826,1)-1)</f>
        <v>WHPC</v>
      </c>
      <c r="J826" s="0" t="n">
        <f aca="false">IF(ISNUMBER(RIGHT(E826,LEN(E826)-SEARCH("(",E826,1))*1),RIGHT(E826,LEN(E826)-SEARCH("(",E826,1))*1,VLOOKUP(MID(E826,SEARCH("(",E826,1)+1,IF(ISERROR(FIND("NBMX",E826,1)),3,4)),$A$2:$C$36,3,0))</f>
        <v>12</v>
      </c>
      <c r="K826" s="0" t="str">
        <f aca="false">IF(ISERROR(J826),1,"")</f>
        <v/>
      </c>
    </row>
    <row r="827" customFormat="false" ht="13.2" hidden="false" customHeight="false" outlineLevel="0" collapsed="false">
      <c r="E827" s="0" t="s">
        <v>1959</v>
      </c>
      <c r="F827" s="0" t="s">
        <v>1599</v>
      </c>
      <c r="I827" s="0" t="str">
        <f aca="false">LEFT(E827,SEARCH("(",E827,1)-1)</f>
        <v>WHPN</v>
      </c>
      <c r="J827" s="0" t="n">
        <f aca="false">IF(ISNUMBER(RIGHT(E827,LEN(E827)-SEARCH("(",E827,1))*1),RIGHT(E827,LEN(E827)-SEARCH("(",E827,1))*1,VLOOKUP(MID(E827,SEARCH("(",E827,1)+1,IF(ISERROR(FIND("NBMX",E827,1)),3,4)),$A$2:$C$36,3,0))</f>
        <v>12</v>
      </c>
      <c r="K827" s="0" t="str">
        <f aca="false">IF(ISERROR(J827),1,"")</f>
        <v/>
      </c>
    </row>
    <row r="828" customFormat="false" ht="13.2" hidden="false" customHeight="false" outlineLevel="0" collapsed="false">
      <c r="E828" s="0" t="s">
        <v>1960</v>
      </c>
      <c r="F828" s="0" t="s">
        <v>1599</v>
      </c>
      <c r="I828" s="0" t="str">
        <f aca="false">LEFT(E828,SEARCH("(",E828,1)-1)</f>
        <v>WHSC</v>
      </c>
      <c r="J828" s="0" t="n">
        <f aca="false">IF(ISNUMBER(RIGHT(E828,LEN(E828)-SEARCH("(",E828,1))*1),RIGHT(E828,LEN(E828)-SEARCH("(",E828,1))*1,VLOOKUP(MID(E828,SEARCH("(",E828,1)+1,IF(ISERROR(FIND("NBMX",E828,1)),3,4)),$A$2:$C$36,3,0))</f>
        <v>12</v>
      </c>
      <c r="K828" s="0" t="str">
        <f aca="false">IF(ISERROR(J828),1,"")</f>
        <v/>
      </c>
    </row>
    <row r="829" customFormat="false" ht="13.2" hidden="false" customHeight="false" outlineLevel="0" collapsed="false">
      <c r="E829" s="0" t="s">
        <v>1961</v>
      </c>
      <c r="F829" s="0" t="s">
        <v>1599</v>
      </c>
      <c r="I829" s="0" t="str">
        <f aca="false">LEFT(E829,SEARCH("(",E829,1)-1)</f>
        <v>WHSN</v>
      </c>
      <c r="J829" s="0" t="n">
        <f aca="false">IF(ISNUMBER(RIGHT(E829,LEN(E829)-SEARCH("(",E829,1))*1),RIGHT(E829,LEN(E829)-SEARCH("(",E829,1))*1,VLOOKUP(MID(E829,SEARCH("(",E829,1)+1,IF(ISERROR(FIND("NBMX",E829,1)),3,4)),$A$2:$C$36,3,0))</f>
        <v>12</v>
      </c>
      <c r="K829" s="0" t="str">
        <f aca="false">IF(ISERROR(J829),1,"")</f>
        <v/>
      </c>
    </row>
    <row r="830" customFormat="false" ht="13.2" hidden="false" customHeight="false" outlineLevel="0" collapsed="false">
      <c r="E830" s="0" t="s">
        <v>1168</v>
      </c>
      <c r="I830" s="0" t="str">
        <f aca="false">LEFT(E830,SEARCH("(",E830,1)-1)</f>
        <v>WK</v>
      </c>
      <c r="J830" s="0" t="n">
        <f aca="false">IF(ISNUMBER(RIGHT(E830,LEN(E830)-SEARCH("(",E830,1))*1),RIGHT(E830,LEN(E830)-SEARCH("(",E830,1))*1,VLOOKUP(MID(E830,SEARCH("(",E830,1)+1,IF(ISERROR(FIND("NBMX",E830,1)),3,4)),$A$2:$C$36,3,0))</f>
        <v>1000</v>
      </c>
      <c r="K830" s="0" t="str">
        <f aca="false">IF(ISERROR(J830),1,"")</f>
        <v/>
      </c>
    </row>
    <row r="831" customFormat="false" ht="13.2" hidden="false" customHeight="false" outlineLevel="0" collapsed="false">
      <c r="E831" s="0" t="s">
        <v>1962</v>
      </c>
      <c r="F831" s="0" t="s">
        <v>1599</v>
      </c>
      <c r="I831" s="0" t="str">
        <f aca="false">LEFT(E831,SEARCH("(",E831,1)-1)</f>
        <v>WKMU</v>
      </c>
      <c r="J831" s="0" t="n">
        <f aca="false">IF(ISNUMBER(RIGHT(E831,LEN(E831)-SEARCH("(",E831,1))*1),RIGHT(E831,LEN(E831)-SEARCH("(",E831,1))*1,VLOOKUP(MID(E831,SEARCH("(",E831,1)+1,IF(ISERROR(FIND("NBMX",E831,1)),3,4)),$A$2:$C$36,3,0))</f>
        <v>12</v>
      </c>
      <c r="K831" s="0" t="str">
        <f aca="false">IF(ISERROR(J831),1,"")</f>
        <v/>
      </c>
    </row>
    <row r="832" customFormat="false" ht="13.2" hidden="false" customHeight="false" outlineLevel="0" collapsed="false">
      <c r="E832" s="0" t="s">
        <v>1963</v>
      </c>
      <c r="F832" s="0" t="s">
        <v>1599</v>
      </c>
      <c r="I832" s="0" t="str">
        <f aca="false">LEFT(E832,SEARCH("(",E832,1)-1)</f>
        <v>WLM</v>
      </c>
      <c r="J832" s="0" t="n">
        <f aca="false">IF(ISNUMBER(RIGHT(E832,LEN(E832)-SEARCH("(",E832,1))*1),RIGHT(E832,LEN(E832)-SEARCH("(",E832,1))*1,VLOOKUP(MID(E832,SEARCH("(",E832,1)+1,IF(ISERROR(FIND("NBMX",E832,1)),3,4)),$A$2:$C$36,3,0))</f>
        <v>12</v>
      </c>
      <c r="K832" s="0" t="str">
        <f aca="false">IF(ISERROR(J832),1,"")</f>
        <v/>
      </c>
    </row>
    <row r="833" customFormat="false" ht="13.2" hidden="false" customHeight="false" outlineLevel="0" collapsed="false">
      <c r="E833" s="0" t="s">
        <v>1964</v>
      </c>
      <c r="F833" s="0" t="s">
        <v>1599</v>
      </c>
      <c r="I833" s="0" t="str">
        <f aca="false">LEFT(E833,SEARCH("(",E833,1)-1)</f>
        <v>WLMC</v>
      </c>
      <c r="J833" s="0" t="n">
        <f aca="false">IF(ISNUMBER(RIGHT(E833,LEN(E833)-SEARCH("(",E833,1))*1),RIGHT(E833,LEN(E833)-SEARCH("(",E833,1))*1,VLOOKUP(MID(E833,SEARCH("(",E833,1)+1,IF(ISERROR(FIND("NBMX",E833,1)),3,4)),$A$2:$C$36,3,0))</f>
        <v>12</v>
      </c>
      <c r="K833" s="0" t="str">
        <f aca="false">IF(ISERROR(J833),1,"")</f>
        <v/>
      </c>
    </row>
    <row r="834" customFormat="false" ht="13.2" hidden="false" customHeight="false" outlineLevel="0" collapsed="false">
      <c r="E834" s="0" t="s">
        <v>1965</v>
      </c>
      <c r="F834" s="0" t="s">
        <v>1599</v>
      </c>
      <c r="I834" s="0" t="str">
        <f aca="false">LEFT(E834,SEARCH("(",E834,1)-1)</f>
        <v>WLMN</v>
      </c>
      <c r="J834" s="0" t="n">
        <f aca="false">IF(ISNUMBER(RIGHT(E834,LEN(E834)-SEARCH("(",E834,1))*1),RIGHT(E834,LEN(E834)-SEARCH("(",E834,1))*1,VLOOKUP(MID(E834,SEARCH("(",E834,1)+1,IF(ISERROR(FIND("NBMX",E834,1)),3,4)),$A$2:$C$36,3,0))</f>
        <v>12</v>
      </c>
      <c r="K834" s="0" t="str">
        <f aca="false">IF(ISERROR(J834),1,"")</f>
        <v/>
      </c>
    </row>
    <row r="835" customFormat="false" ht="13.2" hidden="false" customHeight="false" outlineLevel="0" collapsed="false">
      <c r="E835" s="0" t="s">
        <v>1966</v>
      </c>
      <c r="F835" s="0" t="s">
        <v>1599</v>
      </c>
      <c r="I835" s="0" t="str">
        <f aca="false">LEFT(E835,SEARCH("(",E835,1)-1)</f>
        <v>WLS</v>
      </c>
      <c r="J835" s="0" t="n">
        <f aca="false">IF(ISNUMBER(RIGHT(E835,LEN(E835)-SEARCH("(",E835,1))*1),RIGHT(E835,LEN(E835)-SEARCH("(",E835,1))*1,VLOOKUP(MID(E835,SEARCH("(",E835,1)+1,IF(ISERROR(FIND("NBMX",E835,1)),3,4)),$A$2:$C$36,3,0))</f>
        <v>12</v>
      </c>
      <c r="K835" s="0" t="str">
        <f aca="false">IF(ISERROR(J835),1,"")</f>
        <v/>
      </c>
    </row>
    <row r="836" customFormat="false" ht="13.2" hidden="false" customHeight="false" outlineLevel="0" collapsed="false">
      <c r="E836" s="0" t="s">
        <v>1967</v>
      </c>
      <c r="F836" s="0" t="s">
        <v>1599</v>
      </c>
      <c r="I836" s="0" t="str">
        <f aca="false">LEFT(E836,SEARCH("(",E836,1)-1)</f>
        <v>WLSC</v>
      </c>
      <c r="J836" s="0" t="n">
        <f aca="false">IF(ISNUMBER(RIGHT(E836,LEN(E836)-SEARCH("(",E836,1))*1),RIGHT(E836,LEN(E836)-SEARCH("(",E836,1))*1,VLOOKUP(MID(E836,SEARCH("(",E836,1)+1,IF(ISERROR(FIND("NBMX",E836,1)),3,4)),$A$2:$C$36,3,0))</f>
        <v>12</v>
      </c>
      <c r="K836" s="0" t="str">
        <f aca="false">IF(ISERROR(J836),1,"")</f>
        <v/>
      </c>
    </row>
    <row r="837" customFormat="false" ht="13.2" hidden="false" customHeight="false" outlineLevel="0" collapsed="false">
      <c r="E837" s="0" t="s">
        <v>1968</v>
      </c>
      <c r="F837" s="0" t="s">
        <v>1599</v>
      </c>
      <c r="I837" s="0" t="str">
        <f aca="false">LEFT(E837,SEARCH("(",E837,1)-1)</f>
        <v>WLSL</v>
      </c>
      <c r="J837" s="0" t="n">
        <f aca="false">IF(ISNUMBER(RIGHT(E837,LEN(E837)-SEARCH("(",E837,1))*1),RIGHT(E837,LEN(E837)-SEARCH("(",E837,1))*1,VLOOKUP(MID(E837,SEARCH("(",E837,1)+1,IF(ISERROR(FIND("NBMX",E837,1)),3,4)),$A$2:$C$36,3,0))</f>
        <v>12</v>
      </c>
      <c r="K837" s="0" t="str">
        <f aca="false">IF(ISERROR(J837),1,"")</f>
        <v/>
      </c>
    </row>
    <row r="838" customFormat="false" ht="13.2" hidden="false" customHeight="false" outlineLevel="0" collapsed="false">
      <c r="E838" s="0" t="s">
        <v>1969</v>
      </c>
      <c r="F838" s="0" t="s">
        <v>1599</v>
      </c>
      <c r="I838" s="0" t="str">
        <f aca="false">LEFT(E838,SEARCH("(",E838,1)-1)</f>
        <v>WLSLC</v>
      </c>
      <c r="J838" s="0" t="n">
        <f aca="false">IF(ISNUMBER(RIGHT(E838,LEN(E838)-SEARCH("(",E838,1))*1),RIGHT(E838,LEN(E838)-SEARCH("(",E838,1))*1,VLOOKUP(MID(E838,SEARCH("(",E838,1)+1,IF(ISERROR(FIND("NBMX",E838,1)),3,4)),$A$2:$C$36,3,0))</f>
        <v>12</v>
      </c>
      <c r="K838" s="0" t="str">
        <f aca="false">IF(ISERROR(J838),1,"")</f>
        <v/>
      </c>
    </row>
    <row r="839" customFormat="false" ht="13.2" hidden="false" customHeight="false" outlineLevel="0" collapsed="false">
      <c r="E839" s="0" t="s">
        <v>1970</v>
      </c>
      <c r="F839" s="0" t="s">
        <v>1599</v>
      </c>
      <c r="I839" s="0" t="str">
        <f aca="false">LEFT(E839,SEARCH("(",E839,1)-1)</f>
        <v>WLSLNC</v>
      </c>
      <c r="J839" s="0" t="n">
        <f aca="false">IF(ISNUMBER(RIGHT(E839,LEN(E839)-SEARCH("(",E839,1))*1),RIGHT(E839,LEN(E839)-SEARCH("(",E839,1))*1,VLOOKUP(MID(E839,SEARCH("(",E839,1)+1,IF(ISERROR(FIND("NBMX",E839,1)),3,4)),$A$2:$C$36,3,0))</f>
        <v>12</v>
      </c>
      <c r="K839" s="0" t="str">
        <f aca="false">IF(ISERROR(J839),1,"")</f>
        <v/>
      </c>
    </row>
    <row r="840" customFormat="false" ht="13.2" hidden="false" customHeight="false" outlineLevel="0" collapsed="false">
      <c r="E840" s="0" t="s">
        <v>1971</v>
      </c>
      <c r="F840" s="0" t="s">
        <v>1599</v>
      </c>
      <c r="I840" s="0" t="str">
        <f aca="false">LEFT(E840,SEARCH("(",E840,1)-1)</f>
        <v>WLSN</v>
      </c>
      <c r="J840" s="0" t="n">
        <f aca="false">IF(ISNUMBER(RIGHT(E840,LEN(E840)-SEARCH("(",E840,1))*1),RIGHT(E840,LEN(E840)-SEARCH("(",E840,1))*1,VLOOKUP(MID(E840,SEARCH("(",E840,1)+1,IF(ISERROR(FIND("NBMX",E840,1)),3,4)),$A$2:$C$36,3,0))</f>
        <v>12</v>
      </c>
      <c r="K840" s="0" t="str">
        <f aca="false">IF(ISERROR(J840),1,"")</f>
        <v/>
      </c>
    </row>
    <row r="841" customFormat="false" ht="13.2" hidden="false" customHeight="false" outlineLevel="0" collapsed="false">
      <c r="E841" s="0" t="s">
        <v>1972</v>
      </c>
      <c r="F841" s="0" t="s">
        <v>1599</v>
      </c>
      <c r="I841" s="0" t="str">
        <f aca="false">LEFT(E841,SEARCH("(",E841,1)-1)</f>
        <v>WLV</v>
      </c>
      <c r="J841" s="0" t="n">
        <f aca="false">IF(ISNUMBER(RIGHT(E841,LEN(E841)-SEARCH("(",E841,1))*1),RIGHT(E841,LEN(E841)-SEARCH("(",E841,1))*1,VLOOKUP(MID(E841,SEARCH("(",E841,1)+1,IF(ISERROR(FIND("NBMX",E841,1)),3,4)),$A$2:$C$36,3,0))</f>
        <v>200</v>
      </c>
      <c r="K841" s="0" t="str">
        <f aca="false">IF(ISERROR(J841),1,"")</f>
        <v/>
      </c>
    </row>
    <row r="842" customFormat="false" ht="13.2" hidden="false" customHeight="false" outlineLevel="0" collapsed="false">
      <c r="E842" s="0" t="s">
        <v>1973</v>
      </c>
      <c r="F842" s="0" t="s">
        <v>1599</v>
      </c>
      <c r="I842" s="0" t="str">
        <f aca="false">LEFT(E842,SEARCH("(",E842,1)-1)</f>
        <v>WN2O</v>
      </c>
      <c r="J842" s="0" t="n">
        <f aca="false">IF(ISNUMBER(RIGHT(E842,LEN(E842)-SEARCH("(",E842,1))*1),RIGHT(E842,LEN(E842)-SEARCH("(",E842,1))*1,VLOOKUP(MID(E842,SEARCH("(",E842,1)+1,IF(ISERROR(FIND("NBMX",E842,1)),3,4)),$A$2:$C$36,3,0))</f>
        <v>31</v>
      </c>
      <c r="K842" s="0" t="str">
        <f aca="false">IF(ISERROR(J842),1,"")</f>
        <v/>
      </c>
    </row>
    <row r="843" customFormat="false" ht="13.2" hidden="false" customHeight="false" outlineLevel="0" collapsed="false">
      <c r="E843" s="0" t="s">
        <v>1974</v>
      </c>
      <c r="F843" s="0" t="s">
        <v>1599</v>
      </c>
      <c r="I843" s="0" t="str">
        <f aca="false">LEFT(E843,SEARCH("(",E843,1)-1)</f>
        <v>WN2OG</v>
      </c>
      <c r="J843" s="0" t="n">
        <f aca="false">IF(ISNUMBER(RIGHT(E843,LEN(E843)-SEARCH("(",E843,1))*1),RIGHT(E843,LEN(E843)-SEARCH("(",E843,1))*1,VLOOKUP(MID(E843,SEARCH("(",E843,1)+1,IF(ISERROR(FIND("NBMX",E843,1)),3,4)),$A$2:$C$36,3,0))</f>
        <v>31</v>
      </c>
      <c r="K843" s="0" t="str">
        <f aca="false">IF(ISERROR(J843),1,"")</f>
        <v/>
      </c>
    </row>
    <row r="844" customFormat="false" ht="13.2" hidden="false" customHeight="false" outlineLevel="0" collapsed="false">
      <c r="E844" s="0" t="s">
        <v>1975</v>
      </c>
      <c r="F844" s="0" t="s">
        <v>1599</v>
      </c>
      <c r="I844" s="0" t="str">
        <f aca="false">LEFT(E844,SEARCH("(",E844,1)-1)</f>
        <v>WN2OL</v>
      </c>
      <c r="J844" s="0" t="n">
        <f aca="false">IF(ISNUMBER(RIGHT(E844,LEN(E844)-SEARCH("(",E844,1))*1),RIGHT(E844,LEN(E844)-SEARCH("(",E844,1))*1,VLOOKUP(MID(E844,SEARCH("(",E844,1)+1,IF(ISERROR(FIND("NBMX",E844,1)),3,4)),$A$2:$C$36,3,0))</f>
        <v>31</v>
      </c>
      <c r="K844" s="0" t="str">
        <f aca="false">IF(ISERROR(J844),1,"")</f>
        <v/>
      </c>
    </row>
    <row r="845" customFormat="false" ht="13.2" hidden="false" customHeight="false" outlineLevel="0" collapsed="false">
      <c r="E845" s="0" t="s">
        <v>1976</v>
      </c>
      <c r="F845" s="0" t="s">
        <v>1599</v>
      </c>
      <c r="I845" s="0" t="str">
        <f aca="false">LEFT(E845,SEARCH("(",E845,1)-1)</f>
        <v>WNH3</v>
      </c>
      <c r="J845" s="0" t="n">
        <f aca="false">IF(ISNUMBER(RIGHT(E845,LEN(E845)-SEARCH("(",E845,1))*1),RIGHT(E845,LEN(E845)-SEARCH("(",E845,1))*1,VLOOKUP(MID(E845,SEARCH("(",E845,1)+1,IF(ISERROR(FIND("NBMX",E845,1)),3,4)),$A$2:$C$36,3,0))</f>
        <v>31</v>
      </c>
      <c r="K845" s="0" t="str">
        <f aca="false">IF(ISERROR(J845),1,"")</f>
        <v/>
      </c>
    </row>
    <row r="846" customFormat="false" ht="13.2" hidden="false" customHeight="false" outlineLevel="0" collapsed="false">
      <c r="E846" s="0" t="s">
        <v>1977</v>
      </c>
      <c r="F846" s="0" t="s">
        <v>1599</v>
      </c>
      <c r="I846" s="0" t="str">
        <f aca="false">LEFT(E846,SEARCH("(",E846,1)-1)</f>
        <v>WNMU</v>
      </c>
      <c r="J846" s="0" t="n">
        <f aca="false">IF(ISNUMBER(RIGHT(E846,LEN(E846)-SEARCH("(",E846,1))*1),RIGHT(E846,LEN(E846)-SEARCH("(",E846,1))*1,VLOOKUP(MID(E846,SEARCH("(",E846,1)+1,IF(ISERROR(FIND("NBMX",E846,1)),3,4)),$A$2:$C$36,3,0))</f>
        <v>12</v>
      </c>
      <c r="K846" s="0" t="str">
        <f aca="false">IF(ISERROR(J846),1,"")</f>
        <v/>
      </c>
    </row>
    <row r="847" customFormat="false" ht="13.2" hidden="false" customHeight="false" outlineLevel="0" collapsed="false">
      <c r="E847" s="0" t="s">
        <v>1978</v>
      </c>
      <c r="F847" s="0" t="s">
        <v>1599</v>
      </c>
      <c r="I847" s="0" t="str">
        <f aca="false">LEFT(E847,SEARCH("(",E847,1)-1)</f>
        <v>WNO2</v>
      </c>
      <c r="J847" s="0" t="n">
        <f aca="false">IF(ISNUMBER(RIGHT(E847,LEN(E847)-SEARCH("(",E847,1))*1),RIGHT(E847,LEN(E847)-SEARCH("(",E847,1))*1,VLOOKUP(MID(E847,SEARCH("(",E847,1)+1,IF(ISERROR(FIND("NBMX",E847,1)),3,4)),$A$2:$C$36,3,0))</f>
        <v>31</v>
      </c>
      <c r="K847" s="0" t="str">
        <f aca="false">IF(ISERROR(J847),1,"")</f>
        <v/>
      </c>
    </row>
    <row r="848" customFormat="false" ht="13.2" hidden="false" customHeight="false" outlineLevel="0" collapsed="false">
      <c r="E848" s="0" t="s">
        <v>1979</v>
      </c>
      <c r="F848" s="0" t="s">
        <v>1599</v>
      </c>
      <c r="I848" s="0" t="str">
        <f aca="false">LEFT(E848,SEARCH("(",E848,1)-1)</f>
        <v>WNO3</v>
      </c>
      <c r="J848" s="0" t="n">
        <f aca="false">IF(ISNUMBER(RIGHT(E848,LEN(E848)-SEARCH("(",E848,1))*1),RIGHT(E848,LEN(E848)-SEARCH("(",E848,1))*1,VLOOKUP(MID(E848,SEARCH("(",E848,1)+1,IF(ISERROR(FIND("NBMX",E848,1)),3,4)),$A$2:$C$36,3,0))</f>
        <v>31</v>
      </c>
      <c r="K848" s="0" t="str">
        <f aca="false">IF(ISERROR(J848),1,"")</f>
        <v/>
      </c>
    </row>
    <row r="849" customFormat="false" ht="13.2" hidden="false" customHeight="false" outlineLevel="0" collapsed="false">
      <c r="E849" s="0" t="s">
        <v>1980</v>
      </c>
      <c r="F849" s="0" t="s">
        <v>1599</v>
      </c>
      <c r="I849" s="0" t="str">
        <f aca="false">LEFT(E849,SEARCH("(",E849,1)-1)</f>
        <v>WNOU</v>
      </c>
      <c r="J849" s="0" t="n">
        <f aca="false">IF(ISNUMBER(RIGHT(E849,LEN(E849)-SEARCH("(",E849,1))*1),RIGHT(E849,LEN(E849)-SEARCH("(",E849,1))*1,VLOOKUP(MID(E849,SEARCH("(",E849,1)+1,IF(ISERROR(FIND("NBMX",E849,1)),3,4)),$A$2:$C$36,3,0))</f>
        <v>12</v>
      </c>
      <c r="K849" s="0" t="str">
        <f aca="false">IF(ISERROR(J849),1,"")</f>
        <v/>
      </c>
    </row>
    <row r="850" customFormat="false" ht="13.2" hidden="false" customHeight="false" outlineLevel="0" collapsed="false">
      <c r="E850" s="0" t="s">
        <v>1981</v>
      </c>
      <c r="F850" s="0" t="s">
        <v>1599</v>
      </c>
      <c r="I850" s="0" t="str">
        <f aca="false">LEFT(E850,SEARCH("(",E850,1)-1)</f>
        <v>WO2G</v>
      </c>
      <c r="J850" s="0" t="n">
        <f aca="false">IF(ISNUMBER(RIGHT(E850,LEN(E850)-SEARCH("(",E850,1))*1),RIGHT(E850,LEN(E850)-SEARCH("(",E850,1))*1,VLOOKUP(MID(E850,SEARCH("(",E850,1)+1,IF(ISERROR(FIND("NBMX",E850,1)),3,4)),$A$2:$C$36,3,0))</f>
        <v>31</v>
      </c>
      <c r="K850" s="0" t="str">
        <f aca="false">IF(ISERROR(J850),1,"")</f>
        <v/>
      </c>
    </row>
    <row r="851" customFormat="false" ht="13.2" hidden="false" customHeight="false" outlineLevel="0" collapsed="false">
      <c r="E851" s="0" t="s">
        <v>1982</v>
      </c>
      <c r="F851" s="0" t="s">
        <v>1599</v>
      </c>
      <c r="I851" s="0" t="str">
        <f aca="false">LEFT(E851,SEARCH("(",E851,1)-1)</f>
        <v>WO2L</v>
      </c>
      <c r="J851" s="0" t="n">
        <f aca="false">IF(ISNUMBER(RIGHT(E851,LEN(E851)-SEARCH("(",E851,1))*1),RIGHT(E851,LEN(E851)-SEARCH("(",E851,1))*1,VLOOKUP(MID(E851,SEARCH("(",E851,1)+1,IF(ISERROR(FIND("NBMX",E851,1)),3,4)),$A$2:$C$36,3,0))</f>
        <v>31</v>
      </c>
      <c r="K851" s="0" t="str">
        <f aca="false">IF(ISERROR(J851),1,"")</f>
        <v/>
      </c>
    </row>
    <row r="852" customFormat="false" ht="13.2" hidden="false" customHeight="false" outlineLevel="0" collapsed="false">
      <c r="E852" s="0" t="s">
        <v>1983</v>
      </c>
      <c r="F852" s="0" t="s">
        <v>1599</v>
      </c>
      <c r="I852" s="0" t="str">
        <f aca="false">LEFT(E852,SEARCH("(",E852,1)-1)</f>
        <v>WOC</v>
      </c>
      <c r="J852" s="0" t="n">
        <f aca="false">IF(ISNUMBER(RIGHT(E852,LEN(E852)-SEARCH("(",E852,1))*1),RIGHT(E852,LEN(E852)-SEARCH("(",E852,1))*1,VLOOKUP(MID(E852,SEARCH("(",E852,1)+1,IF(ISERROR(FIND("NBMX",E852,1)),3,4)),$A$2:$C$36,3,0))</f>
        <v>12</v>
      </c>
      <c r="K852" s="0" t="str">
        <f aca="false">IF(ISERROR(J852),1,"")</f>
        <v/>
      </c>
    </row>
    <row r="853" customFormat="false" ht="13.2" hidden="false" customHeight="false" outlineLevel="0" collapsed="false">
      <c r="E853" s="0" t="s">
        <v>1984</v>
      </c>
      <c r="F853" s="0" t="s">
        <v>1599</v>
      </c>
      <c r="I853" s="0" t="str">
        <f aca="false">LEFT(E853,SEARCH("(",E853,1)-1)</f>
        <v>WON</v>
      </c>
      <c r="J853" s="0" t="n">
        <f aca="false">IF(ISNUMBER(RIGHT(E853,LEN(E853)-SEARCH("(",E853,1))*1),RIGHT(E853,LEN(E853)-SEARCH("(",E853,1))*1,VLOOKUP(MID(E853,SEARCH("(",E853,1)+1,IF(ISERROR(FIND("NBMX",E853,1)),3,4)),$A$2:$C$36,3,0))</f>
        <v>12</v>
      </c>
      <c r="K853" s="0" t="str">
        <f aca="false">IF(ISERROR(J853),1,"")</f>
        <v/>
      </c>
    </row>
    <row r="854" customFormat="false" ht="13.2" hidden="false" customHeight="false" outlineLevel="0" collapsed="false">
      <c r="E854" s="0" t="s">
        <v>1985</v>
      </c>
      <c r="F854" s="0" t="s">
        <v>1599</v>
      </c>
      <c r="I854" s="0" t="str">
        <f aca="false">LEFT(E854,SEARCH("(",E854,1)-1)</f>
        <v>WPMA</v>
      </c>
      <c r="J854" s="0" t="n">
        <f aca="false">IF(ISNUMBER(RIGHT(E854,LEN(E854)-SEARCH("(",E854,1))*1),RIGHT(E854,LEN(E854)-SEARCH("(",E854,1))*1,VLOOKUP(MID(E854,SEARCH("(",E854,1)+1,IF(ISERROR(FIND("NBMX",E854,1)),3,4)),$A$2:$C$36,3,0))</f>
        <v>12</v>
      </c>
      <c r="K854" s="0" t="str">
        <f aca="false">IF(ISERROR(J854),1,"")</f>
        <v/>
      </c>
    </row>
    <row r="855" customFormat="false" ht="13.2" hidden="false" customHeight="false" outlineLevel="0" collapsed="false">
      <c r="E855" s="0" t="s">
        <v>1986</v>
      </c>
      <c r="F855" s="0" t="s">
        <v>1599</v>
      </c>
      <c r="I855" s="0" t="str">
        <f aca="false">LEFT(E855,SEARCH("(",E855,1)-1)</f>
        <v>WPML</v>
      </c>
      <c r="J855" s="0" t="n">
        <f aca="false">IF(ISNUMBER(RIGHT(E855,LEN(E855)-SEARCH("(",E855,1))*1),RIGHT(E855,LEN(E855)-SEARCH("(",E855,1))*1,VLOOKUP(MID(E855,SEARCH("(",E855,1)+1,IF(ISERROR(FIND("NBMX",E855,1)),3,4)),$A$2:$C$36,3,0))</f>
        <v>31</v>
      </c>
      <c r="K855" s="0" t="str">
        <f aca="false">IF(ISERROR(J855),1,"")</f>
        <v/>
      </c>
    </row>
    <row r="856" customFormat="false" ht="13.2" hidden="false" customHeight="false" outlineLevel="0" collapsed="false">
      <c r="E856" s="0" t="s">
        <v>1987</v>
      </c>
      <c r="F856" s="0" t="s">
        <v>1599</v>
      </c>
      <c r="I856" s="0" t="str">
        <f aca="false">LEFT(E856,SEARCH("(",E856,1)-1)</f>
        <v>WPMS</v>
      </c>
      <c r="J856" s="0" t="n">
        <f aca="false">IF(ISNUMBER(RIGHT(E856,LEN(E856)-SEARCH("(",E856,1))*1),RIGHT(E856,LEN(E856)-SEARCH("(",E856,1))*1,VLOOKUP(MID(E856,SEARCH("(",E856,1)+1,IF(ISERROR(FIND("NBMX",E856,1)),3,4)),$A$2:$C$36,3,0))</f>
        <v>12</v>
      </c>
      <c r="K856" s="0" t="str">
        <f aca="false">IF(ISERROR(J856),1,"")</f>
        <v/>
      </c>
    </row>
    <row r="857" customFormat="false" ht="13.2" hidden="false" customHeight="false" outlineLevel="0" collapsed="false">
      <c r="E857" s="0" t="s">
        <v>1988</v>
      </c>
      <c r="F857" s="0" t="s">
        <v>1599</v>
      </c>
      <c r="I857" s="0" t="str">
        <f aca="false">LEFT(E857,SEARCH("(",E857,1)-1)</f>
        <v>WPMU</v>
      </c>
      <c r="J857" s="0" t="n">
        <f aca="false">IF(ISNUMBER(RIGHT(E857,LEN(E857)-SEARCH("(",E857,1))*1),RIGHT(E857,LEN(E857)-SEARCH("(",E857,1))*1,VLOOKUP(MID(E857,SEARCH("(",E857,1)+1,IF(ISERROR(FIND("NBMX",E857,1)),3,4)),$A$2:$C$36,3,0))</f>
        <v>12</v>
      </c>
      <c r="K857" s="0" t="str">
        <f aca="false">IF(ISERROR(J857),1,"")</f>
        <v/>
      </c>
    </row>
    <row r="858" customFormat="false" ht="13.2" hidden="false" customHeight="false" outlineLevel="0" collapsed="false">
      <c r="E858" s="0" t="s">
        <v>1989</v>
      </c>
      <c r="F858" s="0" t="s">
        <v>1599</v>
      </c>
      <c r="I858" s="0" t="str">
        <f aca="false">LEFT(E858,SEARCH("(",E858,1)-1)</f>
        <v>WPO</v>
      </c>
      <c r="J858" s="0" t="n">
        <f aca="false">IF(ISNUMBER(RIGHT(E858,LEN(E858)-SEARCH("(",E858,1))*1),RIGHT(E858,LEN(E858)-SEARCH("(",E858,1))*1,VLOOKUP(MID(E858,SEARCH("(",E858,1)+1,IF(ISERROR(FIND("NBMX",E858,1)),3,4)),$A$2:$C$36,3,0))</f>
        <v>12</v>
      </c>
      <c r="K858" s="0" t="str">
        <f aca="false">IF(ISERROR(J858),1,"")</f>
        <v/>
      </c>
    </row>
    <row r="859" customFormat="false" ht="13.2" hidden="false" customHeight="false" outlineLevel="0" collapsed="false">
      <c r="E859" s="0" t="s">
        <v>1990</v>
      </c>
      <c r="F859" s="0" t="s">
        <v>1599</v>
      </c>
      <c r="I859" s="0" t="str">
        <f aca="false">LEFT(E859,SEARCH("(",E859,1)-1)</f>
        <v>WPOU</v>
      </c>
      <c r="J859" s="0" t="n">
        <f aca="false">IF(ISNUMBER(RIGHT(E859,LEN(E859)-SEARCH("(",E859,1))*1),RIGHT(E859,LEN(E859)-SEARCH("(",E859,1))*1,VLOOKUP(MID(E859,SEARCH("(",E859,1)+1,IF(ISERROR(FIND("NBMX",E859,1)),3,4)),$A$2:$C$36,3,0))</f>
        <v>12</v>
      </c>
      <c r="K859" s="0" t="str">
        <f aca="false">IF(ISERROR(J859),1,"")</f>
        <v/>
      </c>
    </row>
    <row r="860" customFormat="false" ht="13.2" hidden="false" customHeight="false" outlineLevel="0" collapsed="false">
      <c r="E860" s="0" t="s">
        <v>1169</v>
      </c>
      <c r="I860" s="0" t="str">
        <f aca="false">LEFT(E860,SEARCH("(",E860,1)-1)</f>
        <v>WS</v>
      </c>
      <c r="J860" s="0" t="n">
        <f aca="false">IF(ISNUMBER(RIGHT(E860,LEN(E860)-SEARCH("(",E860,1))*1),RIGHT(E860,LEN(E860)-SEARCH("(",E860,1))*1,VLOOKUP(MID(E860,SEARCH("(",E860,1)+1,IF(ISERROR(FIND("NBMX",E860,1)),3,4)),$A$2:$C$36,3,0))</f>
        <v>1000</v>
      </c>
      <c r="K860" s="0" t="str">
        <f aca="false">IF(ISERROR(J860),1,"")</f>
        <v/>
      </c>
    </row>
    <row r="861" customFormat="false" ht="13.2" hidden="false" customHeight="false" outlineLevel="0" collapsed="false">
      <c r="E861" s="0" t="s">
        <v>1170</v>
      </c>
      <c r="I861" s="0" t="str">
        <f aca="false">LEFT(E861,SEARCH("(",E861,1)-1)</f>
        <v>WSA</v>
      </c>
      <c r="J861" s="0" t="n">
        <f aca="false">IF(ISNUMBER(RIGHT(E861,LEN(E861)-SEARCH("(",E861,1))*1),RIGHT(E861,LEN(E861)-SEARCH("(",E861,1))*1,VLOOKUP(MID(E861,SEARCH("(",E861,1)+1,IF(ISERROR(FIND("NBMX",E861,1)),3,4)),$A$2:$C$36,3,0))</f>
        <v>1000</v>
      </c>
      <c r="K861" s="0" t="str">
        <f aca="false">IF(ISERROR(J861),1,"")</f>
        <v/>
      </c>
    </row>
    <row r="862" customFormat="false" ht="13.2" hidden="false" customHeight="false" outlineLevel="0" collapsed="false">
      <c r="E862" s="0" t="s">
        <v>1991</v>
      </c>
      <c r="F862" s="0" t="s">
        <v>1599</v>
      </c>
      <c r="I862" s="0" t="str">
        <f aca="false">LEFT(E862,SEARCH("(",E862,1)-1)</f>
        <v>WSLT</v>
      </c>
      <c r="J862" s="0" t="n">
        <f aca="false">IF(ISNUMBER(RIGHT(E862,LEN(E862)-SEARCH("(",E862,1))*1),RIGHT(E862,LEN(E862)-SEARCH("(",E862,1))*1,VLOOKUP(MID(E862,SEARCH("(",E862,1)+1,IF(ISERROR(FIND("NBMX",E862,1)),3,4)),$A$2:$C$36,3,0))</f>
        <v>12</v>
      </c>
      <c r="K862" s="0" t="str">
        <f aca="false">IF(ISERROR(J862),1,"")</f>
        <v/>
      </c>
    </row>
    <row r="863" customFormat="false" ht="13.2" hidden="false" customHeight="false" outlineLevel="0" collapsed="false">
      <c r="E863" s="0" t="s">
        <v>1171</v>
      </c>
      <c r="I863" s="0" t="str">
        <f aca="false">LEFT(E863,SEARCH("(",E863,1)-1)</f>
        <v>WSX</v>
      </c>
      <c r="J863" s="0" t="n">
        <f aca="false">IF(ISNUMBER(RIGHT(E863,LEN(E863)-SEARCH("(",E863,1))*1),RIGHT(E863,LEN(E863)-SEARCH("(",E863,1))*1,VLOOKUP(MID(E863,SEARCH("(",E863,1)+1,IF(ISERROR(FIND("NBMX",E863,1)),3,4)),$A$2:$C$36,3,0))</f>
        <v>1000</v>
      </c>
      <c r="K863" s="0" t="str">
        <f aca="false">IF(ISERROR(J863),1,"")</f>
        <v/>
      </c>
    </row>
    <row r="864" customFormat="false" ht="13.2" hidden="false" customHeight="false" outlineLevel="0" collapsed="false">
      <c r="E864" s="0" t="s">
        <v>887</v>
      </c>
      <c r="I864" s="0" t="str">
        <f aca="false">LEFT(E864,SEARCH("(",E864,1)-1)</f>
        <v>WSYF</v>
      </c>
      <c r="J864" s="0" t="n">
        <f aca="false">IF(ISNUMBER(RIGHT(E864,LEN(E864)-SEARCH("(",E864,1))*1),RIGHT(E864,LEN(E864)-SEARCH("(",E864,1))*1,VLOOKUP(MID(E864,SEARCH("(",E864,1)+1,IF(ISERROR(FIND("NBMX",E864,1)),3,4)),$A$2:$C$36,3,0))</f>
        <v>200</v>
      </c>
      <c r="K864" s="0" t="str">
        <f aca="false">IF(ISERROR(J864),1,"")</f>
        <v/>
      </c>
    </row>
    <row r="865" customFormat="false" ht="13.2" hidden="false" customHeight="false" outlineLevel="0" collapsed="false">
      <c r="E865" s="0" t="s">
        <v>1992</v>
      </c>
      <c r="F865" s="0" t="s">
        <v>1599</v>
      </c>
      <c r="I865" s="0" t="str">
        <f aca="false">LEFT(E865,SEARCH("(",E865,1)-1)</f>
        <v>WT</v>
      </c>
      <c r="J865" s="0" t="n">
        <f aca="false">IF(ISNUMBER(RIGHT(E865,LEN(E865)-SEARCH("(",E865,1))*1),RIGHT(E865,LEN(E865)-SEARCH("(",E865,1))*1,VLOOKUP(MID(E865,SEARCH("(",E865,1)+1,IF(ISERROR(FIND("NBMX",E865,1)),3,4)),$A$2:$C$36,3,0))</f>
        <v>12</v>
      </c>
      <c r="K865" s="0" t="str">
        <f aca="false">IF(ISERROR(J865),1,"")</f>
        <v/>
      </c>
    </row>
    <row r="866" customFormat="false" ht="13.2" hidden="false" customHeight="false" outlineLevel="0" collapsed="false">
      <c r="E866" s="0" t="s">
        <v>1173</v>
      </c>
      <c r="I866" s="0" t="str">
        <f aca="false">LEFT(E866,SEARCH("(",E866,1)-1)</f>
        <v>WTBL</v>
      </c>
      <c r="J866" s="0" t="n">
        <f aca="false">IF(ISNUMBER(RIGHT(E866,LEN(E866)-SEARCH("(",E866,1))*1),RIGHT(E866,LEN(E866)-SEARCH("(",E866,1))*1,VLOOKUP(MID(E866,SEARCH("(",E866,1)+1,IF(ISERROR(FIND("NBMX",E866,1)),3,4)),$A$2:$C$36,3,0))</f>
        <v>1000</v>
      </c>
      <c r="K866" s="0" t="str">
        <f aca="false">IF(ISERROR(J866),1,"")</f>
        <v/>
      </c>
    </row>
    <row r="867" customFormat="false" ht="13.2" hidden="false" customHeight="false" outlineLevel="0" collapsed="false">
      <c r="E867" s="0" t="s">
        <v>1172</v>
      </c>
      <c r="I867" s="0" t="str">
        <f aca="false">LEFT(E867,SEARCH("(",E867,1)-1)</f>
        <v>WTMB</v>
      </c>
      <c r="J867" s="0" t="n">
        <f aca="false">IF(ISNUMBER(RIGHT(E867,LEN(E867)-SEARCH("(",E867,1))*1),RIGHT(E867,LEN(E867)-SEARCH("(",E867,1))*1,VLOOKUP(MID(E867,SEARCH("(",E867,1)+1,IF(ISERROR(FIND("NBMX",E867,1)),3,4)),$A$2:$C$36,3,0))</f>
        <v>1000</v>
      </c>
      <c r="K867" s="0" t="str">
        <f aca="false">IF(ISERROR(J867),1,"")</f>
        <v/>
      </c>
    </row>
    <row r="868" customFormat="false" ht="13.2" hidden="false" customHeight="false" outlineLevel="0" collapsed="false">
      <c r="E868" s="0" t="s">
        <v>1174</v>
      </c>
      <c r="I868" s="0" t="str">
        <f aca="false">LEFT(E868,SEARCH("(",E868,1)-1)</f>
        <v>WTMN</v>
      </c>
      <c r="J868" s="0" t="n">
        <f aca="false">IF(ISNUMBER(RIGHT(E868,LEN(E868)-SEARCH("(",E868,1))*1),RIGHT(E868,LEN(E868)-SEARCH("(",E868,1))*1,VLOOKUP(MID(E868,SEARCH("(",E868,1)+1,IF(ISERROR(FIND("NBMX",E868,1)),3,4)),$A$2:$C$36,3,0))</f>
        <v>1000</v>
      </c>
      <c r="K868" s="0" t="str">
        <f aca="false">IF(ISERROR(J868),1,"")</f>
        <v/>
      </c>
    </row>
    <row r="869" customFormat="false" ht="13.2" hidden="false" customHeight="false" outlineLevel="0" collapsed="false">
      <c r="E869" s="0" t="s">
        <v>1175</v>
      </c>
      <c r="I869" s="0" t="str">
        <f aca="false">LEFT(E869,SEARCH("(",E869,1)-1)</f>
        <v>WTMU</v>
      </c>
      <c r="J869" s="0" t="n">
        <f aca="false">IF(ISNUMBER(RIGHT(E869,LEN(E869)-SEARCH("(",E869,1))*1),RIGHT(E869,LEN(E869)-SEARCH("(",E869,1))*1,VLOOKUP(MID(E869,SEARCH("(",E869,1)+1,IF(ISERROR(FIND("NBMX",E869,1)),3,4)),$A$2:$C$36,3,0))</f>
        <v>1000</v>
      </c>
      <c r="K869" s="0" t="str">
        <f aca="false">IF(ISERROR(J869),1,"")</f>
        <v/>
      </c>
    </row>
    <row r="870" customFormat="false" ht="13.2" hidden="false" customHeight="false" outlineLevel="0" collapsed="false">
      <c r="E870" s="0" t="s">
        <v>1176</v>
      </c>
      <c r="I870" s="0" t="str">
        <f aca="false">LEFT(E870,SEARCH("(",E870,1)-1)</f>
        <v>WTMX</v>
      </c>
      <c r="J870" s="0" t="n">
        <f aca="false">IF(ISNUMBER(RIGHT(E870,LEN(E870)-SEARCH("(",E870,1))*1),RIGHT(E870,LEN(E870)-SEARCH("(",E870,1))*1,VLOOKUP(MID(E870,SEARCH("(",E870,1)+1,IF(ISERROR(FIND("NBMX",E870,1)),3,4)),$A$2:$C$36,3,0))</f>
        <v>1000</v>
      </c>
      <c r="K870" s="0" t="str">
        <f aca="false">IF(ISERROR(J870),1,"")</f>
        <v/>
      </c>
    </row>
    <row r="871" customFormat="false" ht="13.2" hidden="false" customHeight="false" outlineLevel="0" collapsed="false">
      <c r="E871" s="0" t="s">
        <v>888</v>
      </c>
      <c r="I871" s="0" t="str">
        <f aca="false">LEFT(E871,SEARCH("(",E871,1)-1)</f>
        <v>WXYF</v>
      </c>
      <c r="J871" s="0" t="n">
        <f aca="false">IF(ISNUMBER(RIGHT(E871,LEN(E871)-SEARCH("(",E871,1))*1),RIGHT(E871,LEN(E871)-SEARCH("(",E871,1))*1,VLOOKUP(MID(E871,SEARCH("(",E871,1)+1,IF(ISERROR(FIND("NBMX",E871,1)),3,4)),$A$2:$C$36,3,0))</f>
        <v>200</v>
      </c>
      <c r="K871" s="0" t="str">
        <f aca="false">IF(ISERROR(J871),1,"")</f>
        <v/>
      </c>
    </row>
    <row r="872" customFormat="false" ht="13.2" hidden="false" customHeight="false" outlineLevel="0" collapsed="false">
      <c r="E872" s="0" t="s">
        <v>1265</v>
      </c>
      <c r="I872" s="0" t="str">
        <f aca="false">LEFT(E872,SEARCH("(",E872,1)-1)</f>
        <v>WYLD</v>
      </c>
      <c r="J872" s="0" t="n">
        <f aca="false">IF(ISNUMBER(RIGHT(E872,LEN(E872)-SEARCH("(",E872,1))*1),RIGHT(E872,LEN(E872)-SEARCH("(",E872,1))*1,VLOOKUP(MID(E872,SEARCH("(",E872,1)+1,IF(ISERROR(FIND("NBMX",E872,1)),3,4)),$A$2:$C$36,3,0))</f>
        <v>4000</v>
      </c>
      <c r="K872" s="0" t="str">
        <f aca="false">IF(ISERROR(J872),1,"")</f>
        <v/>
      </c>
    </row>
    <row r="873" customFormat="false" ht="13.2" hidden="false" customHeight="false" outlineLevel="0" collapsed="false">
      <c r="E873" s="0" t="s">
        <v>1177</v>
      </c>
      <c r="I873" s="0" t="str">
        <f aca="false">LEFT(E873,SEARCH("(",E873,1)-1)</f>
        <v>XCT</v>
      </c>
      <c r="J873" s="0" t="n">
        <f aca="false">IF(ISNUMBER(RIGHT(E873,LEN(E873)-SEARCH("(",E873,1))*1),RIGHT(E873,LEN(E873)-SEARCH("(",E873,1))*1,VLOOKUP(MID(E873,SEARCH("(",E873,1)+1,IF(ISERROR(FIND("NBMX",E873,1)),3,4)),$A$2:$C$36,3,0))</f>
        <v>1000</v>
      </c>
      <c r="K873" s="0" t="str">
        <f aca="false">IF(ISERROR(J873),1,"")</f>
        <v/>
      </c>
    </row>
    <row r="874" customFormat="false" ht="13.2" hidden="false" customHeight="false" outlineLevel="0" collapsed="false">
      <c r="E874" s="0" t="s">
        <v>1993</v>
      </c>
      <c r="F874" s="0" t="s">
        <v>1599</v>
      </c>
      <c r="I874" s="0" t="str">
        <f aca="false">LEFT(E874,SEARCH("(",E874,1)-1)</f>
        <v>XDLA0</v>
      </c>
      <c r="J874" s="0" t="n">
        <f aca="false">IF(ISNUMBER(RIGHT(E874,LEN(E874)-SEARCH("(",E874,1))*1),RIGHT(E874,LEN(E874)-SEARCH("(",E874,1))*1,VLOOKUP(MID(E874,SEARCH("(",E874,1)+1,IF(ISERROR(FIND("NBMX",E874,1)),3,4)),$A$2:$C$36,3,0))</f>
        <v>200</v>
      </c>
      <c r="K874" s="0" t="str">
        <f aca="false">IF(ISERROR(J874),1,"")</f>
        <v/>
      </c>
    </row>
    <row r="875" customFormat="false" ht="13.2" hidden="false" customHeight="false" outlineLevel="0" collapsed="false">
      <c r="E875" s="0" t="s">
        <v>889</v>
      </c>
      <c r="I875" s="0" t="str">
        <f aca="false">LEFT(E875,SEARCH("(",E875,1)-1)</f>
        <v>XDLAI</v>
      </c>
      <c r="J875" s="0" t="n">
        <f aca="false">IF(ISNUMBER(RIGHT(E875,LEN(E875)-SEARCH("(",E875,1))*1),RIGHT(E875,LEN(E875)-SEARCH("(",E875,1))*1,VLOOKUP(MID(E875,SEARCH("(",E875,1)+1,IF(ISERROR(FIND("NBMX",E875,1)),3,4)),$A$2:$C$36,3,0))</f>
        <v>200</v>
      </c>
      <c r="K875" s="0" t="str">
        <f aca="false">IF(ISERROR(J875),1,"")</f>
        <v/>
      </c>
    </row>
    <row r="876" customFormat="false" ht="13.2" hidden="false" customHeight="false" outlineLevel="0" collapsed="false">
      <c r="E876" s="0" t="s">
        <v>1178</v>
      </c>
      <c r="I876" s="0" t="str">
        <f aca="false">LEFT(E876,SEARCH("(",E876,1)-1)</f>
        <v>XHSM</v>
      </c>
      <c r="J876" s="0" t="n">
        <f aca="false">IF(ISNUMBER(RIGHT(E876,LEN(E876)-SEARCH("(",E876,1))*1),RIGHT(E876,LEN(E876)-SEARCH("(",E876,1))*1,VLOOKUP(MID(E876,SEARCH("(",E876,1)+1,IF(ISERROR(FIND("NBMX",E876,1)),3,4)),$A$2:$C$36,3,0))</f>
        <v>1000</v>
      </c>
      <c r="K876" s="0" t="str">
        <f aca="false">IF(ISERROR(J876),1,"")</f>
        <v/>
      </c>
    </row>
    <row r="877" customFormat="false" ht="13.2" hidden="false" customHeight="false" outlineLevel="0" collapsed="false">
      <c r="E877" s="0" t="s">
        <v>1179</v>
      </c>
      <c r="I877" s="0" t="str">
        <f aca="false">LEFT(E877,SEARCH("(",E877,1)-1)</f>
        <v>XIDK</v>
      </c>
      <c r="J877" s="0" t="n">
        <f aca="false">IF(ISNUMBER(RIGHT(E877,LEN(E877)-SEARCH("(",E877,1))*1),RIGHT(E877,LEN(E877)-SEARCH("(",E877,1))*1,VLOOKUP(MID(E877,SEARCH("(",E877,1)+1,IF(ISERROR(FIND("NBMX",E877,1)),3,4)),$A$2:$C$36,3,0))</f>
        <v>1000</v>
      </c>
      <c r="K877" s="0" t="str">
        <f aca="false">IF(ISERROR(J877),1,"")</f>
        <v/>
      </c>
    </row>
    <row r="878" customFormat="false" ht="13.2" hidden="false" customHeight="false" outlineLevel="0" collapsed="false">
      <c r="E878" s="0" t="s">
        <v>1180</v>
      </c>
      <c r="I878" s="0" t="str">
        <f aca="false">LEFT(E878,SEARCH("(",E878,1)-1)</f>
        <v>XIDS</v>
      </c>
      <c r="J878" s="0" t="n">
        <f aca="false">IF(ISNUMBER(RIGHT(E878,LEN(E878)-SEARCH("(",E878,1))*1),RIGHT(E878,LEN(E878)-SEARCH("(",E878,1))*1,VLOOKUP(MID(E878,SEARCH("(",E878,1)+1,IF(ISERROR(FIND("NBMX",E878,1)),3,4)),$A$2:$C$36,3,0))</f>
        <v>1000</v>
      </c>
      <c r="K878" s="0" t="str">
        <f aca="false">IF(ISERROR(J878),1,"")</f>
        <v/>
      </c>
    </row>
    <row r="879" customFormat="false" ht="13.2" hidden="false" customHeight="false" outlineLevel="0" collapsed="false">
      <c r="E879" s="0" t="s">
        <v>1994</v>
      </c>
      <c r="F879" s="0" t="s">
        <v>1599</v>
      </c>
      <c r="I879" s="0" t="str">
        <f aca="false">LEFT(E879,SEARCH("(",E879,1)-1)</f>
        <v>XLAI</v>
      </c>
      <c r="J879" s="0" t="n">
        <f aca="false">IF(ISNUMBER(RIGHT(E879,LEN(E879)-SEARCH("(",E879,1))*1),RIGHT(E879,LEN(E879)-SEARCH("(",E879,1))*1,VLOOKUP(MID(E879,SEARCH("(",E879,1)+1,IF(ISERROR(FIND("NBMX",E879,1)),3,4)),$A$2:$C$36,3,0))</f>
        <v>200</v>
      </c>
      <c r="K879" s="0" t="str">
        <f aca="false">IF(ISERROR(J879),1,"")</f>
        <v/>
      </c>
    </row>
    <row r="880" customFormat="false" ht="13.2" hidden="false" customHeight="false" outlineLevel="0" collapsed="false">
      <c r="E880" s="0" t="s">
        <v>1181</v>
      </c>
      <c r="I880" s="0" t="str">
        <f aca="false">LEFT(E880,SEARCH("(",E880,1)-1)</f>
        <v>XMAP</v>
      </c>
      <c r="J880" s="0" t="n">
        <f aca="false">IF(ISNUMBER(RIGHT(E880,LEN(E880)-SEARCH("(",E880,1))*1),RIGHT(E880,LEN(E880)-SEARCH("(",E880,1))*1,VLOOKUP(MID(E880,SEARCH("(",E880,1)+1,IF(ISERROR(FIND("NBMX",E880,1)),3,4)),$A$2:$C$36,3,0))</f>
        <v>1000</v>
      </c>
      <c r="K880" s="0" t="str">
        <f aca="false">IF(ISERROR(J880),1,"")</f>
        <v/>
      </c>
    </row>
    <row r="881" customFormat="false" ht="13.2" hidden="false" customHeight="false" outlineLevel="0" collapsed="false">
      <c r="E881" s="0" t="s">
        <v>1995</v>
      </c>
      <c r="F881" s="0" t="s">
        <v>1599</v>
      </c>
      <c r="I881" s="0" t="str">
        <f aca="false">LEFT(E881,SEARCH("(",E881,1)-1)</f>
        <v>XMS</v>
      </c>
      <c r="J881" s="0" t="n">
        <f aca="false">IF(ISNUMBER(RIGHT(E881,LEN(E881)-SEARCH("(",E881,1))*1),RIGHT(E881,LEN(E881)-SEARCH("(",E881,1))*1,VLOOKUP(MID(E881,SEARCH("(",E881,1)+1,IF(ISERROR(FIND("NBMX",E881,1)),3,4)),$A$2:$C$36,3,0))</f>
        <v>30</v>
      </c>
      <c r="K881" s="0" t="str">
        <f aca="false">IF(ISERROR(J881),1,"")</f>
        <v/>
      </c>
    </row>
    <row r="882" customFormat="false" ht="13.2" hidden="false" customHeight="false" outlineLevel="0" collapsed="false">
      <c r="E882" s="0" t="s">
        <v>890</v>
      </c>
      <c r="I882" s="0" t="str">
        <f aca="false">LEFT(E882,SEARCH("(",E882,1)-1)</f>
        <v>XMTU</v>
      </c>
      <c r="J882" s="0" t="n">
        <f aca="false">IF(ISNUMBER(RIGHT(E882,LEN(E882)-SEARCH("(",E882,1))*1),RIGHT(E882,LEN(E882)-SEARCH("(",E882,1))*1,VLOOKUP(MID(E882,SEARCH("(",E882,1)+1,IF(ISERROR(FIND("NBMX",E882,1)),3,4)),$A$2:$C$36,3,0))</f>
        <v>200</v>
      </c>
      <c r="K882" s="0" t="str">
        <f aca="false">IF(ISERROR(J882),1,"")</f>
        <v/>
      </c>
    </row>
    <row r="883" customFormat="false" ht="13.2" hidden="false" customHeight="false" outlineLevel="0" collapsed="false">
      <c r="E883" s="0" t="s">
        <v>1996</v>
      </c>
      <c r="F883" s="0" t="s">
        <v>1599</v>
      </c>
      <c r="I883" s="0" t="str">
        <f aca="false">LEFT(E883,SEARCH("(",E883,1)-1)</f>
        <v>XN2O</v>
      </c>
      <c r="J883" s="0" t="n">
        <f aca="false">IF(ISNUMBER(RIGHT(E883,LEN(E883)-SEARCH("(",E883,1))*1),RIGHT(E883,LEN(E883)-SEARCH("(",E883,1))*1,VLOOKUP(MID(E883,SEARCH("(",E883,1)+1,IF(ISERROR(FIND("NBMX",E883,1)),3,4)),$A$2:$C$36,3,0))</f>
        <v>31</v>
      </c>
      <c r="K883" s="0" t="str">
        <f aca="false">IF(ISERROR(J883),1,"")</f>
        <v/>
      </c>
    </row>
    <row r="884" customFormat="false" ht="13.2" hidden="false" customHeight="false" outlineLevel="0" collapsed="false">
      <c r="E884" s="0" t="s">
        <v>1182</v>
      </c>
      <c r="I884" s="0" t="str">
        <f aca="false">LEFT(E884,SEARCH("(",E884,1)-1)</f>
        <v>XNS</v>
      </c>
      <c r="J884" s="0" t="n">
        <f aca="false">IF(ISNUMBER(RIGHT(E884,LEN(E884)-SEARCH("(",E884,1))*1),RIGHT(E884,LEN(E884)-SEARCH("(",E884,1))*1,VLOOKUP(MID(E884,SEARCH("(",E884,1)+1,IF(ISERROR(FIND("NBMX",E884,1)),3,4)),$A$2:$C$36,3,0))</f>
        <v>1000</v>
      </c>
      <c r="K884" s="0" t="str">
        <f aca="false">IF(ISERROR(J884),1,"")</f>
        <v/>
      </c>
    </row>
    <row r="885" customFormat="false" ht="13.2" hidden="false" customHeight="false" outlineLevel="0" collapsed="false">
      <c r="E885" s="0" t="s">
        <v>1183</v>
      </c>
      <c r="I885" s="0" t="str">
        <f aca="false">LEFT(E885,SEARCH("(",E885,1)-1)</f>
        <v>XRFI</v>
      </c>
      <c r="J885" s="0" t="n">
        <f aca="false">IF(ISNUMBER(RIGHT(E885,LEN(E885)-SEARCH("(",E885,1))*1),RIGHT(E885,LEN(E885)-SEARCH("(",E885,1))*1,VLOOKUP(MID(E885,SEARCH("(",E885,1)+1,IF(ISERROR(FIND("NBMX",E885,1)),3,4)),$A$2:$C$36,3,0))</f>
        <v>1000</v>
      </c>
      <c r="K885" s="0" t="str">
        <f aca="false">IF(ISERROR(J885),1,"")</f>
        <v/>
      </c>
    </row>
    <row r="886" customFormat="false" ht="13.2" hidden="false" customHeight="false" outlineLevel="0" collapsed="false">
      <c r="E886" s="0" t="s">
        <v>1997</v>
      </c>
      <c r="F886" s="0" t="s">
        <v>1611</v>
      </c>
      <c r="G886" s="0" t="s">
        <v>1599</v>
      </c>
      <c r="I886" s="0" t="str">
        <f aca="false">LEFT(E886,SEARCH("(",E886,1)-1)</f>
        <v>XZP</v>
      </c>
      <c r="J886" s="0" t="n">
        <f aca="false">IF(ISNUMBER(RIGHT(E886,LEN(E886)-SEARCH("(",E886,1))*1),RIGHT(E886,LEN(E886)-SEARCH("(",E886,1))*1,VLOOKUP(MID(E886,SEARCH("(",E886,1)+1,IF(ISERROR(FIND("NBMX",E886,1)),3,4)),$A$2:$C$36,3,0))</f>
        <v>13</v>
      </c>
      <c r="K886" s="0" t="str">
        <f aca="false">IF(ISERROR(J886),1,"")</f>
        <v/>
      </c>
    </row>
    <row r="887" customFormat="false" ht="13.2" hidden="false" customHeight="false" outlineLevel="0" collapsed="false">
      <c r="E887" s="0" t="s">
        <v>1266</v>
      </c>
      <c r="I887" s="0" t="str">
        <f aca="false">LEFT(E887,SEARCH("(",E887,1)-1)</f>
        <v>YC</v>
      </c>
      <c r="J887" s="0" t="n">
        <f aca="false">IF(ISNUMBER(RIGHT(E887,LEN(E887)-SEARCH("(",E887,1))*1),RIGHT(E887,LEN(E887)-SEARCH("(",E887,1))*1,VLOOKUP(MID(E887,SEARCH("(",E887,1)+1,IF(ISERROR(FIND("NBMX",E887,1)),3,4)),$A$2:$C$36,3,0))</f>
        <v>4000</v>
      </c>
      <c r="K887" s="0" t="str">
        <f aca="false">IF(ISERROR(J887),1,"")</f>
        <v/>
      </c>
    </row>
    <row r="888" customFormat="false" ht="13.2" hidden="false" customHeight="false" outlineLevel="0" collapsed="false">
      <c r="E888" s="0" t="s">
        <v>1267</v>
      </c>
      <c r="I888" s="0" t="str">
        <f aca="false">LEFT(E888,SEARCH("(",E888,1)-1)</f>
        <v>YCOU</v>
      </c>
      <c r="J888" s="0" t="n">
        <f aca="false">IF(ISNUMBER(RIGHT(E888,LEN(E888)-SEARCH("(",E888,1))*1),RIGHT(E888,LEN(E888)-SEARCH("(",E888,1))*1,VLOOKUP(MID(E888,SEARCH("(",E888,1)+1,IF(ISERROR(FIND("NBMX",E888,1)),3,4)),$A$2:$C$36,3,0))</f>
        <v>4000</v>
      </c>
      <c r="K888" s="0" t="str">
        <f aca="false">IF(ISERROR(J888),1,"")</f>
        <v/>
      </c>
    </row>
    <row r="889" customFormat="false" ht="13.2" hidden="false" customHeight="false" outlineLevel="0" collapsed="false">
      <c r="E889" s="0" t="s">
        <v>1184</v>
      </c>
      <c r="I889" s="0" t="str">
        <f aca="false">LEFT(E889,SEARCH("(",E889,1)-1)</f>
        <v>YCT</v>
      </c>
      <c r="J889" s="0" t="n">
        <f aca="false">IF(ISNUMBER(RIGHT(E889,LEN(E889)-SEARCH("(",E889,1))*1),RIGHT(E889,LEN(E889)-SEARCH("(",E889,1))*1,VLOOKUP(MID(E889,SEARCH("(",E889,1)+1,IF(ISERROR(FIND("NBMX",E889,1)),3,4)),$A$2:$C$36,3,0))</f>
        <v>1000</v>
      </c>
      <c r="K889" s="0" t="str">
        <f aca="false">IF(ISERROR(J889),1,"")</f>
        <v/>
      </c>
    </row>
    <row r="890" customFormat="false" ht="13.2" hidden="false" customHeight="false" outlineLevel="0" collapsed="false">
      <c r="E890" s="0" t="s">
        <v>1268</v>
      </c>
      <c r="I890" s="0" t="str">
        <f aca="false">LEFT(E890,SEARCH("(",E890,1)-1)</f>
        <v>YCWN</v>
      </c>
      <c r="J890" s="0" t="n">
        <f aca="false">IF(ISNUMBER(RIGHT(E890,LEN(E890)-SEARCH("(",E890,1))*1),RIGHT(E890,LEN(E890)-SEARCH("(",E890,1))*1,VLOOKUP(MID(E890,SEARCH("(",E890,1)+1,IF(ISERROR(FIND("NBMX",E890,1)),3,4)),$A$2:$C$36,3,0))</f>
        <v>4000</v>
      </c>
      <c r="K890" s="0" t="str">
        <f aca="false">IF(ISERROR(J890),1,"")</f>
        <v/>
      </c>
    </row>
    <row r="891" customFormat="false" ht="13.2" hidden="false" customHeight="false" outlineLevel="0" collapsed="false">
      <c r="E891" s="0" t="s">
        <v>1998</v>
      </c>
      <c r="F891" s="0" t="s">
        <v>1681</v>
      </c>
      <c r="I891" s="0" t="str">
        <f aca="false">LEFT(E891,SEARCH("(",E891,1)-1)</f>
        <v>YHY</v>
      </c>
      <c r="J891" s="0" t="n">
        <f aca="false">IF(ISNUMBER(RIGHT(E891,LEN(E891)-SEARCH("(",E891,1))*1),RIGHT(E891,LEN(E891)-SEARCH("(",E891,1))*1,VLOOKUP(MID(E891,SEARCH("(",E891,1)+1,IF(ISERROR(FIND("NBMX",E891,1)),3,4)),$A$2:$C$36,3,0))</f>
        <v>720</v>
      </c>
      <c r="K891" s="0" t="str">
        <f aca="false">IF(ISERROR(J891),1,"")</f>
        <v/>
      </c>
    </row>
    <row r="892" customFormat="false" ht="13.2" hidden="false" customHeight="false" outlineLevel="0" collapsed="false">
      <c r="E892" s="0" t="s">
        <v>1185</v>
      </c>
      <c r="I892" s="0" t="str">
        <f aca="false">LEFT(E892,SEARCH("(",E892,1)-1)</f>
        <v>YLC</v>
      </c>
      <c r="J892" s="0" t="n">
        <f aca="false">IF(ISNUMBER(RIGHT(E892,LEN(E892)-SEARCH("(",E892,1))*1),RIGHT(E892,LEN(E892)-SEARCH("(",E892,1))*1,VLOOKUP(MID(E892,SEARCH("(",E892,1)+1,IF(ISERROR(FIND("NBMX",E892,1)),3,4)),$A$2:$C$36,3,0))</f>
        <v>1000</v>
      </c>
      <c r="K892" s="0" t="str">
        <f aca="false">IF(ISERROR(J892),1,"")</f>
        <v/>
      </c>
    </row>
    <row r="893" customFormat="false" ht="13.2" hidden="false" customHeight="false" outlineLevel="0" collapsed="false">
      <c r="E893" s="0" t="s">
        <v>891</v>
      </c>
      <c r="I893" s="0" t="str">
        <f aca="false">LEFT(E893,SEARCH("(",E893,1)-1)</f>
        <v>YLD</v>
      </c>
      <c r="J893" s="0" t="n">
        <f aca="false">IF(ISNUMBER(RIGHT(E893,LEN(E893)-SEARCH("(",E893,1))*1),RIGHT(E893,LEN(E893)-SEARCH("(",E893,1))*1,VLOOKUP(MID(E893,SEARCH("(",E893,1)+1,IF(ISERROR(FIND("NBMX",E893,1)),3,4)),$A$2:$C$36,3,0))</f>
        <v>200</v>
      </c>
      <c r="K893" s="0" t="str">
        <f aca="false">IF(ISERROR(J893),1,"")</f>
        <v/>
      </c>
    </row>
    <row r="894" customFormat="false" ht="13.2" hidden="false" customHeight="false" outlineLevel="0" collapsed="false">
      <c r="E894" s="0" t="s">
        <v>1999</v>
      </c>
      <c r="F894" s="0" t="s">
        <v>1599</v>
      </c>
      <c r="I894" s="0" t="str">
        <f aca="false">LEFT(E894,SEARCH("(",E894,1)-1)</f>
        <v>YLD1</v>
      </c>
      <c r="J894" s="0" t="n">
        <f aca="false">IF(ISNUMBER(RIGHT(E894,LEN(E894)-SEARCH("(",E894,1))*1),RIGHT(E894,LEN(E894)-SEARCH("(",E894,1))*1,VLOOKUP(MID(E894,SEARCH("(",E894,1)+1,IF(ISERROR(FIND("NBMX",E894,1)),3,4)),$A$2:$C$36,3,0))</f>
        <v>200</v>
      </c>
      <c r="K894" s="0" t="str">
        <f aca="false">IF(ISERROR(J894),1,"")</f>
        <v/>
      </c>
    </row>
    <row r="895" customFormat="false" ht="13.2" hidden="false" customHeight="false" outlineLevel="0" collapsed="false">
      <c r="E895" s="0" t="s">
        <v>2000</v>
      </c>
      <c r="F895" s="0" t="s">
        <v>1599</v>
      </c>
      <c r="I895" s="0" t="str">
        <f aca="false">LEFT(E895,SEARCH("(",E895,1)-1)</f>
        <v>YLD2</v>
      </c>
      <c r="J895" s="0" t="n">
        <f aca="false">IF(ISNUMBER(RIGHT(E895,LEN(E895)-SEARCH("(",E895,1))*1),RIGHT(E895,LEN(E895)-SEARCH("(",E895,1))*1,VLOOKUP(MID(E895,SEARCH("(",E895,1)+1,IF(ISERROR(FIND("NBMX",E895,1)),3,4)),$A$2:$C$36,3,0))</f>
        <v>200</v>
      </c>
      <c r="K895" s="0" t="str">
        <f aca="false">IF(ISERROR(J895),1,"")</f>
        <v/>
      </c>
    </row>
    <row r="896" customFormat="false" ht="13.2" hidden="false" customHeight="false" outlineLevel="0" collapsed="false">
      <c r="E896" s="0" t="s">
        <v>2001</v>
      </c>
      <c r="F896" s="0" t="s">
        <v>1599</v>
      </c>
      <c r="I896" s="0" t="str">
        <f aca="false">LEFT(E896,SEARCH("(",E896,1)-1)</f>
        <v>YLKF</v>
      </c>
      <c r="J896" s="0" t="n">
        <f aca="false">IF(ISNUMBER(RIGHT(E896,LEN(E896)-SEARCH("(",E896,1))*1),RIGHT(E896,LEN(E896)-SEARCH("(",E896,1))*1,VLOOKUP(MID(E896,SEARCH("(",E896,1)+1,IF(ISERROR(FIND("NBMX",E896,1)),3,4)),$A$2:$C$36,3,0))</f>
        <v>200</v>
      </c>
      <c r="K896" s="0" t="str">
        <f aca="false">IF(ISERROR(J896),1,"")</f>
        <v/>
      </c>
    </row>
    <row r="897" customFormat="false" ht="13.2" hidden="false" customHeight="false" outlineLevel="0" collapsed="false">
      <c r="E897" s="0" t="s">
        <v>2002</v>
      </c>
      <c r="F897" s="0" t="s">
        <v>1599</v>
      </c>
      <c r="I897" s="0" t="str">
        <f aca="false">LEFT(E897,SEARCH("(",E897,1)-1)</f>
        <v>YLNF</v>
      </c>
      <c r="J897" s="0" t="n">
        <f aca="false">IF(ISNUMBER(RIGHT(E897,LEN(E897)-SEARCH("(",E897,1))*1),RIGHT(E897,LEN(E897)-SEARCH("(",E897,1))*1,VLOOKUP(MID(E897,SEARCH("(",E897,1)+1,IF(ISERROR(FIND("NBMX",E897,1)),3,4)),$A$2:$C$36,3,0))</f>
        <v>200</v>
      </c>
      <c r="K897" s="0" t="str">
        <f aca="false">IF(ISERROR(J897),1,"")</f>
        <v/>
      </c>
    </row>
    <row r="898" customFormat="false" ht="13.2" hidden="false" customHeight="false" outlineLevel="0" collapsed="false">
      <c r="E898" s="0" t="s">
        <v>2003</v>
      </c>
      <c r="F898" s="0" t="s">
        <v>1599</v>
      </c>
      <c r="I898" s="0" t="str">
        <f aca="false">LEFT(E898,SEARCH("(",E898,1)-1)</f>
        <v>YLPF</v>
      </c>
      <c r="J898" s="0" t="n">
        <f aca="false">IF(ISNUMBER(RIGHT(E898,LEN(E898)-SEARCH("(",E898,1))*1),RIGHT(E898,LEN(E898)-SEARCH("(",E898,1))*1,VLOOKUP(MID(E898,SEARCH("(",E898,1)+1,IF(ISERROR(FIND("NBMX",E898,1)),3,4)),$A$2:$C$36,3,0))</f>
        <v>200</v>
      </c>
      <c r="K898" s="0" t="str">
        <f aca="false">IF(ISERROR(J898),1,"")</f>
        <v/>
      </c>
    </row>
    <row r="899" customFormat="false" ht="13.2" hidden="false" customHeight="false" outlineLevel="0" collapsed="false">
      <c r="E899" s="0" t="s">
        <v>1186</v>
      </c>
      <c r="I899" s="0" t="str">
        <f aca="false">LEFT(E899,SEARCH("(",E899,1)-1)</f>
        <v>YLS</v>
      </c>
      <c r="J899" s="0" t="n">
        <f aca="false">IF(ISNUMBER(RIGHT(E899,LEN(E899)-SEARCH("(",E899,1))*1),RIGHT(E899,LEN(E899)-SEARCH("(",E899,1))*1,VLOOKUP(MID(E899,SEARCH("(",E899,1)+1,IF(ISERROR(FIND("NBMX",E899,1)),3,4)),$A$2:$C$36,3,0))</f>
        <v>1000</v>
      </c>
      <c r="K899" s="0" t="str">
        <f aca="false">IF(ISERROR(J899),1,"")</f>
        <v/>
      </c>
    </row>
    <row r="900" customFormat="false" ht="13.2" hidden="false" customHeight="false" outlineLevel="0" collapsed="false">
      <c r="E900" s="0" t="s">
        <v>892</v>
      </c>
      <c r="I900" s="0" t="str">
        <f aca="false">LEFT(E900,SEARCH("(",E900,1)-1)</f>
        <v>YLX</v>
      </c>
      <c r="J900" s="0" t="n">
        <f aca="false">IF(ISNUMBER(RIGHT(E900,LEN(E900)-SEARCH("(",E900,1))*1),RIGHT(E900,LEN(E900)-SEARCH("(",E900,1))*1,VLOOKUP(MID(E900,SEARCH("(",E900,1)+1,IF(ISERROR(FIND("NBMX",E900,1)),3,4)),$A$2:$C$36,3,0))</f>
        <v>200</v>
      </c>
      <c r="K900" s="0" t="str">
        <f aca="false">IF(ISERROR(J900),1,"")</f>
        <v/>
      </c>
    </row>
    <row r="901" customFormat="false" ht="13.2" hidden="false" customHeight="false" outlineLevel="0" collapsed="false">
      <c r="E901" s="0" t="s">
        <v>1269</v>
      </c>
      <c r="I901" s="0" t="str">
        <f aca="false">LEFT(E901,SEARCH("(",E901,1)-1)</f>
        <v>YMNU</v>
      </c>
      <c r="J901" s="0" t="n">
        <f aca="false">IF(ISNUMBER(RIGHT(E901,LEN(E901)-SEARCH("(",E901,1))*1),RIGHT(E901,LEN(E901)-SEARCH("(",E901,1))*1,VLOOKUP(MID(E901,SEARCH("(",E901,1)+1,IF(ISERROR(FIND("NBMX",E901,1)),3,4)),$A$2:$C$36,3,0))</f>
        <v>4000</v>
      </c>
      <c r="K901" s="0" t="str">
        <f aca="false">IF(ISERROR(J901),1,"")</f>
        <v/>
      </c>
    </row>
    <row r="902" customFormat="false" ht="13.2" hidden="false" customHeight="false" outlineLevel="0" collapsed="false">
      <c r="E902" s="0" t="s">
        <v>1270</v>
      </c>
      <c r="I902" s="0" t="str">
        <f aca="false">LEFT(E902,SEARCH("(",E902,1)-1)</f>
        <v>YN</v>
      </c>
      <c r="J902" s="0" t="n">
        <f aca="false">IF(ISNUMBER(RIGHT(E902,LEN(E902)-SEARCH("(",E902,1))*1),RIGHT(E902,LEN(E902)-SEARCH("(",E902,1))*1,VLOOKUP(MID(E902,SEARCH("(",E902,1)+1,IF(ISERROR(FIND("NBMX",E902,1)),3,4)),$A$2:$C$36,3,0))</f>
        <v>4000</v>
      </c>
      <c r="K902" s="0" t="str">
        <f aca="false">IF(ISERROR(J902),1,"")</f>
        <v/>
      </c>
    </row>
    <row r="903" customFormat="false" ht="13.2" hidden="false" customHeight="false" outlineLevel="0" collapsed="false">
      <c r="E903" s="0" t="s">
        <v>1271</v>
      </c>
      <c r="I903" s="0" t="str">
        <f aca="false">LEFT(E903,SEARCH("(",E903,1)-1)</f>
        <v>YNOU</v>
      </c>
      <c r="J903" s="0" t="n">
        <f aca="false">IF(ISNUMBER(RIGHT(E903,LEN(E903)-SEARCH("(",E903,1))*1),RIGHT(E903,LEN(E903)-SEARCH("(",E903,1))*1,VLOOKUP(MID(E903,SEARCH("(",E903,1)+1,IF(ISERROR(FIND("NBMX",E903,1)),3,4)),$A$2:$C$36,3,0))</f>
        <v>4000</v>
      </c>
      <c r="K903" s="0" t="str">
        <f aca="false">IF(ISERROR(J903),1,"")</f>
        <v/>
      </c>
    </row>
    <row r="904" customFormat="false" ht="13.2" hidden="false" customHeight="false" outlineLevel="0" collapsed="false">
      <c r="E904" s="0" t="s">
        <v>1272</v>
      </c>
      <c r="I904" s="0" t="str">
        <f aca="false">LEFT(E904,SEARCH("(",E904,1)-1)</f>
        <v>YNWN</v>
      </c>
      <c r="J904" s="0" t="n">
        <f aca="false">IF(ISNUMBER(RIGHT(E904,LEN(E904)-SEARCH("(",E904,1))*1),RIGHT(E904,LEN(E904)-SEARCH("(",E904,1))*1,VLOOKUP(MID(E904,SEARCH("(",E904,1)+1,IF(ISERROR(FIND("NBMX",E904,1)),3,4)),$A$2:$C$36,3,0))</f>
        <v>4000</v>
      </c>
      <c r="K904" s="0" t="str">
        <f aca="false">IF(ISERROR(J904),1,"")</f>
        <v/>
      </c>
    </row>
    <row r="905" customFormat="false" ht="13.2" hidden="false" customHeight="false" outlineLevel="0" collapsed="false">
      <c r="E905" s="0" t="s">
        <v>1273</v>
      </c>
      <c r="I905" s="0" t="str">
        <f aca="false">LEFT(E905,SEARCH("(",E905,1)-1)</f>
        <v>YP</v>
      </c>
      <c r="J905" s="0" t="n">
        <f aca="false">IF(ISNUMBER(RIGHT(E905,LEN(E905)-SEARCH("(",E905,1))*1),RIGHT(E905,LEN(E905)-SEARCH("(",E905,1))*1,VLOOKUP(MID(E905,SEARCH("(",E905,1)+1,IF(ISERROR(FIND("NBMX",E905,1)),3,4)),$A$2:$C$36,3,0))</f>
        <v>4000</v>
      </c>
      <c r="K905" s="0" t="str">
        <f aca="false">IF(ISERROR(J905),1,"")</f>
        <v/>
      </c>
    </row>
    <row r="906" customFormat="false" ht="13.2" hidden="false" customHeight="false" outlineLevel="0" collapsed="false">
      <c r="E906" s="0" t="s">
        <v>1274</v>
      </c>
      <c r="I906" s="0" t="str">
        <f aca="false">LEFT(E906,SEARCH("(",E906,1)-1)</f>
        <v>YPOU</v>
      </c>
      <c r="J906" s="0" t="n">
        <f aca="false">IF(ISNUMBER(RIGHT(E906,LEN(E906)-SEARCH("(",E906,1))*1),RIGHT(E906,LEN(E906)-SEARCH("(",E906,1))*1,VLOOKUP(MID(E906,SEARCH("(",E906,1)+1,IF(ISERROR(FIND("NBMX",E906,1)),3,4)),$A$2:$C$36,3,0))</f>
        <v>4000</v>
      </c>
      <c r="K906" s="0" t="str">
        <f aca="false">IF(ISERROR(J906),1,"")</f>
        <v/>
      </c>
    </row>
    <row r="907" customFormat="false" ht="13.2" hidden="false" customHeight="false" outlineLevel="0" collapsed="false">
      <c r="E907" s="0" t="s">
        <v>2004</v>
      </c>
      <c r="F907" s="0" t="s">
        <v>1681</v>
      </c>
      <c r="I907" s="0" t="str">
        <f aca="false">LEFT(E907,SEARCH("(",E907,1)-1)</f>
        <v>YPST</v>
      </c>
      <c r="J907" s="0" t="n">
        <f aca="false">IF(ISNUMBER(RIGHT(E907,LEN(E907)-SEARCH("(",E907,1))*1),RIGHT(E907,LEN(E907)-SEARCH("(",E907,1))*1,VLOOKUP(MID(E907,SEARCH("(",E907,1)+1,IF(ISERROR(FIND("NBMX",E907,1)),3,4)),$A$2:$C$36,3,0))</f>
        <v>60</v>
      </c>
      <c r="K907" s="0" t="str">
        <f aca="false">IF(ISERROR(J907),1,"")</f>
        <v/>
      </c>
    </row>
    <row r="908" customFormat="false" ht="13.2" hidden="false" customHeight="false" outlineLevel="0" collapsed="false">
      <c r="E908" s="0" t="s">
        <v>1275</v>
      </c>
      <c r="I908" s="0" t="str">
        <f aca="false">LEFT(E908,SEARCH("(",E908,1)-1)</f>
        <v>YPWN</v>
      </c>
      <c r="J908" s="0" t="n">
        <f aca="false">IF(ISNUMBER(RIGHT(E908,LEN(E908)-SEARCH("(",E908,1))*1),RIGHT(E908,LEN(E908)-SEARCH("(",E908,1))*1,VLOOKUP(MID(E908,SEARCH("(",E908,1)+1,IF(ISERROR(FIND("NBMX",E908,1)),3,4)),$A$2:$C$36,3,0))</f>
        <v>4000</v>
      </c>
      <c r="K908" s="0" t="str">
        <f aca="false">IF(ISERROR(J908),1,"")</f>
        <v/>
      </c>
    </row>
    <row r="909" customFormat="false" ht="13.2" hidden="false" customHeight="false" outlineLevel="0" collapsed="false">
      <c r="E909" s="0" t="s">
        <v>2005</v>
      </c>
      <c r="F909" s="0" t="s">
        <v>1681</v>
      </c>
      <c r="I909" s="0" t="str">
        <f aca="false">LEFT(E909,SEARCH("(",E909,1)-1)</f>
        <v>YSD</v>
      </c>
      <c r="J909" s="0" t="n">
        <f aca="false">IF(ISNUMBER(RIGHT(E909,LEN(E909)-SEARCH("(",E909,1))*1),RIGHT(E909,LEN(E909)-SEARCH("(",E909,1))*1,VLOOKUP(MID(E909,SEARCH("(",E909,1)+1,IF(ISERROR(FIND("NBMX",E909,1)),3,4)),$A$2:$C$36,3,0))</f>
        <v>8</v>
      </c>
      <c r="K909" s="0" t="str">
        <f aca="false">IF(ISERROR(J909),1,"")</f>
        <v/>
      </c>
    </row>
    <row r="910" customFormat="false" ht="13.2" hidden="false" customHeight="false" outlineLevel="0" collapsed="false">
      <c r="E910" s="0" t="s">
        <v>1187</v>
      </c>
      <c r="I910" s="0" t="str">
        <f aca="false">LEFT(E910,SEARCH("(",E910,1)-1)</f>
        <v>YTN</v>
      </c>
      <c r="J910" s="0" t="n">
        <f aca="false">IF(ISNUMBER(RIGHT(E910,LEN(E910)-SEARCH("(",E910,1))*1),RIGHT(E910,LEN(E910)-SEARCH("(",E910,1))*1,VLOOKUP(MID(E910,SEARCH("(",E910,1)+1,IF(ISERROR(FIND("NBMX",E910,1)),3,4)),$A$2:$C$36,3,0))</f>
        <v>1000</v>
      </c>
      <c r="K910" s="0" t="str">
        <f aca="false">IF(ISERROR(J910),1,"")</f>
        <v/>
      </c>
    </row>
    <row r="911" customFormat="false" ht="13.2" hidden="false" customHeight="false" outlineLevel="0" collapsed="false">
      <c r="E911" s="0" t="s">
        <v>1188</v>
      </c>
      <c r="I911" s="0" t="str">
        <f aca="false">LEFT(E911,SEARCH("(",E911,1)-1)</f>
        <v>YTX</v>
      </c>
      <c r="J911" s="0" t="n">
        <f aca="false">IF(ISNUMBER(RIGHT(E911,LEN(E911)-SEARCH("(",E911,1))*1),RIGHT(E911,LEN(E911)-SEARCH("(",E911,1))*1,VLOOKUP(MID(E911,SEARCH("(",E911,1)+1,IF(ISERROR(FIND("NBMX",E911,1)),3,4)),$A$2:$C$36,3,0))</f>
        <v>1000</v>
      </c>
      <c r="K911" s="0" t="str">
        <f aca="false">IF(ISERROR(J911),1,"")</f>
        <v/>
      </c>
    </row>
    <row r="912" customFormat="false" ht="13.2" hidden="false" customHeight="false" outlineLevel="0" collapsed="false">
      <c r="E912" s="0" t="s">
        <v>1276</v>
      </c>
      <c r="I912" s="0" t="str">
        <f aca="false">LEFT(E912,SEARCH("(",E912,1)-1)</f>
        <v>YW</v>
      </c>
      <c r="J912" s="0" t="n">
        <f aca="false">IF(ISNUMBER(RIGHT(E912,LEN(E912)-SEARCH("(",E912,1))*1),RIGHT(E912,LEN(E912)-SEARCH("(",E912,1))*1,VLOOKUP(MID(E912,SEARCH("(",E912,1)+1,IF(ISERROR(FIND("NBMX",E912,1)),3,4)),$A$2:$C$36,3,0))</f>
        <v>4000</v>
      </c>
      <c r="K912" s="0" t="str">
        <f aca="false">IF(ISERROR(J912),1,"")</f>
        <v/>
      </c>
    </row>
    <row r="913" customFormat="false" ht="13.2" hidden="false" customHeight="false" outlineLevel="0" collapsed="false">
      <c r="E913" s="0" t="s">
        <v>2006</v>
      </c>
      <c r="F913" s="0" t="s">
        <v>1599</v>
      </c>
      <c r="I913" s="0" t="str">
        <f aca="false">LEFT(E913,SEARCH("(",E913,1)-1)</f>
        <v>Z</v>
      </c>
      <c r="J913" s="0" t="n">
        <f aca="false">IF(ISNUMBER(RIGHT(E913,LEN(E913)-SEARCH("(",E913,1))*1),RIGHT(E913,LEN(E913)-SEARCH("(",E913,1))*1,VLOOKUP(MID(E913,SEARCH("(",E913,1)+1,IF(ISERROR(FIND("NBMX",E913,1)),3,4)),$A$2:$C$36,3,0))</f>
        <v>12</v>
      </c>
      <c r="K913" s="0" t="str">
        <f aca="false">IF(ISERROR(J913),1,"")</f>
        <v/>
      </c>
    </row>
    <row r="914" customFormat="false" ht="13.2" hidden="false" customHeight="false" outlineLevel="0" collapsed="false">
      <c r="E914" s="0" t="s">
        <v>1189</v>
      </c>
      <c r="I914" s="0" t="str">
        <f aca="false">LEFT(E914,SEARCH("(",E914,1)-1)</f>
        <v>ZBMC</v>
      </c>
      <c r="J914" s="0" t="n">
        <f aca="false">IF(ISNUMBER(RIGHT(E914,LEN(E914)-SEARCH("(",E914,1))*1),RIGHT(E914,LEN(E914)-SEARCH("(",E914,1))*1,VLOOKUP(MID(E914,SEARCH("(",E914,1)+1,IF(ISERROR(FIND("NBMX",E914,1)),3,4)),$A$2:$C$36,3,0))</f>
        <v>1000</v>
      </c>
      <c r="K914" s="0" t="str">
        <f aca="false">IF(ISERROR(J914),1,"")</f>
        <v/>
      </c>
    </row>
    <row r="915" customFormat="false" ht="13.2" hidden="false" customHeight="false" outlineLevel="0" collapsed="false">
      <c r="E915" s="0" t="s">
        <v>1190</v>
      </c>
      <c r="I915" s="0" t="str">
        <f aca="false">LEFT(E915,SEARCH("(",E915,1)-1)</f>
        <v>ZBMN</v>
      </c>
      <c r="J915" s="0" t="n">
        <f aca="false">IF(ISNUMBER(RIGHT(E915,LEN(E915)-SEARCH("(",E915,1))*1),RIGHT(E915,LEN(E915)-SEARCH("(",E915,1))*1,VLOOKUP(MID(E915,SEARCH("(",E915,1)+1,IF(ISERROR(FIND("NBMX",E915,1)),3,4)),$A$2:$C$36,3,0))</f>
        <v>1000</v>
      </c>
      <c r="K915" s="0" t="str">
        <f aca="false">IF(ISERROR(J915),1,"")</f>
        <v/>
      </c>
    </row>
    <row r="916" customFormat="false" ht="13.2" hidden="false" customHeight="false" outlineLevel="0" collapsed="false">
      <c r="E916" s="0" t="s">
        <v>2007</v>
      </c>
      <c r="F916" s="0" t="s">
        <v>1599</v>
      </c>
      <c r="I916" s="0" t="str">
        <f aca="false">LEFT(E916,SEARCH("(",E916,1)-1)</f>
        <v>ZC</v>
      </c>
      <c r="J916" s="0" t="n">
        <f aca="false">IF(ISNUMBER(RIGHT(E916,LEN(E916)-SEARCH("(",E916,1))*1),RIGHT(E916,LEN(E916)-SEARCH("(",E916,1))*1,VLOOKUP(MID(E916,SEARCH("(",E916,1)+1,IF(ISERROR(FIND("NBMX",E916,1)),3,4)),$A$2:$C$36,3,0))</f>
        <v>31</v>
      </c>
      <c r="K916" s="0" t="str">
        <f aca="false">IF(ISERROR(J916),1,"")</f>
        <v/>
      </c>
    </row>
    <row r="917" customFormat="false" ht="13.2" hidden="false" customHeight="false" outlineLevel="0" collapsed="false">
      <c r="E917" s="0" t="s">
        <v>1191</v>
      </c>
      <c r="I917" s="0" t="str">
        <f aca="false">LEFT(E917,SEARCH("(",E917,1)-1)</f>
        <v>ZCO</v>
      </c>
      <c r="J917" s="0" t="n">
        <f aca="false">IF(ISNUMBER(RIGHT(E917,LEN(E917)-SEARCH("(",E917,1))*1),RIGHT(E917,LEN(E917)-SEARCH("(",E917,1))*1,VLOOKUP(MID(E917,SEARCH("(",E917,1)+1,IF(ISERROR(FIND("NBMX",E917,1)),3,4)),$A$2:$C$36,3,0))</f>
        <v>1000</v>
      </c>
      <c r="K917" s="0" t="str">
        <f aca="false">IF(ISERROR(J917),1,"")</f>
        <v/>
      </c>
    </row>
    <row r="918" customFormat="false" ht="13.2" hidden="false" customHeight="false" outlineLevel="0" collapsed="false">
      <c r="E918" s="0" t="s">
        <v>1192</v>
      </c>
      <c r="I918" s="0" t="str">
        <f aca="false">LEFT(E918,SEARCH("(",E918,1)-1)</f>
        <v>ZCOB</v>
      </c>
      <c r="J918" s="0" t="n">
        <f aca="false">IF(ISNUMBER(RIGHT(E918,LEN(E918)-SEARCH("(",E918,1))*1),RIGHT(E918,LEN(E918)-SEARCH("(",E918,1))*1,VLOOKUP(MID(E918,SEARCH("(",E918,1)+1,IF(ISERROR(FIND("NBMX",E918,1)),3,4)),$A$2:$C$36,3,0))</f>
        <v>1000</v>
      </c>
      <c r="K918" s="0" t="str">
        <f aca="false">IF(ISERROR(J918),1,"")</f>
        <v/>
      </c>
    </row>
    <row r="919" customFormat="false" ht="13.2" hidden="false" customHeight="false" outlineLevel="0" collapsed="false">
      <c r="E919" s="0" t="s">
        <v>1193</v>
      </c>
      <c r="I919" s="0" t="str">
        <f aca="false">LEFT(E919,SEARCH("(",E919,1)-1)</f>
        <v>ZEK</v>
      </c>
      <c r="J919" s="0" t="n">
        <f aca="false">IF(ISNUMBER(RIGHT(E919,LEN(E919)-SEARCH("(",E919,1))*1),RIGHT(E919,LEN(E919)-SEARCH("(",E919,1))*1,VLOOKUP(MID(E919,SEARCH("(",E919,1)+1,IF(ISERROR(FIND("NBMX",E919,1)),3,4)),$A$2:$C$36,3,0))</f>
        <v>1000</v>
      </c>
      <c r="K919" s="0" t="str">
        <f aca="false">IF(ISERROR(J919),1,"")</f>
        <v/>
      </c>
    </row>
    <row r="920" customFormat="false" ht="13.2" hidden="false" customHeight="false" outlineLevel="0" collapsed="false">
      <c r="E920" s="0" t="s">
        <v>1194</v>
      </c>
      <c r="I920" s="0" t="str">
        <f aca="false">LEFT(E920,SEARCH("(",E920,1)-1)</f>
        <v>ZFK</v>
      </c>
      <c r="J920" s="0" t="n">
        <f aca="false">IF(ISNUMBER(RIGHT(E920,LEN(E920)-SEARCH("(",E920,1))*1),RIGHT(E920,LEN(E920)-SEARCH("(",E920,1))*1,VLOOKUP(MID(E920,SEARCH("(",E920,1)+1,IF(ISERROR(FIND("NBMX",E920,1)),3,4)),$A$2:$C$36,3,0))</f>
        <v>1000</v>
      </c>
      <c r="K920" s="0" t="str">
        <f aca="false">IF(ISERROR(J920),1,"")</f>
        <v/>
      </c>
    </row>
    <row r="921" customFormat="false" ht="13.2" hidden="false" customHeight="false" outlineLevel="0" collapsed="false">
      <c r="E921" s="0" t="s">
        <v>1195</v>
      </c>
      <c r="I921" s="0" t="str">
        <f aca="false">LEFT(E921,SEARCH("(",E921,1)-1)</f>
        <v>ZFOP</v>
      </c>
      <c r="J921" s="0" t="n">
        <f aca="false">IF(ISNUMBER(RIGHT(E921,LEN(E921)-SEARCH("(",E921,1))*1),RIGHT(E921,LEN(E921)-SEARCH("(",E921,1))*1,VLOOKUP(MID(E921,SEARCH("(",E921,1)+1,IF(ISERROR(FIND("NBMX",E921,1)),3,4)),$A$2:$C$36,3,0))</f>
        <v>1000</v>
      </c>
      <c r="K921" s="0" t="str">
        <f aca="false">IF(ISERROR(J921),1,"")</f>
        <v/>
      </c>
    </row>
    <row r="922" customFormat="false" ht="13.2" hidden="false" customHeight="false" outlineLevel="0" collapsed="false">
      <c r="E922" s="0" t="s">
        <v>1196</v>
      </c>
      <c r="I922" s="0" t="str">
        <f aca="false">LEFT(E922,SEARCH("(",E922,1)-1)</f>
        <v>ZHPC</v>
      </c>
      <c r="J922" s="0" t="n">
        <f aca="false">IF(ISNUMBER(RIGHT(E922,LEN(E922)-SEARCH("(",E922,1))*1),RIGHT(E922,LEN(E922)-SEARCH("(",E922,1))*1,VLOOKUP(MID(E922,SEARCH("(",E922,1)+1,IF(ISERROR(FIND("NBMX",E922,1)),3,4)),$A$2:$C$36,3,0))</f>
        <v>1000</v>
      </c>
      <c r="K922" s="0" t="str">
        <f aca="false">IF(ISERROR(J922),1,"")</f>
        <v/>
      </c>
    </row>
    <row r="923" customFormat="false" ht="13.2" hidden="false" customHeight="false" outlineLevel="0" collapsed="false">
      <c r="E923" s="0" t="s">
        <v>1197</v>
      </c>
      <c r="I923" s="0" t="str">
        <f aca="false">LEFT(E923,SEARCH("(",E923,1)-1)</f>
        <v>ZHPN</v>
      </c>
      <c r="J923" s="0" t="n">
        <f aca="false">IF(ISNUMBER(RIGHT(E923,LEN(E923)-SEARCH("(",E923,1))*1),RIGHT(E923,LEN(E923)-SEARCH("(",E923,1))*1,VLOOKUP(MID(E923,SEARCH("(",E923,1)+1,IF(ISERROR(FIND("NBMX",E923,1)),3,4)),$A$2:$C$36,3,0))</f>
        <v>1000</v>
      </c>
      <c r="K923" s="0" t="str">
        <f aca="false">IF(ISERROR(J923),1,"")</f>
        <v/>
      </c>
    </row>
    <row r="924" customFormat="false" ht="13.2" hidden="false" customHeight="false" outlineLevel="0" collapsed="false">
      <c r="E924" s="0" t="s">
        <v>1198</v>
      </c>
      <c r="I924" s="0" t="str">
        <f aca="false">LEFT(E924,SEARCH("(",E924,1)-1)</f>
        <v>ZHSC</v>
      </c>
      <c r="J924" s="0" t="n">
        <f aca="false">IF(ISNUMBER(RIGHT(E924,LEN(E924)-SEARCH("(",E924,1))*1),RIGHT(E924,LEN(E924)-SEARCH("(",E924,1))*1,VLOOKUP(MID(E924,SEARCH("(",E924,1)+1,IF(ISERROR(FIND("NBMX",E924,1)),3,4)),$A$2:$C$36,3,0))</f>
        <v>1000</v>
      </c>
      <c r="K924" s="0" t="str">
        <f aca="false">IF(ISERROR(J924),1,"")</f>
        <v/>
      </c>
    </row>
    <row r="925" customFormat="false" ht="13.2" hidden="false" customHeight="false" outlineLevel="0" collapsed="false">
      <c r="E925" s="0" t="s">
        <v>1199</v>
      </c>
      <c r="I925" s="0" t="str">
        <f aca="false">LEFT(E925,SEARCH("(",E925,1)-1)</f>
        <v>ZHSN</v>
      </c>
      <c r="J925" s="0" t="n">
        <f aca="false">IF(ISNUMBER(RIGHT(E925,LEN(E925)-SEARCH("(",E925,1))*1),RIGHT(E925,LEN(E925)-SEARCH("(",E925,1))*1,VLOOKUP(MID(E925,SEARCH("(",E925,1)+1,IF(ISERROR(FIND("NBMX",E925,1)),3,4)),$A$2:$C$36,3,0))</f>
        <v>1000</v>
      </c>
      <c r="K925" s="0" t="str">
        <f aca="false">IF(ISERROR(J925),1,"")</f>
        <v/>
      </c>
    </row>
    <row r="926" customFormat="false" ht="13.2" hidden="false" customHeight="false" outlineLevel="0" collapsed="false">
      <c r="E926" s="0" t="s">
        <v>1200</v>
      </c>
      <c r="I926" s="0" t="str">
        <f aca="false">LEFT(E926,SEARCH("(",E926,1)-1)</f>
        <v>ZLM</v>
      </c>
      <c r="J926" s="0" t="n">
        <f aca="false">IF(ISNUMBER(RIGHT(E926,LEN(E926)-SEARCH("(",E926,1))*1),RIGHT(E926,LEN(E926)-SEARCH("(",E926,1))*1,VLOOKUP(MID(E926,SEARCH("(",E926,1)+1,IF(ISERROR(FIND("NBMX",E926,1)),3,4)),$A$2:$C$36,3,0))</f>
        <v>1000</v>
      </c>
      <c r="K926" s="0" t="str">
        <f aca="false">IF(ISERROR(J926),1,"")</f>
        <v/>
      </c>
    </row>
    <row r="927" customFormat="false" ht="13.2" hidden="false" customHeight="false" outlineLevel="0" collapsed="false">
      <c r="E927" s="0" t="s">
        <v>1201</v>
      </c>
      <c r="I927" s="0" t="str">
        <f aca="false">LEFT(E927,SEARCH("(",E927,1)-1)</f>
        <v>ZLMC</v>
      </c>
      <c r="J927" s="0" t="n">
        <f aca="false">IF(ISNUMBER(RIGHT(E927,LEN(E927)-SEARCH("(",E927,1))*1),RIGHT(E927,LEN(E927)-SEARCH("(",E927,1))*1,VLOOKUP(MID(E927,SEARCH("(",E927,1)+1,IF(ISERROR(FIND("NBMX",E927,1)),3,4)),$A$2:$C$36,3,0))</f>
        <v>1000</v>
      </c>
      <c r="K927" s="0" t="str">
        <f aca="false">IF(ISERROR(J927),1,"")</f>
        <v/>
      </c>
    </row>
    <row r="928" customFormat="false" ht="13.2" hidden="false" customHeight="false" outlineLevel="0" collapsed="false">
      <c r="E928" s="0" t="s">
        <v>1202</v>
      </c>
      <c r="I928" s="0" t="str">
        <f aca="false">LEFT(E928,SEARCH("(",E928,1)-1)</f>
        <v>ZLMN</v>
      </c>
      <c r="J928" s="0" t="n">
        <f aca="false">IF(ISNUMBER(RIGHT(E928,LEN(E928)-SEARCH("(",E928,1))*1),RIGHT(E928,LEN(E928)-SEARCH("(",E928,1))*1,VLOOKUP(MID(E928,SEARCH("(",E928,1)+1,IF(ISERROR(FIND("NBMX",E928,1)),3,4)),$A$2:$C$36,3,0))</f>
        <v>1000</v>
      </c>
      <c r="K928" s="0" t="str">
        <f aca="false">IF(ISERROR(J928),1,"")</f>
        <v/>
      </c>
    </row>
    <row r="929" customFormat="false" ht="13.2" hidden="false" customHeight="false" outlineLevel="0" collapsed="false">
      <c r="E929" s="0" t="s">
        <v>1203</v>
      </c>
      <c r="I929" s="0" t="str">
        <f aca="false">LEFT(E929,SEARCH("(",E929,1)-1)</f>
        <v>ZLS</v>
      </c>
      <c r="J929" s="0" t="n">
        <f aca="false">IF(ISNUMBER(RIGHT(E929,LEN(E929)-SEARCH("(",E929,1))*1),RIGHT(E929,LEN(E929)-SEARCH("(",E929,1))*1,VLOOKUP(MID(E929,SEARCH("(",E929,1)+1,IF(ISERROR(FIND("NBMX",E929,1)),3,4)),$A$2:$C$36,3,0))</f>
        <v>1000</v>
      </c>
      <c r="K929" s="0" t="str">
        <f aca="false">IF(ISERROR(J929),1,"")</f>
        <v/>
      </c>
    </row>
    <row r="930" customFormat="false" ht="13.2" hidden="false" customHeight="false" outlineLevel="0" collapsed="false">
      <c r="E930" s="0" t="s">
        <v>1204</v>
      </c>
      <c r="I930" s="0" t="str">
        <f aca="false">LEFT(E930,SEARCH("(",E930,1)-1)</f>
        <v>ZLSC</v>
      </c>
      <c r="J930" s="0" t="n">
        <f aca="false">IF(ISNUMBER(RIGHT(E930,LEN(E930)-SEARCH("(",E930,1))*1),RIGHT(E930,LEN(E930)-SEARCH("(",E930,1))*1,VLOOKUP(MID(E930,SEARCH("(",E930,1)+1,IF(ISERROR(FIND("NBMX",E930,1)),3,4)),$A$2:$C$36,3,0))</f>
        <v>1000</v>
      </c>
      <c r="K930" s="0" t="str">
        <f aca="false">IF(ISERROR(J930),1,"")</f>
        <v/>
      </c>
    </row>
    <row r="931" customFormat="false" ht="13.2" hidden="false" customHeight="false" outlineLevel="0" collapsed="false">
      <c r="E931" s="0" t="s">
        <v>1205</v>
      </c>
      <c r="I931" s="0" t="str">
        <f aca="false">LEFT(E931,SEARCH("(",E931,1)-1)</f>
        <v>ZLSL</v>
      </c>
      <c r="J931" s="0" t="n">
        <f aca="false">IF(ISNUMBER(RIGHT(E931,LEN(E931)-SEARCH("(",E931,1))*1),RIGHT(E931,LEN(E931)-SEARCH("(",E931,1))*1,VLOOKUP(MID(E931,SEARCH("(",E931,1)+1,IF(ISERROR(FIND("NBMX",E931,1)),3,4)),$A$2:$C$36,3,0))</f>
        <v>1000</v>
      </c>
      <c r="K931" s="0" t="str">
        <f aca="false">IF(ISERROR(J931),1,"")</f>
        <v/>
      </c>
    </row>
    <row r="932" customFormat="false" ht="13.2" hidden="false" customHeight="false" outlineLevel="0" collapsed="false">
      <c r="E932" s="0" t="s">
        <v>1206</v>
      </c>
      <c r="I932" s="0" t="str">
        <f aca="false">LEFT(E932,SEARCH("(",E932,1)-1)</f>
        <v>ZLSLC</v>
      </c>
      <c r="J932" s="0" t="n">
        <f aca="false">IF(ISNUMBER(RIGHT(E932,LEN(E932)-SEARCH("(",E932,1))*1),RIGHT(E932,LEN(E932)-SEARCH("(",E932,1))*1,VLOOKUP(MID(E932,SEARCH("(",E932,1)+1,IF(ISERROR(FIND("NBMX",E932,1)),3,4)),$A$2:$C$36,3,0))</f>
        <v>1000</v>
      </c>
      <c r="K932" s="0" t="str">
        <f aca="false">IF(ISERROR(J932),1,"")</f>
        <v/>
      </c>
    </row>
    <row r="933" customFormat="false" ht="13.2" hidden="false" customHeight="false" outlineLevel="0" collapsed="false">
      <c r="E933" s="0" t="s">
        <v>1207</v>
      </c>
      <c r="I933" s="0" t="str">
        <f aca="false">LEFT(E933,SEARCH("(",E933,1)-1)</f>
        <v>ZLSLNC</v>
      </c>
      <c r="J933" s="0" t="n">
        <f aca="false">IF(ISNUMBER(RIGHT(E933,LEN(E933)-SEARCH("(",E933,1))*1),RIGHT(E933,LEN(E933)-SEARCH("(",E933,1))*1,VLOOKUP(MID(E933,SEARCH("(",E933,1)+1,IF(ISERROR(FIND("NBMX",E933,1)),3,4)),$A$2:$C$36,3,0))</f>
        <v>1000</v>
      </c>
      <c r="K933" s="0" t="str">
        <f aca="false">IF(ISERROR(J933),1,"")</f>
        <v/>
      </c>
    </row>
    <row r="934" customFormat="false" ht="13.2" hidden="false" customHeight="false" outlineLevel="0" collapsed="false">
      <c r="E934" s="0" t="s">
        <v>1208</v>
      </c>
      <c r="I934" s="0" t="str">
        <f aca="false">LEFT(E934,SEARCH("(",E934,1)-1)</f>
        <v>ZLSN</v>
      </c>
      <c r="J934" s="0" t="n">
        <f aca="false">IF(ISNUMBER(RIGHT(E934,LEN(E934)-SEARCH("(",E934,1))*1),RIGHT(E934,LEN(E934)-SEARCH("(",E934,1))*1,VLOOKUP(MID(E934,SEARCH("(",E934,1)+1,IF(ISERROR(FIND("NBMX",E934,1)),3,4)),$A$2:$C$36,3,0))</f>
        <v>1000</v>
      </c>
      <c r="K934" s="0" t="str">
        <f aca="false">IF(ISERROR(J934),1,"")</f>
        <v/>
      </c>
    </row>
    <row r="935" customFormat="false" ht="13.2" hidden="false" customHeight="false" outlineLevel="0" collapsed="false">
      <c r="E935" s="0" t="s">
        <v>1209</v>
      </c>
      <c r="I935" s="0" t="str">
        <f aca="false">LEFT(E935,SEARCH("(",E935,1)-1)</f>
        <v>ZNMA</v>
      </c>
      <c r="J935" s="0" t="n">
        <f aca="false">IF(ISNUMBER(RIGHT(E935,LEN(E935)-SEARCH("(",E935,1))*1),RIGHT(E935,LEN(E935)-SEARCH("(",E935,1))*1,VLOOKUP(MID(E935,SEARCH("(",E935,1)+1,IF(ISERROR(FIND("NBMX",E935,1)),3,4)),$A$2:$C$36,3,0))</f>
        <v>1000</v>
      </c>
      <c r="K935" s="0" t="str">
        <f aca="false">IF(ISERROR(J935),1,"")</f>
        <v/>
      </c>
    </row>
    <row r="936" customFormat="false" ht="13.2" hidden="false" customHeight="false" outlineLevel="0" collapsed="false">
      <c r="E936" s="0" t="s">
        <v>1210</v>
      </c>
      <c r="I936" s="0" t="str">
        <f aca="false">LEFT(E936,SEARCH("(",E936,1)-1)</f>
        <v>ZNMN</v>
      </c>
      <c r="J936" s="0" t="n">
        <f aca="false">IF(ISNUMBER(RIGHT(E936,LEN(E936)-SEARCH("(",E936,1))*1),RIGHT(E936,LEN(E936)-SEARCH("(",E936,1))*1,VLOOKUP(MID(E936,SEARCH("(",E936,1)+1,IF(ISERROR(FIND("NBMX",E936,1)),3,4)),$A$2:$C$36,3,0))</f>
        <v>1000</v>
      </c>
      <c r="K936" s="0" t="str">
        <f aca="false">IF(ISERROR(J936),1,"")</f>
        <v/>
      </c>
    </row>
    <row r="937" customFormat="false" ht="13.2" hidden="false" customHeight="false" outlineLevel="0" collapsed="false">
      <c r="E937" s="0" t="s">
        <v>1211</v>
      </c>
      <c r="I937" s="0" t="str">
        <f aca="false">LEFT(E937,SEARCH("(",E937,1)-1)</f>
        <v>ZNMU</v>
      </c>
      <c r="J937" s="0" t="n">
        <f aca="false">IF(ISNUMBER(RIGHT(E937,LEN(E937)-SEARCH("(",E937,1))*1),RIGHT(E937,LEN(E937)-SEARCH("(",E937,1))*1,VLOOKUP(MID(E937,SEARCH("(",E937,1)+1,IF(ISERROR(FIND("NBMX",E937,1)),3,4)),$A$2:$C$36,3,0))</f>
        <v>1000</v>
      </c>
      <c r="K937" s="0" t="str">
        <f aca="false">IF(ISERROR(J937),1,"")</f>
        <v/>
      </c>
    </row>
    <row r="938" customFormat="false" ht="13.2" hidden="false" customHeight="false" outlineLevel="0" collapsed="false">
      <c r="E938" s="0" t="s">
        <v>1212</v>
      </c>
      <c r="I938" s="0" t="str">
        <f aca="false">LEFT(E938,SEARCH("(",E938,1)-1)</f>
        <v>ZNOA</v>
      </c>
      <c r="J938" s="0" t="n">
        <f aca="false">IF(ISNUMBER(RIGHT(E938,LEN(E938)-SEARCH("(",E938,1))*1),RIGHT(E938,LEN(E938)-SEARCH("(",E938,1))*1,VLOOKUP(MID(E938,SEARCH("(",E938,1)+1,IF(ISERROR(FIND("NBMX",E938,1)),3,4)),$A$2:$C$36,3,0))</f>
        <v>1000</v>
      </c>
      <c r="K938" s="0" t="str">
        <f aca="false">IF(ISERROR(J938),1,"")</f>
        <v/>
      </c>
    </row>
    <row r="939" customFormat="false" ht="13.2" hidden="false" customHeight="false" outlineLevel="0" collapsed="false">
      <c r="E939" s="0" t="s">
        <v>1213</v>
      </c>
      <c r="I939" s="0" t="str">
        <f aca="false">LEFT(E939,SEARCH("(",E939,1)-1)</f>
        <v>ZNOS</v>
      </c>
      <c r="J939" s="0" t="n">
        <f aca="false">IF(ISNUMBER(RIGHT(E939,LEN(E939)-SEARCH("(",E939,1))*1),RIGHT(E939,LEN(E939)-SEARCH("(",E939,1))*1,VLOOKUP(MID(E939,SEARCH("(",E939,1)+1,IF(ISERROR(FIND("NBMX",E939,1)),3,4)),$A$2:$C$36,3,0))</f>
        <v>1000</v>
      </c>
      <c r="K939" s="0" t="str">
        <f aca="false">IF(ISERROR(J939),1,"")</f>
        <v/>
      </c>
    </row>
    <row r="940" customFormat="false" ht="13.2" hidden="false" customHeight="false" outlineLevel="0" collapsed="false">
      <c r="E940" s="0" t="s">
        <v>1214</v>
      </c>
      <c r="I940" s="0" t="str">
        <f aca="false">LEFT(E940,SEARCH("(",E940,1)-1)</f>
        <v>ZNOU</v>
      </c>
      <c r="J940" s="0" t="n">
        <f aca="false">IF(ISNUMBER(RIGHT(E940,LEN(E940)-SEARCH("(",E940,1))*1),RIGHT(E940,LEN(E940)-SEARCH("(",E940,1))*1,VLOOKUP(MID(E940,SEARCH("(",E940,1)+1,IF(ISERROR(FIND("NBMX",E940,1)),3,4)),$A$2:$C$36,3,0))</f>
        <v>1000</v>
      </c>
      <c r="K940" s="0" t="str">
        <f aca="false">IF(ISERROR(J940),1,"")</f>
        <v/>
      </c>
    </row>
    <row r="941" customFormat="false" ht="13.2" hidden="false" customHeight="false" outlineLevel="0" collapsed="false">
      <c r="E941" s="0" t="s">
        <v>1215</v>
      </c>
      <c r="I941" s="0" t="str">
        <f aca="false">LEFT(E941,SEARCH("(",E941,1)-1)</f>
        <v>ZOC</v>
      </c>
      <c r="J941" s="0" t="n">
        <f aca="false">IF(ISNUMBER(RIGHT(E941,LEN(E941)-SEARCH("(",E941,1))*1),RIGHT(E941,LEN(E941)-SEARCH("(",E941,1))*1,VLOOKUP(MID(E941,SEARCH("(",E941,1)+1,IF(ISERROR(FIND("NBMX",E941,1)),3,4)),$A$2:$C$36,3,0))</f>
        <v>1000</v>
      </c>
      <c r="K941" s="0" t="str">
        <f aca="false">IF(ISERROR(J941),1,"")</f>
        <v/>
      </c>
    </row>
    <row r="942" customFormat="false" ht="13.2" hidden="false" customHeight="false" outlineLevel="0" collapsed="false">
      <c r="E942" s="0" t="s">
        <v>1216</v>
      </c>
      <c r="I942" s="0" t="str">
        <f aca="false">LEFT(E942,SEARCH("(",E942,1)-1)</f>
        <v>ZON</v>
      </c>
      <c r="J942" s="0" t="n">
        <f aca="false">IF(ISNUMBER(RIGHT(E942,LEN(E942)-SEARCH("(",E942,1))*1),RIGHT(E942,LEN(E942)-SEARCH("(",E942,1))*1,VLOOKUP(MID(E942,SEARCH("(",E942,1)+1,IF(ISERROR(FIND("NBMX",E942,1)),3,4)),$A$2:$C$36,3,0))</f>
        <v>1000</v>
      </c>
      <c r="K942" s="0" t="str">
        <f aca="false">IF(ISERROR(J942),1,"")</f>
        <v/>
      </c>
    </row>
    <row r="943" customFormat="false" ht="13.2" hidden="false" customHeight="false" outlineLevel="0" collapsed="false">
      <c r="E943" s="0" t="s">
        <v>1217</v>
      </c>
      <c r="I943" s="0" t="str">
        <f aca="false">LEFT(E943,SEARCH("(",E943,1)-1)</f>
        <v>ZPMA</v>
      </c>
      <c r="J943" s="0" t="n">
        <f aca="false">IF(ISNUMBER(RIGHT(E943,LEN(E943)-SEARCH("(",E943,1))*1),RIGHT(E943,LEN(E943)-SEARCH("(",E943,1))*1,VLOOKUP(MID(E943,SEARCH("(",E943,1)+1,IF(ISERROR(FIND("NBMX",E943,1)),3,4)),$A$2:$C$36,3,0))</f>
        <v>1000</v>
      </c>
      <c r="K943" s="0" t="str">
        <f aca="false">IF(ISERROR(J943),1,"")</f>
        <v/>
      </c>
    </row>
    <row r="944" customFormat="false" ht="13.2" hidden="false" customHeight="false" outlineLevel="0" collapsed="false">
      <c r="E944" s="0" t="s">
        <v>1218</v>
      </c>
      <c r="I944" s="0" t="str">
        <f aca="false">LEFT(E944,SEARCH("(",E944,1)-1)</f>
        <v>ZPML</v>
      </c>
      <c r="J944" s="0" t="n">
        <f aca="false">IF(ISNUMBER(RIGHT(E944,LEN(E944)-SEARCH("(",E944,1))*1),RIGHT(E944,LEN(E944)-SEARCH("(",E944,1))*1,VLOOKUP(MID(E944,SEARCH("(",E944,1)+1,IF(ISERROR(FIND("NBMX",E944,1)),3,4)),$A$2:$C$36,3,0))</f>
        <v>1000</v>
      </c>
      <c r="K944" s="0" t="str">
        <f aca="false">IF(ISERROR(J944),1,"")</f>
        <v/>
      </c>
    </row>
    <row r="945" customFormat="false" ht="13.2" hidden="false" customHeight="false" outlineLevel="0" collapsed="false">
      <c r="E945" s="0" t="s">
        <v>1219</v>
      </c>
      <c r="I945" s="0" t="str">
        <f aca="false">LEFT(E945,SEARCH("(",E945,1)-1)</f>
        <v>ZPMS</v>
      </c>
      <c r="J945" s="0" t="n">
        <f aca="false">IF(ISNUMBER(RIGHT(E945,LEN(E945)-SEARCH("(",E945,1))*1),RIGHT(E945,LEN(E945)-SEARCH("(",E945,1))*1,VLOOKUP(MID(E945,SEARCH("(",E945,1)+1,IF(ISERROR(FIND("NBMX",E945,1)),3,4)),$A$2:$C$36,3,0))</f>
        <v>1000</v>
      </c>
      <c r="K945" s="0" t="str">
        <f aca="false">IF(ISERROR(J945),1,"")</f>
        <v/>
      </c>
    </row>
    <row r="946" customFormat="false" ht="13.2" hidden="false" customHeight="false" outlineLevel="0" collapsed="false">
      <c r="E946" s="0" t="s">
        <v>1220</v>
      </c>
      <c r="I946" s="0" t="str">
        <f aca="false">LEFT(E946,SEARCH("(",E946,1)-1)</f>
        <v>ZPMU</v>
      </c>
      <c r="J946" s="0" t="n">
        <f aca="false">IF(ISNUMBER(RIGHT(E946,LEN(E946)-SEARCH("(",E946,1))*1),RIGHT(E946,LEN(E946)-SEARCH("(",E946,1))*1,VLOOKUP(MID(E946,SEARCH("(",E946,1)+1,IF(ISERROR(FIND("NBMX",E946,1)),3,4)),$A$2:$C$36,3,0))</f>
        <v>1000</v>
      </c>
      <c r="K946" s="0" t="str">
        <f aca="false">IF(ISERROR(J946),1,"")</f>
        <v/>
      </c>
    </row>
    <row r="947" customFormat="false" ht="13.2" hidden="false" customHeight="false" outlineLevel="0" collapsed="false">
      <c r="E947" s="0" t="s">
        <v>1221</v>
      </c>
      <c r="I947" s="0" t="str">
        <f aca="false">LEFT(E947,SEARCH("(",E947,1)-1)</f>
        <v>ZPO</v>
      </c>
      <c r="J947" s="0" t="n">
        <f aca="false">IF(ISNUMBER(RIGHT(E947,LEN(E947)-SEARCH("(",E947,1))*1),RIGHT(E947,LEN(E947)-SEARCH("(",E947,1))*1,VLOOKUP(MID(E947,SEARCH("(",E947,1)+1,IF(ISERROR(FIND("NBMX",E947,1)),3,4)),$A$2:$C$36,3,0))</f>
        <v>1000</v>
      </c>
      <c r="K947" s="0" t="str">
        <f aca="false">IF(ISERROR(J947),1,"")</f>
        <v/>
      </c>
    </row>
    <row r="948" customFormat="false" ht="13.2" hidden="false" customHeight="false" outlineLevel="0" collapsed="false">
      <c r="E948" s="0" t="s">
        <v>1222</v>
      </c>
      <c r="I948" s="0" t="str">
        <f aca="false">LEFT(E948,SEARCH("(",E948,1)-1)</f>
        <v>ZPOU</v>
      </c>
      <c r="J948" s="0" t="n">
        <f aca="false">IF(ISNUMBER(RIGHT(E948,LEN(E948)-SEARCH("(",E948,1))*1),RIGHT(E948,LEN(E948)-SEARCH("(",E948,1))*1,VLOOKUP(MID(E948,SEARCH("(",E948,1)+1,IF(ISERROR(FIND("NBMX",E948,1)),3,4)),$A$2:$C$36,3,0))</f>
        <v>1000</v>
      </c>
      <c r="K948" s="0" t="str">
        <f aca="false">IF(ISERROR(J948),1,"")</f>
        <v/>
      </c>
    </row>
    <row r="949" customFormat="false" ht="13.2" hidden="false" customHeight="false" outlineLevel="0" collapsed="false">
      <c r="E949" s="0" t="s">
        <v>1223</v>
      </c>
      <c r="I949" s="0" t="str">
        <f aca="false">LEFT(E949,SEARCH("(",E949,1)-1)</f>
        <v>ZSK</v>
      </c>
      <c r="J949" s="0" t="n">
        <f aca="false">IF(ISNUMBER(RIGHT(E949,LEN(E949)-SEARCH("(",E949,1))*1),RIGHT(E949,LEN(E949)-SEARCH("(",E949,1))*1,VLOOKUP(MID(E949,SEARCH("(",E949,1)+1,IF(ISERROR(FIND("NBMX",E949,1)),3,4)),$A$2:$C$36,3,0))</f>
        <v>1000</v>
      </c>
      <c r="K949" s="0" t="str">
        <f aca="false">IF(ISERROR(J949),1,"")</f>
        <v/>
      </c>
    </row>
    <row r="950" customFormat="false" ht="13.2" hidden="false" customHeight="false" outlineLevel="0" collapsed="false">
      <c r="E950" s="0" t="s">
        <v>1224</v>
      </c>
      <c r="I950" s="0" t="str">
        <f aca="false">LEFT(E950,SEARCH("(",E950,1)-1)</f>
        <v>ZSLT</v>
      </c>
      <c r="J950" s="0" t="n">
        <f aca="false">IF(ISNUMBER(RIGHT(E950,LEN(E950)-SEARCH("(",E950,1))*1),RIGHT(E950,LEN(E950)-SEARCH("(",E950,1))*1,VLOOKUP(MID(E950,SEARCH("(",E950,1)+1,IF(ISERROR(FIND("NBMX",E950,1)),3,4)),$A$2:$C$36,3,0))</f>
        <v>1000</v>
      </c>
      <c r="K950" s="0" t="str">
        <f aca="false">IF(ISERROR(J950),1,"")</f>
        <v/>
      </c>
    </row>
    <row r="951" customFormat="false" ht="13.2" hidden="false" customHeight="false" outlineLevel="0" collapsed="false">
      <c r="E951" s="0" t="s">
        <v>1225</v>
      </c>
      <c r="I951" s="0" t="str">
        <f aca="false">LEFT(E951,SEARCH("(",E951,1)-1)</f>
        <v>ZTP</v>
      </c>
      <c r="J951" s="0" t="n">
        <f aca="false">IF(ISNUMBER(RIGHT(E951,LEN(E951)-SEARCH("(",E951,1))*1),RIGHT(E951,LEN(E951)-SEARCH("(",E951,1))*1,VLOOKUP(MID(E951,SEARCH("(",E951,1)+1,IF(ISERROR(FIND("NBMX",E951,1)),3,4)),$A$2:$C$36,3,0))</f>
        <v>1000</v>
      </c>
      <c r="K951" s="0" t="str">
        <f aca="false">IF(ISERROR(J951),1,"")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2018-11-07T16:01:48Z</dcterms:created>
  <dc:creator/>
  <dc:description/>
  <dc:language>en-US</dc:language>
  <cp:lastModifiedBy/>
  <dcterms:modified xsi:type="dcterms:W3CDTF">2018-11-19T15:32:15Z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