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ecker11/workspace-snowflake/snowflake-connector/"/>
    </mc:Choice>
  </mc:AlternateContent>
  <xr:revisionPtr revIDLastSave="0" documentId="13_ncr:1_{E27DBCC7-894D-0E47-9F38-56D0C35A86D1}" xr6:coauthVersionLast="47" xr6:coauthVersionMax="47" xr10:uidLastSave="{00000000-0000-0000-0000-000000000000}"/>
  <bookViews>
    <workbookView xWindow="51200" yWindow="5500" windowWidth="38400" windowHeight="16940" activeTab="1" xr2:uid="{00000000-000D-0000-FFFF-FFFF00000000}"/>
  </bookViews>
  <sheets>
    <sheet name="UUID COUNTS" sheetId="1" r:id="rId1"/>
    <sheet name="UUID_COMBO_COU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50" i="2" l="1"/>
  <c r="K150" i="2"/>
  <c r="J150" i="2"/>
  <c r="I150" i="2"/>
  <c r="G150" i="2"/>
  <c r="G126" i="2"/>
  <c r="G148" i="2"/>
  <c r="G140" i="2"/>
  <c r="G149" i="2"/>
  <c r="G147" i="2"/>
  <c r="G146" i="2"/>
  <c r="G145" i="2"/>
  <c r="G144" i="2"/>
  <c r="G143" i="2"/>
  <c r="G141" i="2"/>
  <c r="G139" i="2"/>
  <c r="G138" i="2"/>
  <c r="G137" i="2"/>
  <c r="G136" i="2"/>
  <c r="G135" i="2"/>
  <c r="G127" i="2"/>
  <c r="G125" i="2"/>
  <c r="G124" i="2"/>
  <c r="G123" i="2"/>
  <c r="G122" i="2"/>
  <c r="G121" i="2"/>
  <c r="G119" i="2"/>
  <c r="G117" i="2"/>
  <c r="G116" i="2"/>
  <c r="G115" i="2"/>
  <c r="G114" i="2"/>
  <c r="G113" i="2"/>
  <c r="G111" i="2"/>
  <c r="G109" i="2"/>
  <c r="G108" i="2"/>
  <c r="G107" i="2"/>
  <c r="G106" i="2"/>
  <c r="G105" i="2"/>
  <c r="H104" i="2" s="1"/>
  <c r="I110" i="2" s="1"/>
  <c r="J110" i="2" s="1"/>
  <c r="G103" i="2"/>
  <c r="G101" i="2"/>
  <c r="G100" i="2"/>
  <c r="G99" i="2"/>
  <c r="G98" i="2"/>
  <c r="G97" i="2"/>
  <c r="G95" i="2"/>
  <c r="G93" i="2"/>
  <c r="G92" i="2"/>
  <c r="G91" i="2"/>
  <c r="G90" i="2"/>
  <c r="G89" i="2"/>
  <c r="G87" i="2"/>
  <c r="G85" i="2"/>
  <c r="G84" i="2"/>
  <c r="G83" i="2"/>
  <c r="G82" i="2"/>
  <c r="G81" i="2"/>
  <c r="G73" i="2"/>
  <c r="G71" i="2"/>
  <c r="G70" i="2"/>
  <c r="G69" i="2"/>
  <c r="G68" i="2"/>
  <c r="G67" i="2"/>
  <c r="G65" i="2"/>
  <c r="G63" i="2"/>
  <c r="G62" i="2"/>
  <c r="G61" i="2"/>
  <c r="G60" i="2"/>
  <c r="G59" i="2"/>
  <c r="G57" i="2"/>
  <c r="G55" i="2"/>
  <c r="G54" i="2"/>
  <c r="G53" i="2"/>
  <c r="G52" i="2"/>
  <c r="G51" i="2"/>
  <c r="G49" i="2"/>
  <c r="G47" i="2"/>
  <c r="G46" i="2"/>
  <c r="G45" i="2"/>
  <c r="G44" i="2"/>
  <c r="G43" i="2"/>
  <c r="G41" i="2"/>
  <c r="G39" i="2"/>
  <c r="G38" i="2"/>
  <c r="G37" i="2"/>
  <c r="G36" i="2"/>
  <c r="G35" i="2"/>
  <c r="G33" i="2"/>
  <c r="G31" i="2"/>
  <c r="G30" i="2"/>
  <c r="G29" i="2"/>
  <c r="G28" i="2"/>
  <c r="G27" i="2"/>
  <c r="G25" i="2"/>
  <c r="G23" i="2"/>
  <c r="G22" i="2"/>
  <c r="G21" i="2"/>
  <c r="G20" i="2"/>
  <c r="G19" i="2"/>
  <c r="G9" i="2"/>
  <c r="G7" i="2"/>
  <c r="G6" i="2"/>
  <c r="G5" i="2"/>
  <c r="G4" i="2"/>
  <c r="G3" i="2"/>
  <c r="G17" i="2"/>
  <c r="G15" i="2"/>
  <c r="G14" i="2"/>
  <c r="G13" i="2"/>
  <c r="G11" i="2"/>
  <c r="G12" i="2"/>
  <c r="K17" i="1"/>
  <c r="K1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4" i="1"/>
  <c r="H80" i="2" l="1"/>
  <c r="H96" i="2"/>
  <c r="H88" i="2"/>
  <c r="K111" i="2"/>
  <c r="L104" i="2" s="1"/>
  <c r="H112" i="2"/>
  <c r="H120" i="2"/>
  <c r="I126" i="2" s="1"/>
  <c r="J126" i="2" s="1"/>
  <c r="H134" i="2"/>
  <c r="H142" i="2"/>
  <c r="H18" i="2"/>
  <c r="I24" i="2" s="1"/>
  <c r="J24" i="2" s="1"/>
  <c r="H34" i="2"/>
  <c r="H2" i="2"/>
  <c r="H66" i="2"/>
  <c r="H26" i="2"/>
  <c r="H42" i="2"/>
  <c r="H10" i="2"/>
  <c r="H58" i="2"/>
  <c r="H50" i="2"/>
  <c r="K25" i="2" l="1"/>
  <c r="L18" i="2" s="1"/>
  <c r="I86" i="2"/>
  <c r="J86" i="2" s="1"/>
  <c r="K87" i="2"/>
  <c r="K103" i="2"/>
  <c r="I102" i="2"/>
  <c r="J102" i="2" s="1"/>
  <c r="L96" i="2" s="1"/>
  <c r="I94" i="2"/>
  <c r="J94" i="2" s="1"/>
  <c r="K95" i="2"/>
  <c r="I118" i="2"/>
  <c r="J118" i="2" s="1"/>
  <c r="L112" i="2" s="1"/>
  <c r="K119" i="2"/>
  <c r="K127" i="2"/>
  <c r="L120" i="2" s="1"/>
  <c r="I140" i="2"/>
  <c r="J140" i="2" s="1"/>
  <c r="K141" i="2"/>
  <c r="I148" i="2"/>
  <c r="J148" i="2" s="1"/>
  <c r="K149" i="2"/>
  <c r="K17" i="2"/>
  <c r="I16" i="2"/>
  <c r="J16" i="2" s="1"/>
  <c r="L10" i="2" s="1"/>
  <c r="K49" i="2"/>
  <c r="I48" i="2"/>
  <c r="J48" i="2" s="1"/>
  <c r="L42" i="2" s="1"/>
  <c r="K33" i="2"/>
  <c r="I32" i="2"/>
  <c r="J32" i="2" s="1"/>
  <c r="L26" i="2" s="1"/>
  <c r="K73" i="2"/>
  <c r="I72" i="2"/>
  <c r="J72" i="2" s="1"/>
  <c r="K9" i="2"/>
  <c r="I8" i="2"/>
  <c r="J8" i="2" s="1"/>
  <c r="L2" i="2" s="1"/>
  <c r="K41" i="2"/>
  <c r="I40" i="2"/>
  <c r="J40" i="2" s="1"/>
  <c r="L34" i="2" s="1"/>
  <c r="K57" i="2"/>
  <c r="I56" i="2"/>
  <c r="J56" i="2" s="1"/>
  <c r="L50" i="2" s="1"/>
  <c r="K65" i="2"/>
  <c r="I64" i="2"/>
  <c r="J64" i="2" s="1"/>
  <c r="L58" i="2" s="1"/>
  <c r="L66" i="2" l="1"/>
  <c r="L80" i="2"/>
  <c r="L88" i="2"/>
  <c r="L134" i="2"/>
  <c r="L142" i="2"/>
</calcChain>
</file>

<file path=xl/sharedStrings.xml><?xml version="1.0" encoding="utf-8"?>
<sst xmlns="http://schemas.openxmlformats.org/spreadsheetml/2006/main" count="262" uniqueCount="260">
  <si>
    <t>metadata_table</t>
  </si>
  <si>
    <t>total</t>
  </si>
  <si>
    <t>USER_ID_UUID</t>
  </si>
  <si>
    <t>USERNAME_UUID</t>
  </si>
  <si>
    <t>PERSONA_UUID</t>
  </si>
  <si>
    <t>RID_UUID</t>
  </si>
  <si>
    <t>SEGMENT__ANGEL_APP_IOS__IDENTIFIES</t>
  </si>
  <si>
    <t>SEGMENT__ANGEL_MOBILE_ANDROID_PROD__IDENTIFIES</t>
  </si>
  <si>
    <t>SEGMENT__ANGEL_MOBILE_IOS_PROD__IDENTIFIES</t>
  </si>
  <si>
    <t>SEGMENT__ANGEL_MOBILE_RN_ANDROID_PROD__IDENTIFIES</t>
  </si>
  <si>
    <t>SEGMENT__ANGEL_MOBILE_RN_IOS_PROD__IDENTIFIES</t>
  </si>
  <si>
    <t>SEGMENT__ANGEL_TV_ANDROIDTV_PROD__IDENTIFIES</t>
  </si>
  <si>
    <t>SEGMENT__PERSONAS_THE_CHOSEN_WEB__IDENTIFIES</t>
  </si>
  <si>
    <t>SEGMENT__THE_CHOSEN_APP_WEB_PROD__IDENTIFIES</t>
  </si>
  <si>
    <t>SEGMENT__THE_CHOSEN_MOBILE_ANDROID_PROD__IDENTIFIES</t>
  </si>
  <si>
    <t>SEGMENT__ANGEL_FUNDING_PROD__IDENTIFIES</t>
  </si>
  <si>
    <t>SEGMENT__ANGEL_NFT_WEBSITE_PROD__IDENTIFIES</t>
  </si>
  <si>
    <t>SEGMENT__ANGEL_TV_FIRETV_PROD__IDENTIFIES</t>
  </si>
  <si>
    <t>SEGMENT__ANGEL_WEB__IDENTIFIES</t>
  </si>
  <si>
    <t>SEGMENT__PERSONAS_THE_CHOSEN_MOBILE__IDENTIFIES</t>
  </si>
  <si>
    <t>SEGMENT__THE_CHOSEN_MOBILE_IOS_PROD__IDENTIFIES</t>
  </si>
  <si>
    <t>SEGMENT__SHOPIFY__IDENTIFIES</t>
  </si>
  <si>
    <t>SEGMENT__THE_CHOSEN_APP_REACT_NATIVE_PROD__IDENTIFIES</t>
  </si>
  <si>
    <t>% 4 same</t>
  </si>
  <si>
    <t>% 5 same</t>
  </si>
  <si>
    <t>abcd 4 same</t>
  </si>
  <si>
    <t>abcde 5 same</t>
  </si>
  <si>
    <t>a</t>
  </si>
  <si>
    <t>b</t>
  </si>
  <si>
    <t>c</t>
  </si>
  <si>
    <t>USER_ID</t>
  </si>
  <si>
    <t>d</t>
  </si>
  <si>
    <t>e</t>
  </si>
  <si>
    <t>SEGMENT__ANGEL_APP_IOS__IDENTIFIES has no existing columns</t>
  </si>
  <si>
    <t>{'SEGMENT__ANGEL_MOBILE_ANDROID_PROD__IDENTIFIES@USER_ID_UUID-PERSONA_UUID': '322,802'}</t>
  </si>
  <si>
    <t>{'SEGMENT__ANGEL_MOBILE_IOS_PROD__IDENTIFIES@USER_ID_UUID-PERSONA_UUID': '713,833'}</t>
  </si>
  <si>
    <t>{'SEGMENT__ANGEL_MOBILE_RN_ANDROID_PROD__IDENTIFIES@USER_ID_UUID-USERNAME_UUID': '654'}</t>
  </si>
  <si>
    <t>{'SEGMENT__ANGEL_MOBILE_RN_ANDROID_PROD__IDENTIFIES@USER_ID_UUID-PERSONA_UUID': '1,602'}</t>
  </si>
  <si>
    <t>{'SEGMENT__ANGEL_MOBILE_RN_ANDROID_PROD__IDENTIFIES@USERNAME_UUID-PERSONA_UUID': '652'}</t>
  </si>
  <si>
    <t>{'SEGMENT__ANGEL_MOBILE_RN_ANDROID_PROD__IDENTIFIES@USER_ID_UUID-USERNAME_UUID-PERSONA_UUID': '652'}</t>
  </si>
  <si>
    <t>{'SEGMENT__ANGEL_MOBILE_RN_IOS_PROD__IDENTIFIES@USER_ID_UUID-USERNAME_UUID': '1,114'}</t>
  </si>
  <si>
    <t>{'SEGMENT__ANGEL_MOBILE_RN_IOS_PROD__IDENTIFIES@USER_ID_UUID-PERSONA_UUID': '3,919'}</t>
  </si>
  <si>
    <t>{'SEGMENT__ANGEL_MOBILE_RN_IOS_PROD__IDENTIFIES@USERNAME_UUID-PERSONA_UUID': '1,103'}</t>
  </si>
  <si>
    <t>{'SEGMENT__ANGEL_MOBILE_RN_IOS_PROD__IDENTIFIES@USER_ID_UUID-USERNAME_UUID-PERSONA_UUID': '1,103'}</t>
  </si>
  <si>
    <t>{'SEGMENT__ANGEL_TV_ANDROIDTV_PROD__IDENTIFIES@USER_ID_UUID-USERNAME_UUID': '1,081'}</t>
  </si>
  <si>
    <t>{'SEGMENT__ANGEL_TV_ANDROIDTV_PROD__IDENTIFIES@USER_ID_UUID-PERSONA_UUID': '1,138'}</t>
  </si>
  <si>
    <t>{'SEGMENT__ANGEL_TV_ANDROIDTV_PROD__IDENTIFIES@USERNAME_UUID-PERSONA_UUID': '1,081'}</t>
  </si>
  <si>
    <t>{'SEGMENT__ANGEL_TV_ANDROIDTV_PROD__IDENTIFIES@USER_ID_UUID-USERNAME_UUID-PERSONA_UUID': '1,081'}</t>
  </si>
  <si>
    <t>{'SEGMENT__PERSONAS_THE_CHOSEN_WEB__IDENTIFIES@USER_ID_UUID-PERSONA_UUID': '1,890,668'}</t>
  </si>
  <si>
    <t>{'SEGMENT__THE_CHOSEN_APP_WEB_PROD__IDENTIFIES@USER_ID_UUID-USERNAME_UUID': '52,048'}</t>
  </si>
  <si>
    <t>{'SEGMENT__THE_CHOSEN_APP_WEB_PROD__IDENTIFIES@USER_ID_UUID-PERSONA_UUID': '238,426'}</t>
  </si>
  <si>
    <t>{'SEGMENT__THE_CHOSEN_APP_WEB_PROD__IDENTIFIES@USERNAME_UUID-PERSONA_UUID': '31,058'}</t>
  </si>
  <si>
    <t>{'SEGMENT__THE_CHOSEN_APP_WEB_PROD__IDENTIFIES@USER_ID_UUID-USERNAME_UUID-PERSONA_UUID': '31,058'}</t>
  </si>
  <si>
    <t>{'SEGMENT__THE_CHOSEN_MOBILE_ANDROID_PROD__IDENTIFIES@USER_ID_UUID-USERNAME_UUID': '2,163,192'}</t>
  </si>
  <si>
    <t>{'SEGMENT__THE_CHOSEN_MOBILE_ANDROID_PROD__IDENTIFIES@USER_ID_UUID-PERSONA_UUID': '2,452,006'}</t>
  </si>
  <si>
    <t>{'SEGMENT__THE_CHOSEN_MOBILE_ANDROID_PROD__IDENTIFIES@USERNAME_UUID-PERSONA_UUID': '2,156,848'}</t>
  </si>
  <si>
    <t>{'SEGMENT__THE_CHOSEN_MOBILE_ANDROID_PROD__IDENTIFIES@USER_ID_UUID-USERNAME_UUID-PERSONA_UUID': '2,156,848'}</t>
  </si>
  <si>
    <t>SEGMENT__ANGEL_FUNDING_PROD__IDENTIFIES has no existing columns</t>
  </si>
  <si>
    <t>SEGMENT__ANGEL_NFT_WEBSITE_PROD__IDENTIFIES has no existing columns</t>
  </si>
  <si>
    <t>{'SEGMENT__ANGEL_TV_FIRETV_PROD__IDENTIFIES@USER_ID_UUID-USERNAME_UUID': '6'}</t>
  </si>
  <si>
    <t>{'SEGMENT__ANGEL_TV_FIRETV_PROD__IDENTIFIES@USER_ID_UUID-PERSONA_UUID': '9'}</t>
  </si>
  <si>
    <t>{'SEGMENT__ANGEL_TV_FIRETV_PROD__IDENTIFIES@USERNAME_UUID-PERSONA_UUID': '6'}</t>
  </si>
  <si>
    <t>{'SEGMENT__ANGEL_TV_FIRETV_PROD__IDENTIFIES@USER_ID_UUID-USERNAME_UUID-PERSONA_UUID': '6'}</t>
  </si>
  <si>
    <t>SEGMENT__ANGEL_WEB__IDENTIFIES has no existing columns</t>
  </si>
  <si>
    <t>{'SEGMENT__PERSONAS_THE_CHOSEN_MOBILE__IDENTIFIES@USER_ID_UUID-PERSONA_UUID': '279,081'}</t>
  </si>
  <si>
    <t>{'SEGMENT__THE_CHOSEN_MOBILE_IOS_PROD__IDENTIFIES@USER_ID_UUID-PERSONA_UUID': '2,317,637'}</t>
  </si>
  <si>
    <t>{'SEGMENT__THE_CHOSEN_APP_REACT_NATIVE_PROD__IDENTIFIES@USER_ID_UUID-PERSONA_UUID': '635,439'}</t>
  </si>
  <si>
    <t>{'SEGMENT__ANGEL_MOBILE_ANDROID_PROD__IDENTIFIES@USER_ID_UUID-USERNAME_UUID': '313,949'}</t>
  </si>
  <si>
    <t>{'SEGMENT__ANGEL_MOBILE_ANDROID_PROD__IDENTIFIES@USERNAME_UUID-PERSONA_UUID': '309,893'}</t>
  </si>
  <si>
    <t>{'SEGMENT__ANGEL_MOBILE_ANDROID_PROD__IDENTIFIES@USER_ID_UUID-USERNAME_UUID-PERSONA_UUID': '309,893'}</t>
  </si>
  <si>
    <t>{'SEGMENT__ANGEL_MOBILE_IOS_PROD__IDENTIFIES@USER_ID_UUID-USERNAME_UUID': '688,067'}</t>
  </si>
  <si>
    <t>{'SEGMENT__ANGEL_MOBILE_IOS_PROD__IDENTIFIES@USERNAME_UUID-PERSONA_UUID': '675,374'}</t>
  </si>
  <si>
    <t>{'SEGMENT__ANGEL_MOBILE_IOS_PROD__IDENTIFIES@USER_ID_UUID-USERNAME_UUID-PERSONA_UUID': '675,374'}</t>
  </si>
  <si>
    <t>{'SEGMENT__PERSONAS_THE_CHOSEN_WEB__IDENTIFIES@USER_ID_UUID-USERNAME_UUID': '1,309,931'}</t>
  </si>
  <si>
    <t>{'SEGMENT__PERSONAS_THE_CHOSEN_WEB__IDENTIFIES@USERNAME_UUID-PERSONA_UUID': '1,309,931'}</t>
  </si>
  <si>
    <t>{'SEGMENT__PERSONAS_THE_CHOSEN_WEB__IDENTIFIES@USER_ID_UUID-USERNAME_UUID-PERSONA_UUID': '1,309,931'}</t>
  </si>
  <si>
    <t>{'SEGMENT__THE_CHOSEN_MOBILE_ANDROID_PROD__IDENTIFIES@USER_ID_UUID-RID_UUID': '1,937,845'}</t>
  </si>
  <si>
    <t>{'SEGMENT__THE_CHOSEN_MOBILE_ANDROID_PROD__IDENTIFIES@USERNAME_UUID-RID_UUID': '1,665,924'}</t>
  </si>
  <si>
    <t>{'SEGMENT__THE_CHOSEN_MOBILE_ANDROID_PROD__IDENTIFIES@PERSONA_UUID-RID_UUID': '1,879,051'}</t>
  </si>
  <si>
    <t>{'SEGMENT__THE_CHOSEN_MOBILE_ANDROID_PROD__IDENTIFIES@USER_ID_UUID-USERNAME_UUID-RID_UUID': '1,665,924'}</t>
  </si>
  <si>
    <t>{'SEGMENT__THE_CHOSEN_MOBILE_ANDROID_PROD__IDENTIFIES@USER_ID_UUID-PERSONA_UUID-RID_UUID': '1,879,051'}</t>
  </si>
  <si>
    <t>{'SEGMENT__THE_CHOSEN_MOBILE_ANDROID_PROD__IDENTIFIES@USERNAME_UUID-PERSONA_UUID-RID_UUID': '1,663,747'}</t>
  </si>
  <si>
    <t>{'SEGMENT__THE_CHOSEN_MOBILE_ANDROID_PROD__IDENTIFIES@USER_ID_UUID-USERNAME_UUID-PERSONA_UUID-RID_UUID': '1,663,747'}</t>
  </si>
  <si>
    <t>{'SEGMENT__PERSONAS_THE_CHOSEN_MOBILE__IDENTIFIES@USER_ID_UUID-USERNAME_UUID': '277,995'}</t>
  </si>
  <si>
    <t>{'SEGMENT__PERSONAS_THE_CHOSEN_MOBILE__IDENTIFIES@USERNAME_UUID-PERSONA_UUID': '268,983'}</t>
  </si>
  <si>
    <t>{'SEGMENT__PERSONAS_THE_CHOSEN_MOBILE__IDENTIFIES@USER_ID_UUID-USERNAME_UUID-PERSONA_UUID': '268,983'}</t>
  </si>
  <si>
    <t>{'SEGMENT__THE_CHOSEN_MOBILE_IOS_PROD__IDENTIFIES@USER_ID_UUID-USERNAME_UUID': '2,041,436'}</t>
  </si>
  <si>
    <t>{'SEGMENT__THE_CHOSEN_MOBILE_IOS_PROD__IDENTIFIES@USER_ID_UUID-RID_UUID': '1,827,453'}</t>
  </si>
  <si>
    <t>{'SEGMENT__THE_CHOSEN_MOBILE_IOS_PROD__IDENTIFIES@USERNAME_UUID-PERSONA_UUID': '2,035,297'}</t>
  </si>
  <si>
    <t>{'SEGMENT__THE_CHOSEN_MOBILE_IOS_PROD__IDENTIFIES@USERNAME_UUID-RID_UUID': '1,559,380'}</t>
  </si>
  <si>
    <t>{'SEGMENT__THE_CHOSEN_MOBILE_IOS_PROD__IDENTIFIES@PERSONA_UUID-RID_UUID': '1,770,950'}</t>
  </si>
  <si>
    <t>{'SEGMENT__THE_CHOSEN_MOBILE_IOS_PROD__IDENTIFIES@USER_ID_UUID-USERNAME_UUID-PERSONA_UUID': '2,035,297'}</t>
  </si>
  <si>
    <t>{'SEGMENT__THE_CHOSEN_MOBILE_IOS_PROD__IDENTIFIES@USER_ID_UUID-USERNAME_UUID-RID_UUID': '1,559,380'}</t>
  </si>
  <si>
    <t>{'SEGMENT__THE_CHOSEN_MOBILE_IOS_PROD__IDENTIFIES@USER_ID_UUID-PERSONA_UUID-RID_UUID': '1,770,950'}</t>
  </si>
  <si>
    <t>{'SEGMENT__THE_CHOSEN_MOBILE_IOS_PROD__IDENTIFIES@USERNAME_UUID-PERSONA_UUID-RID_UUID': '1,556,626'}</t>
  </si>
  <si>
    <t>{'SEGMENT__THE_CHOSEN_MOBILE_IOS_PROD__IDENTIFIES@USER_ID_UUID-USERNAME_UUID-PERSONA_UUID-RID_UUID': '1,556,626'}</t>
  </si>
  <si>
    <t>{'SEGMENT__THE_CHOSEN_APP_REACT_NATIVE_PROD__IDENTIFIES@USER_ID_UUID-USERNAME_UUID': '279,593'}</t>
  </si>
  <si>
    <t>{'SEGMENT__THE_CHOSEN_APP_REACT_NATIVE_PROD__IDENTIFIES@USERNAME_UUID-PERSONA_UUID': '263,666'}</t>
  </si>
  <si>
    <t>{'SEGMENT__THE_CHOSEN_APP_REACT_NATIVE_PROD__IDENTIFIES@USER_ID_UUID-USERNAME_UUID-PERSONA_UUID': '263,666'}</t>
  </si>
  <si>
    <t>{'SEGMENT__ANGEL_APP_IOS__IDENTIFIES@USER_ID_UUID-USERNAME_UUID-PERSONA_UUID': 0</t>
  </si>
  <si>
    <t>SEGMENT__ANGEL_FUNDING_PROD__IDENTIFIES@USER_ID_UUID-USERNAME_UUID': ' 537</t>
  </si>
  <si>
    <t>{'SEGMENT__ANGEL_FUNDING_PROD__IDENTIFIES@USER_ID_UUID-PERSONA_UUID': ' 64720</t>
  </si>
  <si>
    <t>{'SEGMENT__ANGEL_FUNDING_PROD__IDENTIFIES@USERNAME_UUID-PERSONA_UUID': '110</t>
  </si>
  <si>
    <t>{'SEGMENT__ANGEL_FUNDING_PROD__IDENTIFIES@USER_ID_UUID-USERNAME_UUID-PERSONA_UUID': 110</t>
  </si>
  <si>
    <t>{'SEGMENT__ANGEL_NFT_WEBSITE_PROD__IDENTIFIES@USER_ID_UUID-USERNAME_UUID: 14861</t>
  </si>
  <si>
    <t>{'SEGMENT__ANGEL_NFT_WEBSITE_PROD__IDENTIFIES@USER_ID_UUID-PERSONA_UUID': 14665</t>
  </si>
  <si>
    <t>{'SEGMENT__ANGEL_NFT_WEBSITE_PROD__IDENTIFIES@USERNAME_UUID-PERSONA_UUID': 14053</t>
  </si>
  <si>
    <t>{'SEGMENT__ANGEL_NFT_WEBSITE_PROD__IDENTIFIES@USER_ID_UUID-USERNAME_UUID-PERSONA_UUID': 14053</t>
  </si>
  <si>
    <t>{'SEGMENT__ANGEL_WEB__IDENTIFIES@USER_ID_UUID-USERNAME_UUID': 3955</t>
  </si>
  <si>
    <t>{'SEGMENT__ANGEL_WEB__IDENTIFIES@USER_ID_UUID-PERSONA_UUID': 21045</t>
  </si>
  <si>
    <t>{'SEGMENT__ANGEL_WEB__IDENTIFIES@USERNAME_UUID-PERSONA_UUID': 2238</t>
  </si>
  <si>
    <t>{'SEGMENT__ANGEL_WEB__IDENTIFIES@USER_ID_UUID-USERNAME_UUID-PERSONA_UUID': 2238</t>
  </si>
  <si>
    <t>{'SEGMENT__ANGEL_APP_IOS__IDENTIFIES@USERNAME_UUID-PERSONA_UUID': 0</t>
  </si>
  <si>
    <t>{'SEGMENT__ANGEL_APP_IOS__IDENTIFIES@USER_ID_UUID-USERNAME_UUID': 0</t>
  </si>
  <si>
    <t>{'SEGMENT__ANGEL_APP_IOS__IDENTIFIES@USER_ID_UUID-PERSONA_UUID':  25</t>
  </si>
  <si>
    <t>{'SEGMENT.IDENTIFIES_METADATA.SEGMENT__ANGEL_MOBILE_ANDROID_PROD__IDENTIFIES @ ': 330247}</t>
  </si>
  <si>
    <t>{'SEGMENT.IDENTIFIES_METADATA.SEGMENT__ANGEL_MOBILE_ANDROID_PROD__IDENTIFIES @ USER_ID_UUID': 326958}</t>
  </si>
  <si>
    <t>{'SEGMENT.IDENTIFIES_METADATA.SEGMENT__ANGEL_MOBILE_ANDROID_PROD__IDENTIFIES @ USERNAME_UUID': 314032}</t>
  </si>
  <si>
    <t>{'SEGMENT.IDENTIFIES_METADATA.SEGMENT__ANGEL_MOBILE_ANDROID_PROD__IDENTIFIES @ PERSONA_UUID': 322802}</t>
  </si>
  <si>
    <t>{'SEGMENT.IDENTIFIES_METADATA.SEGMENT__ANGEL_MOBILE_IOS_PROD__IDENTIFIES @ ': 728290}</t>
  </si>
  <si>
    <t>{'SEGMENT.IDENTIFIES_METADATA.SEGMENT__ANGEL_MOBILE_IOS_PROD__IDENTIFIES @ USER_ID_UUID': 728285}</t>
  </si>
  <si>
    <t>{'SEGMENT.IDENTIFIES_METADATA.SEGMENT__ANGEL_MOBILE_IOS_PROD__IDENTIFIES @ USERNAME_UUID': 691301}</t>
  </si>
  <si>
    <t>{'SEGMENT.IDENTIFIES_METADATA.SEGMENT__ANGEL_MOBILE_IOS_PROD__IDENTIFIES @ PERSONA_UUID': 713833}</t>
  </si>
  <si>
    <t>{'SEGMENT.IDENTIFIES_METADATA.SEGMENT__ANGEL_MOBILE_RN_ANDROID_PROD__IDENTIFIES @ ': 1659}</t>
  </si>
  <si>
    <t>{'SEGMENT.IDENTIFIES_METADATA.SEGMENT__ANGEL_MOBILE_RN_ANDROID_PROD__IDENTIFIES @ USER_ID_UUID': 1659}</t>
  </si>
  <si>
    <t>{'SEGMENT.IDENTIFIES_METADATA.SEGMENT__ANGEL_MOBILE_RN_ANDROID_PROD__IDENTIFIES @ USERNAME_UUID': 654}</t>
  </si>
  <si>
    <t>{'SEGMENT.IDENTIFIES_METADATA.SEGMENT__ANGEL_MOBILE_RN_ANDROID_PROD__IDENTIFIES @ PERSONA_UUID': 1602}</t>
  </si>
  <si>
    <t>{'SEGMENT.IDENTIFIES_METADATA.SEGMENT__ANGEL_MOBILE_RN_IOS_PROD__IDENTIFIES @ ': 3983}</t>
  </si>
  <si>
    <t>{'SEGMENT.IDENTIFIES_METADATA.SEGMENT__ANGEL_MOBILE_RN_IOS_PROD__IDENTIFIES @ USER_ID_UUID': 3982}</t>
  </si>
  <si>
    <t>{'SEGMENT.IDENTIFIES_METADATA.SEGMENT__ANGEL_MOBILE_RN_IOS_PROD__IDENTIFIES @ USERNAME_UUID': 1114}</t>
  </si>
  <si>
    <t>{'SEGMENT.IDENTIFIES_METADATA.SEGMENT__ANGEL_MOBILE_RN_IOS_PROD__IDENTIFIES @ PERSONA_UUID': 3919}</t>
  </si>
  <si>
    <t>{'SEGMENT.IDENTIFIES_METADATA.SEGMENT__ANGEL_TV_ANDROIDTV_PROD__IDENTIFIES @ ': 1175}</t>
  </si>
  <si>
    <t>{'SEGMENT.IDENTIFIES_METADATA.SEGMENT__ANGEL_TV_ANDROIDTV_PROD__IDENTIFIES @ USER_ID_UUID': 1138}</t>
  </si>
  <si>
    <t>{'SEGMENT.IDENTIFIES_METADATA.SEGMENT__ANGEL_TV_ANDROIDTV_PROD__IDENTIFIES @ USERNAME_UUID': 1116}</t>
  </si>
  <si>
    <t>{'SEGMENT.IDENTIFIES_METADATA.SEGMENT__ANGEL_TV_ANDROIDTV_PROD__IDENTIFIES @ PERSONA_UUID': 1138}</t>
  </si>
  <si>
    <t>{'SEGMENT.IDENTIFIES_METADATA.SEGMENT__PERSONAS_THE_CHOSEN_WEB__IDENTIFIES @ USER_ID_UUID': 1890668}</t>
  </si>
  <si>
    <t>{'SEGMENT.IDENTIFIES_METADATA.SEGMENT__PERSONAS_THE_CHOSEN_WEB__IDENTIFIES @ USERNAME_UUID': 1317782}</t>
  </si>
  <si>
    <t>{'SEGMENT.IDENTIFIES_METADATA.SEGMENT__PERSONAS_THE_CHOSEN_WEB__IDENTIFIES @ PERSONA_UUID': 1890668}</t>
  </si>
  <si>
    <t>{'SEGMENT.IDENTIFIES_METADATA.SEGMENT__THE_CHOSEN_APP_WEB_PROD__IDENTIFIES @ USER_ID_UUID': 415213}</t>
  </si>
  <si>
    <t>{'SEGMENT.IDENTIFIES_METADATA.SEGMENT__THE_CHOSEN_APP_WEB_PROD__IDENTIFIES @ USERNAME_UUID': 52048}</t>
  </si>
  <si>
    <t>{'SEGMENT.IDENTIFIES_METADATA.SEGMENT__THE_CHOSEN_APP_WEB_PROD__IDENTIFIES @ PERSONA_UUID': 238426}</t>
  </si>
  <si>
    <t>{'SEGMENT.IDENTIFIES_METADATA.SEGMENT__THE_CHOSEN_MOBILE_ANDROID_PROD__IDENTIFIES @ ': 10591004}</t>
  </si>
  <si>
    <t>{'SEGMENT.IDENTIFIES_METADATA.SEGMENT__THE_CHOSEN_MOBILE_ANDROID_PROD__IDENTIFIES @ USER_ID_UUID': 2560675}</t>
  </si>
  <si>
    <t>{'SEGMENT.IDENTIFIES_METADATA.SEGMENT__THE_CHOSEN_MOBILE_ANDROID_PROD__IDENTIFIES @ USERNAME_UUID': 2163192}</t>
  </si>
  <si>
    <t>{'SEGMENT.IDENTIFIES_METADATA.SEGMENT__THE_CHOSEN_MOBILE_ANDROID_PROD__IDENTIFIES @ PERSONA_UUID': 2452006}</t>
  </si>
  <si>
    <t>{'SEGMENT.IDENTIFIES_METADATA.SEGMENT__THE_CHOSEN_MOBILE_ANDROID_PROD__IDENTIFIES @ RID_UUID': 2136635}</t>
  </si>
  <si>
    <t>{'SEGMENT.IDENTIFIES_METADATA.SEGMENT__ANGEL_TV_FIRETV_PROD__IDENTIFIES @ ': 9}</t>
  </si>
  <si>
    <t>{'SEGMENT.IDENTIFIES_METADATA.SEGMENT__ANGEL_TV_FIRETV_PROD__IDENTIFIES @ USER_ID_UUID': 9}</t>
  </si>
  <si>
    <t>{'SEGMENT.IDENTIFIES_METADATA.SEGMENT__ANGEL_TV_FIRETV_PROD__IDENTIFIES @ USERNAME_UUID': 6}</t>
  </si>
  <si>
    <t>{'SEGMENT.IDENTIFIES_METADATA.SEGMENT__ANGEL_TV_FIRETV_PROD__IDENTIFIES @ PERSONA_UUID': 9}</t>
  </si>
  <si>
    <t>{'SEGMENT.IDENTIFIES_METADATA.SEGMENT__PERSONAS_THE_CHOSEN_MOBILE__IDENTIFIES @ ': 2683094}</t>
  </si>
  <si>
    <t>{'SEGMENT.IDENTIFIES_METADATA.SEGMENT__PERSONAS_THE_CHOSEN_MOBILE__IDENTIFIES @ USER_ID_UUID': 288188}</t>
  </si>
  <si>
    <t>{'SEGMENT.IDENTIFIES_METADATA.SEGMENT__PERSONAS_THE_CHOSEN_MOBILE__IDENTIFIES @ USERNAME_UUID': 279812}</t>
  </si>
  <si>
    <t>{'SEGMENT.IDENTIFIES_METADATA.SEGMENT__PERSONAS_THE_CHOSEN_MOBILE__IDENTIFIES @ PERSONA_UUID': 279081}</t>
  </si>
  <si>
    <t>{'SEGMENT.IDENTIFIES_METADATA.SEGMENT__THE_CHOSEN_MOBILE_IOS_PROD__IDENTIFIES @ ': 9205943}</t>
  </si>
  <si>
    <t>{'SEGMENT.IDENTIFIES_METADATA.SEGMENT__THE_CHOSEN_MOBILE_IOS_PROD__IDENTIFIES @ USER_ID_UUID': 2402159}</t>
  </si>
  <si>
    <t>{'SEGMENT.IDENTIFIES_METADATA.SEGMENT__THE_CHOSEN_MOBILE_IOS_PROD__IDENTIFIES @ USERNAME_UUID': 2041483}</t>
  </si>
  <si>
    <t>{'SEGMENT.IDENTIFIES_METADATA.SEGMENT__THE_CHOSEN_MOBILE_IOS_PROD__IDENTIFIES @ PERSONA_UUID': 2317637}</t>
  </si>
  <si>
    <t>{'SEGMENT.IDENTIFIES_METADATA.SEGMENT__THE_CHOSEN_MOBILE_IOS_PROD__IDENTIFIES @ RID_UUID': 2050831}</t>
  </si>
  <si>
    <t>{'SEGMENT.IDENTIFIES_METADATA.SEGMENT__SHOPIFY__IDENTIFIES @ ': 1479555}</t>
  </si>
  <si>
    <t>{'SEGMENT.IDENTIFIES_METADATA.SEGMENT__SHOPIFY__IDENTIFIES @ USERNAME_UUID': 846709}</t>
  </si>
  <si>
    <t>{'SEGMENT.IDENTIFIES_METADATA.SEGMENT__THE_CHOSEN_APP_REACT_NATIVE_PROD__IDENTIFIES @ ': 3754280}</t>
  </si>
  <si>
    <t>{'SEGMENT.IDENTIFIES_METADATA.SEGMENT__THE_CHOSEN_APP_REACT_NATIVE_PROD__IDENTIFIES @ USER_ID_UUID': 664538}</t>
  </si>
  <si>
    <t>{'SEGMENT.IDENTIFIES_METADATA.SEGMENT__THE_CHOSEN_APP_REACT_NATIVE_PROD__IDENTIFIES @ USERNAME_UUID': 279733}</t>
  </si>
  <si>
    <t>{'SEGMENT.IDENTIFIES_METADATA.SEGMENT__THE_CHOSEN_APP_REACT_NATIVE_PROD__IDENTIFIES @ PERSONA_UUID': 635439}</t>
  </si>
  <si>
    <t>{'SEGMENT.IDENTIFIES_METADATA.SEGMENT__ANGEL_APP_IOS__IDENTIFIES @ ': 40</t>
  </si>
  <si>
    <t>{'SEGMENT.IDENTIFIES_METADATA.SEGMENT__ANGEL_APP_IOS__IDENTIFIES @ USER_ID_UUID': 25</t>
  </si>
  <si>
    <t>{'SEGMENT.IDENTIFIES_METADATA.SEGMENT__ANGEL_APP_IOS__IDENTIFIES @ USERNAME_UUID': 3</t>
  </si>
  <si>
    <t>{'SEGMENT.IDENTIFIES_METADATA.SEGMENT__ANGEL_APP_IOS__IDENTIFIES @ PERSONA_UUID': 25</t>
  </si>
  <si>
    <t>{'SEGMENT.IDENTIFIES_METADATA.SEGMENT__ANGEL_APP_IOS__IDENTIFIES @ RID_UUID': None</t>
  </si>
  <si>
    <t>{'SEGMENT.IDENTIFIES_METADATA.SEGMENT__ANGEL_MOBILE_ANDROID_PROD__IDENTIFIES @ RID_UUID': None</t>
  </si>
  <si>
    <t>{'SEGMENT.IDENTIFIES_METADATA.SEGMENT__ANGEL_MOBILE_IOS_PROD__IDENTIFIES @ RID_UUID': None</t>
  </si>
  <si>
    <t>{'SEGMENT.IDENTIFIES_METADATA.SEGMENT__ANGEL_MOBILE_RN_IOS_PROD__IDENTIFIES @ RID_UUID': None</t>
  </si>
  <si>
    <t>{'SEGMENT.IDENTIFIES_METADATA.SEGMENT__ANGEL_TV_ANDROIDTV_PROD__IDENTIFIES @ RID_UUID': None</t>
  </si>
  <si>
    <t>{'SEGMENT.IDENTIFIES_METADATA.SEGMENT__PERSONAS_THE_CHOSEN_WEB__IDENTIFIES @ RID_UUID': None</t>
  </si>
  <si>
    <t>{'SEGMENT.IDENTIFIES_METADATA.SEGMENT__THE_CHOSEN_APP_WEB_PROD__IDENTIFIES @ RID_UUID': 'None</t>
  </si>
  <si>
    <t>{'SEGMENT.IDENTIFIES_METADATA.SEGMENT__ANGEL_FUNDING_PROD__IDENTIFIES @ ': 312793</t>
  </si>
  <si>
    <t>{'SEGMENT.IDENTIFIES_METADATA.SEGMENT__ANGEL_FUNDING_PROD__IDENTIFIES @ USER_ID_UUID': 146007</t>
  </si>
  <si>
    <t>{'SEGMENT.IDENTIFIES_METADATA.SEGMENT__ANGEL_FUNDING_PROD__IDENTIFIES @ USERNAME_UUID': 540</t>
  </si>
  <si>
    <t>{'SEGMENT.IDENTIFIES_METADATA.SEGMENT__ANGEL_FUNDING_PROD__IDENTIFIES @ PERSONA_UUID': 64720</t>
  </si>
  <si>
    <t>{'SEGMENT.IDENTIFIES_METADATA.SEGMENT__ANGEL_MOBILE_RN_ANDROID_PROD__IDENTIFIES @ RID_UUID': None}</t>
  </si>
  <si>
    <t>{'SEGMENT.IDENTIFIES_METADATA.SEGMENT__ANGEL_NFT_WEBSITE_PROD__IDENTIFIES @ ': 44748</t>
  </si>
  <si>
    <t>{'SEGMENT.IDENTIFIES_METADATA.SEGMENT__ANGEL_NFT_WEBSITE_PROD__IDENTIFIES @ USER_ID_UUID': 15473</t>
  </si>
  <si>
    <t>{'SEGMENT.IDENTIFIES_METADATA.SEGMENT__ANGEL_NFT_WEBSITE_PROD__IDENTIFIES @ USERNAME_UUID': 15593</t>
  </si>
  <si>
    <t>{'SEGMENT.IDENTIFIES_METADATA.SEGMENT__ANGEL_NFT_WEBSITE_PROD__IDENTIFIES @ PERSONA_UUID': 14665</t>
  </si>
  <si>
    <t>{'SEGMENT.IDENTIFIES_METADATA.SEGMENT__ANGEL_NFT_WEBSITE_PROD__IDENTIFIES @ RID_UUID': 0</t>
  </si>
  <si>
    <t>{'SEGMENT.IDENTIFIES_METADATA.SEGMENT__ANGEL_TV_FIRETV_PROD__IDENTIFIES @ RID_UUID': None</t>
  </si>
  <si>
    <t>{'SEGMENT.IDENTIFIES_METADATA.SEGMENT__ANGEL_WEB__IDENTIFIES @ ': 119313</t>
  </si>
  <si>
    <t>{'SEGMENT.IDENTIFIES_METADATA.SEGMENT__ANGEL_WEB__IDENTIFIES @ USER_ID_UUID': 37472</t>
  </si>
  <si>
    <t>{'SEGMENT.IDENTIFIES_METADATA.SEGMENT__ANGEL_WEB__IDENTIFIES @ USERNAME_UUID': 4547</t>
  </si>
  <si>
    <t>{'SEGMENT.IDENTIFIES_METADATA.SEGMENT__ANGEL_WEB__IDENTIFIES @ PERSONA_UUID': 21045</t>
  </si>
  <si>
    <t>{'SEGMENT.IDENTIFIES_METADATA.SEGMENT__PERSONAS_THE_CHOSEN_MOBILE__IDENTIFIES @ RID_UUID': 0</t>
  </si>
  <si>
    <t>{'SEGMENT.IDENTIFIES_METADATA.SEGMENT__SHOPIFY__IDENTIFIES @ USER_ID_UUID': 0</t>
  </si>
  <si>
    <t>{'SEGMENT.IDENTIFIES_METADATA.SEGMENT__SHOPIFY__IDENTIFIES @ PERSONA_UUID': 0</t>
  </si>
  <si>
    <t>{'SEGMENT.IDENTIFIES_METADATA.SEGMENT__SHOPIFY__IDENTIFIES @ RID_UUID': None</t>
  </si>
  <si>
    <t>{'SEGMENT.IDENTIFIES_METADATA.SEGMENT__THE_CHOSEN_APP_REACT_NATIVE_PROD__IDENTIFIES @ RID_UUID': None</t>
  </si>
  <si>
    <t>{'SEGMENT.IDENTIFIES_METADATA.SEGMENT__ANGEL_WEB__IDENTIFIES @ RID_UUID': 0</t>
  </si>
  <si>
    <t>{'SEGMENT.IDENTIFIES_METADATA.SEGMENT__ANGEL_FUNDING_PROD__IDENTIFIES @ RID_UUID': None</t>
  </si>
  <si>
    <t>{'SEGMENT__SHOPIFY__IDENTIFIES@USERNAME_UUID': 846709</t>
  </si>
  <si>
    <t>{'SEGMENT.IDENTIFIES_METADATA.SEGMENT__ANGEL_APP_IOS__IDENTIFIES @ VALID_UUID IS NULL:</t>
  </si>
  <si>
    <t>{'SEGMENT.IDENTIFIES_METADATA.SEGMENT__ANGEL_MOBILE_ANDROID_PROD__IDENTIFIES @ VALID_UUID IS NULL:</t>
  </si>
  <si>
    <t>{'SEGMENT.IDENTIFIES_METADATA.SEGMENT__ANGEL_MOBILE_RN_ANDROID_PROD__IDENTIFIES @ VALID_UUID IS NULL:</t>
  </si>
  <si>
    <t>{'SEGMENT.IDENTIFIES_METADATA.SEGMENT__ANGEL_MOBILE_IOS_PROD__IDENTIFIES @ VALID_UUID IS NULL:</t>
  </si>
  <si>
    <t>{'SEGMENT.IDENTIFIES_METADATA.SEGMENT__ANGEL_MOBILE_RN_IOS_PROD__IDENTIFIES @ VALID_UUID IS NULL:</t>
  </si>
  <si>
    <t>{'SEGMENT.IDENTIFIES_METADATA.SEGMENT__ANGEL_TV_ANDROIDTV_PROD__IDENTIFIES @ VALID_UUID IS NULL:</t>
  </si>
  <si>
    <t>{'SEGMENT.IDENTIFIES_METADATA.SEGMENT__PERSONAS_THE_CHOSEN_WEB__IDENTIFIES @ VALID_UUID IS NULL:</t>
  </si>
  <si>
    <t>{'SEGMENT.IDENTIFIES_METADATA.SEGMENT__THE_CHOSEN_APP_WEB_PROD__IDENTIFIES @ VALID_UUID IS NULL:</t>
  </si>
  <si>
    <t>{'SEGMENT.IDENTIFIES_METADATA.SEGMENT__THE_CHOSEN_MOBILE_ANDROID_PROD__IDENTIFIES @ VALID_UUID IS NULL:</t>
  </si>
  <si>
    <t>{'SEGMENT.IDENTIFIES_METADATA.SEGMENT__ANGEL_FUNDING_PROD__IDENTIFIES @ VALID_UUID IS NULL:</t>
  </si>
  <si>
    <t>{'SEGMENT.IDENTIFIES_METADATA.SEGMENT__ANGEL_NFT_WEBSITE_PROD__IDENTIFIES @ VALID_UUID IS NULL:</t>
  </si>
  <si>
    <t>{'SEGMENT.IDENTIFIES_METADATA.SEGMENT__ANGEL_TV_FIRETV_PROD__IDENTIFIES @ VALID_UUID IS NUJLL:</t>
  </si>
  <si>
    <t>{'SEGMENT.IDENTIFIES_METADATA.SEGMENT__ANGEL_WEB__IDENTIFIES @ VALID_UUID IS NULL:</t>
  </si>
  <si>
    <t>{'SEGMENT.IDENTIFIES_METADATA.SEGMENT__PERSONAS_THE_CHOSEN_MOBILE__IDENTIFIES @ VALID_UUID IS NULL:</t>
  </si>
  <si>
    <t>{'SEGMENT.IDENTIFIES_METADATA.SEGMENT__THE_CHOSEN_MOBILE_IOS_PROD__IDENTIFIES @ VALID_UUID IS NULL:</t>
  </si>
  <si>
    <t>{'SEGMENT.IDENTIFIES_METADATA.SEGMENT__SHOPIFY__IDENTIFIES @ VALID_UUID IS NULL:</t>
  </si>
  <si>
    <t>{'SEGMENT.IDENTIFIES_METADATA.SEGMENT__THE_CHOSEN_APP_REACT_NATIVE_PROD__IDENTIFIES @ VALID_UUID IS NULL:</t>
  </si>
  <si>
    <t>pass 1</t>
  </si>
  <si>
    <t>pass 2</t>
  </si>
  <si>
    <t>Total</t>
  </si>
  <si>
    <r>
      <t xml:space="preserve">{'SEGMENT.IDENTIFIES_METADATA.SEGMENT__THE_CHOSEN_APP_WEB_PROD__IDENTIFIES @ ': </t>
    </r>
    <r>
      <rPr>
        <sz val="12"/>
        <rFont val="Calibri (Body)"/>
      </rPr>
      <t>1840742</t>
    </r>
    <r>
      <rPr>
        <sz val="12"/>
        <rFont val="Calibri"/>
        <family val="2"/>
        <scheme val="minor"/>
      </rPr>
      <t>}</t>
    </r>
  </si>
  <si>
    <r>
      <t xml:space="preserve">{'SEGMENT.IDENTIFIES_METADATA.SEGMENT__PERSONAS_THE_CHOSEN_WEB__IDENTIFIES @ ': </t>
    </r>
    <r>
      <rPr>
        <sz val="12"/>
        <rFont val="Calibri (Body)"/>
      </rPr>
      <t>7,973,108</t>
    </r>
    <r>
      <rPr>
        <sz val="12"/>
        <rFont val="Calibri"/>
        <family val="2"/>
        <scheme val="minor"/>
      </rPr>
      <t>}</t>
    </r>
  </si>
  <si>
    <t>% null valid_uuid</t>
  </si>
  <si>
    <t>%valid_uuid</t>
  </si>
  <si>
    <t>{'SEGMENT.IDENTIFIES_METADATA.SEGMENT__ANGEL_APP_IOS__IDENTIFIES @ VALID_UUID pass 1': 25</t>
  </si>
  <si>
    <t>{'SEGMENT.IDENTIFIES_METADATA.SEGMENT__ANGEL_MOBILE_ANDROID_PROD__IDENTIFIES @ VALID_UUID pass 1': 322802</t>
  </si>
  <si>
    <t>{'SEGMENT.IDENTIFIES_METADATA.SEGMENT__ANGEL_MOBILE_IOS_PROD__IDENTIFIES @ VALID_UUID pass 1': 713833</t>
  </si>
  <si>
    <t>{'SEGMENT.IDENTIFIES_METADATA.SEGMENT__ANGEL_MOBILE_RN_ANDROID_PROD__IDENTIFIES @ VALID_UUID pass 1': 1602</t>
  </si>
  <si>
    <t>{'SEGMENT.IDENTIFIES_METADATA.SEGMENT__ANGEL_MOBILE_RN_IOS_PROD__IDENTIFIES @ VALID_UUID pass 1': 3919</t>
  </si>
  <si>
    <t>{'SEGMENT.IDENTIFIES_METADATA.SEGMENT__ANGEL_TV_ANDROIDTV_PROD__IDENTIFIES @ VALID_UUID pass 1': 1138</t>
  </si>
  <si>
    <t>{'SEGMENT.IDENTIFIES_METADATA.SEGMENT__PERSONAS_THE_CHOSEN_WEB__IDENTIFIES @ VALID_UUID pass 1': 1890668</t>
  </si>
  <si>
    <t>{'SEGMENT.IDENTIFIES_METADATA.SEGMENT__THE_CHOSEN_APP_WEB_PROD__IDENTIFIES @ VALID_UUID pass 1': 238426</t>
  </si>
  <si>
    <t>{'SEGMENT.IDENTIFIES_METADATA.SEGMENT__THE_CHOSEN_MOBILE_ANDROID_PROD__IDENTIFIES @ VALID_UUID pass 1': 2452006</t>
  </si>
  <si>
    <t>{'SEGMENT.IDENTIFIES_METADATA.SEGMENT__ANGEL_FUNDING_PROD__IDENTIFIES @ VALID_UUID pass 1': 64720</t>
  </si>
  <si>
    <t>{'SEGMENT.IDENTIFIES_METADATA.SEGMENT__ANGEL_NFT_WEBSITE_PROD__IDENTIFIES @ VALID_UUID pass 1': 14861</t>
  </si>
  <si>
    <t>{'SEGMENT.IDENTIFIES_METADATA.SEGMENT__ANGEL_TV_FIRETV_PROD__IDENTIFIES @ VALID_UUID pass 1': 9</t>
  </si>
  <si>
    <t>{'SEGMENT.IDENTIFIES_METADATA.SEGMENT__PERSONAS_THE_CHOSEN_MOBILE__IDENTIFIES @ VALID_UUID pass 1': 279081</t>
  </si>
  <si>
    <t>{'SEGMENT.IDENTIFIES_METADATA.SEGMENT__THE_CHOSEN_MOBILE_IOS_PROD__IDENTIFIES @ VALID_UUID pass 1': 2317637</t>
  </si>
  <si>
    <t>{'SEGMENT.IDENTIFIES_METADATA.SEGMENT__SHOPIFY__IDENTIFIES @ VALID_UUID pass 1': 846709</t>
  </si>
  <si>
    <t>{'SEGMENT.IDENTIFIES_METADATA.SEGMENT__THE_CHOSEN_APP_REACT_NATIVE_PROD__IDENTIFIES @ VALID_UUID pass 1': 635439</t>
  </si>
  <si>
    <t>{'SEGMENT.IDENTIFIES_METADATA.SEGMENT__ANGEL_WEB__IDENTIFIES @ VALID_UUID pass 1': 21045</t>
  </si>
  <si>
    <t>r valid_uuid</t>
  </si>
  <si>
    <t xml:space="preserve"> r null valid_uuid</t>
  </si>
  <si>
    <t xml:space="preserve">r % total </t>
  </si>
  <si>
    <t xml:space="preserve">{'SEGMENT.IDENTIFIES_METADATA.SEGMENT__ANGEL_APP_IOS__IDENTIFIES @ VALID_UUID NOT NULL': </t>
  </si>
  <si>
    <t xml:space="preserve">{'SEGMENT.IDENTIFIES_METADATA.SEGMENT__ANGEL_MOBILE_ANDROID_PROD__IDENTIFIES @ VALID_UUID NOT NULL': </t>
  </si>
  <si>
    <t xml:space="preserve">{'SEGMENT.IDENTIFIES_METADATA.SEGMENT__ANGEL_MOBILE_IOS_PROD__IDENTIFIES @ VALID_UUID NOT NULL': </t>
  </si>
  <si>
    <t xml:space="preserve">{'SEGMENT.IDENTIFIES_METADATA.SEGMENT__ANGEL_MOBILE_RN_ANDROID_PROD__IDENTIFIES @ VALID_UUID NOT NULL': </t>
  </si>
  <si>
    <t xml:space="preserve">{'SEGMENT.IDENTIFIES_METADATA.SEGMENT__ANGEL_MOBILE_RN_IOS_PROD__IDENTIFIES @ VALID_UUID NOT NULL': </t>
  </si>
  <si>
    <t xml:space="preserve">{'SEGMENT.IDENTIFIES_METADATA.SEGMENT__ANGEL_TV_ANDROIDTV_PROD__IDENTIFIES @ VALID_UUID NOT NULL': </t>
  </si>
  <si>
    <t xml:space="preserve">{'SEGMENT.IDENTIFIES_METADATA.SEGMENT__PERSONAS_THE_CHOSEN_WEB__IDENTIFIES @ VALID_UUID NOT NULL': </t>
  </si>
  <si>
    <t xml:space="preserve">{'SEGMENT.IDENTIFIES_METADATA.SEGMENT__THE_CHOSEN_APP_WEB_PROD__IDENTIFIES @ VALID_UUID NOT NULL': </t>
  </si>
  <si>
    <t xml:space="preserve">{'SEGMENT.IDENTIFIES_METADATA.SEGMENT__THE_CHOSEN_MOBILE_ANDROID_PROD__IDENTIFIES @ VALID_UUID NOT NULL': </t>
  </si>
  <si>
    <t xml:space="preserve">{'SEGMENT.IDENTIFIES_METADATA.SEGMENT__ANGEL_FUNDING_PROD__IDENTIFIES @ VALID_UUID NOT NULL': </t>
  </si>
  <si>
    <t xml:space="preserve">{'SEGMENT.IDENTIFIES_METADATA.SEGMENT__ANGEL_NFT_WEBSITE_PROD__IDENTIFIES @ VALID_UUID NOT NULL': </t>
  </si>
  <si>
    <t xml:space="preserve">{'SEGMENT.IDENTIFIES_METADATA.SEGMENT__ANGEL_TV_FIRETV_PROD__IDENTIFIES @ VALID_UUID NOT NULL': </t>
  </si>
  <si>
    <t xml:space="preserve">{'SEGMENT.IDENTIFIES_METADATA.SEGMENT__ANGEL_WEB__IDENTIFIES @ VALID_UUID NOT NULL': </t>
  </si>
  <si>
    <t xml:space="preserve">{'SEGMENT.IDENTIFIES_METADATA.SEGMENT__PERSONAS_THE_CHOSEN_MOBILE__IDENTIFIES @ VALID_UUID NOT NULL': </t>
  </si>
  <si>
    <t xml:space="preserve">{'SEGMENT.IDENTIFIES_METADATA.SEGMENT__THE_CHOSEN_MOBILE_IOS_PROD__IDENTIFIES @ VALID_UUID NOT NULL': </t>
  </si>
  <si>
    <t>{'SEGMENT.IDENTIFIES_METADATA.SEGMENT__THE_CHOSEN_APP_REACT_NATIVE_PROD__IDENTIFIES @ VALID_UUID NOT NULL':</t>
  </si>
  <si>
    <t xml:space="preserve">{'SEGMENT.IDENTIFIES_METADATA.SEGMENT__SHOPIFY__IDENTIFIES @ VALID_UUID NOT NULL':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</si>
</sst>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 (Body)"/>
    </font>
    <font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0">
    <xf numFmtId="0" fontId="0" fillId="0" borderId="0" xfId="0"/>
    <xf numFmtId="2" fontId="0" fillId="0" borderId="0" xfId="0" applyNumberFormat="1"/>
    <xf numFmtId="3" fontId="0" fillId="0" borderId="0" xfId="0" applyNumberFormat="1"/>
    <xf numFmtId="0" fontId="0" fillId="0" borderId="0" xfId="0" applyFont="1"/>
    <xf numFmtId="3" fontId="0" fillId="0" borderId="0" xfId="0" applyNumberFormat="1" applyFont="1"/>
    <xf numFmtId="2" fontId="0" fillId="0" borderId="0" xfId="0" applyNumberFormat="1" applyFont="1"/>
    <xf numFmtId="3" fontId="0" fillId="0" borderId="0" xfId="0" applyNumberFormat="1" applyAlignment="1">
      <alignment horizontal="right"/>
    </xf>
    <xf numFmtId="3" fontId="0" fillId="0" borderId="0" xfId="0" applyNumberFormat="1" applyFont="1" applyAlignment="1">
      <alignment horizontal="right"/>
    </xf>
    <xf numFmtId="3" fontId="18" fillId="0" borderId="0" xfId="0" applyNumberFormat="1" applyFont="1" applyAlignment="1">
      <alignment horizontal="right"/>
    </xf>
    <xf numFmtId="0" fontId="16" fillId="0" borderId="10" xfId="0" applyFont="1" applyBorder="1"/>
    <xf numFmtId="3" fontId="16" fillId="0" borderId="10" xfId="0" applyNumberFormat="1" applyFont="1" applyBorder="1"/>
    <xf numFmtId="0" fontId="0" fillId="0" borderId="10" xfId="0" applyFont="1" applyBorder="1"/>
    <xf numFmtId="0" fontId="16" fillId="0" borderId="0" xfId="0" applyFont="1" applyBorder="1"/>
    <xf numFmtId="3" fontId="16" fillId="0" borderId="0" xfId="0" applyNumberFormat="1" applyFont="1" applyBorder="1"/>
    <xf numFmtId="0" fontId="0" fillId="0" borderId="0" xfId="0" applyFont="1" applyBorder="1"/>
    <xf numFmtId="3" fontId="0" fillId="0" borderId="10" xfId="0" applyNumberFormat="1" applyFont="1" applyBorder="1"/>
    <xf numFmtId="3" fontId="0" fillId="0" borderId="0" xfId="0" applyNumberFormat="1" applyFont="1" applyBorder="1"/>
    <xf numFmtId="0" fontId="0" fillId="0" borderId="0" xfId="0" quotePrefix="1" applyFont="1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21" fillId="0" borderId="0" xfId="0" applyFont="1" applyFill="1" applyBorder="1"/>
    <xf numFmtId="3" fontId="16" fillId="0" borderId="0" xfId="0" applyNumberFormat="1" applyFont="1" applyFill="1" applyBorder="1"/>
    <xf numFmtId="3" fontId="19" fillId="0" borderId="0" xfId="0" applyNumberFormat="1" applyFont="1" applyBorder="1"/>
    <xf numFmtId="3" fontId="20" fillId="0" borderId="0" xfId="0" applyNumberFormat="1" applyFont="1" applyBorder="1"/>
    <xf numFmtId="3" fontId="21" fillId="0" borderId="0" xfId="0" applyNumberFormat="1" applyFont="1" applyBorder="1"/>
    <xf numFmtId="2" fontId="0" fillId="0" borderId="0" xfId="0" applyNumberFormat="1" applyFont="1" applyBorder="1"/>
    <xf numFmtId="2" fontId="16" fillId="33" borderId="0" xfId="0" applyNumberFormat="1" applyFont="1" applyFill="1" applyBorder="1"/>
    <xf numFmtId="2" fontId="16" fillId="33" borderId="10" xfId="0" applyNumberFormat="1" applyFont="1" applyFill="1" applyBorder="1"/>
    <xf numFmtId="2" fontId="16" fillId="34" borderId="0" xfId="0" applyNumberFormat="1" applyFont="1" applyFill="1" applyBorder="1"/>
    <xf numFmtId="2" fontId="16" fillId="34" borderId="10" xfId="0" applyNumberFormat="1" applyFont="1" applyFill="1" applyBorder="1"/>
    <xf numFmtId="2" fontId="16" fillId="35" borderId="0" xfId="0" applyNumberFormat="1" applyFont="1" applyFill="1" applyBorder="1"/>
    <xf numFmtId="2" fontId="16" fillId="36" borderId="0" xfId="0" applyNumberFormat="1" applyFont="1" applyFill="1" applyBorder="1"/>
    <xf numFmtId="2" fontId="16" fillId="36" borderId="10" xfId="0" applyNumberFormat="1" applyFont="1" applyFill="1" applyBorder="1"/>
    <xf numFmtId="2" fontId="16" fillId="35" borderId="10" xfId="0" applyNumberFormat="1" applyFont="1" applyFill="1" applyBorder="1"/>
    <xf numFmtId="0" fontId="25" fillId="0" borderId="10" xfId="0" applyFont="1" applyBorder="1"/>
    <xf numFmtId="0" fontId="25" fillId="0" borderId="0" xfId="0" applyFont="1" applyBorder="1"/>
    <xf numFmtId="3" fontId="25" fillId="0" borderId="0" xfId="0" applyNumberFormat="1" applyFont="1" applyBorder="1"/>
    <xf numFmtId="3" fontId="25" fillId="0" borderId="10" xfId="0" applyNumberFormat="1" applyFont="1" applyBorder="1"/>
    <xf numFmtId="3" fontId="26" fillId="0" borderId="0" xfId="0" applyNumberFormat="1" applyFont="1" applyBorder="1"/>
    <xf numFmtId="2" fontId="25" fillId="33" borderId="10" xfId="0" applyNumberFormat="1" applyFont="1" applyFill="1" applyBorder="1"/>
    <xf numFmtId="2" fontId="25" fillId="36" borderId="0" xfId="0" applyNumberFormat="1" applyFont="1" applyFill="1" applyBorder="1"/>
    <xf numFmtId="0" fontId="26" fillId="0" borderId="10" xfId="0" applyFont="1" applyBorder="1"/>
    <xf numFmtId="3" fontId="26" fillId="0" borderId="10" xfId="0" applyNumberFormat="1" applyFont="1" applyBorder="1"/>
    <xf numFmtId="2" fontId="25" fillId="36" borderId="10" xfId="0" applyNumberFormat="1" applyFont="1" applyFill="1" applyBorder="1"/>
    <xf numFmtId="0" fontId="24" fillId="0" borderId="0" xfId="0" applyFont="1" applyBorder="1"/>
    <xf numFmtId="0" fontId="22" fillId="0" borderId="10" xfId="0" applyFont="1" applyBorder="1"/>
    <xf numFmtId="3" fontId="22" fillId="0" borderId="10" xfId="0" applyNumberFormat="1" applyFont="1" applyBorder="1"/>
    <xf numFmtId="3" fontId="24" fillId="0" borderId="10" xfId="0" applyNumberFormat="1" applyFont="1" applyBorder="1"/>
    <xf numFmtId="3" fontId="21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workbookViewId="0">
      <selection activeCell="A46" sqref="A45:A46"/>
    </sheetView>
  </sheetViews>
  <sheetFormatPr baseColWidth="10" defaultRowHeight="16" x14ac:dyDescent="0.2"/>
  <cols>
    <col min="1" max="1" width="58.33203125" bestFit="1" customWidth="1"/>
    <col min="2" max="6" width="10.83203125" style="2"/>
    <col min="7" max="7" width="10.83203125" style="6"/>
    <col min="8" max="8" width="10.83203125" style="2"/>
    <col min="9" max="9" width="10.83203125" style="1"/>
    <col min="10" max="10" width="12.5" bestFit="1" customWidth="1"/>
  </cols>
  <sheetData>
    <row r="1" spans="1:12" x14ac:dyDescent="0.2">
      <c r="C1" s="2" t="s">
        <v>27</v>
      </c>
      <c r="D1" s="2" t="s">
        <v>28</v>
      </c>
      <c r="E1" s="2" t="s">
        <v>29</v>
      </c>
      <c r="F1" s="2" t="s">
        <v>31</v>
      </c>
      <c r="G1" s="6" t="s">
        <v>32</v>
      </c>
    </row>
    <row r="2" spans="1:12" x14ac:dyDescent="0.2">
      <c r="A2" t="s">
        <v>0</v>
      </c>
      <c r="B2" s="2" t="s">
        <v>1</v>
      </c>
      <c r="C2" s="2" t="s">
        <v>30</v>
      </c>
      <c r="D2" s="2" t="s">
        <v>2</v>
      </c>
      <c r="E2" s="2" t="s">
        <v>3</v>
      </c>
      <c r="F2" s="2" t="s">
        <v>4</v>
      </c>
      <c r="G2" s="6" t="s">
        <v>5</v>
      </c>
      <c r="H2" s="2" t="s">
        <v>25</v>
      </c>
      <c r="I2" s="1" t="s">
        <v>23</v>
      </c>
      <c r="J2" s="2" t="s">
        <v>26</v>
      </c>
      <c r="K2" s="2" t="s">
        <v>24</v>
      </c>
      <c r="L2" s="2"/>
    </row>
    <row r="3" spans="1:12" x14ac:dyDescent="0.2">
      <c r="A3" t="s">
        <v>6</v>
      </c>
      <c r="B3" s="2">
        <v>40</v>
      </c>
      <c r="C3" s="2">
        <v>40</v>
      </c>
      <c r="D3" s="2">
        <v>25</v>
      </c>
      <c r="E3" s="2">
        <v>3</v>
      </c>
      <c r="F3" s="2">
        <v>25</v>
      </c>
      <c r="H3" s="2">
        <v>0</v>
      </c>
      <c r="I3" s="1">
        <v>0</v>
      </c>
      <c r="J3" s="6"/>
    </row>
    <row r="4" spans="1:12" x14ac:dyDescent="0.2">
      <c r="A4" t="s">
        <v>7</v>
      </c>
      <c r="B4" s="2">
        <v>330247</v>
      </c>
      <c r="C4" s="2">
        <v>329546</v>
      </c>
      <c r="D4" s="2">
        <v>326958</v>
      </c>
      <c r="E4" s="2">
        <v>314032</v>
      </c>
      <c r="F4" s="2">
        <v>322802</v>
      </c>
      <c r="H4" s="2">
        <v>309893</v>
      </c>
      <c r="I4" s="1">
        <f t="shared" ref="I4:I19" si="0">100*H4/B4</f>
        <v>93.836734323097559</v>
      </c>
      <c r="J4" s="6"/>
    </row>
    <row r="5" spans="1:12" x14ac:dyDescent="0.2">
      <c r="A5" t="s">
        <v>8</v>
      </c>
      <c r="B5" s="2">
        <v>728290</v>
      </c>
      <c r="C5" s="2">
        <v>728290</v>
      </c>
      <c r="D5" s="2">
        <v>728285</v>
      </c>
      <c r="E5" s="2">
        <v>691301</v>
      </c>
      <c r="F5" s="2">
        <v>713833</v>
      </c>
      <c r="H5" s="2">
        <v>675374</v>
      </c>
      <c r="I5" s="1">
        <f t="shared" si="0"/>
        <v>92.734213019538913</v>
      </c>
      <c r="J5" s="6"/>
    </row>
    <row r="6" spans="1:12" x14ac:dyDescent="0.2">
      <c r="A6" t="s">
        <v>9</v>
      </c>
      <c r="B6" s="2">
        <v>1659</v>
      </c>
      <c r="C6" s="2">
        <v>1659</v>
      </c>
      <c r="D6" s="2">
        <v>1659</v>
      </c>
      <c r="E6" s="2">
        <v>654</v>
      </c>
      <c r="F6" s="2">
        <v>1602</v>
      </c>
      <c r="H6" s="2">
        <v>652</v>
      </c>
      <c r="I6" s="1">
        <f t="shared" si="0"/>
        <v>39.300783604581071</v>
      </c>
      <c r="J6" s="6"/>
    </row>
    <row r="7" spans="1:12" x14ac:dyDescent="0.2">
      <c r="A7" t="s">
        <v>10</v>
      </c>
      <c r="B7" s="2">
        <v>3983</v>
      </c>
      <c r="C7" s="2">
        <v>3983</v>
      </c>
      <c r="D7" s="2">
        <v>3982</v>
      </c>
      <c r="E7" s="2">
        <v>1114</v>
      </c>
      <c r="F7" s="2">
        <v>3919</v>
      </c>
      <c r="H7" s="2">
        <v>1103</v>
      </c>
      <c r="I7" s="1">
        <f t="shared" si="0"/>
        <v>27.692693949284457</v>
      </c>
      <c r="J7" s="6"/>
    </row>
    <row r="8" spans="1:12" x14ac:dyDescent="0.2">
      <c r="A8" t="s">
        <v>11</v>
      </c>
      <c r="B8" s="2">
        <v>1175</v>
      </c>
      <c r="C8" s="2">
        <v>1174</v>
      </c>
      <c r="D8" s="2">
        <v>1138</v>
      </c>
      <c r="E8" s="2">
        <v>1116</v>
      </c>
      <c r="F8" s="2">
        <v>1138</v>
      </c>
      <c r="H8" s="2">
        <v>1081</v>
      </c>
      <c r="I8" s="1">
        <f t="shared" si="0"/>
        <v>92</v>
      </c>
      <c r="J8" s="6"/>
    </row>
    <row r="9" spans="1:12" x14ac:dyDescent="0.2">
      <c r="A9" t="s">
        <v>12</v>
      </c>
      <c r="B9" s="2">
        <v>7973108</v>
      </c>
      <c r="C9" s="2">
        <v>7972512</v>
      </c>
      <c r="D9" s="2">
        <v>1890668</v>
      </c>
      <c r="E9" s="2">
        <v>1317782</v>
      </c>
      <c r="F9" s="2">
        <v>1890668</v>
      </c>
      <c r="H9" s="2">
        <v>1309931</v>
      </c>
      <c r="I9" s="1">
        <f t="shared" si="0"/>
        <v>16.42936480980817</v>
      </c>
      <c r="J9" s="6"/>
    </row>
    <row r="10" spans="1:12" x14ac:dyDescent="0.2">
      <c r="A10" t="s">
        <v>13</v>
      </c>
      <c r="B10" s="2">
        <v>1840742</v>
      </c>
      <c r="C10" s="2">
        <v>994491</v>
      </c>
      <c r="D10" s="2">
        <v>415213</v>
      </c>
      <c r="E10" s="2">
        <v>52048</v>
      </c>
      <c r="F10" s="2">
        <v>238426</v>
      </c>
      <c r="H10" s="2">
        <v>31058</v>
      </c>
      <c r="I10" s="1">
        <f t="shared" si="0"/>
        <v>1.6872543789406662</v>
      </c>
      <c r="J10" s="6"/>
    </row>
    <row r="11" spans="1:12" x14ac:dyDescent="0.2">
      <c r="A11" t="s">
        <v>14</v>
      </c>
      <c r="B11" s="2">
        <v>10591004</v>
      </c>
      <c r="C11" s="2">
        <v>4143102</v>
      </c>
      <c r="D11" s="2">
        <v>2560675</v>
      </c>
      <c r="E11" s="2">
        <v>2163192</v>
      </c>
      <c r="F11" s="2">
        <v>2452006</v>
      </c>
      <c r="G11" s="6">
        <v>2136635</v>
      </c>
      <c r="H11" s="2">
        <v>2156848</v>
      </c>
      <c r="I11" s="1">
        <f t="shared" si="0"/>
        <v>20.364905914491203</v>
      </c>
      <c r="J11" s="2">
        <v>1663747</v>
      </c>
      <c r="K11" s="1">
        <f>100*J11/B11</f>
        <v>15.709058366893261</v>
      </c>
    </row>
    <row r="12" spans="1:12" x14ac:dyDescent="0.2">
      <c r="A12" t="s">
        <v>15</v>
      </c>
      <c r="B12" s="2">
        <v>312793</v>
      </c>
      <c r="C12" s="2">
        <v>312542</v>
      </c>
      <c r="D12" s="2">
        <v>146007</v>
      </c>
      <c r="E12" s="2">
        <v>540</v>
      </c>
      <c r="F12" s="2">
        <v>64720</v>
      </c>
      <c r="H12" s="2">
        <v>110</v>
      </c>
      <c r="I12" s="1">
        <f t="shared" si="0"/>
        <v>3.5167027395114341E-2</v>
      </c>
      <c r="J12" s="2"/>
    </row>
    <row r="13" spans="1:12" x14ac:dyDescent="0.2">
      <c r="A13" t="s">
        <v>16</v>
      </c>
      <c r="B13" s="2">
        <v>44743</v>
      </c>
      <c r="C13" s="2">
        <v>44743</v>
      </c>
      <c r="D13" s="2">
        <v>15468</v>
      </c>
      <c r="E13" s="2">
        <v>14188</v>
      </c>
      <c r="F13" s="2">
        <v>14661</v>
      </c>
      <c r="G13" s="6">
        <v>0</v>
      </c>
      <c r="H13" s="2">
        <v>13216</v>
      </c>
      <c r="I13" s="1">
        <f t="shared" si="0"/>
        <v>29.53758129763315</v>
      </c>
      <c r="J13" s="2">
        <v>0</v>
      </c>
    </row>
    <row r="14" spans="1:12" x14ac:dyDescent="0.2">
      <c r="A14" t="s">
        <v>17</v>
      </c>
      <c r="B14" s="2">
        <v>9</v>
      </c>
      <c r="C14" s="2">
        <v>9</v>
      </c>
      <c r="D14" s="2">
        <v>9</v>
      </c>
      <c r="E14" s="2">
        <v>6</v>
      </c>
      <c r="F14" s="2">
        <v>9</v>
      </c>
      <c r="H14" s="2">
        <v>6</v>
      </c>
      <c r="I14" s="1">
        <f t="shared" si="0"/>
        <v>66.666666666666671</v>
      </c>
      <c r="J14" s="8"/>
    </row>
    <row r="15" spans="1:12" x14ac:dyDescent="0.2">
      <c r="A15" s="3" t="s">
        <v>18</v>
      </c>
      <c r="B15" s="2">
        <v>119313</v>
      </c>
      <c r="C15" s="2">
        <v>119313</v>
      </c>
      <c r="D15" s="2">
        <v>37472</v>
      </c>
      <c r="E15" s="2">
        <v>4547</v>
      </c>
      <c r="F15" s="2">
        <v>21045</v>
      </c>
      <c r="G15" s="6">
        <v>0</v>
      </c>
      <c r="H15" s="2">
        <v>2238</v>
      </c>
      <c r="I15" s="1">
        <f t="shared" si="0"/>
        <v>1.8757386035050665</v>
      </c>
      <c r="J15" s="2">
        <v>0</v>
      </c>
    </row>
    <row r="16" spans="1:12" x14ac:dyDescent="0.2">
      <c r="A16" t="s">
        <v>19</v>
      </c>
      <c r="B16" s="2">
        <v>2683094</v>
      </c>
      <c r="C16" s="2">
        <v>406019</v>
      </c>
      <c r="D16" s="2">
        <v>288188</v>
      </c>
      <c r="E16" s="2">
        <v>279812</v>
      </c>
      <c r="F16" s="2">
        <v>279081</v>
      </c>
      <c r="H16" s="2">
        <v>268983</v>
      </c>
      <c r="I16" s="1">
        <f t="shared" si="0"/>
        <v>10.025105344799698</v>
      </c>
      <c r="J16" s="8"/>
    </row>
    <row r="17" spans="1:11" s="3" customFormat="1" x14ac:dyDescent="0.2">
      <c r="A17" s="3" t="s">
        <v>20</v>
      </c>
      <c r="B17" s="4">
        <v>9205943</v>
      </c>
      <c r="C17" s="2">
        <v>4001144</v>
      </c>
      <c r="D17" s="4">
        <v>2402159</v>
      </c>
      <c r="E17" s="4">
        <v>2041483</v>
      </c>
      <c r="F17" s="4">
        <v>2317637</v>
      </c>
      <c r="G17" s="7">
        <v>2050831</v>
      </c>
      <c r="H17" s="4">
        <v>2035297</v>
      </c>
      <c r="I17" s="5">
        <f t="shared" si="0"/>
        <v>22.108511860218989</v>
      </c>
      <c r="J17" s="2">
        <v>1556626</v>
      </c>
      <c r="K17" s="5">
        <f>100*J17/B17</f>
        <v>16.908925028104129</v>
      </c>
    </row>
    <row r="18" spans="1:11" x14ac:dyDescent="0.2">
      <c r="A18" t="s">
        <v>21</v>
      </c>
      <c r="B18" s="2">
        <v>1479555</v>
      </c>
      <c r="C18" s="2">
        <v>1479425</v>
      </c>
      <c r="D18" s="2">
        <v>0</v>
      </c>
      <c r="E18" s="2">
        <v>846709</v>
      </c>
      <c r="F18" s="2">
        <v>0</v>
      </c>
      <c r="H18" s="2">
        <v>0</v>
      </c>
      <c r="I18" s="1">
        <f t="shared" si="0"/>
        <v>0</v>
      </c>
      <c r="J18" s="8"/>
    </row>
    <row r="19" spans="1:11" x14ac:dyDescent="0.2">
      <c r="A19" t="s">
        <v>22</v>
      </c>
      <c r="B19" s="2">
        <v>3754280</v>
      </c>
      <c r="C19" s="2">
        <v>3754266</v>
      </c>
      <c r="D19" s="2">
        <v>664538</v>
      </c>
      <c r="E19" s="2">
        <v>279733</v>
      </c>
      <c r="F19" s="2">
        <v>635439</v>
      </c>
      <c r="H19" s="2">
        <v>263666</v>
      </c>
      <c r="I19" s="1">
        <f t="shared" si="0"/>
        <v>7.0230776606965915</v>
      </c>
      <c r="J19" s="8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0"/>
  <sheetViews>
    <sheetView tabSelected="1" topLeftCell="C24" zoomScaleNormal="100" workbookViewId="0">
      <selection activeCell="O118" sqref="O118"/>
    </sheetView>
  </sheetViews>
  <sheetFormatPr baseColWidth="10" defaultRowHeight="16" x14ac:dyDescent="0.2"/>
  <cols>
    <col min="1" max="1" width="113.33203125" style="14" hidden="1" customWidth="1"/>
    <col min="2" max="2" width="0" style="14" hidden="1" customWidth="1"/>
    <col min="3" max="3" width="116.33203125" style="14" customWidth="1"/>
    <col min="4" max="4" width="11.83203125" style="16" customWidth="1"/>
    <col min="5" max="5" width="10.33203125" style="13" customWidth="1"/>
    <col min="6" max="6" width="16.6640625" style="16" customWidth="1"/>
    <col min="7" max="7" width="10.83203125" style="16" customWidth="1"/>
    <col min="8" max="9" width="12.1640625" style="13" customWidth="1"/>
    <col min="10" max="10" width="17.6640625" style="27" customWidth="1"/>
    <col min="11" max="11" width="16.33203125" style="29" customWidth="1"/>
    <col min="12" max="12" width="10.83203125" style="14" customWidth="1"/>
    <col min="13" max="16384" width="10.83203125" style="14"/>
  </cols>
  <sheetData>
    <row r="1" spans="1:12" x14ac:dyDescent="0.2">
      <c r="A1" s="14" t="s">
        <v>33</v>
      </c>
      <c r="D1" s="13" t="s">
        <v>216</v>
      </c>
      <c r="E1" s="13" t="s">
        <v>217</v>
      </c>
      <c r="F1" s="22" t="s">
        <v>241</v>
      </c>
      <c r="G1" s="13"/>
      <c r="H1" s="22" t="s">
        <v>218</v>
      </c>
      <c r="I1" s="22" t="s">
        <v>240</v>
      </c>
      <c r="J1" s="27" t="s">
        <v>222</v>
      </c>
      <c r="K1" s="32" t="s">
        <v>221</v>
      </c>
      <c r="L1" s="22" t="s">
        <v>242</v>
      </c>
    </row>
    <row r="2" spans="1:12" hidden="1" x14ac:dyDescent="0.2">
      <c r="A2" s="14" t="s">
        <v>113</v>
      </c>
      <c r="C2" s="14" t="s">
        <v>165</v>
      </c>
      <c r="H2" s="13">
        <f>SUM(G3:G9)</f>
        <v>40</v>
      </c>
      <c r="K2" s="32"/>
      <c r="L2" s="26">
        <f>J8+K9</f>
        <v>100</v>
      </c>
    </row>
    <row r="3" spans="1:12" hidden="1" x14ac:dyDescent="0.2">
      <c r="A3" s="12" t="s">
        <v>114</v>
      </c>
      <c r="C3" s="18" t="s">
        <v>166</v>
      </c>
      <c r="D3" s="23"/>
      <c r="G3" s="16">
        <f t="shared" ref="G3:G9" si="0">SUM(D3:F3)</f>
        <v>0</v>
      </c>
      <c r="K3" s="32"/>
    </row>
    <row r="4" spans="1:12" s="12" customFormat="1" hidden="1" x14ac:dyDescent="0.2">
      <c r="A4" s="14" t="s">
        <v>112</v>
      </c>
      <c r="C4" s="19" t="s">
        <v>167</v>
      </c>
      <c r="D4" s="24"/>
      <c r="E4" s="13">
        <v>3</v>
      </c>
      <c r="F4" s="13"/>
      <c r="G4" s="16">
        <f t="shared" si="0"/>
        <v>3</v>
      </c>
      <c r="H4" s="13"/>
      <c r="I4" s="13"/>
      <c r="J4" s="27"/>
      <c r="K4" s="32"/>
    </row>
    <row r="5" spans="1:12" hidden="1" x14ac:dyDescent="0.2">
      <c r="A5" s="14" t="s">
        <v>99</v>
      </c>
      <c r="C5" s="18" t="s">
        <v>168</v>
      </c>
      <c r="D5" s="23"/>
      <c r="G5" s="16">
        <f t="shared" si="0"/>
        <v>0</v>
      </c>
      <c r="K5" s="32"/>
    </row>
    <row r="6" spans="1:12" s="12" customFormat="1" hidden="1" x14ac:dyDescent="0.2">
      <c r="C6" s="14" t="s">
        <v>169</v>
      </c>
      <c r="D6" s="16"/>
      <c r="E6" s="13"/>
      <c r="F6" s="13"/>
      <c r="G6" s="16">
        <f t="shared" si="0"/>
        <v>0</v>
      </c>
      <c r="H6" s="13"/>
      <c r="I6" s="13"/>
      <c r="J6" s="27"/>
      <c r="K6" s="32"/>
    </row>
    <row r="7" spans="1:12" s="12" customFormat="1" hidden="1" x14ac:dyDescent="0.2">
      <c r="C7" s="12" t="s">
        <v>223</v>
      </c>
      <c r="D7" s="13">
        <v>25</v>
      </c>
      <c r="E7" s="13"/>
      <c r="F7" s="13"/>
      <c r="G7" s="16">
        <f t="shared" si="0"/>
        <v>25</v>
      </c>
      <c r="H7" s="13"/>
      <c r="I7" s="13"/>
      <c r="J7" s="27"/>
      <c r="K7" s="32"/>
    </row>
    <row r="8" spans="1:12" s="12" customFormat="1" x14ac:dyDescent="0.2">
      <c r="C8" s="12" t="s">
        <v>243</v>
      </c>
      <c r="D8" s="13"/>
      <c r="E8" s="13"/>
      <c r="F8" s="13"/>
      <c r="G8" s="16"/>
      <c r="H8" s="13"/>
      <c r="I8" s="13">
        <f>H2-G9</f>
        <v>28</v>
      </c>
      <c r="J8" s="27">
        <f>100*I8/H2</f>
        <v>70</v>
      </c>
      <c r="K8" s="32"/>
    </row>
    <row r="9" spans="1:12" s="9" customFormat="1" x14ac:dyDescent="0.2">
      <c r="C9" s="9" t="s">
        <v>199</v>
      </c>
      <c r="D9" s="10"/>
      <c r="E9" s="10"/>
      <c r="F9" s="10">
        <v>12</v>
      </c>
      <c r="G9" s="15">
        <f t="shared" si="0"/>
        <v>12</v>
      </c>
      <c r="H9" s="10"/>
      <c r="I9" s="10"/>
      <c r="J9" s="28"/>
      <c r="K9" s="33">
        <f>100*G9/H2</f>
        <v>30</v>
      </c>
    </row>
    <row r="10" spans="1:12" hidden="1" x14ac:dyDescent="0.2">
      <c r="A10" s="14" t="s">
        <v>67</v>
      </c>
      <c r="C10" s="14" t="s">
        <v>115</v>
      </c>
      <c r="H10" s="13">
        <f>SUM(G11:G17)</f>
        <v>330247</v>
      </c>
      <c r="J10" s="31"/>
      <c r="L10" s="26">
        <f>J16+K17</f>
        <v>100</v>
      </c>
    </row>
    <row r="11" spans="1:12" s="12" customFormat="1" hidden="1" x14ac:dyDescent="0.2">
      <c r="A11" s="12" t="s">
        <v>34</v>
      </c>
      <c r="C11" s="18" t="s">
        <v>116</v>
      </c>
      <c r="D11" s="23"/>
      <c r="E11" s="13"/>
      <c r="F11" s="13"/>
      <c r="G11" s="16">
        <f t="shared" ref="G11" si="1">SUM(D11:F11)</f>
        <v>0</v>
      </c>
      <c r="H11" s="13"/>
      <c r="I11" s="13"/>
      <c r="J11" s="31"/>
      <c r="K11" s="29"/>
    </row>
    <row r="12" spans="1:12" hidden="1" x14ac:dyDescent="0.2">
      <c r="A12" s="14" t="s">
        <v>68</v>
      </c>
      <c r="C12" s="19" t="s">
        <v>117</v>
      </c>
      <c r="D12" s="24"/>
      <c r="E12" s="13">
        <v>4127</v>
      </c>
      <c r="G12" s="16">
        <f>SUM(D12:F12)</f>
        <v>4127</v>
      </c>
      <c r="J12" s="31"/>
    </row>
    <row r="13" spans="1:12" hidden="1" x14ac:dyDescent="0.2">
      <c r="A13" s="14" t="s">
        <v>69</v>
      </c>
      <c r="C13" s="18" t="s">
        <v>118</v>
      </c>
      <c r="D13" s="23"/>
      <c r="G13" s="16">
        <f t="shared" ref="G13:G73" si="2">SUM(D13:F13)</f>
        <v>0</v>
      </c>
      <c r="J13" s="31"/>
    </row>
    <row r="14" spans="1:12" hidden="1" x14ac:dyDescent="0.2">
      <c r="C14" s="14" t="s">
        <v>170</v>
      </c>
      <c r="G14" s="16">
        <f t="shared" si="2"/>
        <v>0</v>
      </c>
      <c r="J14" s="31"/>
    </row>
    <row r="15" spans="1:12" hidden="1" x14ac:dyDescent="0.2">
      <c r="C15" s="12" t="s">
        <v>224</v>
      </c>
      <c r="D15" s="13">
        <v>322802</v>
      </c>
      <c r="G15" s="16">
        <f t="shared" si="2"/>
        <v>322802</v>
      </c>
      <c r="J15" s="31"/>
    </row>
    <row r="16" spans="1:12" x14ac:dyDescent="0.2">
      <c r="C16" s="12" t="s">
        <v>244</v>
      </c>
      <c r="D16" s="13"/>
      <c r="I16" s="13">
        <f>H10-G17</f>
        <v>326929</v>
      </c>
      <c r="J16" s="31">
        <f>100*I16/H10</f>
        <v>98.995297459174495</v>
      </c>
    </row>
    <row r="17" spans="1:12" s="11" customFormat="1" x14ac:dyDescent="0.2">
      <c r="C17" s="9" t="s">
        <v>200</v>
      </c>
      <c r="D17" s="10"/>
      <c r="E17" s="10"/>
      <c r="F17" s="10">
        <v>3318</v>
      </c>
      <c r="G17" s="15">
        <f t="shared" si="2"/>
        <v>3318</v>
      </c>
      <c r="H17" s="10"/>
      <c r="I17" s="10"/>
      <c r="J17" s="34"/>
      <c r="K17" s="30">
        <f>100*G17/H10</f>
        <v>1.0047025408255033</v>
      </c>
    </row>
    <row r="18" spans="1:12" hidden="1" x14ac:dyDescent="0.2">
      <c r="A18" s="14" t="s">
        <v>70</v>
      </c>
      <c r="C18" s="14" t="s">
        <v>119</v>
      </c>
      <c r="H18" s="13">
        <f>SUM(G19:G25)</f>
        <v>728290</v>
      </c>
      <c r="J18" s="31"/>
      <c r="L18" s="26">
        <f>J24+K25</f>
        <v>100</v>
      </c>
    </row>
    <row r="19" spans="1:12" s="12" customFormat="1" hidden="1" x14ac:dyDescent="0.2">
      <c r="A19" s="12" t="s">
        <v>35</v>
      </c>
      <c r="C19" s="18" t="s">
        <v>120</v>
      </c>
      <c r="D19" s="23"/>
      <c r="E19" s="13"/>
      <c r="F19" s="13"/>
      <c r="G19" s="16">
        <f t="shared" si="2"/>
        <v>0</v>
      </c>
      <c r="H19" s="13"/>
      <c r="I19" s="13"/>
      <c r="J19" s="31"/>
      <c r="K19" s="29"/>
    </row>
    <row r="20" spans="1:12" hidden="1" x14ac:dyDescent="0.2">
      <c r="A20" s="14" t="s">
        <v>71</v>
      </c>
      <c r="C20" s="19" t="s">
        <v>121</v>
      </c>
      <c r="D20" s="24"/>
      <c r="E20" s="13">
        <v>12807</v>
      </c>
      <c r="G20" s="16">
        <f t="shared" si="2"/>
        <v>12807</v>
      </c>
      <c r="J20" s="31"/>
    </row>
    <row r="21" spans="1:12" hidden="1" x14ac:dyDescent="0.2">
      <c r="A21" s="14" t="s">
        <v>72</v>
      </c>
      <c r="C21" s="18" t="s">
        <v>122</v>
      </c>
      <c r="D21" s="23"/>
      <c r="G21" s="16">
        <f t="shared" si="2"/>
        <v>0</v>
      </c>
      <c r="J21" s="31"/>
    </row>
    <row r="22" spans="1:12" hidden="1" x14ac:dyDescent="0.2">
      <c r="C22" s="14" t="s">
        <v>171</v>
      </c>
      <c r="G22" s="16">
        <f t="shared" si="2"/>
        <v>0</v>
      </c>
      <c r="J22" s="31"/>
    </row>
    <row r="23" spans="1:12" hidden="1" x14ac:dyDescent="0.2">
      <c r="C23" s="12" t="s">
        <v>225</v>
      </c>
      <c r="D23" s="13">
        <v>713833</v>
      </c>
      <c r="G23" s="16">
        <f t="shared" si="2"/>
        <v>713833</v>
      </c>
      <c r="J23" s="31"/>
    </row>
    <row r="24" spans="1:12" x14ac:dyDescent="0.2">
      <c r="C24" s="12" t="s">
        <v>245</v>
      </c>
      <c r="D24" s="13"/>
      <c r="I24" s="13">
        <f>H18-G25</f>
        <v>726640</v>
      </c>
      <c r="J24" s="31">
        <f>100*I24/H18</f>
        <v>99.773441898144966</v>
      </c>
    </row>
    <row r="25" spans="1:12" s="11" customFormat="1" x14ac:dyDescent="0.2">
      <c r="C25" s="9" t="s">
        <v>202</v>
      </c>
      <c r="D25" s="10"/>
      <c r="E25" s="10"/>
      <c r="F25" s="10">
        <v>1650</v>
      </c>
      <c r="G25" s="15">
        <f t="shared" si="2"/>
        <v>1650</v>
      </c>
      <c r="H25" s="10"/>
      <c r="I25" s="10"/>
      <c r="J25" s="34"/>
      <c r="K25" s="30">
        <f>100*G25/H18</f>
        <v>0.22655810185503028</v>
      </c>
    </row>
    <row r="26" spans="1:12" s="12" customFormat="1" hidden="1" x14ac:dyDescent="0.2">
      <c r="A26" s="14" t="s">
        <v>36</v>
      </c>
      <c r="C26" s="14" t="s">
        <v>123</v>
      </c>
      <c r="D26" s="16"/>
      <c r="E26" s="13"/>
      <c r="F26" s="13"/>
      <c r="G26" s="16"/>
      <c r="H26" s="13">
        <f>SUM(G27:G33)</f>
        <v>1659</v>
      </c>
      <c r="I26" s="13"/>
      <c r="J26" s="31"/>
      <c r="K26" s="29"/>
      <c r="L26" s="26">
        <f>J32+K33</f>
        <v>100</v>
      </c>
    </row>
    <row r="27" spans="1:12" hidden="1" x14ac:dyDescent="0.2">
      <c r="A27" s="20" t="s">
        <v>37</v>
      </c>
      <c r="C27" s="18" t="s">
        <v>124</v>
      </c>
      <c r="D27" s="23"/>
      <c r="G27" s="16">
        <f t="shared" si="2"/>
        <v>0</v>
      </c>
      <c r="J27" s="31"/>
    </row>
    <row r="28" spans="1:12" hidden="1" x14ac:dyDescent="0.2">
      <c r="A28" s="14" t="s">
        <v>38</v>
      </c>
      <c r="C28" s="19" t="s">
        <v>125</v>
      </c>
      <c r="D28" s="24"/>
      <c r="E28" s="13">
        <v>2</v>
      </c>
      <c r="G28" s="16">
        <f t="shared" si="2"/>
        <v>2</v>
      </c>
      <c r="J28" s="31"/>
    </row>
    <row r="29" spans="1:12" hidden="1" x14ac:dyDescent="0.2">
      <c r="A29" s="14" t="s">
        <v>39</v>
      </c>
      <c r="C29" s="18" t="s">
        <v>126</v>
      </c>
      <c r="D29" s="23"/>
      <c r="G29" s="16">
        <f t="shared" si="2"/>
        <v>0</v>
      </c>
      <c r="J29" s="31"/>
    </row>
    <row r="30" spans="1:12" hidden="1" x14ac:dyDescent="0.2">
      <c r="C30" s="14" t="s">
        <v>180</v>
      </c>
      <c r="G30" s="16">
        <f t="shared" si="2"/>
        <v>0</v>
      </c>
      <c r="J30" s="31"/>
    </row>
    <row r="31" spans="1:12" hidden="1" x14ac:dyDescent="0.2">
      <c r="C31" s="12" t="s">
        <v>226</v>
      </c>
      <c r="D31" s="13">
        <v>1602</v>
      </c>
      <c r="G31" s="16">
        <f t="shared" si="2"/>
        <v>1602</v>
      </c>
      <c r="J31" s="31"/>
    </row>
    <row r="32" spans="1:12" x14ac:dyDescent="0.2">
      <c r="C32" s="12" t="s">
        <v>246</v>
      </c>
      <c r="D32" s="13"/>
      <c r="I32" s="13">
        <f>H26-G33</f>
        <v>1604</v>
      </c>
      <c r="J32" s="31">
        <f>100*I32/H26</f>
        <v>96.684749849306812</v>
      </c>
    </row>
    <row r="33" spans="1:12" s="11" customFormat="1" x14ac:dyDescent="0.2">
      <c r="C33" s="9" t="s">
        <v>201</v>
      </c>
      <c r="D33" s="10"/>
      <c r="E33" s="10"/>
      <c r="F33" s="10">
        <v>55</v>
      </c>
      <c r="G33" s="15">
        <f t="shared" si="2"/>
        <v>55</v>
      </c>
      <c r="H33" s="10"/>
      <c r="I33" s="10"/>
      <c r="J33" s="34"/>
      <c r="K33" s="30">
        <f>100*G33/H26</f>
        <v>3.3152501506931888</v>
      </c>
    </row>
    <row r="34" spans="1:12" hidden="1" x14ac:dyDescent="0.2">
      <c r="A34" s="14" t="s">
        <v>40</v>
      </c>
      <c r="C34" s="14" t="s">
        <v>127</v>
      </c>
      <c r="H34" s="13">
        <f>SUM(G35:G41)</f>
        <v>3983</v>
      </c>
      <c r="J34" s="31"/>
      <c r="L34" s="26">
        <f>J40+K41</f>
        <v>100</v>
      </c>
    </row>
    <row r="35" spans="1:12" s="12" customFormat="1" hidden="1" x14ac:dyDescent="0.2">
      <c r="A35" s="12" t="s">
        <v>41</v>
      </c>
      <c r="C35" s="18" t="s">
        <v>128</v>
      </c>
      <c r="D35" s="23"/>
      <c r="E35" s="13"/>
      <c r="F35" s="13"/>
      <c r="G35" s="16">
        <f t="shared" si="2"/>
        <v>0</v>
      </c>
      <c r="H35" s="13"/>
      <c r="I35" s="13"/>
      <c r="J35" s="31"/>
      <c r="K35" s="29"/>
    </row>
    <row r="36" spans="1:12" hidden="1" x14ac:dyDescent="0.2">
      <c r="A36" s="14" t="s">
        <v>42</v>
      </c>
      <c r="C36" s="19" t="s">
        <v>129</v>
      </c>
      <c r="D36" s="24"/>
      <c r="E36" s="13">
        <v>11</v>
      </c>
      <c r="G36" s="16">
        <f t="shared" si="2"/>
        <v>11</v>
      </c>
      <c r="J36" s="31"/>
    </row>
    <row r="37" spans="1:12" hidden="1" x14ac:dyDescent="0.2">
      <c r="A37" s="14" t="s">
        <v>43</v>
      </c>
      <c r="C37" s="18" t="s">
        <v>130</v>
      </c>
      <c r="D37" s="23"/>
      <c r="G37" s="16">
        <f t="shared" si="2"/>
        <v>0</v>
      </c>
      <c r="J37" s="31"/>
    </row>
    <row r="38" spans="1:12" hidden="1" x14ac:dyDescent="0.2">
      <c r="C38" s="14" t="s">
        <v>172</v>
      </c>
      <c r="G38" s="16">
        <f t="shared" si="2"/>
        <v>0</v>
      </c>
      <c r="J38" s="31"/>
    </row>
    <row r="39" spans="1:12" hidden="1" x14ac:dyDescent="0.2">
      <c r="C39" s="12" t="s">
        <v>227</v>
      </c>
      <c r="D39" s="13">
        <v>3919</v>
      </c>
      <c r="G39" s="16">
        <f t="shared" si="2"/>
        <v>3919</v>
      </c>
      <c r="J39" s="31"/>
    </row>
    <row r="40" spans="1:12" x14ac:dyDescent="0.2">
      <c r="C40" s="12" t="s">
        <v>247</v>
      </c>
      <c r="D40" s="13"/>
      <c r="I40" s="13">
        <f>H34-G41</f>
        <v>3930</v>
      </c>
      <c r="J40" s="31">
        <f>100*I40/H34</f>
        <v>98.669344715038918</v>
      </c>
    </row>
    <row r="41" spans="1:12" s="11" customFormat="1" x14ac:dyDescent="0.2">
      <c r="C41" s="9" t="s">
        <v>203</v>
      </c>
      <c r="D41" s="10"/>
      <c r="E41" s="10"/>
      <c r="F41" s="10">
        <v>53</v>
      </c>
      <c r="G41" s="15">
        <f t="shared" si="2"/>
        <v>53</v>
      </c>
      <c r="H41" s="10"/>
      <c r="I41" s="10"/>
      <c r="J41" s="34"/>
      <c r="K41" s="30">
        <f>100*G41/H34</f>
        <v>1.3306552849610847</v>
      </c>
    </row>
    <row r="42" spans="1:12" hidden="1" x14ac:dyDescent="0.2">
      <c r="A42" s="14" t="s">
        <v>44</v>
      </c>
      <c r="C42" s="14" t="s">
        <v>131</v>
      </c>
      <c r="H42" s="13">
        <f>SUM(G43:G49)</f>
        <v>1175</v>
      </c>
      <c r="J42" s="31"/>
      <c r="L42" s="26">
        <f>J48+K49</f>
        <v>100</v>
      </c>
    </row>
    <row r="43" spans="1:12" s="12" customFormat="1" hidden="1" x14ac:dyDescent="0.2">
      <c r="A43" s="12" t="s">
        <v>45</v>
      </c>
      <c r="C43" s="18" t="s">
        <v>132</v>
      </c>
      <c r="D43" s="23"/>
      <c r="E43" s="13"/>
      <c r="F43" s="13"/>
      <c r="G43" s="16">
        <f t="shared" si="2"/>
        <v>0</v>
      </c>
      <c r="H43" s="13"/>
      <c r="I43" s="13"/>
      <c r="J43" s="31"/>
      <c r="K43" s="29"/>
    </row>
    <row r="44" spans="1:12" hidden="1" x14ac:dyDescent="0.2">
      <c r="A44" s="14" t="s">
        <v>46</v>
      </c>
      <c r="C44" s="19" t="s">
        <v>133</v>
      </c>
      <c r="D44" s="24"/>
      <c r="E44" s="13">
        <v>35</v>
      </c>
      <c r="G44" s="16">
        <f t="shared" si="2"/>
        <v>35</v>
      </c>
      <c r="J44" s="31"/>
    </row>
    <row r="45" spans="1:12" hidden="1" x14ac:dyDescent="0.2">
      <c r="A45" s="14" t="s">
        <v>47</v>
      </c>
      <c r="C45" s="18" t="s">
        <v>134</v>
      </c>
      <c r="D45" s="23"/>
      <c r="G45" s="16">
        <f t="shared" si="2"/>
        <v>0</v>
      </c>
      <c r="J45" s="31"/>
    </row>
    <row r="46" spans="1:12" hidden="1" x14ac:dyDescent="0.2">
      <c r="C46" s="14" t="s">
        <v>173</v>
      </c>
      <c r="G46" s="16">
        <f t="shared" si="2"/>
        <v>0</v>
      </c>
      <c r="J46" s="31"/>
    </row>
    <row r="47" spans="1:12" hidden="1" x14ac:dyDescent="0.2">
      <c r="C47" s="12" t="s">
        <v>228</v>
      </c>
      <c r="D47" s="13">
        <v>1138</v>
      </c>
      <c r="G47" s="16">
        <f t="shared" si="2"/>
        <v>1138</v>
      </c>
      <c r="J47" s="31"/>
    </row>
    <row r="48" spans="1:12" x14ac:dyDescent="0.2">
      <c r="C48" s="12" t="s">
        <v>248</v>
      </c>
      <c r="D48" s="13"/>
      <c r="I48" s="13">
        <f>H42-G49</f>
        <v>1173</v>
      </c>
      <c r="J48" s="31">
        <f>100*I48/H42</f>
        <v>99.829787234042556</v>
      </c>
    </row>
    <row r="49" spans="1:12" s="11" customFormat="1" x14ac:dyDescent="0.2">
      <c r="C49" s="46" t="s">
        <v>204</v>
      </c>
      <c r="D49" s="47"/>
      <c r="E49" s="10"/>
      <c r="F49" s="10">
        <v>2</v>
      </c>
      <c r="G49" s="15">
        <f t="shared" si="2"/>
        <v>2</v>
      </c>
      <c r="H49" s="10"/>
      <c r="I49" s="10"/>
      <c r="J49" s="34"/>
      <c r="K49" s="30">
        <f>100*G49/H42</f>
        <v>0.1702127659574468</v>
      </c>
    </row>
    <row r="50" spans="1:12" hidden="1" x14ac:dyDescent="0.2">
      <c r="A50" s="14" t="s">
        <v>73</v>
      </c>
      <c r="C50" s="45" t="s">
        <v>220</v>
      </c>
      <c r="H50" s="25">
        <f>SUM(G51:G57)</f>
        <v>7973108</v>
      </c>
      <c r="I50" s="25"/>
      <c r="K50" s="32"/>
      <c r="L50" s="26">
        <f>J56+K57</f>
        <v>100</v>
      </c>
    </row>
    <row r="51" spans="1:12" s="12" customFormat="1" hidden="1" x14ac:dyDescent="0.2">
      <c r="A51" s="12" t="s">
        <v>48</v>
      </c>
      <c r="C51" s="18" t="s">
        <v>135</v>
      </c>
      <c r="D51" s="23"/>
      <c r="E51" s="13"/>
      <c r="F51" s="13"/>
      <c r="G51" s="16">
        <f t="shared" si="2"/>
        <v>0</v>
      </c>
      <c r="H51" s="13"/>
      <c r="I51" s="13"/>
      <c r="J51" s="27"/>
      <c r="K51" s="32"/>
    </row>
    <row r="52" spans="1:12" hidden="1" x14ac:dyDescent="0.2">
      <c r="A52" s="14" t="s">
        <v>74</v>
      </c>
      <c r="C52" s="19" t="s">
        <v>136</v>
      </c>
      <c r="D52" s="24"/>
      <c r="E52" s="13">
        <v>7383</v>
      </c>
      <c r="G52" s="16">
        <f t="shared" si="2"/>
        <v>7383</v>
      </c>
      <c r="K52" s="32"/>
    </row>
    <row r="53" spans="1:12" hidden="1" x14ac:dyDescent="0.2">
      <c r="A53" s="14" t="s">
        <v>75</v>
      </c>
      <c r="C53" s="18" t="s">
        <v>137</v>
      </c>
      <c r="D53" s="23"/>
      <c r="G53" s="16">
        <f t="shared" si="2"/>
        <v>0</v>
      </c>
      <c r="K53" s="32"/>
    </row>
    <row r="54" spans="1:12" hidden="1" x14ac:dyDescent="0.2">
      <c r="C54" s="14" t="s">
        <v>174</v>
      </c>
      <c r="G54" s="16">
        <f t="shared" si="2"/>
        <v>0</v>
      </c>
      <c r="K54" s="32"/>
    </row>
    <row r="55" spans="1:12" hidden="1" x14ac:dyDescent="0.2">
      <c r="C55" s="12" t="s">
        <v>229</v>
      </c>
      <c r="D55" s="25">
        <v>1890668</v>
      </c>
      <c r="G55" s="16">
        <f t="shared" si="2"/>
        <v>1890668</v>
      </c>
      <c r="K55" s="32"/>
    </row>
    <row r="56" spans="1:12" x14ac:dyDescent="0.2">
      <c r="C56" s="12" t="s">
        <v>249</v>
      </c>
      <c r="D56" s="25"/>
      <c r="I56" s="13">
        <f>H50-G57</f>
        <v>1898051</v>
      </c>
      <c r="J56" s="27">
        <f>100*I56/H50</f>
        <v>23.805660226852567</v>
      </c>
      <c r="K56" s="32"/>
    </row>
    <row r="57" spans="1:12" s="11" customFormat="1" x14ac:dyDescent="0.2">
      <c r="C57" s="9" t="s">
        <v>205</v>
      </c>
      <c r="D57" s="10"/>
      <c r="E57" s="10"/>
      <c r="F57" s="48">
        <v>6075057</v>
      </c>
      <c r="G57" s="15">
        <f t="shared" si="2"/>
        <v>6075057</v>
      </c>
      <c r="H57" s="10"/>
      <c r="I57" s="10"/>
      <c r="J57" s="28"/>
      <c r="K57" s="33">
        <f>G57/H50*100</f>
        <v>76.194339773147433</v>
      </c>
    </row>
    <row r="58" spans="1:12" hidden="1" x14ac:dyDescent="0.2">
      <c r="A58" s="14" t="s">
        <v>49</v>
      </c>
      <c r="C58" s="45" t="s">
        <v>219</v>
      </c>
      <c r="H58" s="25">
        <f>SUM(G59:G65)</f>
        <v>1840742</v>
      </c>
      <c r="I58" s="25"/>
      <c r="K58" s="32"/>
      <c r="L58" s="26">
        <f>J64+K65</f>
        <v>100</v>
      </c>
    </row>
    <row r="59" spans="1:12" s="12" customFormat="1" hidden="1" x14ac:dyDescent="0.2">
      <c r="A59" s="12" t="s">
        <v>50</v>
      </c>
      <c r="C59" s="18" t="s">
        <v>138</v>
      </c>
      <c r="D59" s="23"/>
      <c r="E59" s="13"/>
      <c r="F59" s="13"/>
      <c r="G59" s="16">
        <f t="shared" si="2"/>
        <v>0</v>
      </c>
      <c r="H59" s="13"/>
      <c r="I59" s="13"/>
      <c r="J59" s="27"/>
      <c r="K59" s="32"/>
    </row>
    <row r="60" spans="1:12" hidden="1" x14ac:dyDescent="0.2">
      <c r="A60" s="14" t="s">
        <v>51</v>
      </c>
      <c r="C60" s="19" t="s">
        <v>139</v>
      </c>
      <c r="D60" s="24"/>
      <c r="E60" s="13">
        <v>20990</v>
      </c>
      <c r="G60" s="16">
        <f t="shared" si="2"/>
        <v>20990</v>
      </c>
      <c r="K60" s="32"/>
    </row>
    <row r="61" spans="1:12" hidden="1" x14ac:dyDescent="0.2">
      <c r="A61" s="14" t="s">
        <v>52</v>
      </c>
      <c r="C61" s="18" t="s">
        <v>140</v>
      </c>
      <c r="D61" s="23"/>
      <c r="G61" s="16">
        <f t="shared" si="2"/>
        <v>0</v>
      </c>
      <c r="K61" s="32"/>
    </row>
    <row r="62" spans="1:12" hidden="1" x14ac:dyDescent="0.2">
      <c r="C62" s="14" t="s">
        <v>175</v>
      </c>
      <c r="G62" s="16">
        <f t="shared" si="2"/>
        <v>0</v>
      </c>
      <c r="K62" s="32"/>
    </row>
    <row r="63" spans="1:12" hidden="1" x14ac:dyDescent="0.2">
      <c r="C63" s="12" t="s">
        <v>230</v>
      </c>
      <c r="D63" s="13">
        <v>238426</v>
      </c>
      <c r="G63" s="16">
        <f t="shared" si="2"/>
        <v>238426</v>
      </c>
      <c r="K63" s="32"/>
    </row>
    <row r="64" spans="1:12" x14ac:dyDescent="0.2">
      <c r="C64" s="12" t="s">
        <v>250</v>
      </c>
      <c r="D64" s="13"/>
      <c r="I64" s="13">
        <f>H58-G65</f>
        <v>259416</v>
      </c>
      <c r="J64" s="27">
        <f>100*I64/H58</f>
        <v>14.093012491701716</v>
      </c>
      <c r="K64" s="32"/>
    </row>
    <row r="65" spans="1:12" s="11" customFormat="1" x14ac:dyDescent="0.2">
      <c r="C65" s="9" t="s">
        <v>206</v>
      </c>
      <c r="D65" s="10"/>
      <c r="E65" s="10"/>
      <c r="F65" s="49">
        <v>1581326</v>
      </c>
      <c r="G65" s="15">
        <f t="shared" si="2"/>
        <v>1581326</v>
      </c>
      <c r="H65" s="10"/>
      <c r="I65" s="10"/>
      <c r="J65" s="28"/>
      <c r="K65" s="33">
        <f>100*G65/H58</f>
        <v>85.906987508298286</v>
      </c>
    </row>
    <row r="66" spans="1:12" hidden="1" x14ac:dyDescent="0.2">
      <c r="A66" s="14" t="s">
        <v>53</v>
      </c>
      <c r="C66" s="14" t="s">
        <v>141</v>
      </c>
      <c r="H66" s="13">
        <f>SUM(G67:G73)</f>
        <v>10591004</v>
      </c>
      <c r="K66" s="32"/>
      <c r="L66" s="26">
        <f>J72+K73</f>
        <v>100</v>
      </c>
    </row>
    <row r="67" spans="1:12" s="12" customFormat="1" hidden="1" x14ac:dyDescent="0.2">
      <c r="A67" s="12" t="s">
        <v>54</v>
      </c>
      <c r="C67" s="18" t="s">
        <v>142</v>
      </c>
      <c r="D67" s="23"/>
      <c r="E67" s="13"/>
      <c r="F67" s="13"/>
      <c r="G67" s="16">
        <f t="shared" si="2"/>
        <v>0</v>
      </c>
      <c r="H67" s="13"/>
      <c r="I67" s="13"/>
      <c r="J67" s="27"/>
      <c r="K67" s="32"/>
    </row>
    <row r="68" spans="1:12" hidden="1" x14ac:dyDescent="0.2">
      <c r="A68" s="14" t="s">
        <v>76</v>
      </c>
      <c r="C68" s="19" t="s">
        <v>143</v>
      </c>
      <c r="D68" s="24"/>
      <c r="E68" s="13">
        <v>6344</v>
      </c>
      <c r="G68" s="16">
        <f t="shared" si="2"/>
        <v>6344</v>
      </c>
      <c r="K68" s="32"/>
    </row>
    <row r="69" spans="1:12" hidden="1" x14ac:dyDescent="0.2">
      <c r="A69" s="14" t="s">
        <v>55</v>
      </c>
      <c r="C69" s="18" t="s">
        <v>144</v>
      </c>
      <c r="D69" s="23"/>
      <c r="G69" s="16">
        <f t="shared" si="2"/>
        <v>0</v>
      </c>
      <c r="K69" s="32"/>
    </row>
    <row r="70" spans="1:12" hidden="1" x14ac:dyDescent="0.2">
      <c r="A70" s="14" t="s">
        <v>77</v>
      </c>
      <c r="C70" s="14" t="s">
        <v>145</v>
      </c>
      <c r="G70" s="16">
        <f t="shared" si="2"/>
        <v>0</v>
      </c>
      <c r="K70" s="32"/>
    </row>
    <row r="71" spans="1:12" hidden="1" x14ac:dyDescent="0.2">
      <c r="A71" s="14" t="s">
        <v>78</v>
      </c>
      <c r="C71" s="12" t="s">
        <v>231</v>
      </c>
      <c r="D71" s="13">
        <v>2452006</v>
      </c>
      <c r="G71" s="16">
        <f t="shared" si="2"/>
        <v>2452006</v>
      </c>
      <c r="K71" s="32"/>
    </row>
    <row r="72" spans="1:12" x14ac:dyDescent="0.2">
      <c r="C72" s="12" t="s">
        <v>251</v>
      </c>
      <c r="D72" s="13"/>
      <c r="I72" s="13">
        <f>H66-G73</f>
        <v>2458350</v>
      </c>
      <c r="J72" s="27">
        <f>100*I72/H66</f>
        <v>23.211680403482049</v>
      </c>
      <c r="K72" s="32"/>
    </row>
    <row r="73" spans="1:12" s="11" customFormat="1" x14ac:dyDescent="0.2">
      <c r="A73" s="11" t="s">
        <v>56</v>
      </c>
      <c r="C73" s="9" t="s">
        <v>207</v>
      </c>
      <c r="D73" s="10"/>
      <c r="E73" s="10"/>
      <c r="F73" s="10">
        <v>8132654</v>
      </c>
      <c r="G73" s="15">
        <f t="shared" si="2"/>
        <v>8132654</v>
      </c>
      <c r="H73" s="10"/>
      <c r="I73" s="10"/>
      <c r="J73" s="28"/>
      <c r="K73" s="33">
        <f>100*G73/H66</f>
        <v>76.788319596517951</v>
      </c>
    </row>
    <row r="74" spans="1:12" hidden="1" x14ac:dyDescent="0.2">
      <c r="A74" s="14" t="s">
        <v>79</v>
      </c>
      <c r="K74" s="32"/>
    </row>
    <row r="75" spans="1:12" hidden="1" x14ac:dyDescent="0.2">
      <c r="A75" s="14" t="s">
        <v>80</v>
      </c>
      <c r="K75" s="32"/>
    </row>
    <row r="76" spans="1:12" hidden="1" x14ac:dyDescent="0.2">
      <c r="A76" s="14" t="s">
        <v>81</v>
      </c>
      <c r="K76" s="32"/>
    </row>
    <row r="77" spans="1:12" hidden="1" x14ac:dyDescent="0.2">
      <c r="A77" s="14" t="s">
        <v>82</v>
      </c>
      <c r="K77" s="32"/>
    </row>
    <row r="78" spans="1:12" hidden="1" x14ac:dyDescent="0.2">
      <c r="K78" s="32"/>
    </row>
    <row r="79" spans="1:12" s="11" customFormat="1" hidden="1" x14ac:dyDescent="0.2">
      <c r="D79" s="15"/>
      <c r="E79" s="10"/>
      <c r="F79" s="15"/>
      <c r="G79" s="15"/>
      <c r="H79" s="10"/>
      <c r="I79" s="10"/>
      <c r="J79" s="28"/>
      <c r="K79" s="33"/>
    </row>
    <row r="80" spans="1:12" hidden="1" x14ac:dyDescent="0.2">
      <c r="A80" s="14" t="s">
        <v>57</v>
      </c>
      <c r="C80" s="14" t="s">
        <v>176</v>
      </c>
      <c r="H80" s="13">
        <f>SUM(G81:G87)</f>
        <v>312793</v>
      </c>
      <c r="K80" s="32"/>
      <c r="L80" s="26">
        <f>J86+K87</f>
        <v>100</v>
      </c>
    </row>
    <row r="81" spans="1:12" hidden="1" x14ac:dyDescent="0.2">
      <c r="A81" s="17" t="s">
        <v>100</v>
      </c>
      <c r="C81" s="18" t="s">
        <v>177</v>
      </c>
      <c r="D81" s="23"/>
      <c r="G81" s="16">
        <f t="shared" ref="G81:G87" si="3">SUM(D81:F81)</f>
        <v>0</v>
      </c>
      <c r="K81" s="32"/>
    </row>
    <row r="82" spans="1:12" s="12" customFormat="1" hidden="1" x14ac:dyDescent="0.2">
      <c r="A82" s="12" t="s">
        <v>101</v>
      </c>
      <c r="C82" s="19" t="s">
        <v>178</v>
      </c>
      <c r="D82" s="24"/>
      <c r="E82" s="13">
        <v>430</v>
      </c>
      <c r="F82" s="13"/>
      <c r="G82" s="16">
        <f t="shared" si="3"/>
        <v>430</v>
      </c>
      <c r="H82" s="13"/>
      <c r="I82" s="13"/>
      <c r="J82" s="27"/>
      <c r="K82" s="32"/>
    </row>
    <row r="83" spans="1:12" hidden="1" x14ac:dyDescent="0.2">
      <c r="A83" s="14" t="s">
        <v>102</v>
      </c>
      <c r="C83" s="18" t="s">
        <v>179</v>
      </c>
      <c r="D83" s="23"/>
      <c r="G83" s="16">
        <f t="shared" si="3"/>
        <v>0</v>
      </c>
      <c r="K83" s="32"/>
    </row>
    <row r="84" spans="1:12" hidden="1" x14ac:dyDescent="0.2">
      <c r="A84" s="14" t="s">
        <v>103</v>
      </c>
      <c r="C84" s="14" t="s">
        <v>197</v>
      </c>
      <c r="G84" s="16">
        <f t="shared" si="3"/>
        <v>0</v>
      </c>
      <c r="K84" s="32"/>
    </row>
    <row r="85" spans="1:12" s="12" customFormat="1" hidden="1" x14ac:dyDescent="0.2">
      <c r="C85" s="12" t="s">
        <v>232</v>
      </c>
      <c r="D85" s="13">
        <v>64720</v>
      </c>
      <c r="E85" s="13"/>
      <c r="F85" s="13"/>
      <c r="G85" s="16">
        <f t="shared" si="3"/>
        <v>64720</v>
      </c>
      <c r="H85" s="13"/>
      <c r="I85" s="13"/>
      <c r="J85" s="27"/>
      <c r="K85" s="32"/>
    </row>
    <row r="86" spans="1:12" s="12" customFormat="1" x14ac:dyDescent="0.2">
      <c r="C86" s="12" t="s">
        <v>252</v>
      </c>
      <c r="D86" s="13"/>
      <c r="E86" s="13"/>
      <c r="F86" s="13"/>
      <c r="G86" s="16"/>
      <c r="H86" s="13"/>
      <c r="I86" s="13">
        <f>H80-G87</f>
        <v>65150</v>
      </c>
      <c r="J86" s="27">
        <f>100*I86/H80</f>
        <v>20.828471225379083</v>
      </c>
      <c r="K86" s="32"/>
    </row>
    <row r="87" spans="1:12" s="9" customFormat="1" x14ac:dyDescent="0.2">
      <c r="C87" s="9" t="s">
        <v>208</v>
      </c>
      <c r="D87" s="10"/>
      <c r="E87" s="10"/>
      <c r="F87" s="10">
        <v>247643</v>
      </c>
      <c r="G87" s="15">
        <f t="shared" si="3"/>
        <v>247643</v>
      </c>
      <c r="H87" s="10"/>
      <c r="I87" s="10"/>
      <c r="J87" s="28"/>
      <c r="K87" s="33">
        <f>100*G87/H80</f>
        <v>79.17152877462091</v>
      </c>
    </row>
    <row r="88" spans="1:12" s="12" customFormat="1" hidden="1" x14ac:dyDescent="0.2">
      <c r="A88" s="14" t="s">
        <v>58</v>
      </c>
      <c r="C88" s="14" t="s">
        <v>181</v>
      </c>
      <c r="D88" s="16"/>
      <c r="E88" s="13"/>
      <c r="F88" s="13"/>
      <c r="G88" s="13"/>
      <c r="H88" s="13">
        <f>SUM(G89:G95)</f>
        <v>44748</v>
      </c>
      <c r="I88" s="13"/>
      <c r="J88" s="27"/>
      <c r="K88" s="32"/>
      <c r="L88" s="26">
        <f>J94+K95</f>
        <v>100</v>
      </c>
    </row>
    <row r="89" spans="1:12" s="12" customFormat="1" hidden="1" x14ac:dyDescent="0.2">
      <c r="A89" s="12" t="s">
        <v>104</v>
      </c>
      <c r="C89" s="18" t="s">
        <v>182</v>
      </c>
      <c r="D89" s="23"/>
      <c r="E89" s="13"/>
      <c r="F89" s="13"/>
      <c r="G89" s="16">
        <f t="shared" ref="G89:G95" si="4">SUM(D89:F89)</f>
        <v>0</v>
      </c>
      <c r="H89" s="13"/>
      <c r="I89" s="13"/>
      <c r="J89" s="27"/>
      <c r="K89" s="32"/>
    </row>
    <row r="90" spans="1:12" s="12" customFormat="1" hidden="1" x14ac:dyDescent="0.2">
      <c r="A90" s="14" t="s">
        <v>105</v>
      </c>
      <c r="C90" s="18" t="s">
        <v>183</v>
      </c>
      <c r="D90" s="23"/>
      <c r="E90" s="13"/>
      <c r="F90" s="13"/>
      <c r="G90" s="16">
        <f t="shared" si="4"/>
        <v>0</v>
      </c>
      <c r="H90" s="13"/>
      <c r="I90" s="13"/>
      <c r="J90" s="27"/>
      <c r="K90" s="32"/>
    </row>
    <row r="91" spans="1:12" s="12" customFormat="1" hidden="1" x14ac:dyDescent="0.2">
      <c r="A91" s="14" t="s">
        <v>106</v>
      </c>
      <c r="C91" s="19" t="s">
        <v>184</v>
      </c>
      <c r="D91" s="24"/>
      <c r="E91" s="13">
        <v>612</v>
      </c>
      <c r="F91" s="13"/>
      <c r="G91" s="16">
        <f t="shared" si="4"/>
        <v>612</v>
      </c>
      <c r="H91" s="13"/>
      <c r="I91" s="13"/>
      <c r="J91" s="27"/>
      <c r="K91" s="32"/>
    </row>
    <row r="92" spans="1:12" s="12" customFormat="1" hidden="1" x14ac:dyDescent="0.2">
      <c r="A92" s="14" t="s">
        <v>107</v>
      </c>
      <c r="C92" s="14" t="s">
        <v>185</v>
      </c>
      <c r="D92" s="16"/>
      <c r="E92" s="13"/>
      <c r="F92" s="13"/>
      <c r="G92" s="16">
        <f t="shared" si="4"/>
        <v>0</v>
      </c>
      <c r="H92" s="13"/>
      <c r="I92" s="13"/>
      <c r="J92" s="27"/>
      <c r="K92" s="32"/>
    </row>
    <row r="93" spans="1:12" s="12" customFormat="1" hidden="1" x14ac:dyDescent="0.2">
      <c r="B93" s="14"/>
      <c r="C93" s="12" t="s">
        <v>233</v>
      </c>
      <c r="D93" s="13">
        <v>14861</v>
      </c>
      <c r="E93" s="13"/>
      <c r="F93" s="13"/>
      <c r="G93" s="16">
        <f t="shared" si="4"/>
        <v>14861</v>
      </c>
      <c r="H93" s="13"/>
      <c r="I93" s="13"/>
      <c r="J93" s="27"/>
      <c r="K93" s="32"/>
    </row>
    <row r="94" spans="1:12" s="12" customFormat="1" x14ac:dyDescent="0.2">
      <c r="B94" s="14"/>
      <c r="C94" s="12" t="s">
        <v>253</v>
      </c>
      <c r="D94" s="13"/>
      <c r="E94" s="13"/>
      <c r="F94" s="13"/>
      <c r="G94" s="16"/>
      <c r="H94" s="13"/>
      <c r="I94" s="13">
        <f>H88-G95</f>
        <v>15473</v>
      </c>
      <c r="J94" s="27">
        <f>100*I94/H88</f>
        <v>34.578081701975506</v>
      </c>
      <c r="K94" s="32"/>
    </row>
    <row r="95" spans="1:12" s="9" customFormat="1" x14ac:dyDescent="0.2">
      <c r="B95" s="11"/>
      <c r="C95" s="9" t="s">
        <v>209</v>
      </c>
      <c r="D95" s="10"/>
      <c r="E95" s="10"/>
      <c r="F95" s="10">
        <v>29275</v>
      </c>
      <c r="G95" s="15">
        <f t="shared" si="4"/>
        <v>29275</v>
      </c>
      <c r="H95" s="10"/>
      <c r="I95" s="10"/>
      <c r="J95" s="28"/>
      <c r="K95" s="33">
        <f>100*G95/H88</f>
        <v>65.421918298024494</v>
      </c>
    </row>
    <row r="96" spans="1:12" hidden="1" x14ac:dyDescent="0.2">
      <c r="A96" s="14" t="s">
        <v>59</v>
      </c>
      <c r="C96" s="14" t="s">
        <v>146</v>
      </c>
      <c r="H96" s="13">
        <f>SUM(G97:G103)</f>
        <v>9</v>
      </c>
      <c r="J96" s="31"/>
      <c r="L96" s="26">
        <f>J102+K103</f>
        <v>100</v>
      </c>
    </row>
    <row r="97" spans="1:12" s="12" customFormat="1" hidden="1" x14ac:dyDescent="0.2">
      <c r="A97" s="12" t="s">
        <v>60</v>
      </c>
      <c r="B97" s="14"/>
      <c r="C97" s="18" t="s">
        <v>147</v>
      </c>
      <c r="D97" s="23"/>
      <c r="E97" s="13"/>
      <c r="F97" s="13"/>
      <c r="G97" s="16">
        <f t="shared" ref="G97:G103" si="5">SUM(D97:F97)</f>
        <v>0</v>
      </c>
      <c r="H97" s="13"/>
      <c r="I97" s="13"/>
      <c r="J97" s="31"/>
      <c r="K97" s="29"/>
    </row>
    <row r="98" spans="1:12" hidden="1" x14ac:dyDescent="0.2">
      <c r="A98" s="14" t="s">
        <v>61</v>
      </c>
      <c r="C98" s="19" t="s">
        <v>148</v>
      </c>
      <c r="D98" s="24"/>
      <c r="E98" s="13">
        <v>0</v>
      </c>
      <c r="G98" s="16">
        <f t="shared" si="5"/>
        <v>0</v>
      </c>
      <c r="J98" s="31"/>
    </row>
    <row r="99" spans="1:12" hidden="1" x14ac:dyDescent="0.2">
      <c r="A99" s="14" t="s">
        <v>62</v>
      </c>
      <c r="C99" s="18" t="s">
        <v>149</v>
      </c>
      <c r="D99" s="23"/>
      <c r="G99" s="16">
        <f t="shared" si="5"/>
        <v>0</v>
      </c>
      <c r="J99" s="31"/>
    </row>
    <row r="100" spans="1:12" hidden="1" x14ac:dyDescent="0.2">
      <c r="C100" s="14" t="s">
        <v>186</v>
      </c>
      <c r="G100" s="16">
        <f t="shared" si="5"/>
        <v>0</v>
      </c>
      <c r="J100" s="31"/>
    </row>
    <row r="101" spans="1:12" hidden="1" x14ac:dyDescent="0.2">
      <c r="C101" s="12" t="s">
        <v>234</v>
      </c>
      <c r="D101" s="13">
        <v>9</v>
      </c>
      <c r="G101" s="16">
        <f t="shared" si="5"/>
        <v>9</v>
      </c>
      <c r="J101" s="31"/>
    </row>
    <row r="102" spans="1:12" x14ac:dyDescent="0.2">
      <c r="C102" s="12" t="s">
        <v>254</v>
      </c>
      <c r="D102" s="13"/>
      <c r="I102" s="13">
        <f>H96-F103</f>
        <v>9</v>
      </c>
      <c r="J102" s="31">
        <f>100*I102/H96</f>
        <v>100</v>
      </c>
    </row>
    <row r="103" spans="1:12" s="11" customFormat="1" x14ac:dyDescent="0.2">
      <c r="C103" s="9" t="s">
        <v>210</v>
      </c>
      <c r="D103" s="10"/>
      <c r="E103" s="10"/>
      <c r="F103" s="10">
        <v>0</v>
      </c>
      <c r="G103" s="15">
        <f t="shared" si="5"/>
        <v>0</v>
      </c>
      <c r="H103" s="10"/>
      <c r="I103" s="10"/>
      <c r="J103" s="34"/>
      <c r="K103" s="30">
        <f>100*G103/H96</f>
        <v>0</v>
      </c>
    </row>
    <row r="104" spans="1:12" hidden="1" x14ac:dyDescent="0.2">
      <c r="A104" s="14" t="s">
        <v>63</v>
      </c>
      <c r="C104" s="14" t="s">
        <v>187</v>
      </c>
      <c r="H104" s="13">
        <f>SUM(G105:G111)</f>
        <v>119313</v>
      </c>
      <c r="K104" s="32"/>
      <c r="L104" s="26">
        <f>J110+K111</f>
        <v>100</v>
      </c>
    </row>
    <row r="105" spans="1:12" s="12" customFormat="1" hidden="1" x14ac:dyDescent="0.2">
      <c r="A105" s="14" t="s">
        <v>108</v>
      </c>
      <c r="C105" s="18" t="s">
        <v>188</v>
      </c>
      <c r="D105" s="23"/>
      <c r="E105" s="13"/>
      <c r="F105" s="13"/>
      <c r="G105" s="16">
        <f t="shared" ref="G105:G111" si="6">SUM(D105:F105)</f>
        <v>0</v>
      </c>
      <c r="H105" s="13"/>
      <c r="I105" s="13"/>
      <c r="J105" s="27"/>
      <c r="K105" s="32"/>
    </row>
    <row r="106" spans="1:12" s="12" customFormat="1" hidden="1" x14ac:dyDescent="0.2">
      <c r="A106" s="21" t="s">
        <v>109</v>
      </c>
      <c r="C106" s="19" t="s">
        <v>189</v>
      </c>
      <c r="D106" s="24"/>
      <c r="E106" s="13">
        <v>2309</v>
      </c>
      <c r="F106" s="13"/>
      <c r="G106" s="16">
        <f t="shared" si="6"/>
        <v>2309</v>
      </c>
      <c r="H106" s="13"/>
      <c r="I106" s="13"/>
      <c r="J106" s="27"/>
      <c r="K106" s="32"/>
    </row>
    <row r="107" spans="1:12" s="12" customFormat="1" hidden="1" x14ac:dyDescent="0.2">
      <c r="A107" s="14" t="s">
        <v>110</v>
      </c>
      <c r="C107" s="18" t="s">
        <v>190</v>
      </c>
      <c r="D107" s="23"/>
      <c r="E107" s="13"/>
      <c r="F107" s="13"/>
      <c r="G107" s="16">
        <f t="shared" si="6"/>
        <v>0</v>
      </c>
      <c r="H107" s="13"/>
      <c r="I107" s="13"/>
      <c r="J107" s="27"/>
      <c r="K107" s="32"/>
    </row>
    <row r="108" spans="1:12" s="12" customFormat="1" hidden="1" x14ac:dyDescent="0.2">
      <c r="A108" s="14" t="s">
        <v>111</v>
      </c>
      <c r="C108" s="14" t="s">
        <v>196</v>
      </c>
      <c r="D108" s="16"/>
      <c r="E108" s="13"/>
      <c r="F108" s="13"/>
      <c r="G108" s="16">
        <f t="shared" si="6"/>
        <v>0</v>
      </c>
      <c r="H108" s="13"/>
      <c r="I108" s="13"/>
      <c r="J108" s="27"/>
      <c r="K108" s="32"/>
    </row>
    <row r="109" spans="1:12" s="12" customFormat="1" hidden="1" x14ac:dyDescent="0.2">
      <c r="C109" s="12" t="s">
        <v>239</v>
      </c>
      <c r="D109" s="13">
        <v>21045</v>
      </c>
      <c r="E109" s="13"/>
      <c r="F109" s="13"/>
      <c r="G109" s="16">
        <f t="shared" si="6"/>
        <v>21045</v>
      </c>
      <c r="H109" s="13"/>
      <c r="I109" s="13"/>
      <c r="J109" s="27"/>
      <c r="K109" s="32"/>
    </row>
    <row r="110" spans="1:12" s="12" customFormat="1" x14ac:dyDescent="0.2">
      <c r="C110" s="12" t="s">
        <v>255</v>
      </c>
      <c r="D110" s="13"/>
      <c r="E110" s="13"/>
      <c r="F110" s="13"/>
      <c r="G110" s="16"/>
      <c r="H110" s="13"/>
      <c r="I110" s="13">
        <f>H104-F111</f>
        <v>23354</v>
      </c>
      <c r="J110" s="27">
        <f>100*I110/H104</f>
        <v>19.573726249444739</v>
      </c>
      <c r="K110" s="32"/>
    </row>
    <row r="111" spans="1:12" s="35" customFormat="1" x14ac:dyDescent="0.2">
      <c r="C111" s="36" t="s">
        <v>211</v>
      </c>
      <c r="D111" s="37"/>
      <c r="E111" s="38"/>
      <c r="F111" s="38">
        <v>95959</v>
      </c>
      <c r="G111" s="39">
        <f t="shared" si="6"/>
        <v>95959</v>
      </c>
      <c r="H111" s="38"/>
      <c r="I111" s="38"/>
      <c r="J111" s="40"/>
      <c r="K111" s="41">
        <f>100*G111/H104</f>
        <v>80.426273750555268</v>
      </c>
    </row>
    <row r="112" spans="1:12" s="12" customFormat="1" hidden="1" x14ac:dyDescent="0.2">
      <c r="A112" s="14" t="s">
        <v>83</v>
      </c>
      <c r="C112" s="14" t="s">
        <v>150</v>
      </c>
      <c r="D112" s="16"/>
      <c r="E112" s="13"/>
      <c r="F112" s="13"/>
      <c r="G112" s="13"/>
      <c r="H112" s="13">
        <f>SUM(G113:G119)</f>
        <v>2683094</v>
      </c>
      <c r="I112" s="13"/>
      <c r="J112" s="27"/>
      <c r="K112" s="32"/>
      <c r="L112" s="26">
        <f>J118+K119</f>
        <v>100</v>
      </c>
    </row>
    <row r="113" spans="1:12" s="12" customFormat="1" hidden="1" x14ac:dyDescent="0.2">
      <c r="A113" s="12" t="s">
        <v>64</v>
      </c>
      <c r="C113" s="18" t="s">
        <v>151</v>
      </c>
      <c r="D113" s="23"/>
      <c r="E113" s="13"/>
      <c r="F113" s="13"/>
      <c r="G113" s="16">
        <f t="shared" ref="G113:G127" si="7">SUM(D113:F113)</f>
        <v>0</v>
      </c>
      <c r="H113" s="13"/>
      <c r="I113" s="13"/>
      <c r="J113" s="27"/>
      <c r="K113" s="32"/>
    </row>
    <row r="114" spans="1:12" hidden="1" x14ac:dyDescent="0.2">
      <c r="A114" s="14" t="s">
        <v>84</v>
      </c>
      <c r="C114" s="19" t="s">
        <v>152</v>
      </c>
      <c r="D114" s="24"/>
      <c r="E114" s="13">
        <v>10798</v>
      </c>
      <c r="G114" s="16">
        <f t="shared" si="7"/>
        <v>10798</v>
      </c>
      <c r="K114" s="32"/>
    </row>
    <row r="115" spans="1:12" hidden="1" x14ac:dyDescent="0.2">
      <c r="A115" s="14" t="s">
        <v>85</v>
      </c>
      <c r="C115" s="18" t="s">
        <v>153</v>
      </c>
      <c r="D115" s="23"/>
      <c r="G115" s="16">
        <f t="shared" si="7"/>
        <v>0</v>
      </c>
      <c r="K115" s="32"/>
    </row>
    <row r="116" spans="1:12" hidden="1" x14ac:dyDescent="0.2">
      <c r="C116" s="14" t="s">
        <v>191</v>
      </c>
      <c r="G116" s="16">
        <f t="shared" si="7"/>
        <v>0</v>
      </c>
      <c r="K116" s="32"/>
    </row>
    <row r="117" spans="1:12" hidden="1" x14ac:dyDescent="0.2">
      <c r="C117" s="12" t="s">
        <v>235</v>
      </c>
      <c r="D117" s="13">
        <v>279081</v>
      </c>
      <c r="G117" s="16">
        <f t="shared" si="7"/>
        <v>279081</v>
      </c>
      <c r="K117" s="32"/>
    </row>
    <row r="118" spans="1:12" x14ac:dyDescent="0.2">
      <c r="C118" s="12" t="s">
        <v>256</v>
      </c>
      <c r="D118" s="13"/>
      <c r="I118" s="13">
        <f>H112-F119</f>
        <v>289879</v>
      </c>
      <c r="J118" s="27">
        <f>100*I118/H112</f>
        <v>10.803907727422148</v>
      </c>
      <c r="K118" s="32"/>
    </row>
    <row r="119" spans="1:12" s="11" customFormat="1" x14ac:dyDescent="0.2">
      <c r="C119" s="9" t="s">
        <v>212</v>
      </c>
      <c r="D119" s="10"/>
      <c r="E119" s="10"/>
      <c r="F119" s="10">
        <v>2393215</v>
      </c>
      <c r="G119" s="15">
        <f t="shared" si="7"/>
        <v>2393215</v>
      </c>
      <c r="H119" s="10"/>
      <c r="I119" s="10"/>
      <c r="J119" s="28"/>
      <c r="K119" s="33">
        <f>100*G119/H112</f>
        <v>89.196092272577857</v>
      </c>
    </row>
    <row r="120" spans="1:12" hidden="1" x14ac:dyDescent="0.2">
      <c r="A120" s="14" t="s">
        <v>86</v>
      </c>
      <c r="C120" s="14" t="s">
        <v>154</v>
      </c>
      <c r="H120" s="13">
        <f>SUM(G121:G127)</f>
        <v>9205943</v>
      </c>
      <c r="K120" s="32"/>
      <c r="L120" s="26">
        <f>J126+K127</f>
        <v>100</v>
      </c>
    </row>
    <row r="121" spans="1:12" s="12" customFormat="1" hidden="1" x14ac:dyDescent="0.2">
      <c r="A121" s="12" t="s">
        <v>65</v>
      </c>
      <c r="C121" s="18" t="s">
        <v>155</v>
      </c>
      <c r="D121" s="23"/>
      <c r="E121" s="13"/>
      <c r="F121" s="13"/>
      <c r="G121" s="16">
        <f t="shared" si="7"/>
        <v>0</v>
      </c>
      <c r="H121" s="13"/>
      <c r="I121" s="13"/>
      <c r="J121" s="27"/>
      <c r="K121" s="32"/>
    </row>
    <row r="122" spans="1:12" hidden="1" x14ac:dyDescent="0.2">
      <c r="A122" s="14" t="s">
        <v>87</v>
      </c>
      <c r="C122" s="14" t="s">
        <v>156</v>
      </c>
      <c r="G122" s="16">
        <f t="shared" si="7"/>
        <v>0</v>
      </c>
      <c r="K122" s="32"/>
    </row>
    <row r="123" spans="1:12" hidden="1" x14ac:dyDescent="0.2">
      <c r="A123" s="14" t="s">
        <v>88</v>
      </c>
      <c r="C123" s="18" t="s">
        <v>157</v>
      </c>
      <c r="D123" s="23"/>
      <c r="G123" s="16">
        <f t="shared" si="7"/>
        <v>0</v>
      </c>
      <c r="K123" s="32"/>
    </row>
    <row r="124" spans="1:12" hidden="1" x14ac:dyDescent="0.2">
      <c r="A124" s="14" t="s">
        <v>89</v>
      </c>
      <c r="C124" s="19" t="s">
        <v>158</v>
      </c>
      <c r="D124" s="24"/>
      <c r="E124" s="13">
        <v>273163</v>
      </c>
      <c r="G124" s="16">
        <f t="shared" si="7"/>
        <v>273163</v>
      </c>
      <c r="K124" s="32"/>
    </row>
    <row r="125" spans="1:12" hidden="1" x14ac:dyDescent="0.2">
      <c r="A125" s="14" t="s">
        <v>90</v>
      </c>
      <c r="C125" s="12" t="s">
        <v>236</v>
      </c>
      <c r="D125" s="13">
        <v>2317637</v>
      </c>
      <c r="G125" s="16">
        <f t="shared" si="7"/>
        <v>2317637</v>
      </c>
      <c r="K125" s="32"/>
    </row>
    <row r="126" spans="1:12" x14ac:dyDescent="0.2">
      <c r="A126" s="14" t="s">
        <v>90</v>
      </c>
      <c r="C126" s="12" t="s">
        <v>257</v>
      </c>
      <c r="D126" s="13"/>
      <c r="G126" s="16">
        <f t="shared" ref="G126" si="8">SUM(D126:F126)</f>
        <v>0</v>
      </c>
      <c r="I126" s="13">
        <f>H120-F127</f>
        <v>2590800</v>
      </c>
      <c r="J126" s="27">
        <f>100*I126/H120</f>
        <v>28.142689999275468</v>
      </c>
      <c r="K126" s="32"/>
    </row>
    <row r="127" spans="1:12" s="42" customFormat="1" x14ac:dyDescent="0.2">
      <c r="A127" s="42" t="s">
        <v>91</v>
      </c>
      <c r="C127" s="35" t="s">
        <v>213</v>
      </c>
      <c r="D127" s="38"/>
      <c r="E127" s="38"/>
      <c r="F127" s="38">
        <v>6615143</v>
      </c>
      <c r="G127" s="43">
        <f t="shared" si="7"/>
        <v>6615143</v>
      </c>
      <c r="H127" s="38"/>
      <c r="I127" s="38"/>
      <c r="J127" s="40"/>
      <c r="K127" s="44">
        <f>100*G127/H120</f>
        <v>71.857310000724539</v>
      </c>
    </row>
    <row r="128" spans="1:12" hidden="1" x14ac:dyDescent="0.2">
      <c r="A128" s="14" t="s">
        <v>92</v>
      </c>
      <c r="K128" s="32"/>
    </row>
    <row r="129" spans="1:12" hidden="1" x14ac:dyDescent="0.2">
      <c r="A129" s="14" t="s">
        <v>93</v>
      </c>
      <c r="K129" s="32"/>
    </row>
    <row r="130" spans="1:12" hidden="1" x14ac:dyDescent="0.2">
      <c r="A130" s="14" t="s">
        <v>94</v>
      </c>
      <c r="K130" s="32"/>
    </row>
    <row r="131" spans="1:12" hidden="1" x14ac:dyDescent="0.2">
      <c r="A131" s="14" t="s">
        <v>95</v>
      </c>
      <c r="K131" s="32"/>
    </row>
    <row r="132" spans="1:12" hidden="1" x14ac:dyDescent="0.2">
      <c r="K132" s="32"/>
    </row>
    <row r="133" spans="1:12" s="11" customFormat="1" hidden="1" x14ac:dyDescent="0.2">
      <c r="D133" s="15"/>
      <c r="E133" s="10"/>
      <c r="F133" s="15"/>
      <c r="G133" s="15"/>
      <c r="H133" s="10"/>
      <c r="I133" s="10"/>
      <c r="J133" s="28"/>
      <c r="K133" s="33"/>
    </row>
    <row r="134" spans="1:12" hidden="1" x14ac:dyDescent="0.2">
      <c r="A134" s="14" t="s">
        <v>21</v>
      </c>
      <c r="C134" s="14" t="s">
        <v>159</v>
      </c>
      <c r="H134" s="13">
        <f>SUM(G135:G141)</f>
        <v>1479555</v>
      </c>
      <c r="K134" s="32"/>
      <c r="L134" s="26">
        <f>J140+K141</f>
        <v>100</v>
      </c>
    </row>
    <row r="135" spans="1:12" s="12" customFormat="1" hidden="1" x14ac:dyDescent="0.2">
      <c r="A135" s="14"/>
      <c r="C135" s="14" t="s">
        <v>192</v>
      </c>
      <c r="D135" s="16"/>
      <c r="E135" s="13"/>
      <c r="F135" s="13"/>
      <c r="G135" s="16">
        <f t="shared" ref="G135:G141" si="9">SUM(D135:F135)</f>
        <v>0</v>
      </c>
      <c r="H135" s="13"/>
      <c r="I135" s="13"/>
      <c r="J135" s="27"/>
      <c r="K135" s="32"/>
    </row>
    <row r="136" spans="1:12" hidden="1" x14ac:dyDescent="0.2">
      <c r="A136" s="12" t="s">
        <v>198</v>
      </c>
      <c r="C136" s="18" t="s">
        <v>160</v>
      </c>
      <c r="D136" s="23"/>
      <c r="G136" s="16">
        <f t="shared" si="9"/>
        <v>0</v>
      </c>
      <c r="K136" s="32"/>
    </row>
    <row r="137" spans="1:12" hidden="1" x14ac:dyDescent="0.2">
      <c r="C137" s="14" t="s">
        <v>193</v>
      </c>
      <c r="G137" s="16">
        <f t="shared" si="9"/>
        <v>0</v>
      </c>
      <c r="K137" s="32"/>
    </row>
    <row r="138" spans="1:12" hidden="1" x14ac:dyDescent="0.2">
      <c r="C138" s="14" t="s">
        <v>194</v>
      </c>
      <c r="G138" s="16">
        <f t="shared" si="9"/>
        <v>0</v>
      </c>
      <c r="K138" s="32"/>
    </row>
    <row r="139" spans="1:12" hidden="1" x14ac:dyDescent="0.2">
      <c r="C139" s="12" t="s">
        <v>237</v>
      </c>
      <c r="D139" s="13"/>
      <c r="E139" s="13">
        <v>846709</v>
      </c>
      <c r="G139" s="16">
        <f t="shared" si="9"/>
        <v>846709</v>
      </c>
      <c r="K139" s="32"/>
    </row>
    <row r="140" spans="1:12" x14ac:dyDescent="0.2">
      <c r="C140" s="12" t="s">
        <v>259</v>
      </c>
      <c r="D140" s="13"/>
      <c r="G140" s="16">
        <f t="shared" ref="G140" si="10">SUM(D140:F140)</f>
        <v>0</v>
      </c>
      <c r="I140" s="13">
        <f>H134-F141</f>
        <v>846709</v>
      </c>
      <c r="J140" s="27">
        <f>100*I140/H134</f>
        <v>57.227274416969969</v>
      </c>
      <c r="K140" s="32"/>
    </row>
    <row r="141" spans="1:12" s="11" customFormat="1" x14ac:dyDescent="0.2">
      <c r="C141" s="9" t="s">
        <v>214</v>
      </c>
      <c r="D141" s="10"/>
      <c r="E141" s="15"/>
      <c r="F141" s="10">
        <v>632846</v>
      </c>
      <c r="G141" s="15">
        <f t="shared" si="9"/>
        <v>632846</v>
      </c>
      <c r="H141" s="10"/>
      <c r="I141" s="10"/>
      <c r="J141" s="28"/>
      <c r="K141" s="33">
        <f>100*G141/H134</f>
        <v>42.772725583030031</v>
      </c>
    </row>
    <row r="142" spans="1:12" hidden="1" x14ac:dyDescent="0.2">
      <c r="A142" s="14" t="s">
        <v>96</v>
      </c>
      <c r="C142" s="14" t="s">
        <v>161</v>
      </c>
      <c r="H142" s="13">
        <f>SUM(G143:G149)</f>
        <v>4017946</v>
      </c>
      <c r="K142" s="32"/>
      <c r="L142" s="26">
        <f>J148+K149</f>
        <v>100</v>
      </c>
    </row>
    <row r="143" spans="1:12" hidden="1" x14ac:dyDescent="0.2">
      <c r="A143" s="12" t="s">
        <v>66</v>
      </c>
      <c r="C143" s="18" t="s">
        <v>162</v>
      </c>
      <c r="D143" s="23"/>
      <c r="G143" s="16">
        <f t="shared" ref="G143:G149" si="11">SUM(D143:F143)</f>
        <v>0</v>
      </c>
      <c r="K143" s="32"/>
    </row>
    <row r="144" spans="1:12" hidden="1" x14ac:dyDescent="0.2">
      <c r="A144" s="14" t="s">
        <v>97</v>
      </c>
      <c r="C144" s="19" t="s">
        <v>163</v>
      </c>
      <c r="D144" s="24"/>
      <c r="E144" s="13">
        <v>279619</v>
      </c>
      <c r="G144" s="16">
        <f t="shared" si="11"/>
        <v>279619</v>
      </c>
      <c r="K144" s="32"/>
    </row>
    <row r="145" spans="1:12" hidden="1" x14ac:dyDescent="0.2">
      <c r="A145" s="14" t="s">
        <v>98</v>
      </c>
      <c r="C145" s="18" t="s">
        <v>164</v>
      </c>
      <c r="D145" s="23"/>
      <c r="G145" s="16">
        <f t="shared" si="11"/>
        <v>0</v>
      </c>
      <c r="K145" s="32"/>
    </row>
    <row r="146" spans="1:12" hidden="1" x14ac:dyDescent="0.2">
      <c r="C146" s="14" t="s">
        <v>195</v>
      </c>
      <c r="G146" s="16">
        <f t="shared" si="11"/>
        <v>0</v>
      </c>
      <c r="K146" s="32"/>
    </row>
    <row r="147" spans="1:12" hidden="1" x14ac:dyDescent="0.2">
      <c r="C147" s="12" t="s">
        <v>238</v>
      </c>
      <c r="D147" s="13">
        <v>635439</v>
      </c>
      <c r="G147" s="16">
        <f t="shared" si="11"/>
        <v>635439</v>
      </c>
      <c r="K147" s="32"/>
    </row>
    <row r="148" spans="1:12" x14ac:dyDescent="0.2">
      <c r="C148" s="12" t="s">
        <v>258</v>
      </c>
      <c r="D148" s="13"/>
      <c r="G148" s="16">
        <f t="shared" ref="G148" si="12">SUM(D148:F148)</f>
        <v>0</v>
      </c>
      <c r="I148" s="13">
        <f>H142-F149</f>
        <v>915058</v>
      </c>
      <c r="J148" s="27">
        <f>100*I148/H142</f>
        <v>22.774273223184185</v>
      </c>
      <c r="K148" s="32"/>
    </row>
    <row r="149" spans="1:12" s="11" customFormat="1" x14ac:dyDescent="0.2">
      <c r="C149" s="9" t="s">
        <v>215</v>
      </c>
      <c r="D149" s="10"/>
      <c r="E149" s="10"/>
      <c r="F149" s="10">
        <v>3102888</v>
      </c>
      <c r="G149" s="15">
        <f t="shared" si="11"/>
        <v>3102888</v>
      </c>
      <c r="H149" s="10"/>
      <c r="I149" s="10"/>
      <c r="J149" s="28"/>
      <c r="K149" s="33">
        <f>100*G149/H142</f>
        <v>77.225726776815819</v>
      </c>
    </row>
    <row r="150" spans="1:12" x14ac:dyDescent="0.2">
      <c r="G150" s="16">
        <f>SUM(G8:G149)</f>
        <v>39333621</v>
      </c>
      <c r="I150" s="13">
        <f>SUM(I8:I149)</f>
        <v>10422553</v>
      </c>
      <c r="J150" s="27">
        <f>SUM(J8:J149)</f>
        <v>918.99139882139514</v>
      </c>
      <c r="K150" s="29">
        <f>SUM(K8:K149)</f>
        <v>781.00860117860486</v>
      </c>
      <c r="L150" s="26">
        <f>SUM(J150:K150)</f>
        <v>1700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UUID COUNTS</vt:lpstr>
      <vt:lpstr>UUID_COMBO_COUNTS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Becker</dc:creator>
  <cp:lastModifiedBy>Shawn Becker</cp:lastModifiedBy>
  <dcterms:created xsi:type="dcterms:W3CDTF">2022-08-06T01:21:51Z</dcterms:created>
  <dcterms:modified xsi:type="dcterms:W3CDTF">2022-08-10T14:41:13Z</dcterms:modified>
</cp:coreProperties>
</file>