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csci1300\a-b-testing-group\To Handin\"/>
    </mc:Choice>
  </mc:AlternateContent>
  <bookViews>
    <workbookView xWindow="0" yWindow="0" windowWidth="19200" windowHeight="6648" activeTab="6" xr2:uid="{00000000-000D-0000-FFFF-FFFF00000000}"/>
  </bookViews>
  <sheets>
    <sheet name="cleanLogs" sheetId="1" r:id="rId1"/>
    <sheet name="A Data" sheetId="4" r:id="rId2"/>
    <sheet name="B Data" sheetId="3" r:id="rId3"/>
    <sheet name="Click Through Rate" sheetId="7" r:id="rId4"/>
    <sheet name="Time to Click" sheetId="8" r:id="rId5"/>
    <sheet name="Dwell Time" sheetId="6" r:id="rId6"/>
    <sheet name="Return Rate" sheetId="9" r:id="rId7"/>
  </sheets>
  <calcPr calcId="171027"/>
  <fileRecoveryPr autoRecover="0"/>
</workbook>
</file>

<file path=xl/calcChain.xml><?xml version="1.0" encoding="utf-8"?>
<calcChain xmlns="http://schemas.openxmlformats.org/spreadsheetml/2006/main">
  <c r="H61" i="3" l="1"/>
  <c r="H65" i="4"/>
  <c r="B23" i="8"/>
  <c r="H3" i="9"/>
  <c r="H2" i="9"/>
  <c r="G3" i="9"/>
  <c r="B8" i="9" s="1"/>
  <c r="G2" i="9"/>
  <c r="B6" i="9" s="1"/>
  <c r="H4" i="9"/>
  <c r="G4" i="9"/>
  <c r="C4" i="9"/>
  <c r="B4" i="9"/>
  <c r="B12" i="9"/>
  <c r="B7" i="9"/>
  <c r="E27" i="6"/>
  <c r="E28" i="6"/>
  <c r="B27" i="6"/>
  <c r="B26" i="6"/>
  <c r="B25" i="6"/>
  <c r="B24" i="6"/>
  <c r="E23" i="6"/>
  <c r="B23" i="6"/>
  <c r="E27" i="8"/>
  <c r="E21" i="6"/>
  <c r="B21" i="6"/>
  <c r="E20" i="6"/>
  <c r="B20" i="6"/>
  <c r="E19" i="6"/>
  <c r="B19" i="6"/>
  <c r="E20" i="8"/>
  <c r="B20" i="8"/>
  <c r="E19" i="8"/>
  <c r="E22" i="8" s="1"/>
  <c r="B19" i="8"/>
  <c r="B24" i="8" s="1"/>
  <c r="E18" i="8"/>
  <c r="B18" i="8"/>
  <c r="B26" i="8" s="1"/>
  <c r="B12" i="7"/>
  <c r="B11" i="7"/>
  <c r="B9" i="7"/>
  <c r="B8" i="7"/>
  <c r="B7" i="7"/>
  <c r="B6" i="7"/>
  <c r="B22" i="8" l="1"/>
  <c r="B25" i="8" s="1"/>
  <c r="E26" i="8" s="1"/>
  <c r="B9" i="9"/>
  <c r="B11" i="9" s="1"/>
  <c r="H3" i="7"/>
  <c r="H2" i="7"/>
  <c r="G3" i="7"/>
  <c r="G2" i="7"/>
  <c r="C4" i="7"/>
  <c r="D4" i="7"/>
  <c r="B4" i="7"/>
  <c r="C3" i="7"/>
  <c r="C2" i="7"/>
  <c r="I53" i="3" l="1"/>
  <c r="I45" i="3"/>
  <c r="I43" i="3"/>
  <c r="I41" i="3"/>
  <c r="I37" i="3"/>
  <c r="I35" i="3"/>
  <c r="I32" i="3"/>
  <c r="I30" i="3"/>
  <c r="I28" i="3"/>
  <c r="I26" i="3"/>
  <c r="I23" i="3"/>
  <c r="I21" i="3"/>
  <c r="I18" i="3"/>
  <c r="I16" i="3"/>
  <c r="I14" i="3"/>
  <c r="I12" i="3"/>
  <c r="I63" i="4"/>
  <c r="I52" i="4"/>
  <c r="I49" i="4"/>
  <c r="I40" i="4"/>
  <c r="I30" i="4"/>
  <c r="I27" i="4"/>
  <c r="I24" i="4"/>
  <c r="I13" i="4"/>
  <c r="I8" i="4"/>
  <c r="I6" i="4"/>
  <c r="I4" i="4"/>
  <c r="K4" i="3" l="1"/>
  <c r="K6" i="3"/>
  <c r="K8" i="3"/>
  <c r="K11" i="3"/>
  <c r="K20" i="3"/>
  <c r="K40" i="3"/>
  <c r="K52" i="3"/>
  <c r="K56" i="3"/>
  <c r="K59" i="3"/>
  <c r="K3" i="4"/>
  <c r="K12" i="4"/>
  <c r="K15" i="4"/>
  <c r="K17" i="4"/>
  <c r="K19" i="4"/>
  <c r="K23" i="4"/>
  <c r="K26" i="4"/>
  <c r="K36" i="4"/>
  <c r="K39" i="4"/>
  <c r="K45" i="4"/>
  <c r="K48" i="4"/>
  <c r="K51" i="4"/>
  <c r="K54" i="4"/>
  <c r="K59" i="4"/>
  <c r="K62" i="4"/>
</calcChain>
</file>

<file path=xl/sharedStrings.xml><?xml version="1.0" encoding="utf-8"?>
<sst xmlns="http://schemas.openxmlformats.org/spreadsheetml/2006/main" count="1425" uniqueCount="211">
  <si>
    <t>2017-10-14T20:01:33.713876+00:00</t>
  </si>
  <si>
    <t>app[web.1]:</t>
  </si>
  <si>
    <t>AB_TESTING:</t>
  </si>
  <si>
    <t>A</t>
  </si>
  <si>
    <t xml:space="preserve">caqypogt_x000D_
</t>
  </si>
  <si>
    <t>2017-10-14T20:01:46.255222+00:00</t>
  </si>
  <si>
    <t>mp4</t>
  </si>
  <si>
    <t>2017-10-14T20:04:39.112007+00:00</t>
  </si>
  <si>
    <t>B</t>
  </si>
  <si>
    <t xml:space="preserve">jdntwihfbn_x000D_
</t>
  </si>
  <si>
    <t>2017-10-14T20:05:08.344958+00:00</t>
  </si>
  <si>
    <t>mp1</t>
  </si>
  <si>
    <t>2017-10-14T20:05:22.598238+00:00</t>
  </si>
  <si>
    <t>2017-10-14T20:05:26.267183+00:00</t>
  </si>
  <si>
    <t>mp2</t>
  </si>
  <si>
    <t>2017-10-14T20:05:34.729753+00:00</t>
  </si>
  <si>
    <t>2017-10-14T20:05:37.383221+00:00</t>
  </si>
  <si>
    <t>mp3</t>
  </si>
  <si>
    <t>2017-10-14T20:05:49.747081+00:00</t>
  </si>
  <si>
    <t>2017-10-14T20:09:00.918079+00:00</t>
  </si>
  <si>
    <t xml:space="preserve">tfgqqvs_x000D_
</t>
  </si>
  <si>
    <t>2017-10-14T20:09:04.259118+00:00</t>
  </si>
  <si>
    <t>2017-10-14T20:11:13.768141+00:00</t>
  </si>
  <si>
    <t xml:space="preserve">kndccip_x000D_
</t>
  </si>
  <si>
    <t>2017-10-14T20:11:23.842395+00:00</t>
  </si>
  <si>
    <t xml:space="preserve">hsfp_x000D_
</t>
  </si>
  <si>
    <t>2017-10-14T20:11:35.582037+00:00</t>
  </si>
  <si>
    <t>2017-10-14T20:11:41.166558+00:00</t>
  </si>
  <si>
    <t>2017-10-14T20:11:42.674902+00:00</t>
  </si>
  <si>
    <t>2017-10-14T20:11:45.225150+00:00</t>
  </si>
  <si>
    <t>2017-10-14T20:11:47.990586+00:00</t>
  </si>
  <si>
    <t>2017-10-14T20:11:51.272568+00:00</t>
  </si>
  <si>
    <t>2017-10-14T20:11:53.700576+00:00</t>
  </si>
  <si>
    <t>2017-10-14T20:11:56.200643+00:00</t>
  </si>
  <si>
    <t>2017-10-14T20:15:48.335715+00:00</t>
  </si>
  <si>
    <t xml:space="preserve">epcohque_x000D_
</t>
  </si>
  <si>
    <t>2017-10-14T20:15:54.491192+00:00</t>
  </si>
  <si>
    <t>2017-10-14T20:17:50.635127+00:00</t>
  </si>
  <si>
    <t xml:space="preserve">vpul_x000D_
</t>
  </si>
  <si>
    <t>2017-10-14T20:19:47.651546+00:00</t>
  </si>
  <si>
    <t>2017-10-14T20:32:01.563720+00:00</t>
  </si>
  <si>
    <t xml:space="preserve">wqwpynqpm_x000D_
</t>
  </si>
  <si>
    <t>2017-10-14T20:33:01.156503+00:00</t>
  </si>
  <si>
    <t xml:space="preserve">adidihyi_x000D_
</t>
  </si>
  <si>
    <t>2017-10-14T20:33:06.205344+00:00</t>
  </si>
  <si>
    <t>2017-10-14T20:33:09.851958+00:00</t>
  </si>
  <si>
    <t xml:space="preserve">uzuseryfukf_x000D_
</t>
  </si>
  <si>
    <t>2017-10-14T20:33:12.652025+00:00</t>
  </si>
  <si>
    <t>2017-10-14T20:33:17.837945+00:00</t>
  </si>
  <si>
    <t>2017-10-14T20:33:19.815566+00:00</t>
  </si>
  <si>
    <t>2017-10-14T20:33:23.520915+00:00</t>
  </si>
  <si>
    <t>2017-10-14T20:34:04.247073+00:00</t>
  </si>
  <si>
    <t xml:space="preserve">qdnquede_x000D_
</t>
  </si>
  <si>
    <t>2017-10-14T20:34:07.124016+00:00</t>
  </si>
  <si>
    <t>2017-10-14T20:34:23.623223+00:00</t>
  </si>
  <si>
    <t xml:space="preserve">apaqvkuoe_x000D_
</t>
  </si>
  <si>
    <t>2017-10-14T20:34:29.616149+00:00</t>
  </si>
  <si>
    <t>2017-10-14T20:34:36.986495+00:00</t>
  </si>
  <si>
    <t>2017-10-14T20:46:03.399375+00:00</t>
  </si>
  <si>
    <t xml:space="preserve">ayuxzwi_x000D_
</t>
  </si>
  <si>
    <t>2017-10-14T20:48:59.716426+00:00</t>
  </si>
  <si>
    <t xml:space="preserve">wrfjzg_x000D_
</t>
  </si>
  <si>
    <t>2017-10-14T20:49:08.887258+00:00</t>
  </si>
  <si>
    <t>2017-10-14T20:49:19.355877+00:00</t>
  </si>
  <si>
    <t>2017-10-14T20:52:54.193441+00:00</t>
  </si>
  <si>
    <t xml:space="preserve">vebklsj_x000D_
</t>
  </si>
  <si>
    <t>2017-10-14T20:53:00.140183+00:00</t>
  </si>
  <si>
    <t>2017-10-14T20:53:59.614453+00:00</t>
  </si>
  <si>
    <t xml:space="preserve">fjjnvvqr_x000D_
</t>
  </si>
  <si>
    <t>2017-10-14T20:54:01.862205+00:00</t>
  </si>
  <si>
    <t xml:space="preserve">fgkysbdw_x000D_
</t>
  </si>
  <si>
    <t>2017-10-14T20:54:39.259766+00:00</t>
  </si>
  <si>
    <t>2017-10-14T21:02:48.430505+00:00</t>
  </si>
  <si>
    <t xml:space="preserve">csfxbnw_x000D_
</t>
  </si>
  <si>
    <t>2017-10-14T21:02:53.820311+00:00</t>
  </si>
  <si>
    <t>2017-10-14T21:09:50.200067+00:00</t>
  </si>
  <si>
    <t xml:space="preserve">hsqsynd_x000D_
</t>
  </si>
  <si>
    <t>2017-10-14T21:10:04.415254+00:00</t>
  </si>
  <si>
    <t>2017-10-14T21:10:06.525465+00:00</t>
  </si>
  <si>
    <t>2017-10-14T21:14:31.550597+00:00</t>
  </si>
  <si>
    <t xml:space="preserve">dmwewbab_x000D_
</t>
  </si>
  <si>
    <t>2017-10-14T21:14:40.152242+00:00</t>
  </si>
  <si>
    <t>2017-10-14T21:21:00.103850+00:00</t>
  </si>
  <si>
    <t>2017-10-14T21:21:02.471838+00:00</t>
  </si>
  <si>
    <t>2017-10-14T21:21:03.743454+00:00</t>
  </si>
  <si>
    <t>2017-10-14T21:21:05.382370+00:00</t>
  </si>
  <si>
    <t>2017-10-14T21:21:11.071823+00:00</t>
  </si>
  <si>
    <t>2017-10-14T21:21:12.560124+00:00</t>
  </si>
  <si>
    <t>2017-10-14T21:21:22.535194+00:00</t>
  </si>
  <si>
    <t>2017-10-14T21:21:24.592429+00:00</t>
  </si>
  <si>
    <t>2017-10-14T21:21:27.164592+00:00</t>
  </si>
  <si>
    <t>2017-10-14T21:21:36.020180+00:00</t>
  </si>
  <si>
    <t>2017-10-14T21:21:45.859520+00:00</t>
  </si>
  <si>
    <t>2017-10-14T21:21:57.923437+00:00</t>
  </si>
  <si>
    <t>2017-10-14T21:21:59.759540+00:00</t>
  </si>
  <si>
    <t>2017-10-14T21:22:39.048488+00:00</t>
  </si>
  <si>
    <t>2017-10-14T21:22:58.397579+00:00</t>
  </si>
  <si>
    <t>2017-10-14T21:23:18.689500+00:00</t>
  </si>
  <si>
    <t>2017-10-14T21:23:23.981299+00:00</t>
  </si>
  <si>
    <t>2017-10-14T21:23:30.803643+00:00</t>
  </si>
  <si>
    <t>2017-10-14T21:23:32.590521+00:00</t>
  </si>
  <si>
    <t>2017-10-14T21:23:36.067073+00:00</t>
  </si>
  <si>
    <t>2017-10-14T21:23:41.642718+00:00</t>
  </si>
  <si>
    <t>2017-10-14T21:23:49.620829+00:00</t>
  </si>
  <si>
    <t xml:space="preserve">yknsyuj_x000D_
</t>
  </si>
  <si>
    <t>2017-10-14T21:24:07.692235+00:00</t>
  </si>
  <si>
    <t>2017-10-14T21:28:05.693041+00:00</t>
  </si>
  <si>
    <t>2017-10-14T21:34:13.970394+00:00</t>
  </si>
  <si>
    <t xml:space="preserve">nktnhjt_x000D_
</t>
  </si>
  <si>
    <t>2017-10-14T21:34:32.473812+00:00</t>
  </si>
  <si>
    <t xml:space="preserve">ylwigfjh_x000D_
</t>
  </si>
  <si>
    <t>2017-10-14T21:34:39.714021+00:00</t>
  </si>
  <si>
    <t>2017-10-14T21:34:45.935718+00:00</t>
  </si>
  <si>
    <t>2017-10-14T21:34:54.452748+00:00</t>
  </si>
  <si>
    <t>2017-10-14T21:35:00.896744+00:00</t>
  </si>
  <si>
    <t>2017-10-14T21:39:04.667410+00:00</t>
  </si>
  <si>
    <t xml:space="preserve">gutbvklclvc_x000D_
</t>
  </si>
  <si>
    <t>2017-10-14T21:39:09.000020+00:00</t>
  </si>
  <si>
    <t>2017-10-14T21:39:15.632494+00:00</t>
  </si>
  <si>
    <t>2017-10-14T21:41:12.284421+00:00</t>
  </si>
  <si>
    <t xml:space="preserve">glhqaiysa_x000D_
</t>
  </si>
  <si>
    <t>2017-10-14T21:42:48.548571+00:00</t>
  </si>
  <si>
    <t xml:space="preserve">mrnrtbe_x000D_
</t>
  </si>
  <si>
    <t>2017-10-14T21:51:05.849348+00:00</t>
  </si>
  <si>
    <t xml:space="preserve">mjtnwquwsd_x000D_
</t>
  </si>
  <si>
    <t>2017-10-14T21:52:02.514249+00:00</t>
  </si>
  <si>
    <t xml:space="preserve">twomppwjeg_x000D_
</t>
  </si>
  <si>
    <t>2017-10-14T21:52:31.060776+00:00</t>
  </si>
  <si>
    <t xml:space="preserve">zdccusvp_x000D_
</t>
  </si>
  <si>
    <t>2017-10-14T21:52:34.429993+00:00</t>
  </si>
  <si>
    <t xml:space="preserve">zgqebbimz_x000D_
</t>
  </si>
  <si>
    <t>2017-10-14T21:52:54.801045+00:00</t>
  </si>
  <si>
    <t>2017-10-14T21:53:04.793761+00:00</t>
  </si>
  <si>
    <t>2017-10-14T21:53:08.915980+00:00</t>
  </si>
  <si>
    <t>2017-10-14T21:53:11.607989+00:00</t>
  </si>
  <si>
    <t>2017-10-14T21:54:21.405829+00:00</t>
  </si>
  <si>
    <t>2017-10-14T21:54:24.150677+00:00</t>
  </si>
  <si>
    <t>2017-10-14T21:54:39.738996+00:00</t>
  </si>
  <si>
    <t>2017-10-14T21:54:53.885149+00:00</t>
  </si>
  <si>
    <t>2017-10-14T22:10:49.794155+00:00</t>
  </si>
  <si>
    <t xml:space="preserve">zxecnnj_x000D_
</t>
  </si>
  <si>
    <t>2017-10-14T22:10:56.635227+00:00</t>
  </si>
  <si>
    <t>2017-10-14T22:11:12.973532+00:00</t>
  </si>
  <si>
    <t>2017-10-14T22:22:56.269165+00:00</t>
  </si>
  <si>
    <t xml:space="preserve">bsogxvs_x000D_
</t>
  </si>
  <si>
    <t>2017-10-14T22:23:03.145163+00:00</t>
  </si>
  <si>
    <t>2017-10-14T22:23:05.884685+00:00</t>
  </si>
  <si>
    <t>2017-10-14T22:30:58.163534+00:00</t>
  </si>
  <si>
    <t xml:space="preserve">hkvggdrb_x000D_
</t>
  </si>
  <si>
    <t>2017-10-14T22:31:20.483572+00:00</t>
  </si>
  <si>
    <t>2017-10-14T22:32:12.630749+00:00</t>
  </si>
  <si>
    <t>2017-10-14T22:32:13.907954+00:00</t>
  </si>
  <si>
    <t>2017-10-14T22:32:20.085830+00:00</t>
  </si>
  <si>
    <t>2017-10-14T22:32:30.392554+00:00</t>
  </si>
  <si>
    <t>2017-10-14T22:38:56.860669+00:00</t>
  </si>
  <si>
    <t>2017-10-14T22:40:37.446508+00:00</t>
  </si>
  <si>
    <t xml:space="preserve">jpfamku_x000D_
</t>
  </si>
  <si>
    <t>2017-10-14T22:51:34.696976+00:00</t>
  </si>
  <si>
    <t>2017-10-14T22:51:40.336454+00:00</t>
  </si>
  <si>
    <t>2017-10-14T22:51:49.790513+00:00</t>
  </si>
  <si>
    <t>2017-10-14T22:52:10.551575+00:00</t>
  </si>
  <si>
    <t>2017-10-14T22:52:17.403557+00:00</t>
  </si>
  <si>
    <t xml:space="preserve">_x000D_
</t>
  </si>
  <si>
    <t>Time to Click</t>
  </si>
  <si>
    <t>return</t>
  </si>
  <si>
    <t>Dwell Time</t>
  </si>
  <si>
    <t>11 returns</t>
  </si>
  <si>
    <t>16 returns</t>
  </si>
  <si>
    <t>15 unique sessions</t>
  </si>
  <si>
    <t>9 unique clicks</t>
  </si>
  <si>
    <t>23 unique sessions</t>
  </si>
  <si>
    <t>15 unique clicks</t>
  </si>
  <si>
    <t>t</t>
  </si>
  <si>
    <t>Observed</t>
  </si>
  <si>
    <t>Version A</t>
  </si>
  <si>
    <t>Version B</t>
  </si>
  <si>
    <t>Total</t>
  </si>
  <si>
    <t>Clicked</t>
  </si>
  <si>
    <t>No Click</t>
  </si>
  <si>
    <t>Expected</t>
  </si>
  <si>
    <t>A Clicked</t>
  </si>
  <si>
    <t>A No Click</t>
  </si>
  <si>
    <t>B Clicked</t>
  </si>
  <si>
    <t>B No Click</t>
  </si>
  <si>
    <t>chi-squared</t>
  </si>
  <si>
    <t>df</t>
  </si>
  <si>
    <t>Returned</t>
  </si>
  <si>
    <t>No Return</t>
  </si>
  <si>
    <t>A Returned</t>
  </si>
  <si>
    <t>A No Return</t>
  </si>
  <si>
    <t>B Returned</t>
  </si>
  <si>
    <t>B No Return</t>
  </si>
  <si>
    <t>(first for each user)</t>
  </si>
  <si>
    <t>(in milliseconds)</t>
  </si>
  <si>
    <r>
      <t>Average 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</si>
  <si>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Average 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</si>
  <si>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Count (N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</si>
  <si>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Count (N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</si>
  <si>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StDev (s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</si>
  <si>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StDev (s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</si>
  <si>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(N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-1)s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</si>
  <si>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-1)s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</si>
  <si>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Denom, part 1</t>
  </si>
  <si>
    <t>Denom, part 2</t>
  </si>
  <si>
    <t>Denominator</t>
  </si>
  <si>
    <t>Numerator</t>
  </si>
  <si>
    <t>(for each click that returned)</t>
  </si>
  <si>
    <t>sorted by Session ID</t>
  </si>
  <si>
    <t>Return?</t>
  </si>
  <si>
    <t>26 total clicks</t>
  </si>
  <si>
    <t>25 total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</si>
</sst>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33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/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1" fillId="3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Alignment="1"/>
    <xf numFmtId="0" fontId="0" fillId="0" borderId="0" xfId="0" applyAlignment="1">
      <alignment wrapText="1"/>
    </xf>
    <xf numFmtId="0" fontId="0" fillId="0" borderId="0" xfId="0" applyFill="1" applyAlignment="1">
      <alignment vertical="center"/>
    </xf>
    <xf numFmtId="0" fontId="20" fillId="0" borderId="0" xfId="0" applyFont="1" applyFill="1" applyAlignment="1"/>
    <xf numFmtId="0" fontId="22" fillId="0" borderId="0" xfId="0" applyFont="1"/>
    <xf numFmtId="0" fontId="16" fillId="0" borderId="0" xfId="0" applyFont="1"/>
    <xf numFmtId="0" fontId="0" fillId="0" borderId="10" xfId="0" applyBorder="1" applyAlignment="1">
      <alignment vertical="center"/>
    </xf>
    <xf numFmtId="0" fontId="18" fillId="33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20" fillId="33" borderId="0" xfId="0" applyFont="1" applyFill="1" applyAlignment="1">
      <alignment vertical="center"/>
    </xf>
    <xf numFmtId="0" fontId="20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10" xfId="0" applyFont="1" applyBorder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opLeftCell="A16" workbookViewId="0">
      <selection activeCell="H117" sqref="H117"/>
    </sheetView>
  </sheetViews>
  <sheetFormatPr defaultRowHeight="20.05" customHeight="1" x14ac:dyDescent="0.55000000000000004"/>
  <cols>
    <col min="8" max="8" width="15.7890625" style="12" customWidth="1"/>
  </cols>
  <sheetData>
    <row r="1" spans="1:8" ht="14.4" x14ac:dyDescent="0.55000000000000004">
      <c r="A1" t="s">
        <v>0</v>
      </c>
      <c r="B1" t="s">
        <v>1</v>
      </c>
      <c r="C1" t="s">
        <v>2</v>
      </c>
      <c r="D1" t="s">
        <v>3</v>
      </c>
      <c r="E1">
        <v>1508011293129</v>
      </c>
      <c r="F1">
        <v>0</v>
      </c>
      <c r="G1">
        <v>0</v>
      </c>
      <c r="H1" s="12" t="s">
        <v>4</v>
      </c>
    </row>
    <row r="2" spans="1:8" ht="14.4" x14ac:dyDescent="0.55000000000000004">
      <c r="A2" t="s">
        <v>5</v>
      </c>
      <c r="B2" t="s">
        <v>1</v>
      </c>
      <c r="C2" t="s">
        <v>2</v>
      </c>
      <c r="D2" t="s">
        <v>3</v>
      </c>
      <c r="E2">
        <v>1508011293129</v>
      </c>
      <c r="F2">
        <v>1508011305614</v>
      </c>
      <c r="G2" t="s">
        <v>6</v>
      </c>
      <c r="H2" s="12" t="s">
        <v>4</v>
      </c>
    </row>
    <row r="3" spans="1:8" ht="14.4" x14ac:dyDescent="0.55000000000000004">
      <c r="A3" t="s">
        <v>7</v>
      </c>
      <c r="B3" t="s">
        <v>1</v>
      </c>
      <c r="C3" t="s">
        <v>2</v>
      </c>
      <c r="D3" t="s">
        <v>8</v>
      </c>
      <c r="E3">
        <v>1508011478444</v>
      </c>
      <c r="F3">
        <v>0</v>
      </c>
      <c r="G3">
        <v>0</v>
      </c>
      <c r="H3" s="12" t="s">
        <v>9</v>
      </c>
    </row>
    <row r="4" spans="1:8" ht="14.4" x14ac:dyDescent="0.55000000000000004">
      <c r="A4" t="s">
        <v>10</v>
      </c>
      <c r="B4" t="s">
        <v>1</v>
      </c>
      <c r="C4" t="s">
        <v>2</v>
      </c>
      <c r="D4" t="s">
        <v>8</v>
      </c>
      <c r="E4">
        <v>1508011478444</v>
      </c>
      <c r="F4">
        <v>1508011507705</v>
      </c>
      <c r="G4" t="s">
        <v>11</v>
      </c>
      <c r="H4" s="12" t="s">
        <v>9</v>
      </c>
    </row>
    <row r="5" spans="1:8" ht="14.4" x14ac:dyDescent="0.55000000000000004">
      <c r="A5" t="s">
        <v>12</v>
      </c>
      <c r="B5" t="s">
        <v>1</v>
      </c>
      <c r="C5" t="s">
        <v>2</v>
      </c>
      <c r="D5" t="s">
        <v>8</v>
      </c>
      <c r="E5">
        <v>1508011521929</v>
      </c>
      <c r="F5">
        <v>0</v>
      </c>
      <c r="G5">
        <v>0</v>
      </c>
      <c r="H5" s="12" t="s">
        <v>9</v>
      </c>
    </row>
    <row r="6" spans="1:8" ht="14.4" x14ac:dyDescent="0.55000000000000004">
      <c r="A6" t="s">
        <v>13</v>
      </c>
      <c r="B6" t="s">
        <v>1</v>
      </c>
      <c r="C6" t="s">
        <v>2</v>
      </c>
      <c r="D6" t="s">
        <v>8</v>
      </c>
      <c r="E6">
        <v>1508011521929</v>
      </c>
      <c r="F6">
        <v>1508011525482</v>
      </c>
      <c r="G6" t="s">
        <v>14</v>
      </c>
      <c r="H6" s="12" t="s">
        <v>9</v>
      </c>
    </row>
    <row r="7" spans="1:8" ht="14.4" x14ac:dyDescent="0.55000000000000004">
      <c r="A7" t="s">
        <v>15</v>
      </c>
      <c r="B7" t="s">
        <v>1</v>
      </c>
      <c r="C7" t="s">
        <v>2</v>
      </c>
      <c r="D7" t="s">
        <v>8</v>
      </c>
      <c r="E7">
        <v>1508011533854</v>
      </c>
      <c r="F7">
        <v>0</v>
      </c>
      <c r="G7">
        <v>0</v>
      </c>
      <c r="H7" s="12" t="s">
        <v>9</v>
      </c>
    </row>
    <row r="8" spans="1:8" ht="14.4" x14ac:dyDescent="0.55000000000000004">
      <c r="A8" t="s">
        <v>16</v>
      </c>
      <c r="B8" t="s">
        <v>1</v>
      </c>
      <c r="C8" t="s">
        <v>2</v>
      </c>
      <c r="D8" t="s">
        <v>8</v>
      </c>
      <c r="E8">
        <v>1508011533854</v>
      </c>
      <c r="F8">
        <v>1508011536701</v>
      </c>
      <c r="G8" t="s">
        <v>17</v>
      </c>
      <c r="H8" s="12" t="s">
        <v>9</v>
      </c>
    </row>
    <row r="9" spans="1:8" ht="14.4" x14ac:dyDescent="0.55000000000000004">
      <c r="A9" t="s">
        <v>18</v>
      </c>
      <c r="B9" t="s">
        <v>1</v>
      </c>
      <c r="C9" t="s">
        <v>2</v>
      </c>
      <c r="D9" t="s">
        <v>8</v>
      </c>
      <c r="E9">
        <v>1508011548718</v>
      </c>
      <c r="F9">
        <v>0</v>
      </c>
      <c r="G9">
        <v>0</v>
      </c>
      <c r="H9" s="12" t="s">
        <v>9</v>
      </c>
    </row>
    <row r="10" spans="1:8" ht="14.4" x14ac:dyDescent="0.55000000000000004">
      <c r="A10" t="s">
        <v>19</v>
      </c>
      <c r="B10" t="s">
        <v>1</v>
      </c>
      <c r="C10" t="s">
        <v>2</v>
      </c>
      <c r="D10" t="s">
        <v>3</v>
      </c>
      <c r="E10">
        <v>1508011741451</v>
      </c>
      <c r="F10">
        <v>0</v>
      </c>
      <c r="G10">
        <v>0</v>
      </c>
      <c r="H10" s="12" t="s">
        <v>20</v>
      </c>
    </row>
    <row r="11" spans="1:8" ht="14.4" x14ac:dyDescent="0.55000000000000004">
      <c r="A11" t="s">
        <v>21</v>
      </c>
      <c r="B11" t="s">
        <v>1</v>
      </c>
      <c r="C11" t="s">
        <v>2</v>
      </c>
      <c r="D11" t="s">
        <v>3</v>
      </c>
      <c r="E11">
        <v>1508011741451</v>
      </c>
      <c r="F11">
        <v>1508011744852</v>
      </c>
      <c r="G11" t="s">
        <v>11</v>
      </c>
      <c r="H11" s="12" t="s">
        <v>20</v>
      </c>
    </row>
    <row r="12" spans="1:8" ht="14.4" x14ac:dyDescent="0.55000000000000004">
      <c r="A12" t="s">
        <v>22</v>
      </c>
      <c r="B12" t="s">
        <v>1</v>
      </c>
      <c r="C12" t="s">
        <v>2</v>
      </c>
      <c r="D12" t="s">
        <v>8</v>
      </c>
      <c r="E12">
        <v>1508011873488</v>
      </c>
      <c r="F12">
        <v>0</v>
      </c>
      <c r="G12">
        <v>0</v>
      </c>
      <c r="H12" s="12" t="s">
        <v>23</v>
      </c>
    </row>
    <row r="13" spans="1:8" ht="14.4" x14ac:dyDescent="0.55000000000000004">
      <c r="A13" t="s">
        <v>24</v>
      </c>
      <c r="B13" t="s">
        <v>1</v>
      </c>
      <c r="C13" t="s">
        <v>2</v>
      </c>
      <c r="D13" t="s">
        <v>8</v>
      </c>
      <c r="E13">
        <v>1508012175484</v>
      </c>
      <c r="F13">
        <v>0</v>
      </c>
      <c r="G13">
        <v>0</v>
      </c>
      <c r="H13" s="12" t="s">
        <v>25</v>
      </c>
    </row>
    <row r="14" spans="1:8" ht="14.4" x14ac:dyDescent="0.55000000000000004">
      <c r="A14" t="s">
        <v>26</v>
      </c>
      <c r="B14" t="s">
        <v>1</v>
      </c>
      <c r="C14" t="s">
        <v>2</v>
      </c>
      <c r="D14" t="s">
        <v>8</v>
      </c>
      <c r="E14">
        <v>1508012175484</v>
      </c>
      <c r="F14">
        <v>1508012187147</v>
      </c>
      <c r="G14" t="s">
        <v>17</v>
      </c>
      <c r="H14" s="12" t="s">
        <v>25</v>
      </c>
    </row>
    <row r="15" spans="1:8" ht="14.4" x14ac:dyDescent="0.55000000000000004">
      <c r="A15" t="s">
        <v>27</v>
      </c>
      <c r="B15" t="s">
        <v>1</v>
      </c>
      <c r="C15" t="s">
        <v>2</v>
      </c>
      <c r="D15" t="s">
        <v>8</v>
      </c>
      <c r="E15">
        <v>1508012192797</v>
      </c>
      <c r="F15">
        <v>0</v>
      </c>
      <c r="G15">
        <v>0</v>
      </c>
      <c r="H15" s="12" t="s">
        <v>25</v>
      </c>
    </row>
    <row r="16" spans="1:8" ht="14.4" x14ac:dyDescent="0.55000000000000004">
      <c r="A16" t="s">
        <v>28</v>
      </c>
      <c r="B16" t="s">
        <v>1</v>
      </c>
      <c r="C16" t="s">
        <v>2</v>
      </c>
      <c r="D16" t="s">
        <v>8</v>
      </c>
      <c r="E16">
        <v>1508012192797</v>
      </c>
      <c r="F16">
        <v>1508012194309</v>
      </c>
      <c r="G16" t="s">
        <v>6</v>
      </c>
      <c r="H16" s="12" t="s">
        <v>25</v>
      </c>
    </row>
    <row r="17" spans="1:8" ht="14.4" x14ac:dyDescent="0.55000000000000004">
      <c r="A17" t="s">
        <v>29</v>
      </c>
      <c r="B17" t="s">
        <v>1</v>
      </c>
      <c r="C17" t="s">
        <v>2</v>
      </c>
      <c r="D17" t="s">
        <v>8</v>
      </c>
      <c r="E17">
        <v>1508012196860</v>
      </c>
      <c r="F17">
        <v>0</v>
      </c>
      <c r="G17">
        <v>0</v>
      </c>
      <c r="H17" s="12" t="s">
        <v>25</v>
      </c>
    </row>
    <row r="18" spans="1:8" ht="14.4" x14ac:dyDescent="0.55000000000000004">
      <c r="A18" t="s">
        <v>30</v>
      </c>
      <c r="B18" t="s">
        <v>1</v>
      </c>
      <c r="C18" t="s">
        <v>2</v>
      </c>
      <c r="D18" t="s">
        <v>8</v>
      </c>
      <c r="E18">
        <v>1508012196860</v>
      </c>
      <c r="F18">
        <v>1508012199628</v>
      </c>
      <c r="G18" t="s">
        <v>14</v>
      </c>
      <c r="H18" s="12" t="s">
        <v>25</v>
      </c>
    </row>
    <row r="19" spans="1:8" ht="14.4" x14ac:dyDescent="0.55000000000000004">
      <c r="A19" t="s">
        <v>31</v>
      </c>
      <c r="B19" t="s">
        <v>1</v>
      </c>
      <c r="C19" t="s">
        <v>2</v>
      </c>
      <c r="D19" t="s">
        <v>8</v>
      </c>
      <c r="E19">
        <v>1508012202912</v>
      </c>
      <c r="F19">
        <v>0</v>
      </c>
      <c r="G19">
        <v>0</v>
      </c>
      <c r="H19" s="12" t="s">
        <v>25</v>
      </c>
    </row>
    <row r="20" spans="1:8" ht="14.4" x14ac:dyDescent="0.55000000000000004">
      <c r="A20" t="s">
        <v>32</v>
      </c>
      <c r="B20" t="s">
        <v>1</v>
      </c>
      <c r="C20" t="s">
        <v>2</v>
      </c>
      <c r="D20" t="s">
        <v>8</v>
      </c>
      <c r="E20">
        <v>1508012202912</v>
      </c>
      <c r="F20">
        <v>1508012205339</v>
      </c>
      <c r="G20" t="s">
        <v>11</v>
      </c>
      <c r="H20" s="12" t="s">
        <v>25</v>
      </c>
    </row>
    <row r="21" spans="1:8" ht="14.4" x14ac:dyDescent="0.55000000000000004">
      <c r="A21" t="s">
        <v>33</v>
      </c>
      <c r="B21" t="s">
        <v>1</v>
      </c>
      <c r="C21" t="s">
        <v>2</v>
      </c>
      <c r="D21" t="s">
        <v>8</v>
      </c>
      <c r="E21">
        <v>1508012207838</v>
      </c>
      <c r="F21">
        <v>0</v>
      </c>
      <c r="G21">
        <v>0</v>
      </c>
      <c r="H21" s="12" t="s">
        <v>25</v>
      </c>
    </row>
    <row r="22" spans="1:8" ht="14.4" x14ac:dyDescent="0.55000000000000004">
      <c r="A22" t="s">
        <v>34</v>
      </c>
      <c r="B22" t="s">
        <v>1</v>
      </c>
      <c r="C22" t="s">
        <v>2</v>
      </c>
      <c r="D22" t="s">
        <v>3</v>
      </c>
      <c r="E22">
        <v>1508012148364</v>
      </c>
      <c r="F22">
        <v>0</v>
      </c>
      <c r="G22">
        <v>0</v>
      </c>
      <c r="H22" s="12" t="s">
        <v>35</v>
      </c>
    </row>
    <row r="23" spans="1:8" ht="14.4" x14ac:dyDescent="0.55000000000000004">
      <c r="A23" t="s">
        <v>36</v>
      </c>
      <c r="B23" t="s">
        <v>1</v>
      </c>
      <c r="C23" t="s">
        <v>2</v>
      </c>
      <c r="D23" t="s">
        <v>3</v>
      </c>
      <c r="E23">
        <v>1508012148364</v>
      </c>
      <c r="F23">
        <v>1508012154523</v>
      </c>
      <c r="G23" t="s">
        <v>17</v>
      </c>
      <c r="H23" s="12" t="s">
        <v>35</v>
      </c>
    </row>
    <row r="24" spans="1:8" ht="14.4" x14ac:dyDescent="0.55000000000000004">
      <c r="A24" t="s">
        <v>37</v>
      </c>
      <c r="B24" t="s">
        <v>1</v>
      </c>
      <c r="C24" t="s">
        <v>2</v>
      </c>
      <c r="D24" t="s">
        <v>8</v>
      </c>
      <c r="E24">
        <v>1508012266956</v>
      </c>
      <c r="F24">
        <v>0</v>
      </c>
      <c r="G24">
        <v>0</v>
      </c>
      <c r="H24" s="12" t="s">
        <v>38</v>
      </c>
    </row>
    <row r="25" spans="1:8" ht="14.4" x14ac:dyDescent="0.55000000000000004">
      <c r="A25" t="s">
        <v>39</v>
      </c>
      <c r="B25" t="s">
        <v>1</v>
      </c>
      <c r="C25" t="s">
        <v>2</v>
      </c>
      <c r="D25" t="s">
        <v>8</v>
      </c>
      <c r="E25">
        <v>1508012266956</v>
      </c>
      <c r="F25">
        <v>1508012383903</v>
      </c>
      <c r="G25" t="s">
        <v>17</v>
      </c>
      <c r="H25" s="12" t="s">
        <v>38</v>
      </c>
    </row>
    <row r="26" spans="1:8" ht="14.4" x14ac:dyDescent="0.55000000000000004">
      <c r="A26" t="s">
        <v>40</v>
      </c>
      <c r="B26" t="s">
        <v>1</v>
      </c>
      <c r="C26" t="s">
        <v>2</v>
      </c>
      <c r="D26" t="s">
        <v>3</v>
      </c>
      <c r="E26">
        <v>1508013096211</v>
      </c>
      <c r="F26">
        <v>0</v>
      </c>
      <c r="G26">
        <v>0</v>
      </c>
      <c r="H26" s="12" t="s">
        <v>41</v>
      </c>
    </row>
    <row r="27" spans="1:8" ht="14.4" x14ac:dyDescent="0.55000000000000004">
      <c r="A27" t="s">
        <v>42</v>
      </c>
      <c r="B27" t="s">
        <v>1</v>
      </c>
      <c r="C27" t="s">
        <v>2</v>
      </c>
      <c r="D27" t="s">
        <v>3</v>
      </c>
      <c r="E27">
        <v>1508013180813</v>
      </c>
      <c r="F27">
        <v>0</v>
      </c>
      <c r="G27">
        <v>0</v>
      </c>
      <c r="H27" s="12" t="s">
        <v>43</v>
      </c>
    </row>
    <row r="28" spans="1:8" ht="14.4" x14ac:dyDescent="0.55000000000000004">
      <c r="A28" t="s">
        <v>44</v>
      </c>
      <c r="B28" t="s">
        <v>1</v>
      </c>
      <c r="C28" t="s">
        <v>2</v>
      </c>
      <c r="D28" t="s">
        <v>3</v>
      </c>
      <c r="E28">
        <v>1508013180813</v>
      </c>
      <c r="F28">
        <v>1508013185869</v>
      </c>
      <c r="G28" t="s">
        <v>17</v>
      </c>
      <c r="H28" s="12" t="s">
        <v>43</v>
      </c>
    </row>
    <row r="29" spans="1:8" ht="14.4" x14ac:dyDescent="0.55000000000000004">
      <c r="A29" t="s">
        <v>45</v>
      </c>
      <c r="B29" t="s">
        <v>1</v>
      </c>
      <c r="C29" t="s">
        <v>2</v>
      </c>
      <c r="D29" t="s">
        <v>3</v>
      </c>
      <c r="E29">
        <v>1508013189146</v>
      </c>
      <c r="F29">
        <v>0</v>
      </c>
      <c r="G29">
        <v>0</v>
      </c>
      <c r="H29" s="12" t="s">
        <v>46</v>
      </c>
    </row>
    <row r="30" spans="1:8" ht="14.4" x14ac:dyDescent="0.55000000000000004">
      <c r="A30" t="s">
        <v>47</v>
      </c>
      <c r="B30" t="s">
        <v>1</v>
      </c>
      <c r="C30" t="s">
        <v>2</v>
      </c>
      <c r="D30" t="s">
        <v>3</v>
      </c>
      <c r="E30">
        <v>1508013192309</v>
      </c>
      <c r="F30">
        <v>0</v>
      </c>
      <c r="G30">
        <v>0</v>
      </c>
      <c r="H30" s="12" t="s">
        <v>43</v>
      </c>
    </row>
    <row r="31" spans="1:8" ht="14.4" x14ac:dyDescent="0.55000000000000004">
      <c r="A31" t="s">
        <v>48</v>
      </c>
      <c r="B31" t="s">
        <v>1</v>
      </c>
      <c r="C31" t="s">
        <v>2</v>
      </c>
      <c r="D31" t="s">
        <v>3</v>
      </c>
      <c r="E31">
        <v>1508013189146</v>
      </c>
      <c r="F31">
        <v>1508013197197</v>
      </c>
      <c r="G31" t="s">
        <v>11</v>
      </c>
      <c r="H31" s="12" t="s">
        <v>46</v>
      </c>
    </row>
    <row r="32" spans="1:8" ht="14.4" x14ac:dyDescent="0.55000000000000004">
      <c r="A32" t="s">
        <v>49</v>
      </c>
      <c r="B32" t="s">
        <v>1</v>
      </c>
      <c r="C32" t="s">
        <v>2</v>
      </c>
      <c r="D32" t="s">
        <v>3</v>
      </c>
      <c r="E32">
        <v>1508013192309</v>
      </c>
      <c r="F32">
        <v>1508013199479</v>
      </c>
      <c r="G32" t="s">
        <v>11</v>
      </c>
      <c r="H32" s="12" t="s">
        <v>43</v>
      </c>
    </row>
    <row r="33" spans="1:8" ht="14.4" x14ac:dyDescent="0.55000000000000004">
      <c r="A33" t="s">
        <v>50</v>
      </c>
      <c r="B33" t="s">
        <v>1</v>
      </c>
      <c r="C33" t="s">
        <v>2</v>
      </c>
      <c r="D33" t="s">
        <v>3</v>
      </c>
      <c r="E33">
        <v>1508013203182</v>
      </c>
      <c r="F33">
        <v>0</v>
      </c>
      <c r="G33">
        <v>0</v>
      </c>
      <c r="H33" s="12" t="s">
        <v>43</v>
      </c>
    </row>
    <row r="34" spans="1:8" ht="14.4" x14ac:dyDescent="0.55000000000000004">
      <c r="A34" t="s">
        <v>51</v>
      </c>
      <c r="B34" t="s">
        <v>1</v>
      </c>
      <c r="C34" t="s">
        <v>2</v>
      </c>
      <c r="D34" t="s">
        <v>8</v>
      </c>
      <c r="E34">
        <v>1508013243712</v>
      </c>
      <c r="F34">
        <v>0</v>
      </c>
      <c r="G34">
        <v>0</v>
      </c>
      <c r="H34" s="12" t="s">
        <v>52</v>
      </c>
    </row>
    <row r="35" spans="1:8" ht="14.4" x14ac:dyDescent="0.55000000000000004">
      <c r="A35" t="s">
        <v>53</v>
      </c>
      <c r="B35" t="s">
        <v>1</v>
      </c>
      <c r="C35" t="s">
        <v>2</v>
      </c>
      <c r="D35" t="s">
        <v>3</v>
      </c>
      <c r="E35">
        <v>1508013203182</v>
      </c>
      <c r="F35">
        <v>1508013246777</v>
      </c>
      <c r="G35" t="s">
        <v>6</v>
      </c>
      <c r="H35" s="12" t="s">
        <v>43</v>
      </c>
    </row>
    <row r="36" spans="1:8" ht="14.4" x14ac:dyDescent="0.55000000000000004">
      <c r="A36" t="s">
        <v>54</v>
      </c>
      <c r="B36" t="s">
        <v>1</v>
      </c>
      <c r="C36" t="s">
        <v>2</v>
      </c>
      <c r="D36" t="s">
        <v>3</v>
      </c>
      <c r="E36">
        <v>1508013262170</v>
      </c>
      <c r="F36">
        <v>0</v>
      </c>
      <c r="G36">
        <v>0</v>
      </c>
      <c r="H36" s="12" t="s">
        <v>55</v>
      </c>
    </row>
    <row r="37" spans="1:8" ht="14.4" x14ac:dyDescent="0.55000000000000004">
      <c r="A37" t="s">
        <v>56</v>
      </c>
      <c r="B37" t="s">
        <v>1</v>
      </c>
      <c r="C37" t="s">
        <v>2</v>
      </c>
      <c r="D37" t="s">
        <v>3</v>
      </c>
      <c r="E37">
        <v>1508013269277</v>
      </c>
      <c r="F37">
        <v>0</v>
      </c>
      <c r="G37">
        <v>0</v>
      </c>
      <c r="H37" s="12" t="s">
        <v>43</v>
      </c>
    </row>
    <row r="38" spans="1:8" ht="14.4" x14ac:dyDescent="0.55000000000000004">
      <c r="A38" t="s">
        <v>57</v>
      </c>
      <c r="B38" t="s">
        <v>1</v>
      </c>
      <c r="C38" t="s">
        <v>2</v>
      </c>
      <c r="D38" t="s">
        <v>3</v>
      </c>
      <c r="E38">
        <v>1508013269277</v>
      </c>
      <c r="F38">
        <v>1508013276642</v>
      </c>
      <c r="G38" t="s">
        <v>17</v>
      </c>
      <c r="H38" s="12" t="s">
        <v>43</v>
      </c>
    </row>
    <row r="39" spans="1:8" ht="14.4" x14ac:dyDescent="0.55000000000000004">
      <c r="A39" t="s">
        <v>58</v>
      </c>
      <c r="B39" t="s">
        <v>1</v>
      </c>
      <c r="C39" t="s">
        <v>2</v>
      </c>
      <c r="D39" t="s">
        <v>8</v>
      </c>
      <c r="E39">
        <v>1508013963179</v>
      </c>
      <c r="F39">
        <v>0</v>
      </c>
      <c r="G39">
        <v>0</v>
      </c>
      <c r="H39" s="12" t="s">
        <v>59</v>
      </c>
    </row>
    <row r="40" spans="1:8" ht="14.4" x14ac:dyDescent="0.55000000000000004">
      <c r="A40" t="s">
        <v>60</v>
      </c>
      <c r="B40" t="s">
        <v>1</v>
      </c>
      <c r="C40" t="s">
        <v>2</v>
      </c>
      <c r="D40" t="s">
        <v>3</v>
      </c>
      <c r="E40">
        <v>1508014139283</v>
      </c>
      <c r="F40">
        <v>0</v>
      </c>
      <c r="G40">
        <v>0</v>
      </c>
      <c r="H40" s="12" t="s">
        <v>61</v>
      </c>
    </row>
    <row r="41" spans="1:8" ht="14.4" x14ac:dyDescent="0.55000000000000004">
      <c r="A41" t="s">
        <v>62</v>
      </c>
      <c r="B41" t="s">
        <v>1</v>
      </c>
      <c r="C41" t="s">
        <v>2</v>
      </c>
      <c r="D41" t="s">
        <v>3</v>
      </c>
      <c r="E41">
        <v>1508014139283</v>
      </c>
      <c r="F41">
        <v>1508014148427</v>
      </c>
      <c r="G41" t="s">
        <v>17</v>
      </c>
      <c r="H41" s="12" t="s">
        <v>61</v>
      </c>
    </row>
    <row r="42" spans="1:8" ht="14.4" x14ac:dyDescent="0.55000000000000004">
      <c r="A42" t="s">
        <v>63</v>
      </c>
      <c r="B42" t="s">
        <v>1</v>
      </c>
      <c r="C42" t="s">
        <v>2</v>
      </c>
      <c r="D42" t="s">
        <v>3</v>
      </c>
      <c r="E42">
        <v>1508014158960</v>
      </c>
      <c r="F42">
        <v>0</v>
      </c>
      <c r="G42">
        <v>0</v>
      </c>
      <c r="H42" s="12" t="s">
        <v>61</v>
      </c>
    </row>
    <row r="43" spans="1:8" ht="14.4" x14ac:dyDescent="0.55000000000000004">
      <c r="A43" t="s">
        <v>64</v>
      </c>
      <c r="B43" t="s">
        <v>1</v>
      </c>
      <c r="C43" t="s">
        <v>2</v>
      </c>
      <c r="D43" t="s">
        <v>3</v>
      </c>
      <c r="E43">
        <v>1508014394793</v>
      </c>
      <c r="F43">
        <v>0</v>
      </c>
      <c r="G43">
        <v>0</v>
      </c>
      <c r="H43" s="12" t="s">
        <v>65</v>
      </c>
    </row>
    <row r="44" spans="1:8" ht="14.4" x14ac:dyDescent="0.55000000000000004">
      <c r="A44" t="s">
        <v>66</v>
      </c>
      <c r="B44" t="s">
        <v>1</v>
      </c>
      <c r="C44" t="s">
        <v>2</v>
      </c>
      <c r="D44" t="s">
        <v>3</v>
      </c>
      <c r="E44">
        <v>1508014394793</v>
      </c>
      <c r="F44">
        <v>1508014400749</v>
      </c>
      <c r="G44" t="s">
        <v>6</v>
      </c>
      <c r="H44" s="12" t="s">
        <v>65</v>
      </c>
    </row>
    <row r="45" spans="1:8" ht="14.4" x14ac:dyDescent="0.55000000000000004">
      <c r="A45" t="s">
        <v>67</v>
      </c>
      <c r="B45" t="s">
        <v>1</v>
      </c>
      <c r="C45" t="s">
        <v>2</v>
      </c>
      <c r="D45" t="s">
        <v>3</v>
      </c>
      <c r="E45">
        <v>1508014439218</v>
      </c>
      <c r="F45">
        <v>0</v>
      </c>
      <c r="G45">
        <v>0</v>
      </c>
      <c r="H45" s="12" t="s">
        <v>68</v>
      </c>
    </row>
    <row r="46" spans="1:8" ht="14.4" x14ac:dyDescent="0.55000000000000004">
      <c r="A46" t="s">
        <v>69</v>
      </c>
      <c r="B46" t="s">
        <v>1</v>
      </c>
      <c r="C46" t="s">
        <v>2</v>
      </c>
      <c r="D46" t="s">
        <v>8</v>
      </c>
      <c r="E46">
        <v>1508014441900</v>
      </c>
      <c r="F46">
        <v>0</v>
      </c>
      <c r="G46">
        <v>0</v>
      </c>
      <c r="H46" s="12" t="s">
        <v>70</v>
      </c>
    </row>
    <row r="47" spans="1:8" ht="14.4" x14ac:dyDescent="0.55000000000000004">
      <c r="A47" t="s">
        <v>71</v>
      </c>
      <c r="B47" t="s">
        <v>1</v>
      </c>
      <c r="C47" t="s">
        <v>2</v>
      </c>
      <c r="D47" t="s">
        <v>8</v>
      </c>
      <c r="E47">
        <v>1508014441900</v>
      </c>
      <c r="F47">
        <v>1508014479304</v>
      </c>
      <c r="G47" t="s">
        <v>14</v>
      </c>
      <c r="H47" s="12" t="s">
        <v>70</v>
      </c>
    </row>
    <row r="48" spans="1:8" ht="14.4" x14ac:dyDescent="0.55000000000000004">
      <c r="A48" t="s">
        <v>72</v>
      </c>
      <c r="B48" t="s">
        <v>1</v>
      </c>
      <c r="C48" t="s">
        <v>2</v>
      </c>
      <c r="D48" t="s">
        <v>8</v>
      </c>
      <c r="E48">
        <v>1508014967380</v>
      </c>
      <c r="F48">
        <v>0</v>
      </c>
      <c r="G48">
        <v>0</v>
      </c>
      <c r="H48" s="12" t="s">
        <v>73</v>
      </c>
    </row>
    <row r="49" spans="1:8" ht="14.4" x14ac:dyDescent="0.55000000000000004">
      <c r="A49" t="s">
        <v>74</v>
      </c>
      <c r="B49" t="s">
        <v>1</v>
      </c>
      <c r="C49" t="s">
        <v>2</v>
      </c>
      <c r="D49" t="s">
        <v>8</v>
      </c>
      <c r="E49">
        <v>1508014967380</v>
      </c>
      <c r="F49">
        <v>1508014972790</v>
      </c>
      <c r="G49" t="s">
        <v>11</v>
      </c>
      <c r="H49" s="12" t="s">
        <v>73</v>
      </c>
    </row>
    <row r="50" spans="1:8" ht="14.4" x14ac:dyDescent="0.55000000000000004">
      <c r="A50" t="s">
        <v>75</v>
      </c>
      <c r="B50" t="s">
        <v>1</v>
      </c>
      <c r="C50" t="s">
        <v>2</v>
      </c>
      <c r="D50" t="s">
        <v>8</v>
      </c>
      <c r="E50">
        <v>1508015390142</v>
      </c>
      <c r="F50">
        <v>0</v>
      </c>
      <c r="G50">
        <v>0</v>
      </c>
      <c r="H50" s="12" t="s">
        <v>76</v>
      </c>
    </row>
    <row r="51" spans="1:8" ht="14.4" x14ac:dyDescent="0.55000000000000004">
      <c r="A51" t="s">
        <v>77</v>
      </c>
      <c r="B51" t="s">
        <v>1</v>
      </c>
      <c r="C51" t="s">
        <v>2</v>
      </c>
      <c r="D51" t="s">
        <v>8</v>
      </c>
      <c r="E51">
        <v>1508015390142</v>
      </c>
      <c r="F51">
        <v>1508015404388</v>
      </c>
      <c r="G51" t="s">
        <v>11</v>
      </c>
      <c r="H51" s="12" t="s">
        <v>76</v>
      </c>
    </row>
    <row r="52" spans="1:8" ht="14.4" x14ac:dyDescent="0.55000000000000004">
      <c r="A52" t="s">
        <v>78</v>
      </c>
      <c r="B52" t="s">
        <v>1</v>
      </c>
      <c r="C52" t="s">
        <v>2</v>
      </c>
      <c r="D52" t="s">
        <v>8</v>
      </c>
      <c r="E52">
        <v>1508015406498</v>
      </c>
      <c r="F52">
        <v>0</v>
      </c>
      <c r="G52">
        <v>0</v>
      </c>
      <c r="H52" s="12" t="s">
        <v>76</v>
      </c>
    </row>
    <row r="53" spans="1:8" ht="14.4" x14ac:dyDescent="0.55000000000000004">
      <c r="A53" t="s">
        <v>79</v>
      </c>
      <c r="B53" t="s">
        <v>1</v>
      </c>
      <c r="C53" t="s">
        <v>2</v>
      </c>
      <c r="D53" t="s">
        <v>3</v>
      </c>
      <c r="E53">
        <v>1508015671406</v>
      </c>
      <c r="F53">
        <v>0</v>
      </c>
      <c r="G53">
        <v>0</v>
      </c>
      <c r="H53" s="12" t="s">
        <v>80</v>
      </c>
    </row>
    <row r="54" spans="1:8" ht="14.4" x14ac:dyDescent="0.55000000000000004">
      <c r="A54" t="s">
        <v>81</v>
      </c>
      <c r="B54" t="s">
        <v>1</v>
      </c>
      <c r="C54" t="s">
        <v>2</v>
      </c>
      <c r="D54" t="s">
        <v>3</v>
      </c>
      <c r="E54">
        <v>1508015671406</v>
      </c>
      <c r="F54">
        <v>1508015680037</v>
      </c>
      <c r="G54" t="s">
        <v>17</v>
      </c>
      <c r="H54" s="12" t="s">
        <v>80</v>
      </c>
    </row>
    <row r="55" spans="1:8" ht="14.4" x14ac:dyDescent="0.55000000000000004">
      <c r="A55" t="s">
        <v>82</v>
      </c>
      <c r="B55" t="s">
        <v>1</v>
      </c>
      <c r="C55" t="s">
        <v>2</v>
      </c>
      <c r="D55" t="s">
        <v>8</v>
      </c>
      <c r="E55">
        <v>1508015406498</v>
      </c>
      <c r="F55">
        <v>1508016060003</v>
      </c>
      <c r="G55" t="s">
        <v>11</v>
      </c>
      <c r="H55" s="12" t="s">
        <v>76</v>
      </c>
    </row>
    <row r="56" spans="1:8" ht="14.4" x14ac:dyDescent="0.55000000000000004">
      <c r="A56" t="s">
        <v>83</v>
      </c>
      <c r="B56" t="s">
        <v>1</v>
      </c>
      <c r="C56" t="s">
        <v>2</v>
      </c>
      <c r="D56" t="s">
        <v>8</v>
      </c>
      <c r="E56">
        <v>1508016062446</v>
      </c>
      <c r="F56">
        <v>0</v>
      </c>
      <c r="G56">
        <v>0</v>
      </c>
      <c r="H56" s="12" t="s">
        <v>76</v>
      </c>
    </row>
    <row r="57" spans="1:8" ht="14.4" x14ac:dyDescent="0.55000000000000004">
      <c r="A57" t="s">
        <v>84</v>
      </c>
      <c r="B57" t="s">
        <v>1</v>
      </c>
      <c r="C57" t="s">
        <v>2</v>
      </c>
      <c r="D57" t="s">
        <v>8</v>
      </c>
      <c r="E57">
        <v>1508016062446</v>
      </c>
      <c r="F57">
        <v>1508016063723</v>
      </c>
      <c r="G57" t="s">
        <v>14</v>
      </c>
      <c r="H57" s="12" t="s">
        <v>76</v>
      </c>
    </row>
    <row r="58" spans="1:8" ht="14.4" x14ac:dyDescent="0.55000000000000004">
      <c r="A58" t="s">
        <v>85</v>
      </c>
      <c r="B58" t="s">
        <v>1</v>
      </c>
      <c r="C58" t="s">
        <v>2</v>
      </c>
      <c r="D58" t="s">
        <v>8</v>
      </c>
      <c r="E58">
        <v>1508016062446</v>
      </c>
      <c r="F58">
        <v>1508016065362</v>
      </c>
      <c r="G58" t="s">
        <v>14</v>
      </c>
      <c r="H58" s="12" t="s">
        <v>76</v>
      </c>
    </row>
    <row r="59" spans="1:8" ht="14.4" x14ac:dyDescent="0.55000000000000004">
      <c r="A59" t="s">
        <v>86</v>
      </c>
      <c r="B59" t="s">
        <v>1</v>
      </c>
      <c r="C59" t="s">
        <v>2</v>
      </c>
      <c r="D59" t="s">
        <v>8</v>
      </c>
      <c r="E59">
        <v>1508016071049</v>
      </c>
      <c r="F59">
        <v>0</v>
      </c>
      <c r="G59">
        <v>0</v>
      </c>
      <c r="H59" s="12" t="s">
        <v>76</v>
      </c>
    </row>
    <row r="60" spans="1:8" ht="14.4" x14ac:dyDescent="0.55000000000000004">
      <c r="A60" t="s">
        <v>87</v>
      </c>
      <c r="B60" t="s">
        <v>1</v>
      </c>
      <c r="C60" t="s">
        <v>2</v>
      </c>
      <c r="D60" t="s">
        <v>8</v>
      </c>
      <c r="E60">
        <v>1508016071049</v>
      </c>
      <c r="F60">
        <v>1508016072540</v>
      </c>
      <c r="G60" t="s">
        <v>17</v>
      </c>
      <c r="H60" s="12" t="s">
        <v>76</v>
      </c>
    </row>
    <row r="61" spans="1:8" ht="14.4" x14ac:dyDescent="0.55000000000000004">
      <c r="A61" t="s">
        <v>88</v>
      </c>
      <c r="B61" t="s">
        <v>1</v>
      </c>
      <c r="C61" t="s">
        <v>2</v>
      </c>
      <c r="D61" t="s">
        <v>8</v>
      </c>
      <c r="E61">
        <v>1508016082514</v>
      </c>
      <c r="F61">
        <v>0</v>
      </c>
      <c r="G61">
        <v>0</v>
      </c>
      <c r="H61" s="12" t="s">
        <v>76</v>
      </c>
    </row>
    <row r="62" spans="1:8" ht="14.4" x14ac:dyDescent="0.55000000000000004">
      <c r="A62" t="s">
        <v>89</v>
      </c>
      <c r="B62" t="s">
        <v>1</v>
      </c>
      <c r="C62" t="s">
        <v>2</v>
      </c>
      <c r="D62" t="s">
        <v>8</v>
      </c>
      <c r="E62">
        <v>1508016082514</v>
      </c>
      <c r="F62">
        <v>1508016084573</v>
      </c>
      <c r="G62" t="s">
        <v>6</v>
      </c>
      <c r="H62" s="12" t="s">
        <v>76</v>
      </c>
    </row>
    <row r="63" spans="1:8" ht="14.4" x14ac:dyDescent="0.55000000000000004">
      <c r="A63" t="s">
        <v>90</v>
      </c>
      <c r="B63" t="s">
        <v>1</v>
      </c>
      <c r="C63" t="s">
        <v>2</v>
      </c>
      <c r="D63" t="s">
        <v>8</v>
      </c>
      <c r="E63">
        <v>1508016087143</v>
      </c>
      <c r="F63">
        <v>0</v>
      </c>
      <c r="G63">
        <v>0</v>
      </c>
      <c r="H63" s="12" t="s">
        <v>76</v>
      </c>
    </row>
    <row r="64" spans="1:8" ht="14.4" x14ac:dyDescent="0.55000000000000004">
      <c r="A64" t="s">
        <v>91</v>
      </c>
      <c r="B64" t="s">
        <v>1</v>
      </c>
      <c r="C64" t="s">
        <v>2</v>
      </c>
      <c r="D64" t="s">
        <v>8</v>
      </c>
      <c r="E64">
        <v>1508016087143</v>
      </c>
      <c r="F64">
        <v>1508016096001</v>
      </c>
      <c r="G64" t="s">
        <v>14</v>
      </c>
      <c r="H64" s="12" t="s">
        <v>76</v>
      </c>
    </row>
    <row r="65" spans="1:8" ht="14.4" x14ac:dyDescent="0.55000000000000004">
      <c r="A65" t="s">
        <v>92</v>
      </c>
      <c r="B65" t="s">
        <v>1</v>
      </c>
      <c r="C65" t="s">
        <v>2</v>
      </c>
      <c r="D65" t="s">
        <v>8</v>
      </c>
      <c r="E65">
        <v>1508016105836</v>
      </c>
      <c r="F65">
        <v>0</v>
      </c>
      <c r="G65">
        <v>0</v>
      </c>
      <c r="H65" s="12" t="s">
        <v>76</v>
      </c>
    </row>
    <row r="66" spans="1:8" ht="14.4" x14ac:dyDescent="0.55000000000000004">
      <c r="A66" t="s">
        <v>93</v>
      </c>
      <c r="B66" t="s">
        <v>1</v>
      </c>
      <c r="C66" t="s">
        <v>2</v>
      </c>
      <c r="D66" t="s">
        <v>8</v>
      </c>
      <c r="E66">
        <v>1508016117895</v>
      </c>
      <c r="F66">
        <v>0</v>
      </c>
      <c r="G66">
        <v>0</v>
      </c>
      <c r="H66" s="12" t="s">
        <v>76</v>
      </c>
    </row>
    <row r="67" spans="1:8" ht="14.4" x14ac:dyDescent="0.55000000000000004">
      <c r="A67" t="s">
        <v>94</v>
      </c>
      <c r="B67" t="s">
        <v>1</v>
      </c>
      <c r="C67" t="s">
        <v>2</v>
      </c>
      <c r="D67" t="s">
        <v>8</v>
      </c>
      <c r="E67">
        <v>1508016117895</v>
      </c>
      <c r="F67">
        <v>1508016119738</v>
      </c>
      <c r="G67" t="s">
        <v>11</v>
      </c>
      <c r="H67" s="12" t="s">
        <v>76</v>
      </c>
    </row>
    <row r="68" spans="1:8" ht="14.4" x14ac:dyDescent="0.55000000000000004">
      <c r="A68" t="s">
        <v>95</v>
      </c>
      <c r="B68" t="s">
        <v>1</v>
      </c>
      <c r="C68" t="s">
        <v>2</v>
      </c>
      <c r="D68" t="s">
        <v>8</v>
      </c>
      <c r="E68">
        <v>1508016159016</v>
      </c>
      <c r="F68">
        <v>0</v>
      </c>
      <c r="G68">
        <v>0</v>
      </c>
      <c r="H68" s="12" t="s">
        <v>76</v>
      </c>
    </row>
    <row r="69" spans="1:8" ht="14.4" x14ac:dyDescent="0.55000000000000004">
      <c r="A69" t="s">
        <v>96</v>
      </c>
      <c r="B69" t="s">
        <v>1</v>
      </c>
      <c r="C69" t="s">
        <v>2</v>
      </c>
      <c r="D69" t="s">
        <v>8</v>
      </c>
      <c r="E69">
        <v>1508016159016</v>
      </c>
      <c r="F69">
        <v>1508016178378</v>
      </c>
      <c r="G69" t="s">
        <v>17</v>
      </c>
      <c r="H69" s="12" t="s">
        <v>76</v>
      </c>
    </row>
    <row r="70" spans="1:8" ht="14.4" x14ac:dyDescent="0.55000000000000004">
      <c r="A70" t="s">
        <v>97</v>
      </c>
      <c r="B70" t="s">
        <v>1</v>
      </c>
      <c r="C70" t="s">
        <v>2</v>
      </c>
      <c r="D70" t="s">
        <v>8</v>
      </c>
      <c r="E70">
        <v>1508016198664</v>
      </c>
      <c r="F70">
        <v>0</v>
      </c>
      <c r="G70">
        <v>0</v>
      </c>
      <c r="H70" s="12" t="s">
        <v>76</v>
      </c>
    </row>
    <row r="71" spans="1:8" ht="14.4" x14ac:dyDescent="0.55000000000000004">
      <c r="A71" t="s">
        <v>98</v>
      </c>
      <c r="B71" t="s">
        <v>1</v>
      </c>
      <c r="C71" t="s">
        <v>2</v>
      </c>
      <c r="D71" t="s">
        <v>8</v>
      </c>
      <c r="E71">
        <v>1508016198664</v>
      </c>
      <c r="F71">
        <v>1508016203958</v>
      </c>
      <c r="G71" t="s">
        <v>6</v>
      </c>
      <c r="H71" s="12" t="s">
        <v>76</v>
      </c>
    </row>
    <row r="72" spans="1:8" ht="14.4" x14ac:dyDescent="0.55000000000000004">
      <c r="A72" t="s">
        <v>99</v>
      </c>
      <c r="B72" t="s">
        <v>1</v>
      </c>
      <c r="C72" t="s">
        <v>2</v>
      </c>
      <c r="D72" t="s">
        <v>3</v>
      </c>
      <c r="E72">
        <v>1508016209989</v>
      </c>
      <c r="F72">
        <v>0</v>
      </c>
      <c r="G72">
        <v>0</v>
      </c>
      <c r="H72" s="12" t="s">
        <v>46</v>
      </c>
    </row>
    <row r="73" spans="1:8" ht="14.4" x14ac:dyDescent="0.55000000000000004">
      <c r="A73" t="s">
        <v>100</v>
      </c>
      <c r="B73" t="s">
        <v>1</v>
      </c>
      <c r="C73" t="s">
        <v>2</v>
      </c>
      <c r="D73" t="s">
        <v>3</v>
      </c>
      <c r="E73">
        <v>1508016209989</v>
      </c>
      <c r="F73">
        <v>1508016211779</v>
      </c>
      <c r="G73" t="s">
        <v>11</v>
      </c>
      <c r="H73" s="12" t="s">
        <v>46</v>
      </c>
    </row>
    <row r="74" spans="1:8" ht="14.4" x14ac:dyDescent="0.55000000000000004">
      <c r="A74" t="s">
        <v>101</v>
      </c>
      <c r="B74" t="s">
        <v>1</v>
      </c>
      <c r="C74" t="s">
        <v>2</v>
      </c>
      <c r="D74" t="s">
        <v>3</v>
      </c>
      <c r="E74">
        <v>1508016209989</v>
      </c>
      <c r="F74">
        <v>1508016215246</v>
      </c>
      <c r="G74" t="s">
        <v>14</v>
      </c>
      <c r="H74" s="12" t="s">
        <v>46</v>
      </c>
    </row>
    <row r="75" spans="1:8" ht="14.4" x14ac:dyDescent="0.55000000000000004">
      <c r="A75" t="s">
        <v>102</v>
      </c>
      <c r="B75" t="s">
        <v>1</v>
      </c>
      <c r="C75" t="s">
        <v>2</v>
      </c>
      <c r="D75" t="s">
        <v>3</v>
      </c>
      <c r="E75">
        <v>1508016209989</v>
      </c>
      <c r="F75">
        <v>1508016220830</v>
      </c>
      <c r="G75" t="s">
        <v>17</v>
      </c>
      <c r="H75" s="12" t="s">
        <v>46</v>
      </c>
    </row>
    <row r="76" spans="1:8" ht="14.4" x14ac:dyDescent="0.55000000000000004">
      <c r="A76" t="s">
        <v>103</v>
      </c>
      <c r="B76" t="s">
        <v>1</v>
      </c>
      <c r="C76" t="s">
        <v>2</v>
      </c>
      <c r="D76" t="s">
        <v>3</v>
      </c>
      <c r="E76">
        <v>1508016229585</v>
      </c>
      <c r="F76">
        <v>0</v>
      </c>
      <c r="G76">
        <v>0</v>
      </c>
      <c r="H76" s="12" t="s">
        <v>104</v>
      </c>
    </row>
    <row r="77" spans="1:8" ht="14.4" x14ac:dyDescent="0.55000000000000004">
      <c r="A77" t="s">
        <v>105</v>
      </c>
      <c r="B77" t="s">
        <v>1</v>
      </c>
      <c r="C77" t="s">
        <v>2</v>
      </c>
      <c r="D77" t="s">
        <v>3</v>
      </c>
      <c r="E77">
        <v>1508016229585</v>
      </c>
      <c r="F77">
        <v>1508016247645</v>
      </c>
      <c r="G77" t="s">
        <v>17</v>
      </c>
      <c r="H77" s="12" t="s">
        <v>104</v>
      </c>
    </row>
    <row r="78" spans="1:8" ht="14.4" x14ac:dyDescent="0.55000000000000004">
      <c r="A78" t="s">
        <v>106</v>
      </c>
      <c r="B78" t="s">
        <v>1</v>
      </c>
      <c r="C78" t="s">
        <v>2</v>
      </c>
      <c r="D78" t="s">
        <v>3</v>
      </c>
      <c r="E78">
        <v>1508016485040</v>
      </c>
      <c r="F78">
        <v>0</v>
      </c>
      <c r="G78">
        <v>0</v>
      </c>
      <c r="H78" s="12" t="s">
        <v>104</v>
      </c>
    </row>
    <row r="79" spans="1:8" ht="14.4" x14ac:dyDescent="0.55000000000000004">
      <c r="A79" t="s">
        <v>107</v>
      </c>
      <c r="B79" t="s">
        <v>1</v>
      </c>
      <c r="C79" t="s">
        <v>2</v>
      </c>
      <c r="D79" t="s">
        <v>8</v>
      </c>
      <c r="E79">
        <v>1508016853692</v>
      </c>
      <c r="F79">
        <v>0</v>
      </c>
      <c r="G79">
        <v>0</v>
      </c>
      <c r="H79" s="12" t="s">
        <v>108</v>
      </c>
    </row>
    <row r="80" spans="1:8" ht="14.4" x14ac:dyDescent="0.55000000000000004">
      <c r="A80" t="s">
        <v>109</v>
      </c>
      <c r="B80" t="s">
        <v>1</v>
      </c>
      <c r="C80" t="s">
        <v>2</v>
      </c>
      <c r="D80" t="s">
        <v>3</v>
      </c>
      <c r="E80">
        <v>1508016870369</v>
      </c>
      <c r="F80">
        <v>0</v>
      </c>
      <c r="G80">
        <v>0</v>
      </c>
      <c r="H80" s="12" t="s">
        <v>110</v>
      </c>
    </row>
    <row r="81" spans="1:8" ht="14.4" x14ac:dyDescent="0.55000000000000004">
      <c r="A81" t="s">
        <v>111</v>
      </c>
      <c r="B81" t="s">
        <v>1</v>
      </c>
      <c r="C81" t="s">
        <v>2</v>
      </c>
      <c r="D81" t="s">
        <v>3</v>
      </c>
      <c r="E81">
        <v>1508016870369</v>
      </c>
      <c r="F81">
        <v>1508016877608</v>
      </c>
      <c r="G81" t="s">
        <v>6</v>
      </c>
      <c r="H81" s="12" t="s">
        <v>110</v>
      </c>
    </row>
    <row r="82" spans="1:8" ht="14.4" x14ac:dyDescent="0.55000000000000004">
      <c r="A82" t="s">
        <v>112</v>
      </c>
      <c r="B82" t="s">
        <v>1</v>
      </c>
      <c r="C82" t="s">
        <v>2</v>
      </c>
      <c r="D82" t="s">
        <v>3</v>
      </c>
      <c r="E82">
        <v>1508016870369</v>
      </c>
      <c r="F82">
        <v>1508016883818</v>
      </c>
      <c r="G82" t="s">
        <v>17</v>
      </c>
      <c r="H82" s="12" t="s">
        <v>110</v>
      </c>
    </row>
    <row r="83" spans="1:8" ht="14.4" x14ac:dyDescent="0.55000000000000004">
      <c r="A83" t="s">
        <v>113</v>
      </c>
      <c r="B83" t="s">
        <v>1</v>
      </c>
      <c r="C83" t="s">
        <v>2</v>
      </c>
      <c r="D83" t="s">
        <v>3</v>
      </c>
      <c r="E83">
        <v>1508016870369</v>
      </c>
      <c r="F83">
        <v>1508016892352</v>
      </c>
      <c r="G83" t="s">
        <v>14</v>
      </c>
      <c r="H83" s="12" t="s">
        <v>110</v>
      </c>
    </row>
    <row r="84" spans="1:8" ht="14.4" x14ac:dyDescent="0.55000000000000004">
      <c r="A84" t="s">
        <v>114</v>
      </c>
      <c r="B84" t="s">
        <v>1</v>
      </c>
      <c r="C84" t="s">
        <v>2</v>
      </c>
      <c r="D84" t="s">
        <v>3</v>
      </c>
      <c r="E84">
        <v>1508016870369</v>
      </c>
      <c r="F84">
        <v>1508016898759</v>
      </c>
      <c r="G84" t="s">
        <v>11</v>
      </c>
      <c r="H84" s="12" t="s">
        <v>110</v>
      </c>
    </row>
    <row r="85" spans="1:8" ht="14.4" x14ac:dyDescent="0.55000000000000004">
      <c r="A85" t="s">
        <v>115</v>
      </c>
      <c r="B85" t="s">
        <v>1</v>
      </c>
      <c r="C85" t="s">
        <v>2</v>
      </c>
      <c r="D85" t="s">
        <v>3</v>
      </c>
      <c r="E85">
        <v>1508017143160</v>
      </c>
      <c r="F85">
        <v>0</v>
      </c>
      <c r="G85">
        <v>0</v>
      </c>
      <c r="H85" s="12" t="s">
        <v>116</v>
      </c>
    </row>
    <row r="86" spans="1:8" ht="14.4" x14ac:dyDescent="0.55000000000000004">
      <c r="A86" t="s">
        <v>117</v>
      </c>
      <c r="B86" t="s">
        <v>1</v>
      </c>
      <c r="C86" t="s">
        <v>2</v>
      </c>
      <c r="D86" t="s">
        <v>3</v>
      </c>
      <c r="E86">
        <v>1508017143160</v>
      </c>
      <c r="F86">
        <v>1508017147564</v>
      </c>
      <c r="G86" t="s">
        <v>14</v>
      </c>
      <c r="H86" s="12" t="s">
        <v>116</v>
      </c>
    </row>
    <row r="87" spans="1:8" ht="14.4" x14ac:dyDescent="0.55000000000000004">
      <c r="A87" t="s">
        <v>118</v>
      </c>
      <c r="B87" t="s">
        <v>1</v>
      </c>
      <c r="C87" t="s">
        <v>2</v>
      </c>
      <c r="D87" t="s">
        <v>3</v>
      </c>
      <c r="E87">
        <v>1508017154199</v>
      </c>
      <c r="F87">
        <v>0</v>
      </c>
      <c r="G87">
        <v>0</v>
      </c>
      <c r="H87" s="12" t="s">
        <v>116</v>
      </c>
    </row>
    <row r="88" spans="1:8" ht="14.4" x14ac:dyDescent="0.55000000000000004">
      <c r="A88" t="s">
        <v>119</v>
      </c>
      <c r="B88" t="s">
        <v>1</v>
      </c>
      <c r="C88" t="s">
        <v>2</v>
      </c>
      <c r="D88" t="s">
        <v>3</v>
      </c>
      <c r="E88">
        <v>1508017272291</v>
      </c>
      <c r="F88">
        <v>0</v>
      </c>
      <c r="G88">
        <v>0</v>
      </c>
      <c r="H88" s="12" t="s">
        <v>120</v>
      </c>
    </row>
    <row r="89" spans="1:8" ht="14.4" x14ac:dyDescent="0.55000000000000004">
      <c r="A89" t="s">
        <v>121</v>
      </c>
      <c r="B89" t="s">
        <v>1</v>
      </c>
      <c r="C89" t="s">
        <v>2</v>
      </c>
      <c r="D89" t="s">
        <v>3</v>
      </c>
      <c r="E89">
        <v>1508017368509</v>
      </c>
      <c r="F89">
        <v>0</v>
      </c>
      <c r="G89">
        <v>0</v>
      </c>
      <c r="H89" s="12" t="s">
        <v>122</v>
      </c>
    </row>
    <row r="90" spans="1:8" ht="14.4" x14ac:dyDescent="0.55000000000000004">
      <c r="A90" t="s">
        <v>123</v>
      </c>
      <c r="B90" t="s">
        <v>1</v>
      </c>
      <c r="C90" t="s">
        <v>2</v>
      </c>
      <c r="D90" t="s">
        <v>3</v>
      </c>
      <c r="E90">
        <v>1508017865814</v>
      </c>
      <c r="F90">
        <v>0</v>
      </c>
      <c r="G90">
        <v>0</v>
      </c>
      <c r="H90" s="12" t="s">
        <v>124</v>
      </c>
    </row>
    <row r="91" spans="1:8" ht="14.4" x14ac:dyDescent="0.55000000000000004">
      <c r="A91" t="s">
        <v>125</v>
      </c>
      <c r="B91" t="s">
        <v>1</v>
      </c>
      <c r="C91" t="s">
        <v>2</v>
      </c>
      <c r="D91" t="s">
        <v>3</v>
      </c>
      <c r="E91">
        <v>1508017922273</v>
      </c>
      <c r="F91">
        <v>0</v>
      </c>
      <c r="G91">
        <v>0</v>
      </c>
      <c r="H91" s="12" t="s">
        <v>126</v>
      </c>
    </row>
    <row r="92" spans="1:8" ht="14.4" x14ac:dyDescent="0.55000000000000004">
      <c r="A92" t="s">
        <v>127</v>
      </c>
      <c r="B92" t="s">
        <v>1</v>
      </c>
      <c r="C92" t="s">
        <v>2</v>
      </c>
      <c r="D92" t="s">
        <v>8</v>
      </c>
      <c r="E92">
        <v>1508017951011</v>
      </c>
      <c r="F92">
        <v>0</v>
      </c>
      <c r="G92">
        <v>0</v>
      </c>
      <c r="H92" s="12" t="s">
        <v>128</v>
      </c>
    </row>
    <row r="93" spans="1:8" ht="14.4" x14ac:dyDescent="0.55000000000000004">
      <c r="A93" t="s">
        <v>129</v>
      </c>
      <c r="B93" t="s">
        <v>1</v>
      </c>
      <c r="C93" t="s">
        <v>2</v>
      </c>
      <c r="D93" t="s">
        <v>3</v>
      </c>
      <c r="E93">
        <v>1508017954412</v>
      </c>
      <c r="F93">
        <v>0</v>
      </c>
      <c r="G93">
        <v>0</v>
      </c>
      <c r="H93" s="12" t="s">
        <v>130</v>
      </c>
    </row>
    <row r="94" spans="1:8" ht="14.4" x14ac:dyDescent="0.55000000000000004">
      <c r="A94" t="s">
        <v>131</v>
      </c>
      <c r="B94" t="s">
        <v>1</v>
      </c>
      <c r="C94" t="s">
        <v>2</v>
      </c>
      <c r="D94" t="s">
        <v>8</v>
      </c>
      <c r="E94">
        <v>1508017975259</v>
      </c>
      <c r="F94">
        <v>0</v>
      </c>
      <c r="G94">
        <v>0</v>
      </c>
      <c r="H94" s="12" t="s">
        <v>126</v>
      </c>
    </row>
    <row r="95" spans="1:8" ht="14.4" x14ac:dyDescent="0.55000000000000004">
      <c r="A95" t="s">
        <v>132</v>
      </c>
      <c r="B95" t="s">
        <v>1</v>
      </c>
      <c r="C95" t="s">
        <v>2</v>
      </c>
      <c r="D95" t="s">
        <v>8</v>
      </c>
      <c r="E95">
        <v>1508017975259</v>
      </c>
      <c r="F95">
        <v>1508017985231</v>
      </c>
      <c r="G95" t="s">
        <v>11</v>
      </c>
      <c r="H95" s="12" t="s">
        <v>126</v>
      </c>
    </row>
    <row r="96" spans="1:8" ht="14.4" x14ac:dyDescent="0.55000000000000004">
      <c r="A96" t="s">
        <v>133</v>
      </c>
      <c r="B96" t="s">
        <v>1</v>
      </c>
      <c r="C96" t="s">
        <v>2</v>
      </c>
      <c r="D96" t="s">
        <v>8</v>
      </c>
      <c r="E96">
        <v>1508017989349</v>
      </c>
      <c r="F96">
        <v>0</v>
      </c>
      <c r="G96">
        <v>0</v>
      </c>
      <c r="H96" s="12" t="s">
        <v>126</v>
      </c>
    </row>
    <row r="97" spans="1:8" ht="14.4" x14ac:dyDescent="0.55000000000000004">
      <c r="A97" t="s">
        <v>134</v>
      </c>
      <c r="B97" t="s">
        <v>1</v>
      </c>
      <c r="C97" t="s">
        <v>2</v>
      </c>
      <c r="D97" t="s">
        <v>8</v>
      </c>
      <c r="E97">
        <v>1508017989349</v>
      </c>
      <c r="F97">
        <v>1508017992024</v>
      </c>
      <c r="G97" t="s">
        <v>17</v>
      </c>
      <c r="H97" s="12" t="s">
        <v>126</v>
      </c>
    </row>
    <row r="98" spans="1:8" ht="14.4" x14ac:dyDescent="0.55000000000000004">
      <c r="A98" t="s">
        <v>135</v>
      </c>
      <c r="B98" t="s">
        <v>1</v>
      </c>
      <c r="C98" t="s">
        <v>2</v>
      </c>
      <c r="D98" t="s">
        <v>8</v>
      </c>
      <c r="E98">
        <v>1508018061402</v>
      </c>
      <c r="F98">
        <v>0</v>
      </c>
      <c r="G98">
        <v>0</v>
      </c>
      <c r="H98" s="12" t="s">
        <v>128</v>
      </c>
    </row>
    <row r="99" spans="1:8" ht="14.4" x14ac:dyDescent="0.55000000000000004">
      <c r="A99" t="s">
        <v>136</v>
      </c>
      <c r="B99" t="s">
        <v>1</v>
      </c>
      <c r="C99" t="s">
        <v>2</v>
      </c>
      <c r="D99" t="s">
        <v>8</v>
      </c>
      <c r="E99">
        <v>1508018061402</v>
      </c>
      <c r="F99">
        <v>1508018064139</v>
      </c>
      <c r="G99" t="s">
        <v>11</v>
      </c>
      <c r="H99" s="12" t="s">
        <v>128</v>
      </c>
    </row>
    <row r="100" spans="1:8" ht="14.4" x14ac:dyDescent="0.55000000000000004">
      <c r="A100" t="s">
        <v>137</v>
      </c>
      <c r="B100" t="s">
        <v>1</v>
      </c>
      <c r="C100" t="s">
        <v>2</v>
      </c>
      <c r="D100" t="s">
        <v>3</v>
      </c>
      <c r="E100">
        <v>1508018079734</v>
      </c>
      <c r="F100">
        <v>0</v>
      </c>
      <c r="G100">
        <v>0</v>
      </c>
      <c r="H100" s="12" t="s">
        <v>128</v>
      </c>
    </row>
    <row r="101" spans="1:8" ht="14.4" x14ac:dyDescent="0.55000000000000004">
      <c r="A101" t="s">
        <v>138</v>
      </c>
      <c r="B101" t="s">
        <v>1</v>
      </c>
      <c r="C101" t="s">
        <v>2</v>
      </c>
      <c r="D101" t="s">
        <v>3</v>
      </c>
      <c r="E101">
        <v>1508018079734</v>
      </c>
      <c r="F101">
        <v>1508018093866</v>
      </c>
      <c r="G101" t="s">
        <v>11</v>
      </c>
      <c r="H101" s="12" t="s">
        <v>128</v>
      </c>
    </row>
    <row r="102" spans="1:8" ht="14.4" x14ac:dyDescent="0.55000000000000004">
      <c r="A102" t="s">
        <v>139</v>
      </c>
      <c r="B102" t="s">
        <v>1</v>
      </c>
      <c r="C102" t="s">
        <v>2</v>
      </c>
      <c r="D102" t="s">
        <v>3</v>
      </c>
      <c r="E102">
        <v>1508019049667</v>
      </c>
      <c r="F102">
        <v>0</v>
      </c>
      <c r="G102">
        <v>0</v>
      </c>
      <c r="H102" s="12" t="s">
        <v>140</v>
      </c>
    </row>
    <row r="103" spans="1:8" ht="14.4" x14ac:dyDescent="0.55000000000000004">
      <c r="A103" t="s">
        <v>141</v>
      </c>
      <c r="B103" t="s">
        <v>1</v>
      </c>
      <c r="C103" t="s">
        <v>2</v>
      </c>
      <c r="D103" t="s">
        <v>3</v>
      </c>
      <c r="E103">
        <v>1508019049667</v>
      </c>
      <c r="F103">
        <v>1508019056613</v>
      </c>
      <c r="G103" t="s">
        <v>17</v>
      </c>
      <c r="H103" s="12" t="s">
        <v>140</v>
      </c>
    </row>
    <row r="104" spans="1:8" ht="14.4" x14ac:dyDescent="0.55000000000000004">
      <c r="A104" t="s">
        <v>142</v>
      </c>
      <c r="B104" t="s">
        <v>1</v>
      </c>
      <c r="C104" t="s">
        <v>2</v>
      </c>
      <c r="D104" t="s">
        <v>3</v>
      </c>
      <c r="E104">
        <v>1508019072945</v>
      </c>
      <c r="F104">
        <v>0</v>
      </c>
      <c r="G104">
        <v>0</v>
      </c>
      <c r="H104" s="12" t="s">
        <v>140</v>
      </c>
    </row>
    <row r="105" spans="1:8" ht="14.4" x14ac:dyDescent="0.55000000000000004">
      <c r="A105" t="s">
        <v>143</v>
      </c>
      <c r="B105" t="s">
        <v>1</v>
      </c>
      <c r="C105" t="s">
        <v>2</v>
      </c>
      <c r="D105" t="s">
        <v>3</v>
      </c>
      <c r="E105">
        <v>1508019777425</v>
      </c>
      <c r="F105">
        <v>0</v>
      </c>
      <c r="G105">
        <v>0</v>
      </c>
      <c r="H105" s="12" t="s">
        <v>144</v>
      </c>
    </row>
    <row r="106" spans="1:8" ht="14.4" x14ac:dyDescent="0.55000000000000004">
      <c r="A106" t="s">
        <v>145</v>
      </c>
      <c r="B106" t="s">
        <v>1</v>
      </c>
      <c r="C106" t="s">
        <v>2</v>
      </c>
      <c r="D106" t="s">
        <v>3</v>
      </c>
      <c r="E106">
        <v>1508019777425</v>
      </c>
      <c r="F106">
        <v>1508019784303</v>
      </c>
      <c r="G106" t="s">
        <v>6</v>
      </c>
      <c r="H106" s="12" t="s">
        <v>144</v>
      </c>
    </row>
    <row r="107" spans="1:8" ht="14.4" x14ac:dyDescent="0.55000000000000004">
      <c r="A107" t="s">
        <v>146</v>
      </c>
      <c r="B107" t="s">
        <v>1</v>
      </c>
      <c r="C107" t="s">
        <v>2</v>
      </c>
      <c r="D107" t="s">
        <v>3</v>
      </c>
      <c r="E107">
        <v>1508019787045</v>
      </c>
      <c r="F107">
        <v>0</v>
      </c>
      <c r="G107">
        <v>0</v>
      </c>
      <c r="H107" s="12" t="s">
        <v>144</v>
      </c>
    </row>
    <row r="108" spans="1:8" ht="14.4" x14ac:dyDescent="0.55000000000000004">
      <c r="A108" t="s">
        <v>147</v>
      </c>
      <c r="B108" t="s">
        <v>1</v>
      </c>
      <c r="C108" t="s">
        <v>2</v>
      </c>
      <c r="D108" t="s">
        <v>3</v>
      </c>
      <c r="E108">
        <v>1508020258133</v>
      </c>
      <c r="F108">
        <v>0</v>
      </c>
      <c r="G108">
        <v>0</v>
      </c>
      <c r="H108" s="12" t="s">
        <v>148</v>
      </c>
    </row>
    <row r="109" spans="1:8" ht="14.4" x14ac:dyDescent="0.55000000000000004">
      <c r="A109" t="s">
        <v>149</v>
      </c>
      <c r="B109" t="s">
        <v>1</v>
      </c>
      <c r="C109" t="s">
        <v>2</v>
      </c>
      <c r="D109" t="s">
        <v>3</v>
      </c>
      <c r="E109">
        <v>1508020258133</v>
      </c>
      <c r="F109">
        <v>1508020280457</v>
      </c>
      <c r="G109" t="s">
        <v>11</v>
      </c>
      <c r="H109" s="12" t="s">
        <v>148</v>
      </c>
    </row>
    <row r="110" spans="1:8" ht="14.4" x14ac:dyDescent="0.55000000000000004">
      <c r="A110" t="s">
        <v>150</v>
      </c>
      <c r="B110" t="s">
        <v>1</v>
      </c>
      <c r="C110" t="s">
        <v>2</v>
      </c>
      <c r="D110" t="s">
        <v>3</v>
      </c>
      <c r="E110">
        <v>1508020332417</v>
      </c>
      <c r="F110">
        <v>0</v>
      </c>
      <c r="G110">
        <v>0</v>
      </c>
      <c r="H110" s="12" t="s">
        <v>148</v>
      </c>
    </row>
    <row r="111" spans="1:8" ht="14.4" x14ac:dyDescent="0.55000000000000004">
      <c r="A111" t="s">
        <v>151</v>
      </c>
      <c r="B111" t="s">
        <v>1</v>
      </c>
      <c r="C111" t="s">
        <v>2</v>
      </c>
      <c r="D111" t="s">
        <v>3</v>
      </c>
      <c r="E111">
        <v>1508020332417</v>
      </c>
      <c r="F111">
        <v>1508020333861</v>
      </c>
      <c r="G111" t="s">
        <v>14</v>
      </c>
      <c r="H111" s="12" t="s">
        <v>148</v>
      </c>
    </row>
    <row r="112" spans="1:8" ht="14.4" x14ac:dyDescent="0.55000000000000004">
      <c r="A112" t="s">
        <v>152</v>
      </c>
      <c r="B112" t="s">
        <v>1</v>
      </c>
      <c r="C112" t="s">
        <v>2</v>
      </c>
      <c r="D112" t="s">
        <v>3</v>
      </c>
      <c r="E112">
        <v>1508020332417</v>
      </c>
      <c r="F112">
        <v>1508020340057</v>
      </c>
      <c r="G112" t="s">
        <v>17</v>
      </c>
      <c r="H112" s="12" t="s">
        <v>148</v>
      </c>
    </row>
    <row r="113" spans="1:8" ht="14.4" x14ac:dyDescent="0.55000000000000004">
      <c r="A113" t="s">
        <v>153</v>
      </c>
      <c r="B113" t="s">
        <v>1</v>
      </c>
      <c r="C113" t="s">
        <v>2</v>
      </c>
      <c r="D113" t="s">
        <v>3</v>
      </c>
      <c r="E113">
        <v>1508020350365</v>
      </c>
      <c r="F113">
        <v>0</v>
      </c>
      <c r="G113">
        <v>0</v>
      </c>
      <c r="H113" s="12" t="s">
        <v>148</v>
      </c>
    </row>
    <row r="114" spans="1:8" ht="14.4" x14ac:dyDescent="0.55000000000000004">
      <c r="A114" t="s">
        <v>154</v>
      </c>
      <c r="B114" t="s">
        <v>1</v>
      </c>
      <c r="C114" t="s">
        <v>2</v>
      </c>
      <c r="D114" t="s">
        <v>8</v>
      </c>
      <c r="E114">
        <v>1508020734896</v>
      </c>
      <c r="F114">
        <v>0</v>
      </c>
      <c r="G114">
        <v>0</v>
      </c>
      <c r="H114" s="12" t="s">
        <v>124</v>
      </c>
    </row>
    <row r="115" spans="1:8" ht="14.4" x14ac:dyDescent="0.55000000000000004">
      <c r="A115" t="s">
        <v>155</v>
      </c>
      <c r="B115" t="s">
        <v>1</v>
      </c>
      <c r="C115" t="s">
        <v>2</v>
      </c>
      <c r="D115" t="s">
        <v>8</v>
      </c>
      <c r="E115">
        <v>1508020837330</v>
      </c>
      <c r="F115">
        <v>0</v>
      </c>
      <c r="G115">
        <v>0</v>
      </c>
      <c r="H115" s="12" t="s">
        <v>156</v>
      </c>
    </row>
    <row r="116" spans="1:8" ht="14.4" x14ac:dyDescent="0.55000000000000004">
      <c r="A116" t="s">
        <v>157</v>
      </c>
      <c r="B116" t="s">
        <v>1</v>
      </c>
      <c r="C116" t="s">
        <v>2</v>
      </c>
      <c r="D116" t="s">
        <v>3</v>
      </c>
      <c r="E116">
        <v>1508021494611</v>
      </c>
      <c r="F116">
        <v>0</v>
      </c>
      <c r="G116">
        <v>0</v>
      </c>
      <c r="H116" s="12" t="s">
        <v>148</v>
      </c>
    </row>
    <row r="117" spans="1:8" ht="14.4" x14ac:dyDescent="0.55000000000000004">
      <c r="A117" t="s">
        <v>158</v>
      </c>
      <c r="B117" t="s">
        <v>1</v>
      </c>
      <c r="C117" t="s">
        <v>2</v>
      </c>
      <c r="D117" t="s">
        <v>3</v>
      </c>
      <c r="E117">
        <v>1508021500291</v>
      </c>
      <c r="F117">
        <v>0</v>
      </c>
      <c r="G117">
        <v>0</v>
      </c>
      <c r="H117" s="12" t="s">
        <v>148</v>
      </c>
    </row>
    <row r="118" spans="1:8" ht="14.4" x14ac:dyDescent="0.55000000000000004">
      <c r="A118" t="s">
        <v>159</v>
      </c>
      <c r="B118" t="s">
        <v>1</v>
      </c>
      <c r="C118" t="s">
        <v>2</v>
      </c>
      <c r="D118" t="s">
        <v>8</v>
      </c>
      <c r="E118">
        <v>1508021509477</v>
      </c>
      <c r="F118">
        <v>0</v>
      </c>
      <c r="G118">
        <v>0</v>
      </c>
      <c r="H118" s="12" t="s">
        <v>148</v>
      </c>
    </row>
    <row r="119" spans="1:8" ht="14.4" x14ac:dyDescent="0.55000000000000004">
      <c r="A119" t="s">
        <v>160</v>
      </c>
      <c r="B119" t="s">
        <v>1</v>
      </c>
      <c r="C119" t="s">
        <v>2</v>
      </c>
      <c r="D119" t="s">
        <v>8</v>
      </c>
      <c r="E119">
        <v>1508021509477</v>
      </c>
      <c r="F119">
        <v>1508021530508</v>
      </c>
      <c r="G119" t="s">
        <v>14</v>
      </c>
      <c r="H119" s="12" t="s">
        <v>148</v>
      </c>
    </row>
    <row r="120" spans="1:8" ht="14.4" x14ac:dyDescent="0.55000000000000004">
      <c r="A120" t="s">
        <v>161</v>
      </c>
      <c r="B120" t="s">
        <v>1</v>
      </c>
      <c r="C120" t="s">
        <v>2</v>
      </c>
      <c r="D120" t="s">
        <v>8</v>
      </c>
      <c r="E120">
        <v>1508021509477</v>
      </c>
      <c r="F120">
        <v>1508021537336</v>
      </c>
      <c r="G120" t="s">
        <v>17</v>
      </c>
      <c r="H120" s="12" t="s">
        <v>148</v>
      </c>
    </row>
    <row r="121" spans="1:8" ht="28.8" x14ac:dyDescent="0.55000000000000004">
      <c r="A121" s="13" t="s">
        <v>162</v>
      </c>
    </row>
    <row r="122" spans="1:8" ht="28.8" x14ac:dyDescent="0.55000000000000004">
      <c r="A122" s="13" t="s">
        <v>162</v>
      </c>
    </row>
    <row r="123" spans="1:8" ht="14.4" x14ac:dyDescent="0.55000000000000004"/>
    <row r="124" spans="1:8" ht="14.4" x14ac:dyDescent="0.55000000000000004"/>
  </sheetData>
  <sortState ref="A1:H123">
    <sortCondition ref="E1:E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B8D2-982C-4952-A2A2-A2176F491A6A}">
  <dimension ref="A1:M66"/>
  <sheetViews>
    <sheetView workbookViewId="0">
      <selection activeCell="D67" sqref="D67"/>
    </sheetView>
  </sheetViews>
  <sheetFormatPr defaultRowHeight="14.4" x14ac:dyDescent="0.55000000000000004"/>
  <cols>
    <col min="1" max="5" width="8.83984375" style="3"/>
    <col min="6" max="6" width="14.89453125" style="3" customWidth="1"/>
    <col min="7" max="7" width="8.83984375" style="3"/>
    <col min="8" max="8" width="16.578125" style="3" customWidth="1"/>
    <col min="9" max="9" width="12.89453125" style="14" customWidth="1"/>
    <col min="10" max="10" width="8.83984375" style="3"/>
    <col min="11" max="11" width="12.15625" style="3" bestFit="1" customWidth="1"/>
    <col min="12" max="16384" width="8.83984375" style="3"/>
  </cols>
  <sheetData>
    <row r="1" spans="1:11" x14ac:dyDescent="0.55000000000000004">
      <c r="H1" s="3" t="s">
        <v>207</v>
      </c>
      <c r="I1" s="14" t="s">
        <v>165</v>
      </c>
      <c r="J1" s="3" t="s">
        <v>208</v>
      </c>
      <c r="K1" s="3" t="s">
        <v>163</v>
      </c>
    </row>
    <row r="2" spans="1:11" x14ac:dyDescent="0.55000000000000004">
      <c r="A2" s="1" t="s">
        <v>42</v>
      </c>
      <c r="B2" s="1" t="s">
        <v>1</v>
      </c>
      <c r="C2" s="1" t="s">
        <v>2</v>
      </c>
      <c r="D2" s="1" t="s">
        <v>3</v>
      </c>
      <c r="E2" s="1">
        <v>1508013180813</v>
      </c>
      <c r="F2" s="1">
        <v>0</v>
      </c>
      <c r="G2" s="1">
        <v>0</v>
      </c>
      <c r="H2" s="4" t="s">
        <v>43</v>
      </c>
      <c r="I2" s="5"/>
    </row>
    <row r="3" spans="1:11" x14ac:dyDescent="0.55000000000000004">
      <c r="A3" s="1" t="s">
        <v>44</v>
      </c>
      <c r="B3" s="1" t="s">
        <v>1</v>
      </c>
      <c r="C3" s="1" t="s">
        <v>2</v>
      </c>
      <c r="D3" s="1" t="s">
        <v>3</v>
      </c>
      <c r="E3" s="1">
        <v>1508013180813</v>
      </c>
      <c r="F3" s="19">
        <v>1508013185869</v>
      </c>
      <c r="G3" s="1" t="s">
        <v>17</v>
      </c>
      <c r="H3" s="2" t="s">
        <v>43</v>
      </c>
      <c r="I3" s="5"/>
      <c r="K3" s="3">
        <f t="shared" ref="K3:K62" si="0">F3-E3</f>
        <v>5056</v>
      </c>
    </row>
    <row r="4" spans="1:11" x14ac:dyDescent="0.55000000000000004">
      <c r="A4" s="1" t="s">
        <v>47</v>
      </c>
      <c r="B4" s="1" t="s">
        <v>1</v>
      </c>
      <c r="C4" s="1" t="s">
        <v>2</v>
      </c>
      <c r="D4" s="1" t="s">
        <v>3</v>
      </c>
      <c r="E4" s="1">
        <v>1508013192309</v>
      </c>
      <c r="F4" s="1">
        <v>0</v>
      </c>
      <c r="G4" s="1">
        <v>0</v>
      </c>
      <c r="H4" s="2" t="s">
        <v>43</v>
      </c>
      <c r="I4" s="5">
        <f>E4-F3</f>
        <v>6440</v>
      </c>
      <c r="J4" s="3" t="s">
        <v>164</v>
      </c>
    </row>
    <row r="5" spans="1:11" x14ac:dyDescent="0.55000000000000004">
      <c r="A5" s="1" t="s">
        <v>49</v>
      </c>
      <c r="B5" s="1" t="s">
        <v>1</v>
      </c>
      <c r="C5" s="1" t="s">
        <v>2</v>
      </c>
      <c r="D5" s="1" t="s">
        <v>3</v>
      </c>
      <c r="E5" s="1">
        <v>1508013192309</v>
      </c>
      <c r="F5" s="1">
        <v>1508013199479</v>
      </c>
      <c r="G5" s="1" t="s">
        <v>11</v>
      </c>
      <c r="H5" s="2" t="s">
        <v>43</v>
      </c>
      <c r="I5" s="5"/>
    </row>
    <row r="6" spans="1:11" x14ac:dyDescent="0.55000000000000004">
      <c r="A6" s="1" t="s">
        <v>50</v>
      </c>
      <c r="B6" s="1" t="s">
        <v>1</v>
      </c>
      <c r="C6" s="1" t="s">
        <v>2</v>
      </c>
      <c r="D6" s="1" t="s">
        <v>3</v>
      </c>
      <c r="E6" s="1">
        <v>1508013203182</v>
      </c>
      <c r="F6" s="1">
        <v>0</v>
      </c>
      <c r="G6" s="1">
        <v>0</v>
      </c>
      <c r="H6" s="2" t="s">
        <v>43</v>
      </c>
      <c r="I6" s="5">
        <f>E6-F5</f>
        <v>3703</v>
      </c>
      <c r="J6" s="3" t="s">
        <v>164</v>
      </c>
    </row>
    <row r="7" spans="1:11" x14ac:dyDescent="0.55000000000000004">
      <c r="A7" s="1" t="s">
        <v>53</v>
      </c>
      <c r="B7" s="1" t="s">
        <v>1</v>
      </c>
      <c r="C7" s="1" t="s">
        <v>2</v>
      </c>
      <c r="D7" s="1" t="s">
        <v>3</v>
      </c>
      <c r="E7" s="1">
        <v>1508013203182</v>
      </c>
      <c r="F7" s="1">
        <v>1508013246777</v>
      </c>
      <c r="G7" s="1" t="s">
        <v>6</v>
      </c>
      <c r="H7" s="2" t="s">
        <v>43</v>
      </c>
      <c r="I7" s="5"/>
    </row>
    <row r="8" spans="1:11" x14ac:dyDescent="0.55000000000000004">
      <c r="A8" s="1" t="s">
        <v>56</v>
      </c>
      <c r="B8" s="1" t="s">
        <v>1</v>
      </c>
      <c r="C8" s="1" t="s">
        <v>2</v>
      </c>
      <c r="D8" s="1" t="s">
        <v>3</v>
      </c>
      <c r="E8" s="1">
        <v>1508013269277</v>
      </c>
      <c r="F8" s="1">
        <v>0</v>
      </c>
      <c r="G8" s="1">
        <v>0</v>
      </c>
      <c r="H8" s="2" t="s">
        <v>43</v>
      </c>
      <c r="I8" s="5">
        <f>E8-F7</f>
        <v>22500</v>
      </c>
      <c r="J8" s="3" t="s">
        <v>164</v>
      </c>
    </row>
    <row r="9" spans="1:11" x14ac:dyDescent="0.55000000000000004">
      <c r="A9" s="1" t="s">
        <v>57</v>
      </c>
      <c r="B9" s="1" t="s">
        <v>1</v>
      </c>
      <c r="C9" s="1" t="s">
        <v>2</v>
      </c>
      <c r="D9" s="1" t="s">
        <v>3</v>
      </c>
      <c r="E9" s="1">
        <v>1508013269277</v>
      </c>
      <c r="F9" s="1">
        <v>1508013276642</v>
      </c>
      <c r="G9" s="1" t="s">
        <v>17</v>
      </c>
      <c r="H9" s="2" t="s">
        <v>43</v>
      </c>
      <c r="I9" s="5"/>
    </row>
    <row r="10" spans="1:11" x14ac:dyDescent="0.55000000000000004">
      <c r="A10" s="1" t="s">
        <v>54</v>
      </c>
      <c r="B10" s="1" t="s">
        <v>1</v>
      </c>
      <c r="C10" s="1" t="s">
        <v>2</v>
      </c>
      <c r="D10" s="1" t="s">
        <v>3</v>
      </c>
      <c r="E10" s="1">
        <v>1508013262170</v>
      </c>
      <c r="F10" s="1">
        <v>0</v>
      </c>
      <c r="G10" s="1">
        <v>0</v>
      </c>
      <c r="H10" s="4" t="s">
        <v>55</v>
      </c>
      <c r="I10" s="5"/>
    </row>
    <row r="11" spans="1:11" x14ac:dyDescent="0.55000000000000004">
      <c r="A11" s="1" t="s">
        <v>143</v>
      </c>
      <c r="B11" s="1" t="s">
        <v>1</v>
      </c>
      <c r="C11" s="1" t="s">
        <v>2</v>
      </c>
      <c r="D11" s="1" t="s">
        <v>3</v>
      </c>
      <c r="E11" s="1">
        <v>1508019777425</v>
      </c>
      <c r="F11" s="1">
        <v>0</v>
      </c>
      <c r="G11" s="1">
        <v>0</v>
      </c>
      <c r="H11" s="4" t="s">
        <v>144</v>
      </c>
      <c r="I11" s="5"/>
    </row>
    <row r="12" spans="1:11" x14ac:dyDescent="0.55000000000000004">
      <c r="A12" s="1" t="s">
        <v>145</v>
      </c>
      <c r="B12" s="1" t="s">
        <v>1</v>
      </c>
      <c r="C12" s="1" t="s">
        <v>2</v>
      </c>
      <c r="D12" s="1" t="s">
        <v>3</v>
      </c>
      <c r="E12" s="1">
        <v>1508019777425</v>
      </c>
      <c r="F12" s="19">
        <v>1508019784303</v>
      </c>
      <c r="G12" s="1" t="s">
        <v>6</v>
      </c>
      <c r="H12" s="2" t="s">
        <v>144</v>
      </c>
      <c r="I12" s="5"/>
      <c r="K12" s="3">
        <f t="shared" si="0"/>
        <v>6878</v>
      </c>
    </row>
    <row r="13" spans="1:11" x14ac:dyDescent="0.55000000000000004">
      <c r="A13" s="1" t="s">
        <v>146</v>
      </c>
      <c r="B13" s="1" t="s">
        <v>1</v>
      </c>
      <c r="C13" s="1" t="s">
        <v>2</v>
      </c>
      <c r="D13" s="1" t="s">
        <v>3</v>
      </c>
      <c r="E13" s="1">
        <v>1508019787045</v>
      </c>
      <c r="F13" s="1">
        <v>0</v>
      </c>
      <c r="G13" s="1">
        <v>0</v>
      </c>
      <c r="H13" s="2" t="s">
        <v>144</v>
      </c>
      <c r="I13" s="5">
        <f>E13-F12</f>
        <v>2742</v>
      </c>
      <c r="J13" s="3" t="s">
        <v>164</v>
      </c>
    </row>
    <row r="14" spans="1:11" x14ac:dyDescent="0.55000000000000004">
      <c r="A14" s="1" t="s">
        <v>0</v>
      </c>
      <c r="B14" s="1" t="s">
        <v>1</v>
      </c>
      <c r="C14" s="1" t="s">
        <v>2</v>
      </c>
      <c r="D14" s="1" t="s">
        <v>3</v>
      </c>
      <c r="E14" s="1">
        <v>1508011293129</v>
      </c>
      <c r="F14" s="1">
        <v>0</v>
      </c>
      <c r="G14" s="1">
        <v>0</v>
      </c>
      <c r="H14" s="4" t="s">
        <v>4</v>
      </c>
      <c r="I14" s="5"/>
    </row>
    <row r="15" spans="1:11" x14ac:dyDescent="0.55000000000000004">
      <c r="A15" s="1" t="s">
        <v>5</v>
      </c>
      <c r="B15" s="1" t="s">
        <v>1</v>
      </c>
      <c r="C15" s="1" t="s">
        <v>2</v>
      </c>
      <c r="D15" s="1" t="s">
        <v>3</v>
      </c>
      <c r="E15" s="1">
        <v>1508011293129</v>
      </c>
      <c r="F15" s="19">
        <v>1508011305614</v>
      </c>
      <c r="G15" s="1" t="s">
        <v>6</v>
      </c>
      <c r="H15" s="2" t="s">
        <v>4</v>
      </c>
      <c r="I15" s="5"/>
      <c r="K15" s="3">
        <f t="shared" si="0"/>
        <v>12485</v>
      </c>
    </row>
    <row r="16" spans="1:11" x14ac:dyDescent="0.55000000000000004">
      <c r="A16" s="1" t="s">
        <v>79</v>
      </c>
      <c r="B16" s="1" t="s">
        <v>1</v>
      </c>
      <c r="C16" s="1" t="s">
        <v>2</v>
      </c>
      <c r="D16" s="1" t="s">
        <v>3</v>
      </c>
      <c r="E16" s="1">
        <v>1508015671406</v>
      </c>
      <c r="F16" s="1">
        <v>0</v>
      </c>
      <c r="G16" s="1">
        <v>0</v>
      </c>
      <c r="H16" s="4" t="s">
        <v>80</v>
      </c>
      <c r="I16" s="5"/>
    </row>
    <row r="17" spans="1:13" x14ac:dyDescent="0.55000000000000004">
      <c r="A17" s="1" t="s">
        <v>81</v>
      </c>
      <c r="B17" s="1" t="s">
        <v>1</v>
      </c>
      <c r="C17" s="1" t="s">
        <v>2</v>
      </c>
      <c r="D17" s="1" t="s">
        <v>3</v>
      </c>
      <c r="E17" s="1">
        <v>1508015671406</v>
      </c>
      <c r="F17" s="19">
        <v>1508015680037</v>
      </c>
      <c r="G17" s="1" t="s">
        <v>17</v>
      </c>
      <c r="H17" s="2" t="s">
        <v>80</v>
      </c>
      <c r="I17" s="5"/>
      <c r="K17" s="3">
        <f t="shared" si="0"/>
        <v>8631</v>
      </c>
    </row>
    <row r="18" spans="1:13" x14ac:dyDescent="0.55000000000000004">
      <c r="A18" s="1" t="s">
        <v>34</v>
      </c>
      <c r="B18" s="1" t="s">
        <v>1</v>
      </c>
      <c r="C18" s="1" t="s">
        <v>2</v>
      </c>
      <c r="D18" s="1" t="s">
        <v>3</v>
      </c>
      <c r="E18" s="1">
        <v>1508012148364</v>
      </c>
      <c r="F18" s="1">
        <v>0</v>
      </c>
      <c r="G18" s="1">
        <v>0</v>
      </c>
      <c r="H18" s="4" t="s">
        <v>35</v>
      </c>
      <c r="I18" s="5"/>
    </row>
    <row r="19" spans="1:13" x14ac:dyDescent="0.55000000000000004">
      <c r="A19" s="1" t="s">
        <v>36</v>
      </c>
      <c r="B19" s="1" t="s">
        <v>1</v>
      </c>
      <c r="C19" s="1" t="s">
        <v>2</v>
      </c>
      <c r="D19" s="1" t="s">
        <v>3</v>
      </c>
      <c r="E19" s="1">
        <v>1508012148364</v>
      </c>
      <c r="F19" s="19">
        <v>1508012154523</v>
      </c>
      <c r="G19" s="1" t="s">
        <v>17</v>
      </c>
      <c r="H19" s="2" t="s">
        <v>35</v>
      </c>
      <c r="I19" s="5"/>
      <c r="K19" s="3">
        <f t="shared" si="0"/>
        <v>6159</v>
      </c>
    </row>
    <row r="20" spans="1:13" x14ac:dyDescent="0.55000000000000004">
      <c r="A20" s="1" t="s">
        <v>67</v>
      </c>
      <c r="B20" s="1" t="s">
        <v>1</v>
      </c>
      <c r="C20" s="1" t="s">
        <v>2</v>
      </c>
      <c r="D20" s="1" t="s">
        <v>3</v>
      </c>
      <c r="E20" s="1">
        <v>1508014439218</v>
      </c>
      <c r="F20" s="1">
        <v>0</v>
      </c>
      <c r="G20" s="1">
        <v>0</v>
      </c>
      <c r="H20" s="4" t="s">
        <v>68</v>
      </c>
      <c r="I20" s="5"/>
    </row>
    <row r="21" spans="1:13" x14ac:dyDescent="0.55000000000000004">
      <c r="A21" s="1" t="s">
        <v>119</v>
      </c>
      <c r="B21" s="1" t="s">
        <v>1</v>
      </c>
      <c r="C21" s="1" t="s">
        <v>2</v>
      </c>
      <c r="D21" s="1" t="s">
        <v>3</v>
      </c>
      <c r="E21" s="1">
        <v>1508017272291</v>
      </c>
      <c r="F21" s="1">
        <v>0</v>
      </c>
      <c r="G21" s="1">
        <v>0</v>
      </c>
      <c r="H21" s="4" t="s">
        <v>120</v>
      </c>
      <c r="I21" s="5"/>
    </row>
    <row r="22" spans="1:13" x14ac:dyDescent="0.55000000000000004">
      <c r="A22" s="1" t="s">
        <v>115</v>
      </c>
      <c r="B22" s="1" t="s">
        <v>1</v>
      </c>
      <c r="C22" s="1" t="s">
        <v>2</v>
      </c>
      <c r="D22" s="1" t="s">
        <v>3</v>
      </c>
      <c r="E22" s="1">
        <v>1508017143160</v>
      </c>
      <c r="F22" s="1">
        <v>0</v>
      </c>
      <c r="G22" s="1">
        <v>0</v>
      </c>
      <c r="H22" s="4" t="s">
        <v>116</v>
      </c>
      <c r="I22" s="5"/>
    </row>
    <row r="23" spans="1:13" x14ac:dyDescent="0.55000000000000004">
      <c r="A23" s="1" t="s">
        <v>117</v>
      </c>
      <c r="B23" s="1" t="s">
        <v>1</v>
      </c>
      <c r="C23" s="1" t="s">
        <v>2</v>
      </c>
      <c r="D23" s="1" t="s">
        <v>3</v>
      </c>
      <c r="E23" s="1">
        <v>1508017143160</v>
      </c>
      <c r="F23" s="19">
        <v>1508017147564</v>
      </c>
      <c r="G23" s="1" t="s">
        <v>14</v>
      </c>
      <c r="H23" s="2" t="s">
        <v>116</v>
      </c>
      <c r="I23" s="5"/>
      <c r="K23" s="3">
        <f t="shared" si="0"/>
        <v>4404</v>
      </c>
    </row>
    <row r="24" spans="1:13" x14ac:dyDescent="0.55000000000000004">
      <c r="A24" s="1" t="s">
        <v>118</v>
      </c>
      <c r="B24" s="1" t="s">
        <v>1</v>
      </c>
      <c r="C24" s="1" t="s">
        <v>2</v>
      </c>
      <c r="D24" s="1" t="s">
        <v>3</v>
      </c>
      <c r="E24" s="1">
        <v>1508017154199</v>
      </c>
      <c r="F24" s="1">
        <v>0</v>
      </c>
      <c r="G24" s="1">
        <v>0</v>
      </c>
      <c r="H24" s="2" t="s">
        <v>116</v>
      </c>
      <c r="I24" s="5">
        <f>E24-F23</f>
        <v>6635</v>
      </c>
      <c r="J24" s="3" t="s">
        <v>164</v>
      </c>
    </row>
    <row r="25" spans="1:13" x14ac:dyDescent="0.55000000000000004">
      <c r="A25" s="1" t="s">
        <v>147</v>
      </c>
      <c r="B25" s="1" t="s">
        <v>1</v>
      </c>
      <c r="C25" s="1" t="s">
        <v>2</v>
      </c>
      <c r="D25" s="1" t="s">
        <v>3</v>
      </c>
      <c r="E25" s="1">
        <v>1508020258133</v>
      </c>
      <c r="F25" s="1">
        <v>0</v>
      </c>
      <c r="G25" s="1">
        <v>0</v>
      </c>
      <c r="H25" s="4" t="s">
        <v>148</v>
      </c>
      <c r="I25" s="5"/>
    </row>
    <row r="26" spans="1:13" x14ac:dyDescent="0.55000000000000004">
      <c r="A26" s="1" t="s">
        <v>149</v>
      </c>
      <c r="B26" s="1" t="s">
        <v>1</v>
      </c>
      <c r="C26" s="1" t="s">
        <v>2</v>
      </c>
      <c r="D26" s="1" t="s">
        <v>3</v>
      </c>
      <c r="E26" s="1">
        <v>1508020258133</v>
      </c>
      <c r="F26" s="19">
        <v>1508020280457</v>
      </c>
      <c r="G26" s="1" t="s">
        <v>11</v>
      </c>
      <c r="H26" s="2" t="s">
        <v>148</v>
      </c>
      <c r="I26" s="5"/>
      <c r="K26" s="3">
        <f t="shared" si="0"/>
        <v>22324</v>
      </c>
    </row>
    <row r="27" spans="1:13" x14ac:dyDescent="0.55000000000000004">
      <c r="A27" s="1" t="s">
        <v>150</v>
      </c>
      <c r="B27" s="1" t="s">
        <v>1</v>
      </c>
      <c r="C27" s="1" t="s">
        <v>2</v>
      </c>
      <c r="D27" s="1" t="s">
        <v>3</v>
      </c>
      <c r="E27" s="1">
        <v>1508020332417</v>
      </c>
      <c r="F27" s="1">
        <v>0</v>
      </c>
      <c r="G27" s="1">
        <v>0</v>
      </c>
      <c r="H27" s="2" t="s">
        <v>148</v>
      </c>
      <c r="I27" s="5">
        <f>E27-F26</f>
        <v>51960</v>
      </c>
      <c r="J27" s="3" t="s">
        <v>164</v>
      </c>
    </row>
    <row r="28" spans="1:13" x14ac:dyDescent="0.55000000000000004">
      <c r="A28" s="1" t="s">
        <v>151</v>
      </c>
      <c r="B28" s="1" t="s">
        <v>1</v>
      </c>
      <c r="C28" s="1" t="s">
        <v>2</v>
      </c>
      <c r="D28" s="1" t="s">
        <v>3</v>
      </c>
      <c r="E28" s="1">
        <v>1508020332417</v>
      </c>
      <c r="F28" s="1">
        <v>1508020333861</v>
      </c>
      <c r="G28" s="1" t="s">
        <v>14</v>
      </c>
      <c r="H28" s="2" t="s">
        <v>148</v>
      </c>
      <c r="I28" s="5"/>
    </row>
    <row r="29" spans="1:13" x14ac:dyDescent="0.55000000000000004">
      <c r="A29" s="1" t="s">
        <v>152</v>
      </c>
      <c r="B29" s="1" t="s">
        <v>1</v>
      </c>
      <c r="C29" s="1" t="s">
        <v>2</v>
      </c>
      <c r="D29" s="1" t="s">
        <v>3</v>
      </c>
      <c r="E29" s="1">
        <v>1508020332417</v>
      </c>
      <c r="F29" s="1">
        <v>1508020340057</v>
      </c>
      <c r="G29" s="1" t="s">
        <v>17</v>
      </c>
      <c r="H29" s="2" t="s">
        <v>148</v>
      </c>
      <c r="M29" s="5"/>
    </row>
    <row r="30" spans="1:13" x14ac:dyDescent="0.55000000000000004">
      <c r="A30" s="1" t="s">
        <v>153</v>
      </c>
      <c r="B30" s="1" t="s">
        <v>1</v>
      </c>
      <c r="C30" s="1" t="s">
        <v>2</v>
      </c>
      <c r="D30" s="1" t="s">
        <v>3</v>
      </c>
      <c r="E30" s="1">
        <v>1508020350365</v>
      </c>
      <c r="F30" s="1">
        <v>0</v>
      </c>
      <c r="G30" s="1">
        <v>0</v>
      </c>
      <c r="H30" s="2" t="s">
        <v>148</v>
      </c>
      <c r="I30" s="5">
        <f>E30-F29</f>
        <v>10308</v>
      </c>
      <c r="J30" s="3" t="s">
        <v>164</v>
      </c>
    </row>
    <row r="31" spans="1:13" x14ac:dyDescent="0.55000000000000004">
      <c r="A31" s="1" t="s">
        <v>157</v>
      </c>
      <c r="B31" s="1" t="s">
        <v>1</v>
      </c>
      <c r="C31" s="1" t="s">
        <v>2</v>
      </c>
      <c r="D31" s="1" t="s">
        <v>3</v>
      </c>
      <c r="E31" s="1">
        <v>1508021494611</v>
      </c>
      <c r="F31" s="1">
        <v>0</v>
      </c>
      <c r="G31" s="1">
        <v>0</v>
      </c>
      <c r="H31" s="2" t="s">
        <v>148</v>
      </c>
      <c r="I31" s="5"/>
    </row>
    <row r="32" spans="1:13" x14ac:dyDescent="0.55000000000000004">
      <c r="A32" s="1" t="s">
        <v>158</v>
      </c>
      <c r="B32" s="1" t="s">
        <v>1</v>
      </c>
      <c r="C32" s="1" t="s">
        <v>2</v>
      </c>
      <c r="D32" s="1" t="s">
        <v>3</v>
      </c>
      <c r="E32" s="1">
        <v>1508021500291</v>
      </c>
      <c r="F32" s="1">
        <v>0</v>
      </c>
      <c r="G32" s="1">
        <v>0</v>
      </c>
      <c r="H32" s="2" t="s">
        <v>148</v>
      </c>
      <c r="I32" s="5"/>
    </row>
    <row r="33" spans="1:13" x14ac:dyDescent="0.55000000000000004">
      <c r="A33" s="1" t="s">
        <v>123</v>
      </c>
      <c r="B33" s="1" t="s">
        <v>1</v>
      </c>
      <c r="C33" s="1" t="s">
        <v>2</v>
      </c>
      <c r="D33" s="1" t="s">
        <v>3</v>
      </c>
      <c r="E33" s="1">
        <v>1508017865814</v>
      </c>
      <c r="F33" s="1">
        <v>0</v>
      </c>
      <c r="G33" s="1">
        <v>0</v>
      </c>
      <c r="H33" s="4" t="s">
        <v>124</v>
      </c>
      <c r="I33" s="5"/>
    </row>
    <row r="34" spans="1:13" x14ac:dyDescent="0.55000000000000004">
      <c r="A34" s="1" t="s">
        <v>121</v>
      </c>
      <c r="B34" s="1" t="s">
        <v>1</v>
      </c>
      <c r="C34" s="1" t="s">
        <v>2</v>
      </c>
      <c r="D34" s="1" t="s">
        <v>3</v>
      </c>
      <c r="E34" s="1">
        <v>1508017368509</v>
      </c>
      <c r="F34" s="1">
        <v>0</v>
      </c>
      <c r="G34" s="1">
        <v>0</v>
      </c>
      <c r="H34" s="4" t="s">
        <v>122</v>
      </c>
      <c r="I34" s="5"/>
    </row>
    <row r="35" spans="1:13" x14ac:dyDescent="0.55000000000000004">
      <c r="A35" s="1" t="s">
        <v>19</v>
      </c>
      <c r="B35" s="1" t="s">
        <v>1</v>
      </c>
      <c r="C35" s="1" t="s">
        <v>2</v>
      </c>
      <c r="D35" s="1" t="s">
        <v>3</v>
      </c>
      <c r="E35" s="1">
        <v>1508011741451</v>
      </c>
      <c r="F35" s="1">
        <v>0</v>
      </c>
      <c r="G35" s="1">
        <v>0</v>
      </c>
      <c r="H35" s="4" t="s">
        <v>20</v>
      </c>
      <c r="I35" s="5"/>
    </row>
    <row r="36" spans="1:13" x14ac:dyDescent="0.55000000000000004">
      <c r="A36" s="1" t="s">
        <v>21</v>
      </c>
      <c r="B36" s="1" t="s">
        <v>1</v>
      </c>
      <c r="C36" s="1" t="s">
        <v>2</v>
      </c>
      <c r="D36" s="1" t="s">
        <v>3</v>
      </c>
      <c r="E36" s="1">
        <v>1508011741451</v>
      </c>
      <c r="F36" s="19">
        <v>1508011744852</v>
      </c>
      <c r="G36" s="1" t="s">
        <v>11</v>
      </c>
      <c r="H36" s="2" t="s">
        <v>20</v>
      </c>
      <c r="I36" s="5"/>
      <c r="K36" s="3">
        <f t="shared" si="0"/>
        <v>3401</v>
      </c>
    </row>
    <row r="37" spans="1:13" x14ac:dyDescent="0.55000000000000004">
      <c r="A37" s="1" t="s">
        <v>125</v>
      </c>
      <c r="B37" s="1" t="s">
        <v>1</v>
      </c>
      <c r="C37" s="1" t="s">
        <v>2</v>
      </c>
      <c r="D37" s="1" t="s">
        <v>3</v>
      </c>
      <c r="E37" s="1">
        <v>1508017922273</v>
      </c>
      <c r="F37" s="1">
        <v>0</v>
      </c>
      <c r="G37" s="1">
        <v>0</v>
      </c>
      <c r="H37" s="4" t="s">
        <v>126</v>
      </c>
      <c r="I37" s="5"/>
    </row>
    <row r="38" spans="1:13" x14ac:dyDescent="0.55000000000000004">
      <c r="A38" s="1" t="s">
        <v>45</v>
      </c>
      <c r="B38" s="1" t="s">
        <v>1</v>
      </c>
      <c r="C38" s="1" t="s">
        <v>2</v>
      </c>
      <c r="D38" s="1" t="s">
        <v>3</v>
      </c>
      <c r="E38" s="1">
        <v>1508013189146</v>
      </c>
      <c r="F38" s="1">
        <v>0</v>
      </c>
      <c r="G38" s="1">
        <v>0</v>
      </c>
      <c r="H38" s="4" t="s">
        <v>46</v>
      </c>
      <c r="I38" s="5"/>
    </row>
    <row r="39" spans="1:13" x14ac:dyDescent="0.55000000000000004">
      <c r="A39" s="1" t="s">
        <v>48</v>
      </c>
      <c r="B39" s="1" t="s">
        <v>1</v>
      </c>
      <c r="C39" s="1" t="s">
        <v>2</v>
      </c>
      <c r="D39" s="1" t="s">
        <v>3</v>
      </c>
      <c r="E39" s="1">
        <v>1508013189146</v>
      </c>
      <c r="F39" s="19">
        <v>1508013197197</v>
      </c>
      <c r="G39" s="1" t="s">
        <v>11</v>
      </c>
      <c r="H39" s="2" t="s">
        <v>46</v>
      </c>
      <c r="I39" s="5"/>
      <c r="K39" s="3">
        <f t="shared" si="0"/>
        <v>8051</v>
      </c>
    </row>
    <row r="40" spans="1:13" x14ac:dyDescent="0.55000000000000004">
      <c r="A40" s="1" t="s">
        <v>99</v>
      </c>
      <c r="B40" s="1" t="s">
        <v>1</v>
      </c>
      <c r="C40" s="1" t="s">
        <v>2</v>
      </c>
      <c r="D40" s="1" t="s">
        <v>3</v>
      </c>
      <c r="E40" s="1">
        <v>1508016209989</v>
      </c>
      <c r="F40" s="1">
        <v>0</v>
      </c>
      <c r="G40" s="1">
        <v>0</v>
      </c>
      <c r="H40" s="5" t="s">
        <v>46</v>
      </c>
      <c r="I40" s="5">
        <f>E40-F39</f>
        <v>3012792</v>
      </c>
      <c r="J40" s="3" t="s">
        <v>164</v>
      </c>
    </row>
    <row r="41" spans="1:13" x14ac:dyDescent="0.55000000000000004">
      <c r="A41" s="1" t="s">
        <v>100</v>
      </c>
      <c r="B41" s="1" t="s">
        <v>1</v>
      </c>
      <c r="C41" s="1" t="s">
        <v>2</v>
      </c>
      <c r="D41" s="1" t="s">
        <v>3</v>
      </c>
      <c r="E41" s="1">
        <v>1508016209989</v>
      </c>
      <c r="F41" s="1">
        <v>1508016211779</v>
      </c>
      <c r="G41" s="1" t="s">
        <v>11</v>
      </c>
      <c r="H41" s="2" t="s">
        <v>46</v>
      </c>
      <c r="I41" s="5"/>
    </row>
    <row r="42" spans="1:13" x14ac:dyDescent="0.55000000000000004">
      <c r="A42" s="1" t="s">
        <v>101</v>
      </c>
      <c r="B42" s="1" t="s">
        <v>1</v>
      </c>
      <c r="C42" s="1" t="s">
        <v>2</v>
      </c>
      <c r="D42" s="1" t="s">
        <v>3</v>
      </c>
      <c r="E42" s="1">
        <v>1508016209989</v>
      </c>
      <c r="F42" s="1">
        <v>1508016215246</v>
      </c>
      <c r="G42" s="1" t="s">
        <v>14</v>
      </c>
      <c r="H42" s="2" t="s">
        <v>46</v>
      </c>
      <c r="M42" s="5"/>
    </row>
    <row r="43" spans="1:13" x14ac:dyDescent="0.55000000000000004">
      <c r="A43" s="1" t="s">
        <v>102</v>
      </c>
      <c r="B43" s="1" t="s">
        <v>1</v>
      </c>
      <c r="C43" s="1" t="s">
        <v>2</v>
      </c>
      <c r="D43" s="1" t="s">
        <v>3</v>
      </c>
      <c r="E43" s="1">
        <v>1508016209989</v>
      </c>
      <c r="F43" s="1">
        <v>1508016220830</v>
      </c>
      <c r="G43" s="1" t="s">
        <v>17</v>
      </c>
      <c r="H43" s="2" t="s">
        <v>46</v>
      </c>
      <c r="M43" s="5"/>
    </row>
    <row r="44" spans="1:13" x14ac:dyDescent="0.55000000000000004">
      <c r="A44" s="1" t="s">
        <v>64</v>
      </c>
      <c r="B44" s="1" t="s">
        <v>1</v>
      </c>
      <c r="C44" s="1" t="s">
        <v>2</v>
      </c>
      <c r="D44" s="1" t="s">
        <v>3</v>
      </c>
      <c r="E44" s="1">
        <v>1508014394793</v>
      </c>
      <c r="F44" s="1">
        <v>0</v>
      </c>
      <c r="G44" s="1">
        <v>0</v>
      </c>
      <c r="H44" s="4" t="s">
        <v>65</v>
      </c>
      <c r="I44" s="5"/>
      <c r="M44" s="14"/>
    </row>
    <row r="45" spans="1:13" x14ac:dyDescent="0.55000000000000004">
      <c r="A45" s="1" t="s">
        <v>66</v>
      </c>
      <c r="B45" s="1" t="s">
        <v>1</v>
      </c>
      <c r="C45" s="1" t="s">
        <v>2</v>
      </c>
      <c r="D45" s="1" t="s">
        <v>3</v>
      </c>
      <c r="E45" s="1">
        <v>1508014394793</v>
      </c>
      <c r="F45" s="19">
        <v>1508014400749</v>
      </c>
      <c r="G45" s="1" t="s">
        <v>6</v>
      </c>
      <c r="H45" s="2" t="s">
        <v>65</v>
      </c>
      <c r="I45" s="5"/>
      <c r="K45" s="3">
        <f t="shared" si="0"/>
        <v>5956</v>
      </c>
      <c r="M45" s="14"/>
    </row>
    <row r="46" spans="1:13" x14ac:dyDescent="0.55000000000000004">
      <c r="A46" s="1" t="s">
        <v>40</v>
      </c>
      <c r="B46" s="1" t="s">
        <v>1</v>
      </c>
      <c r="C46" s="1" t="s">
        <v>2</v>
      </c>
      <c r="D46" s="1" t="s">
        <v>3</v>
      </c>
      <c r="E46" s="1">
        <v>1508013096211</v>
      </c>
      <c r="F46" s="1">
        <v>0</v>
      </c>
      <c r="G46" s="1">
        <v>0</v>
      </c>
      <c r="H46" s="4" t="s">
        <v>41</v>
      </c>
      <c r="I46" s="5"/>
      <c r="M46" s="14"/>
    </row>
    <row r="47" spans="1:13" x14ac:dyDescent="0.55000000000000004">
      <c r="A47" s="1" t="s">
        <v>60</v>
      </c>
      <c r="B47" s="1" t="s">
        <v>1</v>
      </c>
      <c r="C47" s="1" t="s">
        <v>2</v>
      </c>
      <c r="D47" s="1" t="s">
        <v>3</v>
      </c>
      <c r="E47" s="1">
        <v>1508014139283</v>
      </c>
      <c r="F47" s="1">
        <v>0</v>
      </c>
      <c r="G47" s="1">
        <v>0</v>
      </c>
      <c r="H47" s="4" t="s">
        <v>61</v>
      </c>
      <c r="I47" s="5"/>
      <c r="M47" s="14"/>
    </row>
    <row r="48" spans="1:13" x14ac:dyDescent="0.55000000000000004">
      <c r="A48" s="1" t="s">
        <v>62</v>
      </c>
      <c r="B48" s="1" t="s">
        <v>1</v>
      </c>
      <c r="C48" s="1" t="s">
        <v>2</v>
      </c>
      <c r="D48" s="1" t="s">
        <v>3</v>
      </c>
      <c r="E48" s="1">
        <v>1508014139283</v>
      </c>
      <c r="F48" s="19">
        <v>1508014148427</v>
      </c>
      <c r="G48" s="1" t="s">
        <v>17</v>
      </c>
      <c r="H48" s="2" t="s">
        <v>61</v>
      </c>
      <c r="I48" s="5"/>
      <c r="K48" s="3">
        <f t="shared" si="0"/>
        <v>9144</v>
      </c>
      <c r="M48" s="14"/>
    </row>
    <row r="49" spans="1:13" x14ac:dyDescent="0.55000000000000004">
      <c r="A49" s="1" t="s">
        <v>63</v>
      </c>
      <c r="B49" s="1" t="s">
        <v>1</v>
      </c>
      <c r="C49" s="1" t="s">
        <v>2</v>
      </c>
      <c r="D49" s="1" t="s">
        <v>3</v>
      </c>
      <c r="E49" s="1">
        <v>1508014158960</v>
      </c>
      <c r="F49" s="1">
        <v>0</v>
      </c>
      <c r="G49" s="1">
        <v>0</v>
      </c>
      <c r="H49" s="2" t="s">
        <v>61</v>
      </c>
      <c r="I49" s="5">
        <f>E49-F48</f>
        <v>10533</v>
      </c>
      <c r="J49" s="3" t="s">
        <v>164</v>
      </c>
      <c r="M49" s="14"/>
    </row>
    <row r="50" spans="1:13" x14ac:dyDescent="0.55000000000000004">
      <c r="A50" s="1" t="s">
        <v>103</v>
      </c>
      <c r="B50" s="1" t="s">
        <v>1</v>
      </c>
      <c r="C50" s="1" t="s">
        <v>2</v>
      </c>
      <c r="D50" s="1" t="s">
        <v>3</v>
      </c>
      <c r="E50" s="1">
        <v>1508016229585</v>
      </c>
      <c r="F50" s="1">
        <v>0</v>
      </c>
      <c r="G50" s="1">
        <v>0</v>
      </c>
      <c r="H50" s="4" t="s">
        <v>104</v>
      </c>
      <c r="I50" s="5"/>
      <c r="M50" s="14"/>
    </row>
    <row r="51" spans="1:13" x14ac:dyDescent="0.55000000000000004">
      <c r="A51" s="1" t="s">
        <v>105</v>
      </c>
      <c r="B51" s="1" t="s">
        <v>1</v>
      </c>
      <c r="C51" s="1" t="s">
        <v>2</v>
      </c>
      <c r="D51" s="1" t="s">
        <v>3</v>
      </c>
      <c r="E51" s="1">
        <v>1508016229585</v>
      </c>
      <c r="F51" s="19">
        <v>1508016247645</v>
      </c>
      <c r="G51" s="1" t="s">
        <v>17</v>
      </c>
      <c r="H51" s="2" t="s">
        <v>104</v>
      </c>
      <c r="I51" s="5"/>
      <c r="K51" s="3">
        <f t="shared" si="0"/>
        <v>18060</v>
      </c>
      <c r="M51" s="14"/>
    </row>
    <row r="52" spans="1:13" x14ac:dyDescent="0.55000000000000004">
      <c r="A52" s="1" t="s">
        <v>106</v>
      </c>
      <c r="B52" s="1" t="s">
        <v>1</v>
      </c>
      <c r="C52" s="1" t="s">
        <v>2</v>
      </c>
      <c r="D52" s="1" t="s">
        <v>3</v>
      </c>
      <c r="E52" s="1">
        <v>1508016485040</v>
      </c>
      <c r="F52" s="1">
        <v>0</v>
      </c>
      <c r="G52" s="1">
        <v>0</v>
      </c>
      <c r="H52" s="2" t="s">
        <v>104</v>
      </c>
      <c r="I52" s="5">
        <f>E52-F51</f>
        <v>237395</v>
      </c>
      <c r="J52" s="3" t="s">
        <v>164</v>
      </c>
      <c r="M52" s="14"/>
    </row>
    <row r="53" spans="1:13" x14ac:dyDescent="0.55000000000000004">
      <c r="A53" s="1" t="s">
        <v>109</v>
      </c>
      <c r="B53" s="1" t="s">
        <v>1</v>
      </c>
      <c r="C53" s="1" t="s">
        <v>2</v>
      </c>
      <c r="D53" s="1" t="s">
        <v>3</v>
      </c>
      <c r="E53" s="1">
        <v>1508016870369</v>
      </c>
      <c r="F53" s="1">
        <v>0</v>
      </c>
      <c r="G53" s="1">
        <v>0</v>
      </c>
      <c r="H53" s="4" t="s">
        <v>110</v>
      </c>
      <c r="I53" s="5"/>
      <c r="M53" s="14"/>
    </row>
    <row r="54" spans="1:13" x14ac:dyDescent="0.55000000000000004">
      <c r="A54" s="1" t="s">
        <v>111</v>
      </c>
      <c r="B54" s="1" t="s">
        <v>1</v>
      </c>
      <c r="C54" s="1" t="s">
        <v>2</v>
      </c>
      <c r="D54" s="1" t="s">
        <v>3</v>
      </c>
      <c r="E54" s="1">
        <v>1508016870369</v>
      </c>
      <c r="F54" s="19">
        <v>1508016877608</v>
      </c>
      <c r="G54" s="1" t="s">
        <v>6</v>
      </c>
      <c r="H54" s="2" t="s">
        <v>110</v>
      </c>
      <c r="I54" s="5"/>
      <c r="K54" s="3">
        <f t="shared" si="0"/>
        <v>7239</v>
      </c>
      <c r="M54" s="14"/>
    </row>
    <row r="55" spans="1:13" x14ac:dyDescent="0.55000000000000004">
      <c r="A55" s="1" t="s">
        <v>112</v>
      </c>
      <c r="B55" s="1" t="s">
        <v>1</v>
      </c>
      <c r="C55" s="1" t="s">
        <v>2</v>
      </c>
      <c r="D55" s="1" t="s">
        <v>3</v>
      </c>
      <c r="E55" s="1">
        <v>1508016870369</v>
      </c>
      <c r="F55" s="1">
        <v>1508016883818</v>
      </c>
      <c r="G55" s="1" t="s">
        <v>17</v>
      </c>
      <c r="H55" s="2" t="s">
        <v>110</v>
      </c>
      <c r="M55" s="5"/>
    </row>
    <row r="56" spans="1:13" x14ac:dyDescent="0.55000000000000004">
      <c r="A56" s="1" t="s">
        <v>113</v>
      </c>
      <c r="B56" s="1" t="s">
        <v>1</v>
      </c>
      <c r="C56" s="1" t="s">
        <v>2</v>
      </c>
      <c r="D56" s="1" t="s">
        <v>3</v>
      </c>
      <c r="E56" s="1">
        <v>1508016870369</v>
      </c>
      <c r="F56" s="1">
        <v>1508016892352</v>
      </c>
      <c r="G56" s="1" t="s">
        <v>14</v>
      </c>
      <c r="H56" s="2" t="s">
        <v>110</v>
      </c>
      <c r="M56" s="5"/>
    </row>
    <row r="57" spans="1:13" x14ac:dyDescent="0.55000000000000004">
      <c r="A57" s="1" t="s">
        <v>114</v>
      </c>
      <c r="B57" s="1" t="s">
        <v>1</v>
      </c>
      <c r="C57" s="1" t="s">
        <v>2</v>
      </c>
      <c r="D57" s="1" t="s">
        <v>3</v>
      </c>
      <c r="E57" s="1">
        <v>1508016870369</v>
      </c>
      <c r="F57" s="1">
        <v>1508016898759</v>
      </c>
      <c r="G57" s="1" t="s">
        <v>11</v>
      </c>
      <c r="H57" s="2" t="s">
        <v>110</v>
      </c>
      <c r="M57" s="5"/>
    </row>
    <row r="58" spans="1:13" x14ac:dyDescent="0.55000000000000004">
      <c r="A58" s="1" t="s">
        <v>137</v>
      </c>
      <c r="B58" s="1" t="s">
        <v>1</v>
      </c>
      <c r="C58" s="1" t="s">
        <v>2</v>
      </c>
      <c r="D58" s="1" t="s">
        <v>3</v>
      </c>
      <c r="E58" s="1">
        <v>1508018079734</v>
      </c>
      <c r="F58" s="1">
        <v>0</v>
      </c>
      <c r="G58" s="1">
        <v>0</v>
      </c>
      <c r="H58" s="4" t="s">
        <v>128</v>
      </c>
      <c r="I58" s="5"/>
    </row>
    <row r="59" spans="1:13" x14ac:dyDescent="0.55000000000000004">
      <c r="A59" s="1" t="s">
        <v>138</v>
      </c>
      <c r="B59" s="1" t="s">
        <v>1</v>
      </c>
      <c r="C59" s="1" t="s">
        <v>2</v>
      </c>
      <c r="D59" s="1" t="s">
        <v>3</v>
      </c>
      <c r="E59" s="1">
        <v>1508018079734</v>
      </c>
      <c r="F59" s="19">
        <v>1508018093866</v>
      </c>
      <c r="G59" s="1" t="s">
        <v>11</v>
      </c>
      <c r="H59" s="2" t="s">
        <v>128</v>
      </c>
      <c r="I59" s="5"/>
      <c r="K59" s="3">
        <f t="shared" si="0"/>
        <v>14132</v>
      </c>
    </row>
    <row r="60" spans="1:13" x14ac:dyDescent="0.55000000000000004">
      <c r="A60" s="1" t="s">
        <v>129</v>
      </c>
      <c r="B60" s="1" t="s">
        <v>1</v>
      </c>
      <c r="C60" s="1" t="s">
        <v>2</v>
      </c>
      <c r="D60" s="1" t="s">
        <v>3</v>
      </c>
      <c r="E60" s="1">
        <v>1508017954412</v>
      </c>
      <c r="F60" s="1">
        <v>0</v>
      </c>
      <c r="G60" s="1">
        <v>0</v>
      </c>
      <c r="H60" s="4" t="s">
        <v>130</v>
      </c>
      <c r="I60" s="5"/>
    </row>
    <row r="61" spans="1:13" x14ac:dyDescent="0.55000000000000004">
      <c r="A61" s="1" t="s">
        <v>139</v>
      </c>
      <c r="B61" s="1" t="s">
        <v>1</v>
      </c>
      <c r="C61" s="1" t="s">
        <v>2</v>
      </c>
      <c r="D61" s="1" t="s">
        <v>3</v>
      </c>
      <c r="E61" s="1">
        <v>1508019049667</v>
      </c>
      <c r="F61" s="1">
        <v>0</v>
      </c>
      <c r="G61" s="1">
        <v>0</v>
      </c>
      <c r="H61" s="4" t="s">
        <v>140</v>
      </c>
      <c r="I61" s="5"/>
    </row>
    <row r="62" spans="1:13" x14ac:dyDescent="0.55000000000000004">
      <c r="A62" s="1" t="s">
        <v>141</v>
      </c>
      <c r="B62" s="1" t="s">
        <v>1</v>
      </c>
      <c r="C62" s="1" t="s">
        <v>2</v>
      </c>
      <c r="D62" s="1" t="s">
        <v>3</v>
      </c>
      <c r="E62" s="1">
        <v>1508019049667</v>
      </c>
      <c r="F62" s="19">
        <v>1508019056613</v>
      </c>
      <c r="G62" s="1" t="s">
        <v>17</v>
      </c>
      <c r="H62" s="2" t="s">
        <v>140</v>
      </c>
      <c r="I62" s="5"/>
      <c r="K62" s="3">
        <f t="shared" si="0"/>
        <v>6946</v>
      </c>
    </row>
    <row r="63" spans="1:13" s="18" customFormat="1" ht="14.7" thickBot="1" x14ac:dyDescent="0.6">
      <c r="A63" s="28" t="s">
        <v>142</v>
      </c>
      <c r="B63" s="28" t="s">
        <v>1</v>
      </c>
      <c r="C63" s="28" t="s">
        <v>2</v>
      </c>
      <c r="D63" s="28" t="s">
        <v>3</v>
      </c>
      <c r="E63" s="28">
        <v>1508019072945</v>
      </c>
      <c r="F63" s="28">
        <v>0</v>
      </c>
      <c r="G63" s="28">
        <v>0</v>
      </c>
      <c r="H63" s="29" t="s">
        <v>140</v>
      </c>
      <c r="I63" s="30">
        <f>E63-F62</f>
        <v>16332</v>
      </c>
      <c r="J63" s="18" t="s">
        <v>164</v>
      </c>
    </row>
    <row r="65" spans="6:10" x14ac:dyDescent="0.55000000000000004">
      <c r="F65" s="3" t="s">
        <v>209</v>
      </c>
      <c r="H65" s="3">
        <f>SUMPRODUCT(1/COUNTIF(H2:H63,H2:H63))</f>
        <v>22.999999999999986</v>
      </c>
      <c r="J65" s="3" t="s">
        <v>166</v>
      </c>
    </row>
    <row r="66" spans="6:10" x14ac:dyDescent="0.55000000000000004">
      <c r="F66" s="3" t="s">
        <v>171</v>
      </c>
      <c r="H66" s="3" t="s">
        <v>170</v>
      </c>
    </row>
  </sheetData>
  <sortState ref="A2:H63">
    <sortCondition ref="H2:H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D76E-5DE4-4205-83B8-E1B94C9C4F79}">
  <dimension ref="A1:O62"/>
  <sheetViews>
    <sheetView workbookViewId="0">
      <selection activeCell="N25" sqref="N25"/>
    </sheetView>
  </sheetViews>
  <sheetFormatPr defaultRowHeight="14.4" x14ac:dyDescent="0.55000000000000004"/>
  <cols>
    <col min="1" max="5" width="8.83984375" style="6"/>
    <col min="6" max="6" width="14.26171875" style="6" customWidth="1"/>
    <col min="7" max="7" width="8.83984375" style="6"/>
    <col min="8" max="8" width="17.5234375" style="7" customWidth="1"/>
    <col min="9" max="9" width="11.89453125" style="15" customWidth="1"/>
    <col min="10" max="10" width="8.83984375" style="6"/>
    <col min="11" max="11" width="12.15625" style="6" bestFit="1" customWidth="1"/>
    <col min="12" max="16384" width="8.83984375" style="6"/>
  </cols>
  <sheetData>
    <row r="1" spans="1:15" x14ac:dyDescent="0.55000000000000004">
      <c r="H1" s="20" t="s">
        <v>207</v>
      </c>
      <c r="I1" s="15" t="s">
        <v>165</v>
      </c>
      <c r="J1" s="21" t="s">
        <v>208</v>
      </c>
      <c r="K1" s="6" t="s">
        <v>163</v>
      </c>
    </row>
    <row r="2" spans="1:15" x14ac:dyDescent="0.55000000000000004">
      <c r="A2" s="8" t="s">
        <v>58</v>
      </c>
      <c r="B2" s="8" t="s">
        <v>1</v>
      </c>
      <c r="C2" s="8" t="s">
        <v>2</v>
      </c>
      <c r="D2" s="8" t="s">
        <v>8</v>
      </c>
      <c r="E2" s="8">
        <v>1508013963179</v>
      </c>
      <c r="F2" s="8">
        <v>0</v>
      </c>
      <c r="G2" s="8">
        <v>0</v>
      </c>
      <c r="H2" s="9" t="s">
        <v>59</v>
      </c>
    </row>
    <row r="3" spans="1:15" x14ac:dyDescent="0.55000000000000004">
      <c r="A3" s="8" t="s">
        <v>72</v>
      </c>
      <c r="B3" s="8" t="s">
        <v>1</v>
      </c>
      <c r="C3" s="8" t="s">
        <v>2</v>
      </c>
      <c r="D3" s="8" t="s">
        <v>8</v>
      </c>
      <c r="E3" s="8">
        <v>1508014967380</v>
      </c>
      <c r="F3" s="8">
        <v>0</v>
      </c>
      <c r="G3" s="8">
        <v>0</v>
      </c>
      <c r="H3" s="9" t="s">
        <v>73</v>
      </c>
      <c r="I3" s="11"/>
    </row>
    <row r="4" spans="1:15" x14ac:dyDescent="0.55000000000000004">
      <c r="A4" s="8" t="s">
        <v>74</v>
      </c>
      <c r="B4" s="8" t="s">
        <v>1</v>
      </c>
      <c r="C4" s="8" t="s">
        <v>2</v>
      </c>
      <c r="D4" s="8" t="s">
        <v>8</v>
      </c>
      <c r="E4" s="8">
        <v>1508014967380</v>
      </c>
      <c r="F4" s="22">
        <v>1508014972790</v>
      </c>
      <c r="G4" s="8" t="s">
        <v>11</v>
      </c>
      <c r="H4" s="10" t="s">
        <v>73</v>
      </c>
      <c r="I4" s="11"/>
      <c r="K4" s="6">
        <f t="shared" ref="K4:K59" si="0">F4-E4</f>
        <v>5410</v>
      </c>
    </row>
    <row r="5" spans="1:15" x14ac:dyDescent="0.55000000000000004">
      <c r="A5" s="8" t="s">
        <v>69</v>
      </c>
      <c r="B5" s="8" t="s">
        <v>1</v>
      </c>
      <c r="C5" s="8" t="s">
        <v>2</v>
      </c>
      <c r="D5" s="8" t="s">
        <v>8</v>
      </c>
      <c r="E5" s="8">
        <v>1508014441900</v>
      </c>
      <c r="F5" s="8">
        <v>0</v>
      </c>
      <c r="G5" s="8">
        <v>0</v>
      </c>
      <c r="H5" s="9" t="s">
        <v>70</v>
      </c>
      <c r="I5" s="11"/>
    </row>
    <row r="6" spans="1:15" x14ac:dyDescent="0.55000000000000004">
      <c r="A6" s="8" t="s">
        <v>71</v>
      </c>
      <c r="B6" s="8" t="s">
        <v>1</v>
      </c>
      <c r="C6" s="8" t="s">
        <v>2</v>
      </c>
      <c r="D6" s="8" t="s">
        <v>8</v>
      </c>
      <c r="E6" s="8">
        <v>1508014441900</v>
      </c>
      <c r="F6" s="22">
        <v>1508014479304</v>
      </c>
      <c r="G6" s="8" t="s">
        <v>14</v>
      </c>
      <c r="H6" s="10" t="s">
        <v>70</v>
      </c>
      <c r="I6" s="11"/>
      <c r="K6" s="6">
        <f t="shared" si="0"/>
        <v>37404</v>
      </c>
    </row>
    <row r="7" spans="1:15" x14ac:dyDescent="0.55000000000000004">
      <c r="A7" s="8" t="s">
        <v>159</v>
      </c>
      <c r="B7" s="8" t="s">
        <v>1</v>
      </c>
      <c r="C7" s="8" t="s">
        <v>2</v>
      </c>
      <c r="D7" s="8" t="s">
        <v>8</v>
      </c>
      <c r="E7" s="8">
        <v>1508021509477</v>
      </c>
      <c r="F7" s="8">
        <v>0</v>
      </c>
      <c r="G7" s="8">
        <v>0</v>
      </c>
      <c r="H7" s="9" t="s">
        <v>148</v>
      </c>
      <c r="I7" s="11"/>
    </row>
    <row r="8" spans="1:15" x14ac:dyDescent="0.55000000000000004">
      <c r="A8" s="8" t="s">
        <v>160</v>
      </c>
      <c r="B8" s="8" t="s">
        <v>1</v>
      </c>
      <c r="C8" s="8" t="s">
        <v>2</v>
      </c>
      <c r="D8" s="8" t="s">
        <v>8</v>
      </c>
      <c r="E8" s="8">
        <v>1508021509477</v>
      </c>
      <c r="F8" s="22">
        <v>1508021530508</v>
      </c>
      <c r="G8" s="8" t="s">
        <v>14</v>
      </c>
      <c r="H8" s="10" t="s">
        <v>148</v>
      </c>
      <c r="I8" s="11"/>
      <c r="K8" s="6">
        <f t="shared" si="0"/>
        <v>21031</v>
      </c>
    </row>
    <row r="9" spans="1:15" x14ac:dyDescent="0.55000000000000004">
      <c r="A9" s="8" t="s">
        <v>161</v>
      </c>
      <c r="B9" s="8" t="s">
        <v>1</v>
      </c>
      <c r="C9" s="8" t="s">
        <v>2</v>
      </c>
      <c r="D9" s="8" t="s">
        <v>8</v>
      </c>
      <c r="E9" s="8">
        <v>1508021509477</v>
      </c>
      <c r="F9" s="8">
        <v>1508021537336</v>
      </c>
      <c r="G9" s="8" t="s">
        <v>17</v>
      </c>
      <c r="H9" s="10" t="s">
        <v>148</v>
      </c>
      <c r="O9" s="11"/>
    </row>
    <row r="10" spans="1:15" x14ac:dyDescent="0.55000000000000004">
      <c r="A10" s="8" t="s">
        <v>24</v>
      </c>
      <c r="B10" s="8" t="s">
        <v>1</v>
      </c>
      <c r="C10" s="8" t="s">
        <v>2</v>
      </c>
      <c r="D10" s="8" t="s">
        <v>8</v>
      </c>
      <c r="E10" s="8">
        <v>1508012175484</v>
      </c>
      <c r="F10" s="8">
        <v>0</v>
      </c>
      <c r="G10" s="8">
        <v>0</v>
      </c>
      <c r="H10" s="9" t="s">
        <v>25</v>
      </c>
      <c r="I10" s="11"/>
    </row>
    <row r="11" spans="1:15" x14ac:dyDescent="0.55000000000000004">
      <c r="A11" s="8" t="s">
        <v>26</v>
      </c>
      <c r="B11" s="8" t="s">
        <v>1</v>
      </c>
      <c r="C11" s="8" t="s">
        <v>2</v>
      </c>
      <c r="D11" s="8" t="s">
        <v>8</v>
      </c>
      <c r="E11" s="8">
        <v>1508012175484</v>
      </c>
      <c r="F11" s="22">
        <v>1508012187147</v>
      </c>
      <c r="G11" s="8" t="s">
        <v>17</v>
      </c>
      <c r="H11" s="10" t="s">
        <v>25</v>
      </c>
      <c r="I11" s="11"/>
      <c r="K11" s="6">
        <f t="shared" si="0"/>
        <v>11663</v>
      </c>
    </row>
    <row r="12" spans="1:15" x14ac:dyDescent="0.55000000000000004">
      <c r="A12" s="8" t="s">
        <v>27</v>
      </c>
      <c r="B12" s="8" t="s">
        <v>1</v>
      </c>
      <c r="C12" s="8" t="s">
        <v>2</v>
      </c>
      <c r="D12" s="8" t="s">
        <v>8</v>
      </c>
      <c r="E12" s="8">
        <v>1508012192797</v>
      </c>
      <c r="F12" s="8">
        <v>0</v>
      </c>
      <c r="G12" s="8">
        <v>0</v>
      </c>
      <c r="H12" s="10" t="s">
        <v>25</v>
      </c>
      <c r="I12" s="11">
        <f>E12-F11</f>
        <v>5650</v>
      </c>
      <c r="J12" s="6" t="s">
        <v>164</v>
      </c>
    </row>
    <row r="13" spans="1:15" x14ac:dyDescent="0.55000000000000004">
      <c r="A13" s="8" t="s">
        <v>28</v>
      </c>
      <c r="B13" s="8" t="s">
        <v>1</v>
      </c>
      <c r="C13" s="8" t="s">
        <v>2</v>
      </c>
      <c r="D13" s="8" t="s">
        <v>8</v>
      </c>
      <c r="E13" s="8">
        <v>1508012192797</v>
      </c>
      <c r="F13" s="8">
        <v>1508012194309</v>
      </c>
      <c r="G13" s="8" t="s">
        <v>6</v>
      </c>
      <c r="H13" s="10" t="s">
        <v>25</v>
      </c>
      <c r="I13" s="11"/>
    </row>
    <row r="14" spans="1:15" x14ac:dyDescent="0.55000000000000004">
      <c r="A14" s="8" t="s">
        <v>29</v>
      </c>
      <c r="B14" s="8" t="s">
        <v>1</v>
      </c>
      <c r="C14" s="8" t="s">
        <v>2</v>
      </c>
      <c r="D14" s="8" t="s">
        <v>8</v>
      </c>
      <c r="E14" s="8">
        <v>1508012196860</v>
      </c>
      <c r="F14" s="8">
        <v>0</v>
      </c>
      <c r="G14" s="8">
        <v>0</v>
      </c>
      <c r="H14" s="10" t="s">
        <v>25</v>
      </c>
      <c r="I14" s="11">
        <f>E14-F13</f>
        <v>2551</v>
      </c>
      <c r="J14" s="6" t="s">
        <v>164</v>
      </c>
    </row>
    <row r="15" spans="1:15" x14ac:dyDescent="0.55000000000000004">
      <c r="A15" s="8" t="s">
        <v>30</v>
      </c>
      <c r="B15" s="8" t="s">
        <v>1</v>
      </c>
      <c r="C15" s="8" t="s">
        <v>2</v>
      </c>
      <c r="D15" s="8" t="s">
        <v>8</v>
      </c>
      <c r="E15" s="8">
        <v>1508012196860</v>
      </c>
      <c r="F15" s="8">
        <v>1508012199628</v>
      </c>
      <c r="G15" s="8" t="s">
        <v>14</v>
      </c>
      <c r="H15" s="10" t="s">
        <v>25</v>
      </c>
      <c r="I15" s="11"/>
    </row>
    <row r="16" spans="1:15" x14ac:dyDescent="0.55000000000000004">
      <c r="A16" s="8" t="s">
        <v>31</v>
      </c>
      <c r="B16" s="8" t="s">
        <v>1</v>
      </c>
      <c r="C16" s="8" t="s">
        <v>2</v>
      </c>
      <c r="D16" s="8" t="s">
        <v>8</v>
      </c>
      <c r="E16" s="8">
        <v>1508012202912</v>
      </c>
      <c r="F16" s="8">
        <v>0</v>
      </c>
      <c r="G16" s="8">
        <v>0</v>
      </c>
      <c r="H16" s="10" t="s">
        <v>25</v>
      </c>
      <c r="I16" s="11">
        <f>E16-F15</f>
        <v>3284</v>
      </c>
      <c r="J16" s="6" t="s">
        <v>164</v>
      </c>
    </row>
    <row r="17" spans="1:14" x14ac:dyDescent="0.55000000000000004">
      <c r="A17" s="8" t="s">
        <v>32</v>
      </c>
      <c r="B17" s="8" t="s">
        <v>1</v>
      </c>
      <c r="C17" s="8" t="s">
        <v>2</v>
      </c>
      <c r="D17" s="8" t="s">
        <v>8</v>
      </c>
      <c r="E17" s="8">
        <v>1508012202912</v>
      </c>
      <c r="F17" s="8">
        <v>1508012205339</v>
      </c>
      <c r="G17" s="8" t="s">
        <v>11</v>
      </c>
      <c r="H17" s="10" t="s">
        <v>25</v>
      </c>
      <c r="I17" s="11"/>
    </row>
    <row r="18" spans="1:14" x14ac:dyDescent="0.55000000000000004">
      <c r="A18" s="8" t="s">
        <v>33</v>
      </c>
      <c r="B18" s="8" t="s">
        <v>1</v>
      </c>
      <c r="C18" s="8" t="s">
        <v>2</v>
      </c>
      <c r="D18" s="8" t="s">
        <v>8</v>
      </c>
      <c r="E18" s="8">
        <v>1508012207838</v>
      </c>
      <c r="F18" s="8">
        <v>0</v>
      </c>
      <c r="G18" s="8">
        <v>0</v>
      </c>
      <c r="H18" s="10" t="s">
        <v>25</v>
      </c>
      <c r="I18" s="11">
        <f>E18-F17</f>
        <v>2499</v>
      </c>
      <c r="J18" s="6" t="s">
        <v>164</v>
      </c>
    </row>
    <row r="19" spans="1:14" x14ac:dyDescent="0.55000000000000004">
      <c r="A19" s="8" t="s">
        <v>75</v>
      </c>
      <c r="B19" s="8" t="s">
        <v>1</v>
      </c>
      <c r="C19" s="8" t="s">
        <v>2</v>
      </c>
      <c r="D19" s="8" t="s">
        <v>8</v>
      </c>
      <c r="E19" s="8">
        <v>1508015390142</v>
      </c>
      <c r="F19" s="8">
        <v>0</v>
      </c>
      <c r="G19" s="8">
        <v>0</v>
      </c>
      <c r="H19" s="9" t="s">
        <v>76</v>
      </c>
      <c r="I19" s="11"/>
    </row>
    <row r="20" spans="1:14" x14ac:dyDescent="0.55000000000000004">
      <c r="A20" s="8" t="s">
        <v>77</v>
      </c>
      <c r="B20" s="8" t="s">
        <v>1</v>
      </c>
      <c r="C20" s="8" t="s">
        <v>2</v>
      </c>
      <c r="D20" s="8" t="s">
        <v>8</v>
      </c>
      <c r="E20" s="8">
        <v>1508015390142</v>
      </c>
      <c r="F20" s="22">
        <v>1508015404388</v>
      </c>
      <c r="G20" s="8" t="s">
        <v>11</v>
      </c>
      <c r="H20" s="10" t="s">
        <v>76</v>
      </c>
      <c r="I20" s="11"/>
      <c r="K20" s="6">
        <f t="shared" si="0"/>
        <v>14246</v>
      </c>
    </row>
    <row r="21" spans="1:14" x14ac:dyDescent="0.55000000000000004">
      <c r="A21" s="8" t="s">
        <v>78</v>
      </c>
      <c r="B21" s="8" t="s">
        <v>1</v>
      </c>
      <c r="C21" s="8" t="s">
        <v>2</v>
      </c>
      <c r="D21" s="8" t="s">
        <v>8</v>
      </c>
      <c r="E21" s="8">
        <v>1508015406498</v>
      </c>
      <c r="F21" s="8">
        <v>0</v>
      </c>
      <c r="G21" s="8">
        <v>0</v>
      </c>
      <c r="H21" s="10" t="s">
        <v>76</v>
      </c>
      <c r="I21" s="11">
        <f>E21-F20</f>
        <v>2110</v>
      </c>
      <c r="J21" s="6" t="s">
        <v>164</v>
      </c>
    </row>
    <row r="22" spans="1:14" x14ac:dyDescent="0.55000000000000004">
      <c r="A22" s="8" t="s">
        <v>82</v>
      </c>
      <c r="B22" s="8" t="s">
        <v>1</v>
      </c>
      <c r="C22" s="8" t="s">
        <v>2</v>
      </c>
      <c r="D22" s="8" t="s">
        <v>8</v>
      </c>
      <c r="E22" s="8">
        <v>1508015406498</v>
      </c>
      <c r="F22" s="8">
        <v>1508016060003</v>
      </c>
      <c r="G22" s="8" t="s">
        <v>11</v>
      </c>
      <c r="H22" s="10" t="s">
        <v>76</v>
      </c>
      <c r="I22" s="11"/>
    </row>
    <row r="23" spans="1:14" x14ac:dyDescent="0.55000000000000004">
      <c r="A23" s="8" t="s">
        <v>83</v>
      </c>
      <c r="B23" s="8" t="s">
        <v>1</v>
      </c>
      <c r="C23" s="8" t="s">
        <v>2</v>
      </c>
      <c r="D23" s="8" t="s">
        <v>8</v>
      </c>
      <c r="E23" s="8">
        <v>1508016062446</v>
      </c>
      <c r="F23" s="8">
        <v>0</v>
      </c>
      <c r="G23" s="8">
        <v>0</v>
      </c>
      <c r="H23" s="10" t="s">
        <v>76</v>
      </c>
      <c r="I23" s="11">
        <f>E23-F22</f>
        <v>2443</v>
      </c>
      <c r="J23" s="6" t="s">
        <v>164</v>
      </c>
    </row>
    <row r="24" spans="1:14" x14ac:dyDescent="0.55000000000000004">
      <c r="A24" s="8" t="s">
        <v>84</v>
      </c>
      <c r="B24" s="8" t="s">
        <v>1</v>
      </c>
      <c r="C24" s="8" t="s">
        <v>2</v>
      </c>
      <c r="D24" s="8" t="s">
        <v>8</v>
      </c>
      <c r="E24" s="8">
        <v>1508016062446</v>
      </c>
      <c r="F24" s="8">
        <v>1508016063723</v>
      </c>
      <c r="G24" s="8" t="s">
        <v>14</v>
      </c>
      <c r="H24" s="10" t="s">
        <v>76</v>
      </c>
      <c r="I24" s="11"/>
    </row>
    <row r="25" spans="1:14" x14ac:dyDescent="0.55000000000000004">
      <c r="A25" s="8" t="s">
        <v>85</v>
      </c>
      <c r="B25" s="8" t="s">
        <v>1</v>
      </c>
      <c r="C25" s="8" t="s">
        <v>2</v>
      </c>
      <c r="D25" s="8" t="s">
        <v>8</v>
      </c>
      <c r="E25" s="8">
        <v>1508016062446</v>
      </c>
      <c r="F25" s="8">
        <v>1508016065362</v>
      </c>
      <c r="G25" s="8" t="s">
        <v>14</v>
      </c>
      <c r="H25" s="10" t="s">
        <v>76</v>
      </c>
      <c r="N25" s="11"/>
    </row>
    <row r="26" spans="1:14" x14ac:dyDescent="0.55000000000000004">
      <c r="A26" s="8" t="s">
        <v>86</v>
      </c>
      <c r="B26" s="8" t="s">
        <v>1</v>
      </c>
      <c r="C26" s="8" t="s">
        <v>2</v>
      </c>
      <c r="D26" s="8" t="s">
        <v>8</v>
      </c>
      <c r="E26" s="8">
        <v>1508016071049</v>
      </c>
      <c r="F26" s="8">
        <v>0</v>
      </c>
      <c r="G26" s="8">
        <v>0</v>
      </c>
      <c r="H26" s="10" t="s">
        <v>76</v>
      </c>
      <c r="I26" s="11">
        <f>E26-F25</f>
        <v>5687</v>
      </c>
      <c r="J26" s="6" t="s">
        <v>164</v>
      </c>
    </row>
    <row r="27" spans="1:14" x14ac:dyDescent="0.55000000000000004">
      <c r="A27" s="8" t="s">
        <v>87</v>
      </c>
      <c r="B27" s="8" t="s">
        <v>1</v>
      </c>
      <c r="C27" s="8" t="s">
        <v>2</v>
      </c>
      <c r="D27" s="8" t="s">
        <v>8</v>
      </c>
      <c r="E27" s="8">
        <v>1508016071049</v>
      </c>
      <c r="F27" s="8">
        <v>1508016072540</v>
      </c>
      <c r="G27" s="8" t="s">
        <v>17</v>
      </c>
      <c r="H27" s="10" t="s">
        <v>76</v>
      </c>
      <c r="I27" s="11"/>
    </row>
    <row r="28" spans="1:14" x14ac:dyDescent="0.55000000000000004">
      <c r="A28" s="8" t="s">
        <v>88</v>
      </c>
      <c r="B28" s="8" t="s">
        <v>1</v>
      </c>
      <c r="C28" s="8" t="s">
        <v>2</v>
      </c>
      <c r="D28" s="8" t="s">
        <v>8</v>
      </c>
      <c r="E28" s="8">
        <v>1508016082514</v>
      </c>
      <c r="F28" s="8">
        <v>0</v>
      </c>
      <c r="G28" s="8">
        <v>0</v>
      </c>
      <c r="H28" s="10" t="s">
        <v>76</v>
      </c>
      <c r="I28" s="11">
        <f>E28-F27</f>
        <v>9974</v>
      </c>
      <c r="J28" s="6" t="s">
        <v>164</v>
      </c>
    </row>
    <row r="29" spans="1:14" x14ac:dyDescent="0.55000000000000004">
      <c r="A29" s="8" t="s">
        <v>89</v>
      </c>
      <c r="B29" s="8" t="s">
        <v>1</v>
      </c>
      <c r="C29" s="8" t="s">
        <v>2</v>
      </c>
      <c r="D29" s="8" t="s">
        <v>8</v>
      </c>
      <c r="E29" s="8">
        <v>1508016082514</v>
      </c>
      <c r="F29" s="8">
        <v>1508016084573</v>
      </c>
      <c r="G29" s="8" t="s">
        <v>6</v>
      </c>
      <c r="H29" s="10" t="s">
        <v>76</v>
      </c>
      <c r="I29" s="11"/>
    </row>
    <row r="30" spans="1:14" x14ac:dyDescent="0.55000000000000004">
      <c r="A30" s="8" t="s">
        <v>90</v>
      </c>
      <c r="B30" s="8" t="s">
        <v>1</v>
      </c>
      <c r="C30" s="8" t="s">
        <v>2</v>
      </c>
      <c r="D30" s="8" t="s">
        <v>8</v>
      </c>
      <c r="E30" s="8">
        <v>1508016087143</v>
      </c>
      <c r="F30" s="8">
        <v>0</v>
      </c>
      <c r="G30" s="8">
        <v>0</v>
      </c>
      <c r="H30" s="10" t="s">
        <v>76</v>
      </c>
      <c r="I30" s="11">
        <f>E30-F29</f>
        <v>2570</v>
      </c>
      <c r="J30" s="6" t="s">
        <v>164</v>
      </c>
    </row>
    <row r="31" spans="1:14" x14ac:dyDescent="0.55000000000000004">
      <c r="A31" s="8" t="s">
        <v>91</v>
      </c>
      <c r="B31" s="8" t="s">
        <v>1</v>
      </c>
      <c r="C31" s="8" t="s">
        <v>2</v>
      </c>
      <c r="D31" s="8" t="s">
        <v>8</v>
      </c>
      <c r="E31" s="8">
        <v>1508016087143</v>
      </c>
      <c r="F31" s="8">
        <v>1508016096001</v>
      </c>
      <c r="G31" s="8" t="s">
        <v>14</v>
      </c>
      <c r="H31" s="10" t="s">
        <v>76</v>
      </c>
      <c r="I31" s="11"/>
    </row>
    <row r="32" spans="1:14" x14ac:dyDescent="0.55000000000000004">
      <c r="A32" s="8" t="s">
        <v>92</v>
      </c>
      <c r="B32" s="8" t="s">
        <v>1</v>
      </c>
      <c r="C32" s="8" t="s">
        <v>2</v>
      </c>
      <c r="D32" s="8" t="s">
        <v>8</v>
      </c>
      <c r="E32" s="8">
        <v>1508016105836</v>
      </c>
      <c r="F32" s="8">
        <v>0</v>
      </c>
      <c r="G32" s="8">
        <v>0</v>
      </c>
      <c r="H32" s="10" t="s">
        <v>76</v>
      </c>
      <c r="I32" s="11">
        <f>E32-F31</f>
        <v>9835</v>
      </c>
      <c r="J32" s="6" t="s">
        <v>164</v>
      </c>
    </row>
    <row r="33" spans="1:11" x14ac:dyDescent="0.55000000000000004">
      <c r="A33" s="8" t="s">
        <v>93</v>
      </c>
      <c r="B33" s="8" t="s">
        <v>1</v>
      </c>
      <c r="C33" s="8" t="s">
        <v>2</v>
      </c>
      <c r="D33" s="8" t="s">
        <v>8</v>
      </c>
      <c r="E33" s="8">
        <v>1508016117895</v>
      </c>
      <c r="F33" s="8">
        <v>0</v>
      </c>
      <c r="G33" s="8">
        <v>0</v>
      </c>
      <c r="H33" s="10" t="s">
        <v>76</v>
      </c>
      <c r="I33" s="11"/>
    </row>
    <row r="34" spans="1:11" x14ac:dyDescent="0.55000000000000004">
      <c r="A34" s="8" t="s">
        <v>94</v>
      </c>
      <c r="B34" s="8" t="s">
        <v>1</v>
      </c>
      <c r="C34" s="8" t="s">
        <v>2</v>
      </c>
      <c r="D34" s="8" t="s">
        <v>8</v>
      </c>
      <c r="E34" s="8">
        <v>1508016117895</v>
      </c>
      <c r="F34" s="8">
        <v>1508016119738</v>
      </c>
      <c r="G34" s="8" t="s">
        <v>11</v>
      </c>
      <c r="H34" s="10" t="s">
        <v>76</v>
      </c>
      <c r="I34" s="11"/>
    </row>
    <row r="35" spans="1:11" x14ac:dyDescent="0.55000000000000004">
      <c r="A35" s="8" t="s">
        <v>95</v>
      </c>
      <c r="B35" s="8" t="s">
        <v>1</v>
      </c>
      <c r="C35" s="8" t="s">
        <v>2</v>
      </c>
      <c r="D35" s="8" t="s">
        <v>8</v>
      </c>
      <c r="E35" s="8">
        <v>1508016159016</v>
      </c>
      <c r="F35" s="8">
        <v>0</v>
      </c>
      <c r="G35" s="8">
        <v>0</v>
      </c>
      <c r="H35" s="10" t="s">
        <v>76</v>
      </c>
      <c r="I35" s="11">
        <f>E35-F34</f>
        <v>39278</v>
      </c>
      <c r="J35" s="6" t="s">
        <v>164</v>
      </c>
    </row>
    <row r="36" spans="1:11" x14ac:dyDescent="0.55000000000000004">
      <c r="A36" s="8" t="s">
        <v>96</v>
      </c>
      <c r="B36" s="8" t="s">
        <v>1</v>
      </c>
      <c r="C36" s="8" t="s">
        <v>2</v>
      </c>
      <c r="D36" s="8" t="s">
        <v>8</v>
      </c>
      <c r="E36" s="8">
        <v>1508016159016</v>
      </c>
      <c r="F36" s="8">
        <v>1508016178378</v>
      </c>
      <c r="G36" s="8" t="s">
        <v>17</v>
      </c>
      <c r="H36" s="10" t="s">
        <v>76</v>
      </c>
      <c r="I36" s="11"/>
    </row>
    <row r="37" spans="1:11" x14ac:dyDescent="0.55000000000000004">
      <c r="A37" s="8" t="s">
        <v>97</v>
      </c>
      <c r="B37" s="8" t="s">
        <v>1</v>
      </c>
      <c r="C37" s="8" t="s">
        <v>2</v>
      </c>
      <c r="D37" s="8" t="s">
        <v>8</v>
      </c>
      <c r="E37" s="8">
        <v>1508016198664</v>
      </c>
      <c r="F37" s="8">
        <v>0</v>
      </c>
      <c r="G37" s="8">
        <v>0</v>
      </c>
      <c r="H37" s="10" t="s">
        <v>76</v>
      </c>
      <c r="I37" s="11">
        <f>E37-F36</f>
        <v>20286</v>
      </c>
      <c r="J37" s="6" t="s">
        <v>164</v>
      </c>
    </row>
    <row r="38" spans="1:11" x14ac:dyDescent="0.55000000000000004">
      <c r="A38" s="8" t="s">
        <v>98</v>
      </c>
      <c r="B38" s="8" t="s">
        <v>1</v>
      </c>
      <c r="C38" s="8" t="s">
        <v>2</v>
      </c>
      <c r="D38" s="8" t="s">
        <v>8</v>
      </c>
      <c r="E38" s="8">
        <v>1508016198664</v>
      </c>
      <c r="F38" s="8">
        <v>1508016203958</v>
      </c>
      <c r="G38" s="8" t="s">
        <v>6</v>
      </c>
      <c r="H38" s="10" t="s">
        <v>76</v>
      </c>
      <c r="I38" s="11"/>
    </row>
    <row r="39" spans="1:11" x14ac:dyDescent="0.55000000000000004">
      <c r="A39" s="8" t="s">
        <v>7</v>
      </c>
      <c r="B39" s="8" t="s">
        <v>1</v>
      </c>
      <c r="C39" s="8" t="s">
        <v>2</v>
      </c>
      <c r="D39" s="8" t="s">
        <v>8</v>
      </c>
      <c r="E39" s="8">
        <v>1508011478444</v>
      </c>
      <c r="F39" s="8">
        <v>0</v>
      </c>
      <c r="G39" s="8">
        <v>0</v>
      </c>
      <c r="H39" s="9" t="s">
        <v>9</v>
      </c>
      <c r="I39" s="11"/>
    </row>
    <row r="40" spans="1:11" x14ac:dyDescent="0.55000000000000004">
      <c r="A40" s="8" t="s">
        <v>10</v>
      </c>
      <c r="B40" s="8" t="s">
        <v>1</v>
      </c>
      <c r="C40" s="8" t="s">
        <v>2</v>
      </c>
      <c r="D40" s="8" t="s">
        <v>8</v>
      </c>
      <c r="E40" s="8">
        <v>1508011478444</v>
      </c>
      <c r="F40" s="22">
        <v>1508011507705</v>
      </c>
      <c r="G40" s="8" t="s">
        <v>11</v>
      </c>
      <c r="H40" s="10" t="s">
        <v>9</v>
      </c>
      <c r="I40" s="11"/>
      <c r="K40" s="6">
        <f t="shared" si="0"/>
        <v>29261</v>
      </c>
    </row>
    <row r="41" spans="1:11" x14ac:dyDescent="0.55000000000000004">
      <c r="A41" s="8" t="s">
        <v>12</v>
      </c>
      <c r="B41" s="8" t="s">
        <v>1</v>
      </c>
      <c r="C41" s="8" t="s">
        <v>2</v>
      </c>
      <c r="D41" s="8" t="s">
        <v>8</v>
      </c>
      <c r="E41" s="8">
        <v>1508011521929</v>
      </c>
      <c r="F41" s="8">
        <v>0</v>
      </c>
      <c r="G41" s="8">
        <v>0</v>
      </c>
      <c r="H41" s="10" t="s">
        <v>9</v>
      </c>
      <c r="I41" s="11">
        <f>E41-F40</f>
        <v>14224</v>
      </c>
      <c r="J41" s="6" t="s">
        <v>164</v>
      </c>
    </row>
    <row r="42" spans="1:11" x14ac:dyDescent="0.55000000000000004">
      <c r="A42" s="8" t="s">
        <v>13</v>
      </c>
      <c r="B42" s="8" t="s">
        <v>1</v>
      </c>
      <c r="C42" s="8" t="s">
        <v>2</v>
      </c>
      <c r="D42" s="8" t="s">
        <v>8</v>
      </c>
      <c r="E42" s="8">
        <v>1508011521929</v>
      </c>
      <c r="F42" s="8">
        <v>1508011525482</v>
      </c>
      <c r="G42" s="8" t="s">
        <v>14</v>
      </c>
      <c r="H42" s="10" t="s">
        <v>9</v>
      </c>
      <c r="I42" s="11"/>
    </row>
    <row r="43" spans="1:11" x14ac:dyDescent="0.55000000000000004">
      <c r="A43" s="8" t="s">
        <v>15</v>
      </c>
      <c r="B43" s="8" t="s">
        <v>1</v>
      </c>
      <c r="C43" s="8" t="s">
        <v>2</v>
      </c>
      <c r="D43" s="8" t="s">
        <v>8</v>
      </c>
      <c r="E43" s="8">
        <v>1508011533854</v>
      </c>
      <c r="F43" s="8">
        <v>0</v>
      </c>
      <c r="G43" s="8">
        <v>0</v>
      </c>
      <c r="H43" s="10" t="s">
        <v>9</v>
      </c>
      <c r="I43" s="11">
        <f>E43-F42</f>
        <v>8372</v>
      </c>
      <c r="J43" s="6" t="s">
        <v>164</v>
      </c>
    </row>
    <row r="44" spans="1:11" x14ac:dyDescent="0.55000000000000004">
      <c r="A44" s="8" t="s">
        <v>16</v>
      </c>
      <c r="B44" s="8" t="s">
        <v>1</v>
      </c>
      <c r="C44" s="8" t="s">
        <v>2</v>
      </c>
      <c r="D44" s="8" t="s">
        <v>8</v>
      </c>
      <c r="E44" s="8">
        <v>1508011533854</v>
      </c>
      <c r="F44" s="8">
        <v>1508011536701</v>
      </c>
      <c r="G44" s="8" t="s">
        <v>17</v>
      </c>
      <c r="H44" s="10" t="s">
        <v>9</v>
      </c>
      <c r="I44" s="11"/>
    </row>
    <row r="45" spans="1:11" x14ac:dyDescent="0.55000000000000004">
      <c r="A45" s="8" t="s">
        <v>18</v>
      </c>
      <c r="B45" s="8" t="s">
        <v>1</v>
      </c>
      <c r="C45" s="8" t="s">
        <v>2</v>
      </c>
      <c r="D45" s="8" t="s">
        <v>8</v>
      </c>
      <c r="E45" s="8">
        <v>1508011548718</v>
      </c>
      <c r="F45" s="8">
        <v>0</v>
      </c>
      <c r="G45" s="8">
        <v>0</v>
      </c>
      <c r="H45" s="10" t="s">
        <v>9</v>
      </c>
      <c r="I45" s="11">
        <f>E45-F44</f>
        <v>12017</v>
      </c>
      <c r="J45" s="6" t="s">
        <v>164</v>
      </c>
    </row>
    <row r="46" spans="1:11" x14ac:dyDescent="0.55000000000000004">
      <c r="A46" s="8" t="s">
        <v>155</v>
      </c>
      <c r="B46" s="8" t="s">
        <v>1</v>
      </c>
      <c r="C46" s="8" t="s">
        <v>2</v>
      </c>
      <c r="D46" s="8" t="s">
        <v>8</v>
      </c>
      <c r="E46" s="8">
        <v>1508020837330</v>
      </c>
      <c r="F46" s="8">
        <v>0</v>
      </c>
      <c r="G46" s="8">
        <v>0</v>
      </c>
      <c r="H46" s="9" t="s">
        <v>156</v>
      </c>
      <c r="I46" s="11"/>
    </row>
    <row r="47" spans="1:11" x14ac:dyDescent="0.55000000000000004">
      <c r="A47" s="8" t="s">
        <v>22</v>
      </c>
      <c r="B47" s="8" t="s">
        <v>1</v>
      </c>
      <c r="C47" s="8" t="s">
        <v>2</v>
      </c>
      <c r="D47" s="8" t="s">
        <v>8</v>
      </c>
      <c r="E47" s="8">
        <v>1508011873488</v>
      </c>
      <c r="F47" s="8">
        <v>0</v>
      </c>
      <c r="G47" s="8">
        <v>0</v>
      </c>
      <c r="H47" s="9" t="s">
        <v>23</v>
      </c>
      <c r="I47" s="11"/>
    </row>
    <row r="48" spans="1:11" x14ac:dyDescent="0.55000000000000004">
      <c r="A48" s="8" t="s">
        <v>154</v>
      </c>
      <c r="B48" s="8" t="s">
        <v>1</v>
      </c>
      <c r="C48" s="8" t="s">
        <v>2</v>
      </c>
      <c r="D48" s="8" t="s">
        <v>8</v>
      </c>
      <c r="E48" s="8">
        <v>1508020734896</v>
      </c>
      <c r="F48" s="8">
        <v>0</v>
      </c>
      <c r="G48" s="8">
        <v>0</v>
      </c>
      <c r="H48" s="9" t="s">
        <v>124</v>
      </c>
      <c r="I48" s="11"/>
    </row>
    <row r="49" spans="1:11" x14ac:dyDescent="0.55000000000000004">
      <c r="A49" s="8" t="s">
        <v>107</v>
      </c>
      <c r="B49" s="8" t="s">
        <v>1</v>
      </c>
      <c r="C49" s="8" t="s">
        <v>2</v>
      </c>
      <c r="D49" s="8" t="s">
        <v>8</v>
      </c>
      <c r="E49" s="8">
        <v>1508016853692</v>
      </c>
      <c r="F49" s="8">
        <v>0</v>
      </c>
      <c r="G49" s="8">
        <v>0</v>
      </c>
      <c r="H49" s="9" t="s">
        <v>108</v>
      </c>
      <c r="I49" s="11"/>
    </row>
    <row r="50" spans="1:11" x14ac:dyDescent="0.55000000000000004">
      <c r="A50" s="8" t="s">
        <v>51</v>
      </c>
      <c r="B50" s="8" t="s">
        <v>1</v>
      </c>
      <c r="C50" s="8" t="s">
        <v>2</v>
      </c>
      <c r="D50" s="8" t="s">
        <v>8</v>
      </c>
      <c r="E50" s="8">
        <v>1508013243712</v>
      </c>
      <c r="F50" s="8">
        <v>0</v>
      </c>
      <c r="G50" s="8">
        <v>0</v>
      </c>
      <c r="H50" s="9" t="s">
        <v>52</v>
      </c>
      <c r="I50" s="11"/>
    </row>
    <row r="51" spans="1:11" x14ac:dyDescent="0.55000000000000004">
      <c r="A51" s="8" t="s">
        <v>131</v>
      </c>
      <c r="B51" s="8" t="s">
        <v>1</v>
      </c>
      <c r="C51" s="8" t="s">
        <v>2</v>
      </c>
      <c r="D51" s="8" t="s">
        <v>8</v>
      </c>
      <c r="E51" s="8">
        <v>1508017975259</v>
      </c>
      <c r="F51" s="8">
        <v>0</v>
      </c>
      <c r="G51" s="8">
        <v>0</v>
      </c>
      <c r="H51" s="9" t="s">
        <v>126</v>
      </c>
      <c r="I51" s="11"/>
    </row>
    <row r="52" spans="1:11" x14ac:dyDescent="0.55000000000000004">
      <c r="A52" s="8" t="s">
        <v>132</v>
      </c>
      <c r="B52" s="8" t="s">
        <v>1</v>
      </c>
      <c r="C52" s="8" t="s">
        <v>2</v>
      </c>
      <c r="D52" s="8" t="s">
        <v>8</v>
      </c>
      <c r="E52" s="8">
        <v>1508017975259</v>
      </c>
      <c r="F52" s="22">
        <v>1508017985231</v>
      </c>
      <c r="G52" s="8" t="s">
        <v>11</v>
      </c>
      <c r="H52" s="10" t="s">
        <v>126</v>
      </c>
      <c r="I52" s="11"/>
      <c r="K52" s="6">
        <f t="shared" si="0"/>
        <v>9972</v>
      </c>
    </row>
    <row r="53" spans="1:11" x14ac:dyDescent="0.55000000000000004">
      <c r="A53" s="8" t="s">
        <v>133</v>
      </c>
      <c r="B53" s="8" t="s">
        <v>1</v>
      </c>
      <c r="C53" s="8" t="s">
        <v>2</v>
      </c>
      <c r="D53" s="8" t="s">
        <v>8</v>
      </c>
      <c r="E53" s="8">
        <v>1508017989349</v>
      </c>
      <c r="F53" s="8">
        <v>0</v>
      </c>
      <c r="G53" s="8">
        <v>0</v>
      </c>
      <c r="H53" s="10" t="s">
        <v>126</v>
      </c>
      <c r="I53" s="11">
        <f>E53-F52</f>
        <v>4118</v>
      </c>
      <c r="J53" s="6" t="s">
        <v>164</v>
      </c>
    </row>
    <row r="54" spans="1:11" x14ac:dyDescent="0.55000000000000004">
      <c r="A54" s="8" t="s">
        <v>134</v>
      </c>
      <c r="B54" s="8" t="s">
        <v>1</v>
      </c>
      <c r="C54" s="8" t="s">
        <v>2</v>
      </c>
      <c r="D54" s="8" t="s">
        <v>8</v>
      </c>
      <c r="E54" s="8">
        <v>1508017989349</v>
      </c>
      <c r="F54" s="8">
        <v>1508017992024</v>
      </c>
      <c r="G54" s="8" t="s">
        <v>17</v>
      </c>
      <c r="H54" s="10" t="s">
        <v>126</v>
      </c>
      <c r="I54" s="11"/>
    </row>
    <row r="55" spans="1:11" x14ac:dyDescent="0.55000000000000004">
      <c r="A55" s="8" t="s">
        <v>37</v>
      </c>
      <c r="B55" s="8" t="s">
        <v>1</v>
      </c>
      <c r="C55" s="8" t="s">
        <v>2</v>
      </c>
      <c r="D55" s="8" t="s">
        <v>8</v>
      </c>
      <c r="E55" s="8">
        <v>1508012266956</v>
      </c>
      <c r="F55" s="8">
        <v>0</v>
      </c>
      <c r="G55" s="8">
        <v>0</v>
      </c>
      <c r="H55" s="9" t="s">
        <v>38</v>
      </c>
      <c r="I55" s="11"/>
    </row>
    <row r="56" spans="1:11" x14ac:dyDescent="0.55000000000000004">
      <c r="A56" s="8" t="s">
        <v>39</v>
      </c>
      <c r="B56" s="8" t="s">
        <v>1</v>
      </c>
      <c r="C56" s="8" t="s">
        <v>2</v>
      </c>
      <c r="D56" s="8" t="s">
        <v>8</v>
      </c>
      <c r="E56" s="8">
        <v>1508012266956</v>
      </c>
      <c r="F56" s="22">
        <v>1508012383903</v>
      </c>
      <c r="G56" s="8" t="s">
        <v>17</v>
      </c>
      <c r="H56" s="10" t="s">
        <v>38</v>
      </c>
      <c r="I56" s="11"/>
      <c r="K56" s="6">
        <f t="shared" si="0"/>
        <v>116947</v>
      </c>
    </row>
    <row r="57" spans="1:11" x14ac:dyDescent="0.55000000000000004">
      <c r="A57" s="8" t="s">
        <v>127</v>
      </c>
      <c r="B57" s="8" t="s">
        <v>1</v>
      </c>
      <c r="C57" s="8" t="s">
        <v>2</v>
      </c>
      <c r="D57" s="8" t="s">
        <v>8</v>
      </c>
      <c r="E57" s="8">
        <v>1508017951011</v>
      </c>
      <c r="F57" s="8">
        <v>0</v>
      </c>
      <c r="G57" s="8">
        <v>0</v>
      </c>
      <c r="H57" s="9" t="s">
        <v>128</v>
      </c>
      <c r="I57" s="11"/>
    </row>
    <row r="58" spans="1:11" x14ac:dyDescent="0.55000000000000004">
      <c r="A58" s="8" t="s">
        <v>135</v>
      </c>
      <c r="B58" s="8" t="s">
        <v>1</v>
      </c>
      <c r="C58" s="8" t="s">
        <v>2</v>
      </c>
      <c r="D58" s="8" t="s">
        <v>8</v>
      </c>
      <c r="E58" s="8">
        <v>1508018061402</v>
      </c>
      <c r="F58" s="8">
        <v>0</v>
      </c>
      <c r="G58" s="8">
        <v>0</v>
      </c>
      <c r="H58" s="11" t="s">
        <v>128</v>
      </c>
      <c r="I58" s="11"/>
    </row>
    <row r="59" spans="1:11" s="27" customFormat="1" ht="14.7" thickBot="1" x14ac:dyDescent="0.6">
      <c r="A59" s="23" t="s">
        <v>136</v>
      </c>
      <c r="B59" s="23" t="s">
        <v>1</v>
      </c>
      <c r="C59" s="23" t="s">
        <v>2</v>
      </c>
      <c r="D59" s="23" t="s">
        <v>8</v>
      </c>
      <c r="E59" s="23">
        <v>1508018061402</v>
      </c>
      <c r="F59" s="24">
        <v>1508018064139</v>
      </c>
      <c r="G59" s="23" t="s">
        <v>11</v>
      </c>
      <c r="H59" s="25" t="s">
        <v>128</v>
      </c>
      <c r="I59" s="26"/>
      <c r="K59" s="27">
        <f t="shared" si="0"/>
        <v>2737</v>
      </c>
    </row>
    <row r="61" spans="1:11" x14ac:dyDescent="0.55000000000000004">
      <c r="F61" s="21" t="s">
        <v>210</v>
      </c>
      <c r="H61" s="7">
        <f>SUMPRODUCT(1/COUNTIF(H2:H59, H2:H59))</f>
        <v>14.999999999999998</v>
      </c>
      <c r="J61" s="6" t="s">
        <v>167</v>
      </c>
    </row>
    <row r="62" spans="1:11" x14ac:dyDescent="0.55000000000000004">
      <c r="F62" s="21" t="s">
        <v>169</v>
      </c>
      <c r="H62" s="20" t="s">
        <v>168</v>
      </c>
    </row>
  </sheetData>
  <sortState ref="A2:H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950F-4D7B-4102-9D1C-8EF4A6904D69}">
  <dimension ref="A1:I12"/>
  <sheetViews>
    <sheetView workbookViewId="0">
      <selection activeCell="F9" sqref="F9"/>
    </sheetView>
  </sheetViews>
  <sheetFormatPr defaultRowHeight="14.4" x14ac:dyDescent="0.55000000000000004"/>
  <cols>
    <col min="1" max="1" width="11" style="16" customWidth="1"/>
    <col min="2" max="5" width="8.83984375" style="16"/>
    <col min="6" max="6" width="9.89453125" style="16" customWidth="1"/>
    <col min="7" max="16384" width="8.83984375" style="16"/>
  </cols>
  <sheetData>
    <row r="1" spans="1:9" x14ac:dyDescent="0.55000000000000004">
      <c r="A1" s="17" t="s">
        <v>173</v>
      </c>
      <c r="B1" s="17" t="s">
        <v>177</v>
      </c>
      <c r="C1" s="17" t="s">
        <v>178</v>
      </c>
      <c r="D1" s="17" t="s">
        <v>176</v>
      </c>
      <c r="E1" s="17"/>
      <c r="F1" s="17" t="s">
        <v>179</v>
      </c>
      <c r="G1" s="17" t="s">
        <v>177</v>
      </c>
      <c r="H1" s="17" t="s">
        <v>178</v>
      </c>
      <c r="I1" s="17" t="s">
        <v>176</v>
      </c>
    </row>
    <row r="2" spans="1:9" x14ac:dyDescent="0.55000000000000004">
      <c r="A2" s="17" t="s">
        <v>174</v>
      </c>
      <c r="B2" s="16">
        <v>15</v>
      </c>
      <c r="C2" s="16">
        <f>23-15</f>
        <v>8</v>
      </c>
      <c r="D2" s="16">
        <v>23</v>
      </c>
      <c r="F2" s="17" t="s">
        <v>174</v>
      </c>
      <c r="G2" s="16">
        <f>(G4/I4)*I2</f>
        <v>14.526315789473683</v>
      </c>
      <c r="H2" s="16">
        <f>(H4/I4)*I2</f>
        <v>8.473684210526315</v>
      </c>
      <c r="I2" s="16">
        <v>23</v>
      </c>
    </row>
    <row r="3" spans="1:9" x14ac:dyDescent="0.55000000000000004">
      <c r="A3" s="17" t="s">
        <v>175</v>
      </c>
      <c r="B3" s="16">
        <v>9</v>
      </c>
      <c r="C3" s="16">
        <f>15-9</f>
        <v>6</v>
      </c>
      <c r="D3" s="16">
        <v>15</v>
      </c>
      <c r="F3" s="17" t="s">
        <v>175</v>
      </c>
      <c r="G3" s="16">
        <f>(G4/I4)*I3</f>
        <v>9.473684210526315</v>
      </c>
      <c r="H3" s="16">
        <f>(H4/I4)*I3</f>
        <v>5.5263157894736841</v>
      </c>
      <c r="I3" s="16">
        <v>15</v>
      </c>
    </row>
    <row r="4" spans="1:9" x14ac:dyDescent="0.55000000000000004">
      <c r="A4" s="17" t="s">
        <v>176</v>
      </c>
      <c r="B4" s="16">
        <f>SUM(B2:B3)</f>
        <v>24</v>
      </c>
      <c r="C4" s="16">
        <f t="shared" ref="C4:D4" si="0">SUM(C2:C3)</f>
        <v>14</v>
      </c>
      <c r="D4" s="16">
        <f t="shared" si="0"/>
        <v>38</v>
      </c>
      <c r="F4" s="17" t="s">
        <v>176</v>
      </c>
      <c r="G4" s="16">
        <v>24</v>
      </c>
      <c r="H4" s="16">
        <v>14</v>
      </c>
      <c r="I4" s="16">
        <v>38</v>
      </c>
    </row>
    <row r="6" spans="1:9" x14ac:dyDescent="0.55000000000000004">
      <c r="A6" s="17" t="s">
        <v>180</v>
      </c>
      <c r="B6" s="16">
        <f>(B2-G2)*(B2-G2)/G2</f>
        <v>1.5446224256292974E-2</v>
      </c>
    </row>
    <row r="7" spans="1:9" x14ac:dyDescent="0.55000000000000004">
      <c r="A7" s="17" t="s">
        <v>181</v>
      </c>
      <c r="B7" s="16">
        <f>(C2-H2)*(C2-H2)/H2</f>
        <v>2.6479241582216331E-2</v>
      </c>
    </row>
    <row r="8" spans="1:9" x14ac:dyDescent="0.55000000000000004">
      <c r="A8" s="17" t="s">
        <v>182</v>
      </c>
      <c r="B8" s="16">
        <f>(B3-G3)*(B3-G3)/G3</f>
        <v>2.3684210526315717E-2</v>
      </c>
    </row>
    <row r="9" spans="1:9" x14ac:dyDescent="0.55000000000000004">
      <c r="A9" s="17" t="s">
        <v>183</v>
      </c>
      <c r="B9" s="16">
        <f>(C3-H3)*(C3-H3)/H3</f>
        <v>4.060150375939852E-2</v>
      </c>
    </row>
    <row r="10" spans="1:9" x14ac:dyDescent="0.55000000000000004">
      <c r="A10" s="17"/>
    </row>
    <row r="11" spans="1:9" x14ac:dyDescent="0.55000000000000004">
      <c r="A11" s="17" t="s">
        <v>184</v>
      </c>
      <c r="B11" s="16">
        <f>SUM(B6:B9)</f>
        <v>0.10621118012422354</v>
      </c>
    </row>
    <row r="12" spans="1:9" x14ac:dyDescent="0.55000000000000004">
      <c r="A12" s="17" t="s">
        <v>185</v>
      </c>
      <c r="B12" s="16">
        <f>(2-1)*(2-1)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CF9F-4D73-4AE2-966D-8C65D756F934}">
  <dimension ref="A1:E27"/>
  <sheetViews>
    <sheetView topLeftCell="A13" workbookViewId="0">
      <selection activeCell="F30" sqref="F30"/>
    </sheetView>
  </sheetViews>
  <sheetFormatPr defaultRowHeight="14.4" x14ac:dyDescent="0.55000000000000004"/>
  <cols>
    <col min="1" max="1" width="17.47265625" customWidth="1"/>
    <col min="2" max="2" width="11.68359375" bestFit="1" customWidth="1"/>
    <col min="4" max="4" width="14.26171875" customWidth="1"/>
    <col min="5" max="5" width="10.68359375" bestFit="1" customWidth="1"/>
  </cols>
  <sheetData>
    <row r="1" spans="1:5" x14ac:dyDescent="0.55000000000000004">
      <c r="A1" t="s">
        <v>163</v>
      </c>
      <c r="B1" s="17" t="s">
        <v>174</v>
      </c>
      <c r="E1" s="17" t="s">
        <v>175</v>
      </c>
    </row>
    <row r="2" spans="1:5" x14ac:dyDescent="0.55000000000000004">
      <c r="A2" t="s">
        <v>192</v>
      </c>
      <c r="B2">
        <v>5056</v>
      </c>
      <c r="E2">
        <v>5410</v>
      </c>
    </row>
    <row r="3" spans="1:5" x14ac:dyDescent="0.55000000000000004">
      <c r="A3" t="s">
        <v>193</v>
      </c>
      <c r="B3">
        <v>6878</v>
      </c>
      <c r="E3">
        <v>37404</v>
      </c>
    </row>
    <row r="4" spans="1:5" x14ac:dyDescent="0.55000000000000004">
      <c r="B4">
        <v>12485</v>
      </c>
      <c r="E4">
        <v>21031</v>
      </c>
    </row>
    <row r="5" spans="1:5" x14ac:dyDescent="0.55000000000000004">
      <c r="B5">
        <v>8631</v>
      </c>
      <c r="E5">
        <v>11663</v>
      </c>
    </row>
    <row r="6" spans="1:5" x14ac:dyDescent="0.55000000000000004">
      <c r="B6">
        <v>6159</v>
      </c>
      <c r="E6">
        <v>14246</v>
      </c>
    </row>
    <row r="7" spans="1:5" x14ac:dyDescent="0.55000000000000004">
      <c r="B7">
        <v>4404</v>
      </c>
      <c r="E7">
        <v>29261</v>
      </c>
    </row>
    <row r="8" spans="1:5" x14ac:dyDescent="0.55000000000000004">
      <c r="B8">
        <v>22324</v>
      </c>
      <c r="E8">
        <v>9972</v>
      </c>
    </row>
    <row r="9" spans="1:5" x14ac:dyDescent="0.55000000000000004">
      <c r="B9">
        <v>3401</v>
      </c>
      <c r="E9">
        <v>116947</v>
      </c>
    </row>
    <row r="10" spans="1:5" x14ac:dyDescent="0.55000000000000004">
      <c r="B10">
        <v>8051</v>
      </c>
      <c r="E10">
        <v>2737</v>
      </c>
    </row>
    <row r="11" spans="1:5" x14ac:dyDescent="0.55000000000000004">
      <c r="B11">
        <v>5956</v>
      </c>
    </row>
    <row r="12" spans="1:5" x14ac:dyDescent="0.55000000000000004">
      <c r="B12">
        <v>9144</v>
      </c>
    </row>
    <row r="13" spans="1:5" x14ac:dyDescent="0.55000000000000004">
      <c r="B13">
        <v>18060</v>
      </c>
    </row>
    <row r="14" spans="1:5" x14ac:dyDescent="0.55000000000000004">
      <c r="B14">
        <v>7239</v>
      </c>
    </row>
    <row r="15" spans="1:5" x14ac:dyDescent="0.55000000000000004">
      <c r="B15">
        <v>14132</v>
      </c>
    </row>
    <row r="16" spans="1:5" x14ac:dyDescent="0.55000000000000004">
      <c r="B16">
        <v>6946</v>
      </c>
    </row>
    <row r="18" spans="1:5" ht="16.8" x14ac:dyDescent="0.75">
      <c r="A18" s="17" t="s">
        <v>194</v>
      </c>
      <c r="B18">
        <f>AVERAGE(B2:B16)</f>
        <v>9257.7333333333336</v>
      </c>
      <c r="D18" s="17" t="s">
        <v>195</v>
      </c>
      <c r="E18">
        <f>AVERAGE(E2:E10)</f>
        <v>27630.111111111109</v>
      </c>
    </row>
    <row r="19" spans="1:5" ht="16.8" x14ac:dyDescent="0.75">
      <c r="A19" s="17" t="s">
        <v>196</v>
      </c>
      <c r="B19">
        <f>COUNT(B2:B16)</f>
        <v>15</v>
      </c>
      <c r="D19" s="17" t="s">
        <v>197</v>
      </c>
      <c r="E19">
        <f>COUNT(E2:E10)</f>
        <v>9</v>
      </c>
    </row>
    <row r="20" spans="1:5" ht="16.8" x14ac:dyDescent="0.75">
      <c r="A20" s="17" t="s">
        <v>198</v>
      </c>
      <c r="B20">
        <f>STDEV(B2:B16)</f>
        <v>5314.0219966568056</v>
      </c>
      <c r="D20" s="17" t="s">
        <v>199</v>
      </c>
      <c r="E20">
        <f>STDEV(E2:E10)</f>
        <v>35317.375123458864</v>
      </c>
    </row>
    <row r="22" spans="1:5" ht="17.7" x14ac:dyDescent="0.75">
      <c r="A22" s="17" t="s">
        <v>200</v>
      </c>
      <c r="B22">
        <f>(B19-1)*(B20)*B20</f>
        <v>395343616.9333334</v>
      </c>
      <c r="D22" s="17" t="s">
        <v>201</v>
      </c>
      <c r="E22">
        <f>(E19-1)*E20*E20</f>
        <v>9978535884.8888874</v>
      </c>
    </row>
    <row r="23" spans="1:5" x14ac:dyDescent="0.55000000000000004">
      <c r="A23" s="17" t="s">
        <v>202</v>
      </c>
      <c r="B23">
        <f>(B22+E22)/(B19+E19-2)</f>
        <v>471539977.35555547</v>
      </c>
    </row>
    <row r="24" spans="1:5" x14ac:dyDescent="0.55000000000000004">
      <c r="A24" s="17" t="s">
        <v>203</v>
      </c>
      <c r="B24">
        <f>(1/B19) + (1/E19)</f>
        <v>0.17777777777777776</v>
      </c>
    </row>
    <row r="25" spans="1:5" x14ac:dyDescent="0.55000000000000004">
      <c r="A25" s="17" t="s">
        <v>204</v>
      </c>
      <c r="B25">
        <f>SQRT(B23*B24)</f>
        <v>9155.835806066767</v>
      </c>
    </row>
    <row r="26" spans="1:5" x14ac:dyDescent="0.55000000000000004">
      <c r="A26" s="17" t="s">
        <v>205</v>
      </c>
      <c r="B26">
        <f>B18-E18</f>
        <v>-18372.377777777776</v>
      </c>
      <c r="D26" s="17" t="s">
        <v>172</v>
      </c>
      <c r="E26">
        <f>B26/B25</f>
        <v>-2.0066303248474613</v>
      </c>
    </row>
    <row r="27" spans="1:5" x14ac:dyDescent="0.55000000000000004">
      <c r="D27" s="17" t="s">
        <v>185</v>
      </c>
      <c r="E27">
        <f>15+9-2</f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F31F-61F9-48F5-A058-E3F7C5BEDD18}">
  <dimension ref="A1:E28"/>
  <sheetViews>
    <sheetView topLeftCell="A13" workbookViewId="0">
      <selection activeCell="H25" sqref="H25"/>
    </sheetView>
  </sheetViews>
  <sheetFormatPr defaultRowHeight="14.4" x14ac:dyDescent="0.55000000000000004"/>
  <cols>
    <col min="1" max="1" width="24.20703125" customWidth="1"/>
    <col min="2" max="2" width="11.578125" bestFit="1" customWidth="1"/>
    <col min="4" max="4" width="14.26171875" customWidth="1"/>
    <col min="5" max="5" width="10.68359375" bestFit="1" customWidth="1"/>
  </cols>
  <sheetData>
    <row r="1" spans="1:5" x14ac:dyDescent="0.55000000000000004">
      <c r="A1" t="s">
        <v>165</v>
      </c>
      <c r="B1" s="17" t="s">
        <v>174</v>
      </c>
      <c r="E1" s="17" t="s">
        <v>175</v>
      </c>
    </row>
    <row r="2" spans="1:5" x14ac:dyDescent="0.55000000000000004">
      <c r="A2" t="s">
        <v>206</v>
      </c>
      <c r="B2">
        <v>6440</v>
      </c>
      <c r="E2">
        <v>5650</v>
      </c>
    </row>
    <row r="3" spans="1:5" x14ac:dyDescent="0.55000000000000004">
      <c r="A3" t="s">
        <v>193</v>
      </c>
      <c r="B3">
        <v>3703</v>
      </c>
      <c r="E3">
        <v>2551</v>
      </c>
    </row>
    <row r="4" spans="1:5" x14ac:dyDescent="0.55000000000000004">
      <c r="B4">
        <v>22500</v>
      </c>
      <c r="E4">
        <v>3284</v>
      </c>
    </row>
    <row r="5" spans="1:5" x14ac:dyDescent="0.55000000000000004">
      <c r="B5">
        <v>2742</v>
      </c>
      <c r="E5">
        <v>2499</v>
      </c>
    </row>
    <row r="6" spans="1:5" x14ac:dyDescent="0.55000000000000004">
      <c r="B6">
        <v>6635</v>
      </c>
      <c r="E6">
        <v>2110</v>
      </c>
    </row>
    <row r="7" spans="1:5" x14ac:dyDescent="0.55000000000000004">
      <c r="B7">
        <v>51960</v>
      </c>
      <c r="E7">
        <v>2443</v>
      </c>
    </row>
    <row r="8" spans="1:5" x14ac:dyDescent="0.55000000000000004">
      <c r="B8">
        <v>10308</v>
      </c>
      <c r="E8">
        <v>5687</v>
      </c>
    </row>
    <row r="9" spans="1:5" x14ac:dyDescent="0.55000000000000004">
      <c r="B9">
        <v>3012792</v>
      </c>
      <c r="E9">
        <v>9974</v>
      </c>
    </row>
    <row r="10" spans="1:5" x14ac:dyDescent="0.55000000000000004">
      <c r="B10">
        <v>10533</v>
      </c>
      <c r="E10">
        <v>2570</v>
      </c>
    </row>
    <row r="11" spans="1:5" x14ac:dyDescent="0.55000000000000004">
      <c r="B11">
        <v>237395</v>
      </c>
      <c r="E11">
        <v>9835</v>
      </c>
    </row>
    <row r="12" spans="1:5" x14ac:dyDescent="0.55000000000000004">
      <c r="B12">
        <v>16332</v>
      </c>
      <c r="E12">
        <v>39278</v>
      </c>
    </row>
    <row r="13" spans="1:5" x14ac:dyDescent="0.55000000000000004">
      <c r="E13">
        <v>20286</v>
      </c>
    </row>
    <row r="14" spans="1:5" x14ac:dyDescent="0.55000000000000004">
      <c r="E14">
        <v>14224</v>
      </c>
    </row>
    <row r="15" spans="1:5" x14ac:dyDescent="0.55000000000000004">
      <c r="E15">
        <v>8372</v>
      </c>
    </row>
    <row r="16" spans="1:5" x14ac:dyDescent="0.55000000000000004">
      <c r="E16">
        <v>12017</v>
      </c>
    </row>
    <row r="17" spans="1:5" x14ac:dyDescent="0.55000000000000004">
      <c r="E17">
        <v>4118</v>
      </c>
    </row>
    <row r="19" spans="1:5" ht="16.8" x14ac:dyDescent="0.75">
      <c r="A19" s="17" t="s">
        <v>194</v>
      </c>
      <c r="B19">
        <f>AVERAGE(B2:B12)</f>
        <v>307394.54545454547</v>
      </c>
      <c r="D19" s="17" t="s">
        <v>195</v>
      </c>
      <c r="E19">
        <f>AVERAGE(E2:E17)</f>
        <v>9056.125</v>
      </c>
    </row>
    <row r="20" spans="1:5" ht="16.8" x14ac:dyDescent="0.75">
      <c r="A20" s="17" t="s">
        <v>196</v>
      </c>
      <c r="B20">
        <f>COUNT(B2:B12)</f>
        <v>11</v>
      </c>
      <c r="D20" s="17" t="s">
        <v>197</v>
      </c>
      <c r="E20">
        <f>COUNT(E2:E17)</f>
        <v>16</v>
      </c>
    </row>
    <row r="21" spans="1:5" ht="16.8" x14ac:dyDescent="0.75">
      <c r="A21" s="17" t="s">
        <v>198</v>
      </c>
      <c r="B21">
        <f>STDEV(B2:B12)</f>
        <v>899870.1740438299</v>
      </c>
      <c r="D21" s="17" t="s">
        <v>199</v>
      </c>
      <c r="E21">
        <f>STDEV(E2:E17)</f>
        <v>9580.822267251735</v>
      </c>
    </row>
    <row r="23" spans="1:5" ht="17.7" x14ac:dyDescent="0.75">
      <c r="A23" s="17" t="s">
        <v>200</v>
      </c>
      <c r="B23">
        <f>(B20-1)*B21*B21</f>
        <v>8097663301336.7275</v>
      </c>
      <c r="D23" s="17" t="s">
        <v>201</v>
      </c>
      <c r="E23">
        <f>(E20-1)*E21*E21</f>
        <v>1376882329.7500002</v>
      </c>
    </row>
    <row r="24" spans="1:5" x14ac:dyDescent="0.55000000000000004">
      <c r="A24" s="17" t="s">
        <v>202</v>
      </c>
      <c r="B24">
        <f>(B23+E23)/(B20+E20-2)</f>
        <v>323961607346.65912</v>
      </c>
    </row>
    <row r="25" spans="1:5" x14ac:dyDescent="0.55000000000000004">
      <c r="A25" s="17" t="s">
        <v>203</v>
      </c>
      <c r="B25">
        <f>(1/B20)+(1/E20)</f>
        <v>0.15340909090909091</v>
      </c>
    </row>
    <row r="26" spans="1:5" x14ac:dyDescent="0.55000000000000004">
      <c r="A26" s="17" t="s">
        <v>204</v>
      </c>
      <c r="B26">
        <f>SQRT(B24*B25)</f>
        <v>222931.95300920602</v>
      </c>
    </row>
    <row r="27" spans="1:5" x14ac:dyDescent="0.55000000000000004">
      <c r="A27" s="17" t="s">
        <v>205</v>
      </c>
      <c r="B27">
        <f>B19-E19</f>
        <v>298338.42045454547</v>
      </c>
      <c r="D27" s="17" t="s">
        <v>172</v>
      </c>
      <c r="E27">
        <f>B27/B26</f>
        <v>1.3382488083358133</v>
      </c>
    </row>
    <row r="28" spans="1:5" x14ac:dyDescent="0.55000000000000004">
      <c r="D28" s="17" t="s">
        <v>185</v>
      </c>
      <c r="E28">
        <f>B20+E20-2</f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6B1-5DD4-46BC-9D61-B998F8A6020F}">
  <dimension ref="A1:I12"/>
  <sheetViews>
    <sheetView tabSelected="1" workbookViewId="0">
      <selection activeCell="A6" sqref="A6:A12"/>
    </sheetView>
  </sheetViews>
  <sheetFormatPr defaultRowHeight="14.4" x14ac:dyDescent="0.55000000000000004"/>
  <cols>
    <col min="1" max="1" width="11.3125" customWidth="1"/>
  </cols>
  <sheetData>
    <row r="1" spans="1:9" x14ac:dyDescent="0.55000000000000004">
      <c r="A1" s="17" t="s">
        <v>173</v>
      </c>
      <c r="B1" s="17" t="s">
        <v>186</v>
      </c>
      <c r="C1" s="17" t="s">
        <v>187</v>
      </c>
      <c r="D1" s="17" t="s">
        <v>176</v>
      </c>
      <c r="E1" s="17"/>
      <c r="F1" s="17" t="s">
        <v>179</v>
      </c>
      <c r="G1" s="17" t="s">
        <v>186</v>
      </c>
      <c r="H1" s="17" t="s">
        <v>187</v>
      </c>
      <c r="I1" s="17" t="s">
        <v>176</v>
      </c>
    </row>
    <row r="2" spans="1:9" x14ac:dyDescent="0.55000000000000004">
      <c r="A2" s="17" t="s">
        <v>174</v>
      </c>
      <c r="B2" s="16">
        <v>11</v>
      </c>
      <c r="C2" s="16">
        <v>15</v>
      </c>
      <c r="D2" s="16">
        <v>26</v>
      </c>
      <c r="E2" s="16"/>
      <c r="F2" s="17" t="s">
        <v>174</v>
      </c>
      <c r="G2" s="16">
        <f>(27/51)*26</f>
        <v>13.764705882352942</v>
      </c>
      <c r="H2" s="16">
        <f>(24/51)*26</f>
        <v>12.235294117647058</v>
      </c>
      <c r="I2" s="16">
        <v>26</v>
      </c>
    </row>
    <row r="3" spans="1:9" x14ac:dyDescent="0.55000000000000004">
      <c r="A3" s="17" t="s">
        <v>175</v>
      </c>
      <c r="B3" s="16">
        <v>16</v>
      </c>
      <c r="C3" s="16">
        <v>9</v>
      </c>
      <c r="D3" s="16">
        <v>25</v>
      </c>
      <c r="E3" s="16"/>
      <c r="F3" s="17" t="s">
        <v>175</v>
      </c>
      <c r="G3" s="16">
        <f>(27/51)*25</f>
        <v>13.23529411764706</v>
      </c>
      <c r="H3" s="16">
        <f>(24/51)*25</f>
        <v>11.76470588235294</v>
      </c>
      <c r="I3" s="16">
        <v>25</v>
      </c>
    </row>
    <row r="4" spans="1:9" x14ac:dyDescent="0.55000000000000004">
      <c r="A4" s="17" t="s">
        <v>176</v>
      </c>
      <c r="B4" s="16">
        <f>11+16</f>
        <v>27</v>
      </c>
      <c r="C4" s="16">
        <f>15+9</f>
        <v>24</v>
      </c>
      <c r="D4" s="16">
        <v>51</v>
      </c>
      <c r="E4" s="16"/>
      <c r="F4" s="17" t="s">
        <v>176</v>
      </c>
      <c r="G4" s="16">
        <f>11+16</f>
        <v>27</v>
      </c>
      <c r="H4" s="16">
        <f>15+9</f>
        <v>24</v>
      </c>
      <c r="I4" s="16">
        <v>51</v>
      </c>
    </row>
    <row r="5" spans="1:9" x14ac:dyDescent="0.55000000000000004">
      <c r="A5" s="16"/>
      <c r="B5" s="16"/>
      <c r="C5" s="16"/>
      <c r="D5" s="16"/>
      <c r="E5" s="16"/>
      <c r="F5" s="16"/>
      <c r="G5" s="16"/>
      <c r="H5" s="16"/>
      <c r="I5" s="16"/>
    </row>
    <row r="6" spans="1:9" x14ac:dyDescent="0.55000000000000004">
      <c r="A6" s="17" t="s">
        <v>188</v>
      </c>
      <c r="B6" s="16">
        <f>(B2-G2)*(B2-G2)/G2</f>
        <v>0.55530417295123213</v>
      </c>
      <c r="C6" s="16"/>
      <c r="D6" s="16"/>
      <c r="E6" s="16"/>
      <c r="F6" s="16"/>
      <c r="G6" s="16"/>
      <c r="H6" s="16"/>
      <c r="I6" s="16"/>
    </row>
    <row r="7" spans="1:9" x14ac:dyDescent="0.55000000000000004">
      <c r="A7" s="17" t="s">
        <v>189</v>
      </c>
      <c r="B7" s="16">
        <f>(C2-H2)*(C2-H2)/H2</f>
        <v>0.62471719457013619</v>
      </c>
      <c r="C7" s="16"/>
      <c r="D7" s="16"/>
      <c r="E7" s="16"/>
      <c r="F7" s="16"/>
      <c r="G7" s="16"/>
      <c r="H7" s="16"/>
      <c r="I7" s="16"/>
    </row>
    <row r="8" spans="1:9" x14ac:dyDescent="0.55000000000000004">
      <c r="A8" s="17" t="s">
        <v>190</v>
      </c>
      <c r="B8" s="16">
        <f>(B3-G3)*(B3-G3)/G3</f>
        <v>0.57751633986928064</v>
      </c>
      <c r="C8" s="16"/>
      <c r="D8" s="16"/>
      <c r="E8" s="16"/>
      <c r="F8" s="16"/>
      <c r="G8" s="16"/>
      <c r="H8" s="16"/>
      <c r="I8" s="16"/>
    </row>
    <row r="9" spans="1:9" x14ac:dyDescent="0.55000000000000004">
      <c r="A9" s="17" t="s">
        <v>191</v>
      </c>
      <c r="B9" s="16">
        <f>(C3-H3)*(C3-H3)/H3</f>
        <v>0.6497058823529408</v>
      </c>
      <c r="C9" s="16"/>
      <c r="D9" s="16"/>
      <c r="E9" s="16"/>
      <c r="F9" s="16"/>
      <c r="G9" s="16"/>
      <c r="H9" s="16"/>
      <c r="I9" s="16"/>
    </row>
    <row r="10" spans="1:9" x14ac:dyDescent="0.55000000000000004">
      <c r="A10" s="17"/>
      <c r="B10" s="16"/>
      <c r="C10" s="16"/>
      <c r="D10" s="16"/>
      <c r="E10" s="16"/>
      <c r="F10" s="16"/>
      <c r="G10" s="16"/>
      <c r="H10" s="16"/>
      <c r="I10" s="16"/>
    </row>
    <row r="11" spans="1:9" x14ac:dyDescent="0.55000000000000004">
      <c r="A11" s="17" t="s">
        <v>184</v>
      </c>
      <c r="B11" s="16">
        <f>SUM(B6:B9)</f>
        <v>2.4072435897435898</v>
      </c>
      <c r="C11" s="16"/>
      <c r="D11" s="16"/>
      <c r="E11" s="16"/>
      <c r="F11" s="16"/>
      <c r="G11" s="16"/>
      <c r="H11" s="16"/>
      <c r="I11" s="16"/>
    </row>
    <row r="12" spans="1:9" x14ac:dyDescent="0.55000000000000004">
      <c r="A12" s="17" t="s">
        <v>185</v>
      </c>
      <c r="B12" s="16">
        <f>(2-1)*(2-1)</f>
        <v>1</v>
      </c>
      <c r="C12" s="16"/>
      <c r="D12" s="16"/>
      <c r="E12" s="16"/>
      <c r="F12" s="16"/>
      <c r="G12" s="16"/>
      <c r="H12" s="16"/>
      <c r="I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cleanLogs</vt:lpstr>
      <vt:lpstr>A Data</vt:lpstr>
      <vt:lpstr>B Data</vt:lpstr>
      <vt:lpstr>Click Through Rate</vt:lpstr>
      <vt:lpstr>Time to Click</vt:lpstr>
      <vt:lpstr>Dwell Time</vt:lpstr>
      <vt:lpstr>Return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Huang</dc:creator>
  <cp:lastModifiedBy>Shawna Huang</cp:lastModifiedBy>
  <dcterms:created xsi:type="dcterms:W3CDTF">2017-10-15T05:24:12Z</dcterms:created>
  <dcterms:modified xsi:type="dcterms:W3CDTF">2017-10-20T22:20:48Z</dcterms:modified>
</cp:coreProperties>
</file>