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jmay\OneDrive\Documents\"/>
    </mc:Choice>
  </mc:AlternateContent>
  <xr:revisionPtr revIDLastSave="0" documentId="8_{B20FADCC-D6DA-484F-8243-29F5F7358CB4}" xr6:coauthVersionLast="41" xr6:coauthVersionMax="41" xr10:uidLastSave="{00000000-0000-0000-0000-000000000000}"/>
  <bookViews>
    <workbookView xWindow="-108" yWindow="-108" windowWidth="23256" windowHeight="12576" activeTab="4" xr2:uid="{00000000-000D-0000-FFFF-FFFF00000000}"/>
  </bookViews>
  <sheets>
    <sheet name="Outcome Count by Category" sheetId="2" r:id="rId1"/>
    <sheet name="Outcome Count by Sub-Category" sheetId="3" r:id="rId2"/>
    <sheet name="Outcome State over Year" sheetId="4" r:id="rId3"/>
    <sheet name="Overview" sheetId="1" r:id="rId4"/>
    <sheet name="Bonus" sheetId="5" r:id="rId5"/>
  </sheets>
  <calcPr calcId="191029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B13" i="5"/>
  <c r="C12" i="5"/>
  <c r="C11" i="5"/>
  <c r="C10" i="5"/>
  <c r="C9" i="5"/>
  <c r="B9" i="5"/>
  <c r="C8" i="5"/>
  <c r="C7" i="5"/>
  <c r="C6" i="5"/>
  <c r="C5" i="5"/>
  <c r="C4" i="5"/>
  <c r="C3" i="5"/>
  <c r="C2" i="5"/>
  <c r="B12" i="5"/>
  <c r="B11" i="5"/>
  <c r="B10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<sst xmlns="http://schemas.openxmlformats.org/spreadsheetml/2006/main" count="33048" uniqueCount="8401">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</sst>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[StarterBookHW1ShawnMayekar.xlsx]Outcome Count by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Count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1B-46E0-9FE1-D20218E01CF9}"/>
            </c:ext>
          </c:extLst>
        </c:ser>
        <c:ser>
          <c:idx val="1"/>
          <c:order val="1"/>
          <c:tx>
            <c:strRef>
              <c:f>'Outcome Count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1B-46E0-9FE1-D20218E01CF9}"/>
            </c:ext>
          </c:extLst>
        </c:ser>
        <c:ser>
          <c:idx val="2"/>
          <c:order val="2"/>
          <c:tx>
            <c:strRef>
              <c:f>'Outcome Count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1B-46E0-9FE1-D20218E01CF9}"/>
            </c:ext>
          </c:extLst>
        </c:ser>
        <c:ser>
          <c:idx val="3"/>
          <c:order val="3"/>
          <c:tx>
            <c:strRef>
              <c:f>'Outcome Count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1B-46E0-9FE1-D20218E01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041023"/>
        <c:axId val="1803672767"/>
      </c:barChart>
      <c:catAx>
        <c:axId val="185604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672767"/>
        <c:crosses val="autoZero"/>
        <c:auto val="1"/>
        <c:lblAlgn val="ctr"/>
        <c:lblOffset val="100"/>
        <c:noMultiLvlLbl val="0"/>
      </c:catAx>
      <c:valAx>
        <c:axId val="180367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04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[StarterBookHW1ShawnMayekar.xlsx]Outcome Count by 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Count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D-4985-96B6-34CA38A33BC5}"/>
            </c:ext>
          </c:extLst>
        </c:ser>
        <c:ser>
          <c:idx val="1"/>
          <c:order val="1"/>
          <c:tx>
            <c:strRef>
              <c:f>'Outcome Count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D-4985-96B6-34CA38A33BC5}"/>
            </c:ext>
          </c:extLst>
        </c:ser>
        <c:ser>
          <c:idx val="2"/>
          <c:order val="2"/>
          <c:tx>
            <c:strRef>
              <c:f>'Outcome Count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4D-4985-96B6-34CA38A33BC5}"/>
            </c:ext>
          </c:extLst>
        </c:ser>
        <c:ser>
          <c:idx val="3"/>
          <c:order val="3"/>
          <c:tx>
            <c:strRef>
              <c:f>'Outcome Count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D-4985-96B6-34CA38A33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803407"/>
        <c:axId val="1801280095"/>
      </c:barChart>
      <c:catAx>
        <c:axId val="185980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280095"/>
        <c:crosses val="autoZero"/>
        <c:auto val="1"/>
        <c:lblAlgn val="ctr"/>
        <c:lblOffset val="100"/>
        <c:noMultiLvlLbl val="0"/>
      </c:catAx>
      <c:valAx>
        <c:axId val="180128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80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[StarterBookHW1ShawnMayekar.xlsx]Outcome State over Year!PivotTable4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State over Year'!$B$5:$B$6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State over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State over Year'!$B$7:$B$19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3-484C-89A6-05C2E373219F}"/>
            </c:ext>
          </c:extLst>
        </c:ser>
        <c:ser>
          <c:idx val="1"/>
          <c:order val="1"/>
          <c:tx>
            <c:strRef>
              <c:f>'Outcome State over Year'!$C$5:$C$6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State over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State over Year'!$C$7:$C$19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3-484C-89A6-05C2E373219F}"/>
            </c:ext>
          </c:extLst>
        </c:ser>
        <c:ser>
          <c:idx val="2"/>
          <c:order val="2"/>
          <c:tx>
            <c:strRef>
              <c:f>'Outcome State over Year'!$D$5:$D$6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State over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State over Year'!$D$7:$D$19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A3-484C-89A6-05C2E3732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168799"/>
        <c:axId val="1928388383"/>
      </c:lineChart>
      <c:catAx>
        <c:axId val="200716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88383"/>
        <c:crosses val="autoZero"/>
        <c:auto val="1"/>
        <c:lblAlgn val="ctr"/>
        <c:lblOffset val="100"/>
        <c:noMultiLvlLbl val="0"/>
      </c:catAx>
      <c:valAx>
        <c:axId val="192838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16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4-43E8-AA1D-990E7CD7C0CA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B4-43E8-AA1D-990E7CD7C0CA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B4-43E8-AA1D-990E7CD7C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195199"/>
        <c:axId val="2006425183"/>
      </c:lineChart>
      <c:catAx>
        <c:axId val="200719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425183"/>
        <c:crosses val="autoZero"/>
        <c:auto val="1"/>
        <c:lblAlgn val="ctr"/>
        <c:lblOffset val="100"/>
        <c:noMultiLvlLbl val="0"/>
      </c:catAx>
      <c:valAx>
        <c:axId val="200642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19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3</xdr:row>
      <xdr:rowOff>91440</xdr:rowOff>
    </xdr:from>
    <xdr:to>
      <xdr:col>14</xdr:col>
      <xdr:colOff>434340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908AD-BB07-4F96-B43C-54B524E21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4</xdr:row>
      <xdr:rowOff>68580</xdr:rowOff>
    </xdr:from>
    <xdr:to>
      <xdr:col>14</xdr:col>
      <xdr:colOff>213360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719E7-A7DF-417F-ADF3-B1C598483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502920</xdr:colOff>
      <xdr:row>3</xdr:row>
      <xdr:rowOff>60960</xdr:rowOff>
    </xdr:from>
    <xdr:to>
      <xdr:col>13</xdr:col>
      <xdr:colOff>68580</xdr:colOff>
      <xdr:row>18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C1C571-FCA7-43BE-8B2D-F8945262F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13</xdr:row>
      <xdr:rowOff>99060</xdr:rowOff>
    </xdr:from>
    <xdr:to>
      <xdr:col>6</xdr:col>
      <xdr:colOff>510540</xdr:colOff>
      <xdr:row>28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745B02-6660-4CB6-AE56-0F88F5281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Mayekar" refreshedDate="43535.562745254632" createdVersion="6" refreshedVersion="6" minRefreshableVersion="3" recordCount="4114" xr:uid="{62D76A3D-61F6-4D6D-A006-A92FF03C57CA}">
  <cacheSource type="worksheet">
    <worksheetSource ref="A1:R4115" sheet="Overvie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Mayekar" refreshedDate="43536.654533564812" createdVersion="6" refreshedVersion="6" minRefreshableVersion="3" recordCount="4114" xr:uid="{A487EDE6-7BFF-4A57-B3D1-8D9AAD5E4007}">
  <cacheSource type="worksheet">
    <worksheetSource ref="A1:T4115" sheet="Overvie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12DF5-81D9-42E4-B99B-2D7B7383E842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F1161-53D0-4507-8BA1-7CD4FF8A15B4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A77AB-BEF3-4852-9791-F701B850DDAA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5189A-8E0F-4317-A32D-67AB1004B3F1}">
  <sheetPr codeName="Sheet1"/>
  <dimension ref="A1:F14"/>
  <sheetViews>
    <sheetView workbookViewId="0">
      <selection activeCell="B21" sqref="B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8362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8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8" t="s">
        <v>8333</v>
      </c>
      <c r="C7">
        <v>140</v>
      </c>
      <c r="E7">
        <v>80</v>
      </c>
      <c r="F7">
        <v>220</v>
      </c>
    </row>
    <row r="8" spans="1:6" x14ac:dyDescent="0.3">
      <c r="A8" s="8" t="s">
        <v>8331</v>
      </c>
      <c r="B8">
        <v>24</v>
      </c>
      <c r="F8">
        <v>24</v>
      </c>
    </row>
    <row r="9" spans="1:6" x14ac:dyDescent="0.3">
      <c r="A9" s="8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8" t="s">
        <v>8338</v>
      </c>
      <c r="C10">
        <v>117</v>
      </c>
      <c r="E10">
        <v>103</v>
      </c>
      <c r="F10">
        <v>220</v>
      </c>
    </row>
    <row r="11" spans="1:6" x14ac:dyDescent="0.3">
      <c r="A11" s="8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8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8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8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971DC-60F5-48FE-AB4D-95D7CD3C6241}">
  <sheetPr codeName="Sheet2"/>
  <dimension ref="A1:F47"/>
  <sheetViews>
    <sheetView topLeftCell="A4" workbookViewId="0">
      <selection activeCell="H29" sqref="H2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8362</v>
      </c>
    </row>
    <row r="2" spans="1:6" x14ac:dyDescent="0.3">
      <c r="A2" s="7" t="s">
        <v>8365</v>
      </c>
      <c r="B2" t="s">
        <v>8362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C6">
        <v>100</v>
      </c>
      <c r="F6">
        <v>100</v>
      </c>
    </row>
    <row r="7" spans="1:6" x14ac:dyDescent="0.3">
      <c r="A7" s="8" t="s">
        <v>8344</v>
      </c>
      <c r="B7">
        <v>20</v>
      </c>
      <c r="F7">
        <v>20</v>
      </c>
    </row>
    <row r="8" spans="1:6" x14ac:dyDescent="0.3">
      <c r="A8" s="8" t="s">
        <v>8332</v>
      </c>
      <c r="B8">
        <v>24</v>
      </c>
      <c r="F8">
        <v>24</v>
      </c>
    </row>
    <row r="9" spans="1:6" x14ac:dyDescent="0.3">
      <c r="A9" s="8" t="s">
        <v>8358</v>
      </c>
      <c r="C9">
        <v>40</v>
      </c>
      <c r="F9">
        <v>40</v>
      </c>
    </row>
    <row r="10" spans="1:6" x14ac:dyDescent="0.3">
      <c r="A10" s="8" t="s">
        <v>8354</v>
      </c>
      <c r="E10">
        <v>40</v>
      </c>
      <c r="F10">
        <v>40</v>
      </c>
    </row>
    <row r="11" spans="1:6" x14ac:dyDescent="0.3">
      <c r="A11" s="8" t="s">
        <v>8315</v>
      </c>
      <c r="E11">
        <v>180</v>
      </c>
      <c r="F11">
        <v>180</v>
      </c>
    </row>
    <row r="12" spans="1:6" x14ac:dyDescent="0.3">
      <c r="A12" s="8" t="s">
        <v>8314</v>
      </c>
      <c r="C12">
        <v>80</v>
      </c>
      <c r="F12">
        <v>80</v>
      </c>
    </row>
    <row r="13" spans="1:6" x14ac:dyDescent="0.3">
      <c r="A13" s="8" t="s">
        <v>8330</v>
      </c>
      <c r="E13">
        <v>40</v>
      </c>
      <c r="F13">
        <v>40</v>
      </c>
    </row>
    <row r="14" spans="1:6" x14ac:dyDescent="0.3">
      <c r="A14" s="8" t="s">
        <v>8347</v>
      </c>
      <c r="C14">
        <v>40</v>
      </c>
      <c r="D14">
        <v>20</v>
      </c>
      <c r="F14">
        <v>60</v>
      </c>
    </row>
    <row r="15" spans="1:6" x14ac:dyDescent="0.3">
      <c r="A15" s="8" t="s">
        <v>8324</v>
      </c>
      <c r="C15">
        <v>40</v>
      </c>
      <c r="F15">
        <v>40</v>
      </c>
    </row>
    <row r="16" spans="1:6" x14ac:dyDescent="0.3">
      <c r="A16" s="8" t="s">
        <v>8337</v>
      </c>
      <c r="B16">
        <v>20</v>
      </c>
      <c r="C16">
        <v>120</v>
      </c>
      <c r="F16">
        <v>140</v>
      </c>
    </row>
    <row r="17" spans="1:6" x14ac:dyDescent="0.3">
      <c r="A17" s="8" t="s">
        <v>8348</v>
      </c>
      <c r="C17">
        <v>20</v>
      </c>
      <c r="F17">
        <v>20</v>
      </c>
    </row>
    <row r="18" spans="1:6" x14ac:dyDescent="0.3">
      <c r="A18" s="8" t="s">
        <v>8349</v>
      </c>
      <c r="E18">
        <v>140</v>
      </c>
      <c r="F18">
        <v>140</v>
      </c>
    </row>
    <row r="19" spans="1:6" x14ac:dyDescent="0.3">
      <c r="A19" s="8" t="s">
        <v>8329</v>
      </c>
      <c r="C19">
        <v>20</v>
      </c>
      <c r="E19">
        <v>140</v>
      </c>
      <c r="F19">
        <v>160</v>
      </c>
    </row>
    <row r="20" spans="1:6" x14ac:dyDescent="0.3">
      <c r="A20" s="8" t="s">
        <v>8328</v>
      </c>
      <c r="C20">
        <v>60</v>
      </c>
      <c r="F20">
        <v>60</v>
      </c>
    </row>
    <row r="21" spans="1:6" x14ac:dyDescent="0.3">
      <c r="A21" s="8" t="s">
        <v>8356</v>
      </c>
      <c r="C21">
        <v>11</v>
      </c>
      <c r="E21">
        <v>9</v>
      </c>
      <c r="F21">
        <v>20</v>
      </c>
    </row>
    <row r="22" spans="1:6" x14ac:dyDescent="0.3">
      <c r="A22" s="8" t="s">
        <v>8327</v>
      </c>
      <c r="E22">
        <v>20</v>
      </c>
      <c r="F22">
        <v>20</v>
      </c>
    </row>
    <row r="23" spans="1:6" x14ac:dyDescent="0.3">
      <c r="A23" s="8" t="s">
        <v>8335</v>
      </c>
      <c r="C23">
        <v>40</v>
      </c>
      <c r="F23">
        <v>40</v>
      </c>
    </row>
    <row r="24" spans="1:6" x14ac:dyDescent="0.3">
      <c r="A24" s="8" t="s">
        <v>8359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8" t="s">
        <v>8343</v>
      </c>
      <c r="C25">
        <v>20</v>
      </c>
      <c r="F25">
        <v>20</v>
      </c>
    </row>
    <row r="26" spans="1:6" x14ac:dyDescent="0.3">
      <c r="A26" s="8" t="s">
        <v>8323</v>
      </c>
      <c r="E26">
        <v>60</v>
      </c>
      <c r="F26">
        <v>60</v>
      </c>
    </row>
    <row r="27" spans="1:6" x14ac:dyDescent="0.3">
      <c r="A27" s="8" t="s">
        <v>8350</v>
      </c>
      <c r="C27">
        <v>20</v>
      </c>
      <c r="F27">
        <v>20</v>
      </c>
    </row>
    <row r="28" spans="1:6" x14ac:dyDescent="0.3">
      <c r="A28" s="8" t="s">
        <v>8339</v>
      </c>
      <c r="C28">
        <v>57</v>
      </c>
      <c r="E28">
        <v>103</v>
      </c>
      <c r="F28">
        <v>160</v>
      </c>
    </row>
    <row r="29" spans="1:6" x14ac:dyDescent="0.3">
      <c r="A29" s="8" t="s">
        <v>8345</v>
      </c>
      <c r="C29">
        <v>20</v>
      </c>
      <c r="F29">
        <v>20</v>
      </c>
    </row>
    <row r="30" spans="1:6" x14ac:dyDescent="0.3">
      <c r="A30" s="8" t="s">
        <v>8318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8" t="s">
        <v>8346</v>
      </c>
      <c r="E31">
        <v>40</v>
      </c>
      <c r="F31">
        <v>40</v>
      </c>
    </row>
    <row r="32" spans="1:6" x14ac:dyDescent="0.3">
      <c r="A32" s="8" t="s">
        <v>8342</v>
      </c>
      <c r="E32">
        <v>20</v>
      </c>
      <c r="F32">
        <v>20</v>
      </c>
    </row>
    <row r="33" spans="1:6" x14ac:dyDescent="0.3">
      <c r="A33" s="8" t="s">
        <v>8353</v>
      </c>
      <c r="C33">
        <v>20</v>
      </c>
      <c r="F33">
        <v>20</v>
      </c>
    </row>
    <row r="34" spans="1:6" x14ac:dyDescent="0.3">
      <c r="A34" s="8" t="s">
        <v>8326</v>
      </c>
      <c r="E34">
        <v>260</v>
      </c>
      <c r="F34">
        <v>260</v>
      </c>
    </row>
    <row r="35" spans="1:6" x14ac:dyDescent="0.3">
      <c r="A35" s="8" t="s">
        <v>8313</v>
      </c>
      <c r="B35">
        <v>40</v>
      </c>
      <c r="F35">
        <v>40</v>
      </c>
    </row>
    <row r="36" spans="1:6" x14ac:dyDescent="0.3">
      <c r="A36" s="8" t="s">
        <v>8312</v>
      </c>
      <c r="E36">
        <v>60</v>
      </c>
      <c r="F36">
        <v>60</v>
      </c>
    </row>
    <row r="37" spans="1:6" x14ac:dyDescent="0.3">
      <c r="A37" s="8" t="s">
        <v>8352</v>
      </c>
      <c r="D37">
        <v>6</v>
      </c>
      <c r="E37">
        <v>34</v>
      </c>
      <c r="F37">
        <v>40</v>
      </c>
    </row>
    <row r="38" spans="1:6" x14ac:dyDescent="0.3">
      <c r="A38" s="8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8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8" t="s">
        <v>8351</v>
      </c>
      <c r="E40">
        <v>80</v>
      </c>
      <c r="F40">
        <v>80</v>
      </c>
    </row>
    <row r="41" spans="1:6" x14ac:dyDescent="0.3">
      <c r="A41" s="8" t="s">
        <v>8311</v>
      </c>
      <c r="E41">
        <v>60</v>
      </c>
      <c r="F41">
        <v>60</v>
      </c>
    </row>
    <row r="42" spans="1:6" x14ac:dyDescent="0.3">
      <c r="A42" s="8" t="s">
        <v>8341</v>
      </c>
      <c r="B42">
        <v>10</v>
      </c>
      <c r="C42">
        <v>47</v>
      </c>
      <c r="F42">
        <v>57</v>
      </c>
    </row>
    <row r="43" spans="1:6" x14ac:dyDescent="0.3">
      <c r="A43" s="8" t="s">
        <v>8334</v>
      </c>
      <c r="C43">
        <v>100</v>
      </c>
      <c r="F43">
        <v>100</v>
      </c>
    </row>
    <row r="44" spans="1:6" x14ac:dyDescent="0.3">
      <c r="A44" s="8" t="s">
        <v>8321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8" t="s">
        <v>8320</v>
      </c>
      <c r="B45">
        <v>100</v>
      </c>
      <c r="C45">
        <v>60</v>
      </c>
      <c r="F45">
        <v>160</v>
      </c>
    </row>
    <row r="46" spans="1:6" x14ac:dyDescent="0.3">
      <c r="A46" s="8" t="s">
        <v>8340</v>
      </c>
      <c r="B46">
        <v>20</v>
      </c>
      <c r="F46">
        <v>20</v>
      </c>
    </row>
    <row r="47" spans="1:6" x14ac:dyDescent="0.3">
      <c r="A47" s="8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B7B3D-D7FE-4A34-97C0-E2B868EE3F86}">
  <sheetPr codeName="Sheet4"/>
  <dimension ref="A2:E19"/>
  <sheetViews>
    <sheetView workbookViewId="0">
      <selection activeCell="A6" sqref="A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7" t="s">
        <v>8365</v>
      </c>
      <c r="B2" t="s">
        <v>8362</v>
      </c>
    </row>
    <row r="3" spans="1:5" x14ac:dyDescent="0.3">
      <c r="A3" s="7" t="s">
        <v>8380</v>
      </c>
      <c r="B3" t="s">
        <v>8362</v>
      </c>
    </row>
    <row r="5" spans="1:5" x14ac:dyDescent="0.3">
      <c r="A5" s="7" t="s">
        <v>8364</v>
      </c>
      <c r="B5" s="7" t="s">
        <v>8363</v>
      </c>
    </row>
    <row r="6" spans="1:5" x14ac:dyDescent="0.3">
      <c r="A6" s="7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3">
      <c r="A7" s="10" t="s">
        <v>8374</v>
      </c>
      <c r="B7">
        <v>34</v>
      </c>
      <c r="C7">
        <v>149</v>
      </c>
      <c r="D7">
        <v>182</v>
      </c>
      <c r="E7">
        <v>365</v>
      </c>
    </row>
    <row r="8" spans="1:5" x14ac:dyDescent="0.3">
      <c r="A8" s="10" t="s">
        <v>8375</v>
      </c>
      <c r="B8">
        <v>27</v>
      </c>
      <c r="C8">
        <v>106</v>
      </c>
      <c r="D8">
        <v>202</v>
      </c>
      <c r="E8">
        <v>335</v>
      </c>
    </row>
    <row r="9" spans="1:5" x14ac:dyDescent="0.3">
      <c r="A9" s="10" t="s">
        <v>8376</v>
      </c>
      <c r="B9">
        <v>28</v>
      </c>
      <c r="C9">
        <v>108</v>
      </c>
      <c r="D9">
        <v>180</v>
      </c>
      <c r="E9">
        <v>316</v>
      </c>
    </row>
    <row r="10" spans="1:5" x14ac:dyDescent="0.3">
      <c r="A10" s="10" t="s">
        <v>8377</v>
      </c>
      <c r="B10">
        <v>27</v>
      </c>
      <c r="C10">
        <v>102</v>
      </c>
      <c r="D10">
        <v>192</v>
      </c>
      <c r="E10">
        <v>321</v>
      </c>
    </row>
    <row r="11" spans="1:5" x14ac:dyDescent="0.3">
      <c r="A11" s="10" t="s">
        <v>8368</v>
      </c>
      <c r="B11">
        <v>26</v>
      </c>
      <c r="C11">
        <v>126</v>
      </c>
      <c r="D11">
        <v>234</v>
      </c>
      <c r="E11">
        <v>386</v>
      </c>
    </row>
    <row r="12" spans="1:5" x14ac:dyDescent="0.3">
      <c r="A12" s="10" t="s">
        <v>8378</v>
      </c>
      <c r="B12">
        <v>27</v>
      </c>
      <c r="C12">
        <v>147</v>
      </c>
      <c r="D12">
        <v>211</v>
      </c>
      <c r="E12">
        <v>385</v>
      </c>
    </row>
    <row r="13" spans="1:5" x14ac:dyDescent="0.3">
      <c r="A13" s="10" t="s">
        <v>8369</v>
      </c>
      <c r="B13">
        <v>43</v>
      </c>
      <c r="C13">
        <v>150</v>
      </c>
      <c r="D13">
        <v>194</v>
      </c>
      <c r="E13">
        <v>387</v>
      </c>
    </row>
    <row r="14" spans="1:5" x14ac:dyDescent="0.3">
      <c r="A14" s="10" t="s">
        <v>8370</v>
      </c>
      <c r="B14">
        <v>33</v>
      </c>
      <c r="C14">
        <v>134</v>
      </c>
      <c r="D14">
        <v>166</v>
      </c>
      <c r="E14">
        <v>333</v>
      </c>
    </row>
    <row r="15" spans="1:5" x14ac:dyDescent="0.3">
      <c r="A15" s="10" t="s">
        <v>8371</v>
      </c>
      <c r="B15">
        <v>24</v>
      </c>
      <c r="C15">
        <v>127</v>
      </c>
      <c r="D15">
        <v>147</v>
      </c>
      <c r="E15">
        <v>298</v>
      </c>
    </row>
    <row r="16" spans="1:5" x14ac:dyDescent="0.3">
      <c r="A16" s="10" t="s">
        <v>8372</v>
      </c>
      <c r="B16">
        <v>20</v>
      </c>
      <c r="C16">
        <v>149</v>
      </c>
      <c r="D16">
        <v>183</v>
      </c>
      <c r="E16">
        <v>352</v>
      </c>
    </row>
    <row r="17" spans="1:5" x14ac:dyDescent="0.3">
      <c r="A17" s="10" t="s">
        <v>8373</v>
      </c>
      <c r="B17">
        <v>37</v>
      </c>
      <c r="C17">
        <v>114</v>
      </c>
      <c r="D17">
        <v>183</v>
      </c>
      <c r="E17">
        <v>334</v>
      </c>
    </row>
    <row r="18" spans="1:5" x14ac:dyDescent="0.3">
      <c r="A18" s="10" t="s">
        <v>8379</v>
      </c>
      <c r="B18">
        <v>23</v>
      </c>
      <c r="C18">
        <v>118</v>
      </c>
      <c r="D18">
        <v>111</v>
      </c>
      <c r="E18">
        <v>252</v>
      </c>
    </row>
    <row r="19" spans="1:5" x14ac:dyDescent="0.3">
      <c r="A19" s="10" t="s">
        <v>8361</v>
      </c>
      <c r="B19">
        <v>349</v>
      </c>
      <c r="C19">
        <v>1530</v>
      </c>
      <c r="D19">
        <v>2185</v>
      </c>
      <c r="E1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55" zoomScaleNormal="55" workbookViewId="0">
      <selection activeCell="G15" sqref="G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9">
        <f>(J2/86400) + DATE(1970,1,1)</f>
        <v>42177.007071759261</v>
      </c>
      <c r="T2" s="9">
        <f>(I2/86400) + 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9">
        <f t="shared" ref="S3:S66" si="2">(J3/86400) + DATE(1970,1,1)</f>
        <v>42766.600497685184</v>
      </c>
      <c r="T3" s="9">
        <f t="shared" ref="T3:T66" si="3">(I3/86400) + 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9">
        <f t="shared" si="2"/>
        <v>42516.047071759254</v>
      </c>
      <c r="T9" s="9">
        <f t="shared" si="3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9">
        <f t="shared" si="2"/>
        <v>41869.542314814811</v>
      </c>
      <c r="T20" s="9">
        <f t="shared" si="3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9">
        <f t="shared" si="2"/>
        <v>42200.758240740739</v>
      </c>
      <c r="T22" s="9">
        <f t="shared" si="3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9">
        <f t="shared" si="2"/>
        <v>41375.057222222225</v>
      </c>
      <c r="T40" s="9">
        <f t="shared" si="3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9">
        <f t="shared" si="2"/>
        <v>41874.098807870367</v>
      </c>
      <c r="T46" s="9">
        <f t="shared" si="3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9">
        <f t="shared" si="2"/>
        <v>42323.96497685185</v>
      </c>
      <c r="T48" s="9">
        <f t="shared" si="3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9">
        <f t="shared" si="2"/>
        <v>42196.928668981476</v>
      </c>
      <c r="T53" s="9">
        <f t="shared" si="3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9">
        <f t="shared" si="2"/>
        <v>42149.548888888894</v>
      </c>
      <c r="T58" s="9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9">
        <f t="shared" si="2"/>
        <v>42230.235833333332</v>
      </c>
      <c r="T61" s="9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9">
        <f t="shared" si="2"/>
        <v>41701.901817129634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9">
        <f t="shared" si="2"/>
        <v>41409.814317129625</v>
      </c>
      <c r="T63" s="9">
        <f t="shared" si="3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(J67/86400) + DATE(1970,1,1)</f>
        <v>41835.821226851855</v>
      </c>
      <c r="T67" s="9">
        <f t="shared" ref="T67:T130" si="7">(I67/86400) + 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9">
        <f t="shared" si="6"/>
        <v>41208.010196759264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9">
        <f t="shared" si="6"/>
        <v>40997.144872685181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9">
        <f t="shared" si="6"/>
        <v>41100.158877314811</v>
      </c>
      <c r="T83" s="9">
        <f t="shared" si="7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9">
        <f t="shared" si="6"/>
        <v>40322.539386574077</v>
      </c>
      <c r="T89" s="9">
        <f t="shared" si="7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9">
        <f t="shared" si="6"/>
        <v>41402.752222222218</v>
      </c>
      <c r="T91" s="9">
        <f t="shared" si="7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9">
        <f t="shared" si="6"/>
        <v>41214.794837962967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9">
        <f t="shared" si="6"/>
        <v>40987.776631944442</v>
      </c>
      <c r="T108" s="9">
        <f t="shared" si="7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9">
        <f t="shared" si="6"/>
        <v>41718.043032407411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9">
        <f t="shared" si="6"/>
        <v>40918.738935185189</v>
      </c>
      <c r="T117" s="9">
        <f t="shared" si="7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(J131/86400) + DATE(1970,1,1)</f>
        <v>41882.937303240738</v>
      </c>
      <c r="T131" s="9">
        <f t="shared" ref="T131:T194" si="11">(I131/86400) + 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9">
        <f t="shared" si="10"/>
        <v>41778.91541666667</v>
      </c>
      <c r="T132" s="9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9">
        <f t="shared" si="10"/>
        <v>42559.064143518517</v>
      </c>
      <c r="T145" s="9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9">
        <f t="shared" si="10"/>
        <v>41875.077546296292</v>
      </c>
      <c r="T154" s="9">
        <f t="shared" si="11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9">
        <f t="shared" si="10"/>
        <v>42171.913090277776</v>
      </c>
      <c r="T162" s="9">
        <f t="shared" si="11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(J195/86400) + DATE(1970,1,1)</f>
        <v>41911.934791666667</v>
      </c>
      <c r="T195" s="9">
        <f t="shared" ref="T195:T258" si="15">(I195/86400) + 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9">
        <f t="shared" si="14"/>
        <v>41867.083368055552</v>
      </c>
      <c r="T202" s="9">
        <f t="shared" si="15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9">
        <f t="shared" si="14"/>
        <v>42236.159918981481</v>
      </c>
      <c r="T213" s="9">
        <f t="shared" si="15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9">
        <f t="shared" si="14"/>
        <v>42129.77721064815</v>
      </c>
      <c r="T232" s="9">
        <f t="shared" si="15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9">
        <f t="shared" si="14"/>
        <v>42341.958923611106</v>
      </c>
      <c r="T233" s="9">
        <f t="shared" si="15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9">
        <f t="shared" si="14"/>
        <v>42321.084479166668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9">
        <f t="shared" si="14"/>
        <v>42713.962500000001</v>
      </c>
      <c r="T240" s="9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9">
        <f t="shared" si="14"/>
        <v>40266.66270833333</v>
      </c>
      <c r="T254" s="9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9">
        <f t="shared" si="14"/>
        <v>42263.952662037038</v>
      </c>
      <c r="T256" s="9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(J259/86400) + DATE(1970,1,1)</f>
        <v>42479.626875000002</v>
      </c>
      <c r="T259" s="9">
        <f t="shared" ref="T259:T322" si="19">(I259/86400) + 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9">
        <f t="shared" si="18"/>
        <v>40267.245717592596</v>
      </c>
      <c r="T267" s="9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9">
        <f t="shared" si="18"/>
        <v>40637.86655092593</v>
      </c>
      <c r="T272" s="9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9">
        <f t="shared" si="18"/>
        <v>41612.100243055553</v>
      </c>
      <c r="T273" s="9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9">
        <f t="shared" si="18"/>
        <v>40967.081875000003</v>
      </c>
      <c r="T278" s="9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9">
        <f t="shared" si="18"/>
        <v>41744.590682870374</v>
      </c>
      <c r="T282" s="9">
        <f t="shared" si="1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9">
        <f t="shared" si="18"/>
        <v>41313.816250000003</v>
      </c>
      <c r="T288" s="9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9">
        <f t="shared" si="18"/>
        <v>42089.728020833332</v>
      </c>
      <c r="T299" s="9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9">
        <f t="shared" si="18"/>
        <v>41032.071134259255</v>
      </c>
      <c r="T305" s="9">
        <f t="shared" si="1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9">
        <f t="shared" si="18"/>
        <v>41282.944456018522</v>
      </c>
      <c r="T309" s="9">
        <f t="shared" si="1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(J323/86400) + DATE(1970,1,1)</f>
        <v>42647.446597222224</v>
      </c>
      <c r="T323" s="9">
        <f t="shared" ref="T323:T386" si="23">(I323/86400) + 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9">
        <f t="shared" si="22"/>
        <v>42261.500243055554</v>
      </c>
      <c r="T348" s="9">
        <f t="shared" si="2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9">
        <f t="shared" si="22"/>
        <v>41935.070486111115</v>
      </c>
      <c r="T361" s="9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9">
        <f t="shared" si="22"/>
        <v>41019.793032407411</v>
      </c>
      <c r="T368" s="9">
        <f t="shared" si="2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(J387/86400) + DATE(1970,1,1)</f>
        <v>41934.584502314814</v>
      </c>
      <c r="T387" s="9">
        <f t="shared" ref="T387:T450" si="27">(I387/86400) + 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9">
        <f t="shared" si="26"/>
        <v>42549.076157407406</v>
      </c>
      <c r="T390" s="9">
        <f t="shared" si="27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9">
        <f t="shared" si="26"/>
        <v>41674.063078703708</v>
      </c>
      <c r="T391" s="9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9">
        <f t="shared" si="26"/>
        <v>40865.042256944442</v>
      </c>
      <c r="T393" s="9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9">
        <f t="shared" si="26"/>
        <v>41082.564884259264</v>
      </c>
      <c r="T398" s="9">
        <f t="shared" si="27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9">
        <f t="shared" si="26"/>
        <v>41646.628032407403</v>
      </c>
      <c r="T406" s="9">
        <f t="shared" si="27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9">
        <f t="shared" si="26"/>
        <v>42113.981446759259</v>
      </c>
      <c r="T412" s="9">
        <f t="shared" si="27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9">
        <f t="shared" si="26"/>
        <v>41360.970601851848</v>
      </c>
      <c r="T419" s="9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9">
        <f t="shared" si="26"/>
        <v>41863.260381944448</v>
      </c>
      <c r="T424" s="9">
        <f t="shared" si="27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9">
        <f t="shared" si="26"/>
        <v>42285.90902777778</v>
      </c>
      <c r="T429" s="9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9">
        <f t="shared" si="26"/>
        <v>42526.871331018519</v>
      </c>
      <c r="T433" s="9">
        <f t="shared" si="27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9">
        <f t="shared" si="26"/>
        <v>42228.629884259259</v>
      </c>
      <c r="T435" s="9">
        <f t="shared" si="27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9">
        <f t="shared" si="26"/>
        <v>41919.761782407411</v>
      </c>
      <c r="T441" s="9">
        <f t="shared" si="27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9">
        <f t="shared" ref="S451:S514" si="30">(J451/86400) + DATE(1970,1,1)</f>
        <v>41534.568113425928</v>
      </c>
      <c r="T451" s="9">
        <f t="shared" ref="T451:T514" si="31">(I451/86400) + 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9">
        <f t="shared" si="30"/>
        <v>42107.703877314816</v>
      </c>
      <c r="T454" s="9">
        <f t="shared" si="31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9">
        <f t="shared" si="30"/>
        <v>40971.002569444448</v>
      </c>
      <c r="T457" s="9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9">
        <f t="shared" si="30"/>
        <v>41547.694456018522</v>
      </c>
      <c r="T458" s="9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9">
        <f t="shared" si="30"/>
        <v>40705.12663194444</v>
      </c>
      <c r="T464" s="9">
        <f t="shared" si="31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9">
        <f t="shared" si="30"/>
        <v>42488.84878472222</v>
      </c>
      <c r="T466" s="9">
        <f t="shared" si="31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9">
        <f t="shared" si="30"/>
        <v>41041.167627314819</v>
      </c>
      <c r="T470" s="9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9">
        <f t="shared" si="30"/>
        <v>41465.500173611115</v>
      </c>
      <c r="T482" s="9">
        <f t="shared" si="31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9">
        <f t="shared" si="30"/>
        <v>42447.896874999999</v>
      </c>
      <c r="T484" s="9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9">
        <f t="shared" si="30"/>
        <v>41381.505775462967</v>
      </c>
      <c r="T487" s="9">
        <f t="shared" si="31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9">
        <f t="shared" si="30"/>
        <v>41113.968576388885</v>
      </c>
      <c r="T492" s="9">
        <f t="shared" si="31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9">
        <f t="shared" si="30"/>
        <v>42366.982627314814</v>
      </c>
      <c r="T493" s="9">
        <f t="shared" si="31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9">
        <f t="shared" si="30"/>
        <v>42114.726134259261</v>
      </c>
      <c r="T495" s="9">
        <f t="shared" si="31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9">
        <f t="shared" si="30"/>
        <v>40247.886006944442</v>
      </c>
      <c r="T502" s="9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(J515/86400) + DATE(1970,1,1)</f>
        <v>42552.653993055559</v>
      </c>
      <c r="T515" s="9">
        <f t="shared" ref="T515:T578" si="35">(I515/86400) + 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9">
        <f t="shared" si="34"/>
        <v>41218.391446759255</v>
      </c>
      <c r="T521" s="9">
        <f t="shared" si="35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9">
        <f t="shared" si="34"/>
        <v>42711.54519675926</v>
      </c>
      <c r="T537" s="9">
        <f t="shared" si="35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9">
        <f t="shared" si="34"/>
        <v>42179.344988425924</v>
      </c>
      <c r="T538" s="9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9">
        <f t="shared" si="34"/>
        <v>42692.389062499999</v>
      </c>
      <c r="T564" s="9">
        <f t="shared" si="35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9">
        <f t="shared" si="34"/>
        <v>42165.78528935185</v>
      </c>
      <c r="T567" s="9">
        <f t="shared" si="35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9">
        <f t="shared" si="34"/>
        <v>42388.798252314809</v>
      </c>
      <c r="T572" s="9">
        <f t="shared" si="35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9">
        <f t="shared" si="34"/>
        <v>42282.716296296298</v>
      </c>
      <c r="T574" s="9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9">
        <f t="shared" ref="S579:S642" si="38">(J579/86400) + DATE(1970,1,1)</f>
        <v>42450.589143518519</v>
      </c>
      <c r="T579" s="9">
        <f t="shared" ref="T579:T642" si="39">(I579/86400) + 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9">
        <f t="shared" si="38"/>
        <v>42631.769513888888</v>
      </c>
      <c r="T590" s="9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9">
        <f t="shared" si="38"/>
        <v>42083.069884259261</v>
      </c>
      <c r="T597" s="9">
        <f t="shared" si="3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9">
        <f t="shared" si="38"/>
        <v>42194.357731481483</v>
      </c>
      <c r="T607" s="9">
        <f t="shared" si="3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9">
        <f t="shared" si="38"/>
        <v>42585.031782407408</v>
      </c>
      <c r="T614" s="9">
        <f t="shared" si="3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9">
        <f t="shared" si="38"/>
        <v>42761.376238425924</v>
      </c>
      <c r="T618" s="9">
        <f t="shared" si="3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9">
        <f t="shared" si="38"/>
        <v>42507.299328703702</v>
      </c>
      <c r="T635" s="9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9">
        <f t="shared" si="38"/>
        <v>42683.420312499999</v>
      </c>
      <c r="T642" s="9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(J643/86400) + DATE(1970,1,1)</f>
        <v>42199.57</v>
      </c>
      <c r="T643" s="9">
        <f t="shared" ref="T643:T706" si="43">(I643/86400) + 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9">
        <f t="shared" si="42"/>
        <v>41838.832152777773</v>
      </c>
      <c r="T668" s="9">
        <f t="shared" si="4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9">
        <f t="shared" si="42"/>
        <v>42012.76829861111</v>
      </c>
      <c r="T678" s="9">
        <f t="shared" si="43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9">
        <f t="shared" si="42"/>
        <v>41866.931076388893</v>
      </c>
      <c r="T700" s="9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9">
        <f t="shared" ref="S707:S770" si="46">(J707/86400) + DATE(1970,1,1)</f>
        <v>42726.491643518515</v>
      </c>
      <c r="T707" s="9">
        <f t="shared" ref="T707:T770" si="47">(I707/86400) + 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9">
        <f t="shared" si="46"/>
        <v>42384.680925925924</v>
      </c>
      <c r="T714" s="9">
        <f t="shared" si="47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9">
        <f t="shared" si="46"/>
        <v>41857.854189814811</v>
      </c>
      <c r="T719" s="9">
        <f t="shared" si="47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9">
        <f t="shared" si="46"/>
        <v>42184.81653935185</v>
      </c>
      <c r="T725" s="9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9">
        <f t="shared" si="46"/>
        <v>41247.020243055558</v>
      </c>
      <c r="T729" s="9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9">
        <f t="shared" si="46"/>
        <v>41943.604097222225</v>
      </c>
      <c r="T740" s="9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9">
        <f t="shared" si="46"/>
        <v>41471.446851851855</v>
      </c>
      <c r="T765" s="9">
        <f t="shared" si="47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(J771/86400) + DATE(1970,1,1)</f>
        <v>41604.996458333335</v>
      </c>
      <c r="T771" s="9">
        <f t="shared" ref="T771:T834" si="51">(I771/86400) + 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9">
        <f t="shared" si="50"/>
        <v>41289.9996412037</v>
      </c>
      <c r="T772" s="9">
        <f t="shared" si="51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9">
        <f t="shared" si="50"/>
        <v>42100.735937500001</v>
      </c>
      <c r="T775" s="9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9">
        <f t="shared" si="50"/>
        <v>41403.000856481478</v>
      </c>
      <c r="T783" s="9">
        <f t="shared" si="51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9">
        <f t="shared" si="50"/>
        <v>41303.593923611115</v>
      </c>
      <c r="T787" s="9">
        <f t="shared" si="51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9">
        <f t="shared" si="50"/>
        <v>41277.186111111107</v>
      </c>
      <c r="T791" s="9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9">
        <f t="shared" si="50"/>
        <v>41555.87364583333</v>
      </c>
      <c r="T794" s="9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9">
        <f t="shared" si="50"/>
        <v>41123.022268518514</v>
      </c>
      <c r="T804" s="9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9">
        <f t="shared" si="50"/>
        <v>40730.105624999997</v>
      </c>
      <c r="T806" s="9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9">
        <f t="shared" si="50"/>
        <v>41073.050717592589</v>
      </c>
      <c r="T830" s="9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(J835/86400) + DATE(1970,1,1)</f>
        <v>41718.878182870372</v>
      </c>
      <c r="T835" s="9">
        <f t="shared" ref="T835:T898" si="55">(I835/86400) + 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9">
        <f t="shared" si="54"/>
        <v>41923.838692129633</v>
      </c>
      <c r="T843" s="9">
        <f t="shared" si="55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9">
        <f t="shared" si="54"/>
        <v>41526.59239583333</v>
      </c>
      <c r="T844" s="9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9">
        <f t="shared" si="54"/>
        <v>42165.798333333332</v>
      </c>
      <c r="T849" s="9">
        <f t="shared" si="55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9">
        <f t="shared" si="54"/>
        <v>42545.125196759254</v>
      </c>
      <c r="T857" s="9">
        <f t="shared" si="55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9">
        <f t="shared" si="54"/>
        <v>41230.773113425923</v>
      </c>
      <c r="T867" s="9">
        <f t="shared" si="55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9">
        <f t="shared" si="54"/>
        <v>41342.845567129625</v>
      </c>
      <c r="T871" s="9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9">
        <f t="shared" si="54"/>
        <v>41184.167129629626</v>
      </c>
      <c r="T875" s="9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9">
        <f t="shared" si="54"/>
        <v>41597.788888888885</v>
      </c>
      <c r="T879" s="9">
        <f t="shared" si="55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9">
        <f t="shared" si="54"/>
        <v>40981.802615740744</v>
      </c>
      <c r="T886" s="9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9">
        <f t="shared" si="54"/>
        <v>42496.98159722222</v>
      </c>
      <c r="T896" s="9">
        <f t="shared" si="55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9">
        <f t="shared" si="54"/>
        <v>42218.872986111106</v>
      </c>
      <c r="T898" s="9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(J899/86400) + DATE(1970,1,1)</f>
        <v>41211.688750000001</v>
      </c>
      <c r="T899" s="9">
        <f t="shared" ref="T899:T962" si="59">(I899/86400) + 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9">
        <f t="shared" si="58"/>
        <v>41116.763275462959</v>
      </c>
      <c r="T916" s="9">
        <f t="shared" si="5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9">
        <f t="shared" si="58"/>
        <v>41562.671550925923</v>
      </c>
      <c r="T922" s="9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9">
        <f t="shared" si="58"/>
        <v>40847.171018518522</v>
      </c>
      <c r="T923" s="9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9">
        <f t="shared" si="58"/>
        <v>41288.942928240736</v>
      </c>
      <c r="T926" s="9">
        <f t="shared" si="5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9">
        <f t="shared" si="58"/>
        <v>41711.169085648144</v>
      </c>
      <c r="T935" s="9">
        <f t="shared" si="5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9">
        <f t="shared" si="58"/>
        <v>42382.843287037038</v>
      </c>
      <c r="T944" s="9">
        <f t="shared" si="5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9">
        <f t="shared" si="58"/>
        <v>42732.872986111106</v>
      </c>
      <c r="T947" s="9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9">
        <f t="shared" si="58"/>
        <v>42480.653611111113</v>
      </c>
      <c r="T953" s="9">
        <f t="shared" si="5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(J963/86400) + DATE(1970,1,1)</f>
        <v>42740.693692129629</v>
      </c>
      <c r="T963" s="9">
        <f t="shared" ref="T963:T1026" si="63">(I963/86400) + 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9">
        <f t="shared" si="62"/>
        <v>42506.416990740741</v>
      </c>
      <c r="T981" s="9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9">
        <f t="shared" si="62"/>
        <v>42574.667650462958</v>
      </c>
      <c r="T985" s="9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9">
        <f t="shared" si="62"/>
        <v>42749.05972222222</v>
      </c>
      <c r="T1002" s="9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9">
        <f t="shared" si="62"/>
        <v>42276.624803240746</v>
      </c>
      <c r="T1007" s="9">
        <f t="shared" si="63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9">
        <f t="shared" si="62"/>
        <v>42111.646724537037</v>
      </c>
      <c r="T1024" s="9">
        <f t="shared" si="63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(J1027/86400) + DATE(1970,1,1)</f>
        <v>42049.833761574075</v>
      </c>
      <c r="T1027" s="9">
        <f t="shared" ref="T1027:T1090" si="67">(I1027/86400) + 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9">
        <f t="shared" si="66"/>
        <v>42688.732407407406</v>
      </c>
      <c r="T1035" s="9">
        <f t="shared" si="67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9">
        <f t="shared" si="66"/>
        <v>41831.06009259259</v>
      </c>
      <c r="T1043" s="9">
        <f t="shared" si="67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9">
        <f t="shared" si="66"/>
        <v>41844.874421296292</v>
      </c>
      <c r="T1047" s="9">
        <f t="shared" si="67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9">
        <f t="shared" si="66"/>
        <v>41918.818460648152</v>
      </c>
      <c r="T1049" s="9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9">
        <f t="shared" si="66"/>
        <v>42678.871331018519</v>
      </c>
      <c r="T1059" s="9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9">
        <f t="shared" si="66"/>
        <v>41445.962754629625</v>
      </c>
      <c r="T1068" s="9">
        <f t="shared" si="67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9">
        <f t="shared" si="66"/>
        <v>42440.371111111112</v>
      </c>
      <c r="T1070" s="9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9">
        <f t="shared" si="66"/>
        <v>42479.566388888888</v>
      </c>
      <c r="T1081" s="9">
        <f t="shared" si="67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9">
        <f t="shared" si="66"/>
        <v>41101.906111111108</v>
      </c>
      <c r="T1084" s="9">
        <f t="shared" si="67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9">
        <f t="shared" si="66"/>
        <v>41775.713969907403</v>
      </c>
      <c r="T1089" s="9">
        <f t="shared" si="67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(J1091/86400) + DATE(1970,1,1)</f>
        <v>42151.189525462964</v>
      </c>
      <c r="T1091" s="9">
        <f t="shared" ref="T1091:T1154" si="71">(I1091/86400) + 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40795.71334490741</v>
      </c>
      <c r="T1096" s="9">
        <f t="shared" si="71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9">
        <f t="shared" si="70"/>
        <v>42347.203587962962</v>
      </c>
      <c r="T1113" s="9">
        <f t="shared" si="71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9">
        <f t="shared" si="70"/>
        <v>41009.847314814819</v>
      </c>
      <c r="T1118" s="9">
        <f t="shared" si="71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9">
        <f t="shared" si="70"/>
        <v>42535.327476851853</v>
      </c>
      <c r="T1128" s="9">
        <f t="shared" si="71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9">
        <f t="shared" si="70"/>
        <v>42558.98951388889</v>
      </c>
      <c r="T1137" s="9">
        <f t="shared" si="71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9">
        <f t="shared" si="70"/>
        <v>42327.671631944446</v>
      </c>
      <c r="T1138" s="9">
        <f t="shared" si="71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9">
        <f t="shared" si="70"/>
        <v>41975.34752314815</v>
      </c>
      <c r="T1141" s="9">
        <f t="shared" si="71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9">
        <f t="shared" si="70"/>
        <v>42022.006099537037</v>
      </c>
      <c r="T1144" s="9">
        <f t="shared" si="71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9">
        <f t="shared" si="70"/>
        <v>41854.74759259259</v>
      </c>
      <c r="T1147" s="9">
        <f t="shared" si="71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9">
        <f t="shared" si="70"/>
        <v>42224.102581018524</v>
      </c>
      <c r="T1153" s="9">
        <f t="shared" si="71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(J1155/86400) + DATE(1970,1,1)</f>
        <v>42143.714178240742</v>
      </c>
      <c r="T1155" s="9">
        <f t="shared" ref="T1155:T1218" si="75">(I1155/86400) + 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9">
        <f t="shared" si="74"/>
        <v>41792.214467592596</v>
      </c>
      <c r="T1167" s="9">
        <f t="shared" si="75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9">
        <f t="shared" si="74"/>
        <v>41841.682314814811</v>
      </c>
      <c r="T1174" s="9">
        <f t="shared" si="75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9">
        <f t="shared" si="74"/>
        <v>42409.776076388887</v>
      </c>
      <c r="T1195" s="9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9">
        <f t="shared" si="74"/>
        <v>42152.288819444446</v>
      </c>
      <c r="T1204" s="9">
        <f t="shared" si="75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9">
        <f t="shared" si="74"/>
        <v>42772.776076388887</v>
      </c>
      <c r="T1208" s="9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(J1219/86400) + DATE(1970,1,1)</f>
        <v>42535.809490740736</v>
      </c>
      <c r="T1219" s="9">
        <f t="shared" ref="T1219:T1282" si="79">(I1219/86400) + 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9">
        <f t="shared" si="78"/>
        <v>42633.461956018524</v>
      </c>
      <c r="T1221" s="9">
        <f t="shared" si="7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9">
        <f t="shared" si="78"/>
        <v>41506.848032407404</v>
      </c>
      <c r="T1234" s="9">
        <f t="shared" si="7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41355.825497685189</v>
      </c>
      <c r="T1246" s="9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9">
        <f t="shared" si="78"/>
        <v>41774.59993055556</v>
      </c>
      <c r="T1247" s="9">
        <f t="shared" si="7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9">
        <f t="shared" si="78"/>
        <v>41067.740868055553</v>
      </c>
      <c r="T1251" s="9">
        <f t="shared" si="7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9">
        <f t="shared" si="78"/>
        <v>40921.919340277775</v>
      </c>
      <c r="T1258" s="9">
        <f t="shared" si="7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9">
        <f t="shared" si="78"/>
        <v>42445.823055555556</v>
      </c>
      <c r="T1271" s="9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</v>
      </c>
      <c r="T1272" s="9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(J1283/86400) + DATE(1970,1,1)</f>
        <v>41463.743472222224</v>
      </c>
      <c r="T1283" s="9">
        <f t="shared" ref="T1283:T1346" si="83">(I1283/86400) + 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9">
        <f t="shared" si="82"/>
        <v>41586.475173611107</v>
      </c>
      <c r="T1284" s="9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9">
        <f t="shared" si="82"/>
        <v>42709.134780092594</v>
      </c>
      <c r="T1291" s="9">
        <f t="shared" si="83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9">
        <f t="shared" si="82"/>
        <v>42458.680925925924</v>
      </c>
      <c r="T1300" s="9">
        <f t="shared" si="83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9">
        <f t="shared" si="82"/>
        <v>42387.503229166672</v>
      </c>
      <c r="T1309" s="9">
        <f t="shared" si="83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9">
        <f t="shared" si="82"/>
        <v>42393.961909722224</v>
      </c>
      <c r="T1318" s="9">
        <f t="shared" si="83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9">
        <f t="shared" si="82"/>
        <v>41974.791990740741</v>
      </c>
      <c r="T1328" s="9">
        <f t="shared" si="83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9">
        <f t="shared" si="82"/>
        <v>42172.816423611112</v>
      </c>
      <c r="T1344" s="9">
        <f t="shared" si="83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(J1347/86400) + DATE(1970,1,1)</f>
        <v>41799.814340277779</v>
      </c>
      <c r="T1347" s="9">
        <f t="shared" ref="T1347:T1410" si="87">(I1347/86400) + 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9">
        <f t="shared" si="86"/>
        <v>41963.506168981483</v>
      </c>
      <c r="T1350" s="9">
        <f t="shared" si="87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9">
        <f t="shared" si="86"/>
        <v>41430.038888888885</v>
      </c>
      <c r="T1358" s="9">
        <f t="shared" si="87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9">
        <f t="shared" si="86"/>
        <v>41951.6956712963</v>
      </c>
      <c r="T1366" s="9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9">
        <f t="shared" si="86"/>
        <v>42568.759375000001</v>
      </c>
      <c r="T1380" s="9">
        <f t="shared" si="87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9">
        <f t="shared" si="86"/>
        <v>42130.491620370369</v>
      </c>
      <c r="T1381" s="9">
        <f t="shared" si="87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9">
        <f t="shared" si="86"/>
        <v>42087.803310185191</v>
      </c>
      <c r="T1392" s="9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(J1411/86400) + DATE(1970,1,1)</f>
        <v>41945.133506944447</v>
      </c>
      <c r="T1411" s="9">
        <f t="shared" ref="T1411:T1474" si="91">(I1411/86400) + 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9">
        <f t="shared" si="90"/>
        <v>42074.060671296298</v>
      </c>
      <c r="T1431" s="9">
        <f t="shared" si="91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9">
        <f t="shared" si="90"/>
        <v>41961.813518518524</v>
      </c>
      <c r="T1432" s="9">
        <f t="shared" si="91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9">
        <f t="shared" si="90"/>
        <v>42040.829872685186</v>
      </c>
      <c r="T1441" s="9">
        <f t="shared" si="91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9">
        <f t="shared" si="90"/>
        <v>40646.014456018514</v>
      </c>
      <c r="T1470" s="9">
        <f t="shared" si="91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(J1475/86400) + DATE(1970,1,1)</f>
        <v>40939.979618055557</v>
      </c>
      <c r="T1475" s="9">
        <f t="shared" ref="T1475:T1538" si="95">(I1475/86400) + 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41500.72791666667</v>
      </c>
      <c r="T1476" s="9">
        <f t="shared" si="95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9">
        <f t="shared" si="94"/>
        <v>41136.858055555553</v>
      </c>
      <c r="T1484" s="9">
        <f t="shared" si="95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9">
        <f t="shared" si="94"/>
        <v>41411.866608796292</v>
      </c>
      <c r="T1495" s="9">
        <f t="shared" si="95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9">
        <f t="shared" si="94"/>
        <v>40254.450335648144</v>
      </c>
      <c r="T1509" s="9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9">
        <f t="shared" si="94"/>
        <v>41809.385162037041</v>
      </c>
      <c r="T1512" s="9">
        <f t="shared" si="95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</v>
      </c>
      <c r="T1532" s="9">
        <f t="shared" si="95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42221.674328703702</v>
      </c>
      <c r="T1536" s="9">
        <f t="shared" si="95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(J1539/86400) + DATE(1970,1,1)</f>
        <v>42552.315127314811</v>
      </c>
      <c r="T1539" s="9">
        <f t="shared" ref="T1539:T1602" si="99">(I1539/86400) + 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9">
        <f t="shared" si="98"/>
        <v>42705.91920138889</v>
      </c>
      <c r="T1541" s="9">
        <f t="shared" si="9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9">
        <f t="shared" si="98"/>
        <v>42108.053229166668</v>
      </c>
      <c r="T1561" s="9">
        <f t="shared" si="9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9">
        <f t="shared" si="98"/>
        <v>41671.93686342593</v>
      </c>
      <c r="T1569" s="9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9">
        <f t="shared" si="98"/>
        <v>42144.769479166665</v>
      </c>
      <c r="T1573" s="9">
        <f t="shared" si="9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9">
        <f t="shared" si="98"/>
        <v>41799.524259259255</v>
      </c>
      <c r="T1577" s="9">
        <f t="shared" si="9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9">
        <f t="shared" si="98"/>
        <v>41054.847777777773</v>
      </c>
      <c r="T1579" s="9">
        <f t="shared" si="9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9">
        <f t="shared" si="98"/>
        <v>40990.050069444442</v>
      </c>
      <c r="T1582" s="9">
        <f t="shared" si="9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9">
        <f t="shared" si="98"/>
        <v>42069.104421296295</v>
      </c>
      <c r="T1588" s="9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41791.057314814811</v>
      </c>
      <c r="T1602" s="9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(J1603/86400) + DATE(1970,1,1)</f>
        <v>40638.092974537038</v>
      </c>
      <c r="T1603" s="9">
        <f t="shared" ref="T1603:T1666" si="103">(I1603/86400) + 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41794.981122685189</v>
      </c>
      <c r="T1616" s="9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41876.186180555553</v>
      </c>
      <c r="T1621" s="9">
        <f t="shared" si="103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41950.294837962967</v>
      </c>
      <c r="T1624" s="9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41579.847997685181</v>
      </c>
      <c r="T1628" s="9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40750.340902777782</v>
      </c>
      <c r="T1634" s="9">
        <f t="shared" si="103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9">
        <f t="shared" si="102"/>
        <v>41521.617361111115</v>
      </c>
      <c r="T1647" s="9">
        <f t="shared" si="103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40939.761782407411</v>
      </c>
      <c r="T1666" s="9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(J1667/86400) + DATE(1970,1,1)</f>
        <v>40564.649456018517</v>
      </c>
      <c r="T1667" s="9">
        <f t="shared" ref="T1667:T1730" si="107">(I1667/86400) + 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40845.149756944447</v>
      </c>
      <c r="T1670" s="9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40313.930543981478</v>
      </c>
      <c r="T1672" s="9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40973.726238425923</v>
      </c>
      <c r="T1678" s="9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42795.701481481483</v>
      </c>
      <c r="T1693" s="9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42805.032962962963</v>
      </c>
      <c r="T1699" s="9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9">
        <f t="shared" si="106"/>
        <v>42187.281678240739</v>
      </c>
      <c r="T1705" s="9">
        <f t="shared" si="107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9">
        <f t="shared" si="106"/>
        <v>41841.563819444447</v>
      </c>
      <c r="T1711" s="9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9">
        <f t="shared" si="106"/>
        <v>42341.591296296298</v>
      </c>
      <c r="T1712" s="9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42460.981921296298</v>
      </c>
      <c r="T1719" s="9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9">
        <f t="shared" si="106"/>
        <v>42044.927974537037</v>
      </c>
      <c r="T1729" s="9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(J1731/86400) + DATE(1970,1,1)</f>
        <v>42471.052152777775</v>
      </c>
      <c r="T1731" s="9">
        <f t="shared" ref="T1731:T1794" si="111">(I1731/86400) + 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9">
        <f t="shared" si="110"/>
        <v>42272.087766203702</v>
      </c>
      <c r="T1732" s="9">
        <f t="shared" si="111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9">
        <f t="shared" si="110"/>
        <v>42559.81417824074</v>
      </c>
      <c r="T1737" s="9">
        <f t="shared" si="111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42175.948981481481</v>
      </c>
      <c r="T1739" s="9">
        <f t="shared" si="111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9">
        <f t="shared" si="110"/>
        <v>42171.817384259259</v>
      </c>
      <c r="T1742" s="9">
        <f t="shared" si="111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42710.876967592594</v>
      </c>
      <c r="T1744" s="9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42292.435532407406</v>
      </c>
      <c r="T1749" s="9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41905.979629629626</v>
      </c>
      <c r="T1773" s="9">
        <f t="shared" si="111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41891.976388888885</v>
      </c>
      <c r="T1777" s="9">
        <f t="shared" si="111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42493.600810185184</v>
      </c>
      <c r="T1782" s="9">
        <f t="shared" si="111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42010.674513888887</v>
      </c>
      <c r="T1792" s="9">
        <f t="shared" si="111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(J1795/86400) + DATE(1970,1,1)</f>
        <v>41940.891666666663</v>
      </c>
      <c r="T1795" s="9">
        <f t="shared" ref="T1795:T1858" si="115">(I1795/86400) + 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42018.071550925924</v>
      </c>
      <c r="T1805" s="9">
        <f t="shared" si="115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9">
        <f t="shared" si="114"/>
        <v>42172.906678240739</v>
      </c>
      <c r="T1817" s="9">
        <f t="shared" si="115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9">
        <f t="shared" si="114"/>
        <v>42065.084374999999</v>
      </c>
      <c r="T1822" s="9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41634.797013888892</v>
      </c>
      <c r="T1824" s="9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9">
        <f t="shared" si="114"/>
        <v>41626.916284722218</v>
      </c>
      <c r="T1826" s="9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(J1859/86400) + DATE(1970,1,1)</f>
        <v>41864.76866898148</v>
      </c>
      <c r="T1859" s="9">
        <f t="shared" ref="T1859:T1922" si="119">(I1859/86400) + 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41655.70930555556</v>
      </c>
      <c r="T1862" s="9">
        <f t="shared" si="11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9">
        <f t="shared" si="118"/>
        <v>42755.492754629631</v>
      </c>
      <c r="T1864" s="9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9">
        <f t="shared" si="118"/>
        <v>41776.284780092596</v>
      </c>
      <c r="T1878" s="9">
        <f t="shared" si="11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9">
        <f t="shared" si="118"/>
        <v>40920.90489583333</v>
      </c>
      <c r="T1896" s="9">
        <f t="shared" si="11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41680.583402777775</v>
      </c>
      <c r="T1899" s="9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9">
        <f t="shared" si="118"/>
        <v>42113.875567129631</v>
      </c>
      <c r="T1921" s="9">
        <f t="shared" si="11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(J1923/86400) + DATE(1970,1,1)</f>
        <v>41074.221562500003</v>
      </c>
      <c r="T1923" s="9">
        <f t="shared" ref="T1923:T1986" si="123">(I1923/86400) + 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</v>
      </c>
      <c r="T1930" s="9">
        <f t="shared" si="123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40911.809872685189</v>
      </c>
      <c r="T1934" s="9">
        <f t="shared" si="123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9">
        <f t="shared" si="122"/>
        <v>41773.932534722218</v>
      </c>
      <c r="T1937" s="9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42157.251828703702</v>
      </c>
      <c r="T1947" s="9">
        <f t="shared" si="123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41689.150011574078</v>
      </c>
      <c r="T1948" s="9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41800.423043981486</v>
      </c>
      <c r="T1951" s="9">
        <f t="shared" si="123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41179.098530092597</v>
      </c>
      <c r="T1959" s="9">
        <f t="shared" si="123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41871.845601851848</v>
      </c>
      <c r="T1961" s="9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(J1987/86400) + DATE(1970,1,1)</f>
        <v>42555.698738425926</v>
      </c>
      <c r="T1987" s="9">
        <f t="shared" ref="T1987:T2050" si="127">(I1987/86400) + 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9">
        <f t="shared" si="126"/>
        <v>42413.433831018519</v>
      </c>
      <c r="T1988" s="9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9">
        <f t="shared" si="126"/>
        <v>42329.588391203702</v>
      </c>
      <c r="T1995" s="9">
        <f t="shared" si="127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41312.880775462967</v>
      </c>
      <c r="T2018" s="9">
        <f t="shared" si="127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9">
        <f t="shared" si="126"/>
        <v>41737.097500000003</v>
      </c>
      <c r="T2022" s="9">
        <f t="shared" si="127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42048.813877314809</v>
      </c>
      <c r="T2029" s="9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41738.864803240736</v>
      </c>
      <c r="T2038" s="9">
        <f t="shared" si="127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41578.927118055552</v>
      </c>
      <c r="T2042" s="9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41069.088506944448</v>
      </c>
      <c r="T2047" s="9">
        <f t="shared" si="127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(J2051/86400) + DATE(1970,1,1)</f>
        <v>41575.527349537035</v>
      </c>
      <c r="T2051" s="9">
        <f t="shared" ref="T2051:T2114" si="131">(I2051/86400) + 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</v>
      </c>
      <c r="T2083" s="9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40395.714722222227</v>
      </c>
      <c r="T2090" s="9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41299.381423611107</v>
      </c>
      <c r="T2092" s="9">
        <f t="shared" si="131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40555.322662037041</v>
      </c>
      <c r="T2093" s="9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40758.733483796299</v>
      </c>
      <c r="T2097" s="9">
        <f t="shared" si="131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40818.584895833337</v>
      </c>
      <c r="T2099" s="9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(J2115/86400) + DATE(1970,1,1)</f>
        <v>41870.86546296296</v>
      </c>
      <c r="T2115" s="9">
        <f t="shared" ref="T2115:T2178" si="135">(I2115/86400) + 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9">
        <f t="shared" si="134"/>
        <v>40464.028182870374</v>
      </c>
      <c r="T2126" s="9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42045.505358796298</v>
      </c>
      <c r="T2129" s="9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41156.96334490741</v>
      </c>
      <c r="T2137" s="9">
        <f t="shared" si="135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42520.847384259258</v>
      </c>
      <c r="T2153" s="9">
        <f t="shared" si="135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9">
        <f t="shared" si="134"/>
        <v>40710.731180555558</v>
      </c>
      <c r="T2161" s="9">
        <f t="shared" si="135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42240.852534722224</v>
      </c>
      <c r="T2163" s="9">
        <f t="shared" si="135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42082.580092592594</v>
      </c>
      <c r="T2174" s="9">
        <f t="shared" si="135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(J2179/86400) + DATE(1970,1,1)</f>
        <v>42502.250775462962</v>
      </c>
      <c r="T2179" s="9">
        <f t="shared" ref="T2179:T2242" si="139">(I2179/86400) + 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42745.365474537037</v>
      </c>
      <c r="T2185" s="9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41319.349988425922</v>
      </c>
      <c r="T2187" s="9">
        <f t="shared" si="13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41276.846817129626</v>
      </c>
      <c r="T2203" s="9">
        <f t="shared" si="13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41031.821631944447</v>
      </c>
      <c r="T2207" s="9">
        <f t="shared" si="13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</v>
      </c>
      <c r="T2218" s="9">
        <f t="shared" si="13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42331.378923611112</v>
      </c>
      <c r="T2235" s="9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(J2243/86400) + DATE(1970,1,1)</f>
        <v>42766.827546296292</v>
      </c>
      <c r="T2243" s="9">
        <f t="shared" ref="T2243:T2306" si="143">(I2243/86400) + 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</v>
      </c>
      <c r="T2247" s="9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41336.703298611115</v>
      </c>
      <c r="T2251" s="9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42776.082349537042</v>
      </c>
      <c r="T2270" s="9">
        <f t="shared" si="143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42315.699490740742</v>
      </c>
      <c r="T2274" s="9">
        <f t="shared" si="143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41965.616655092592</v>
      </c>
      <c r="T2277" s="9">
        <f t="shared" si="143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42338.709108796298</v>
      </c>
      <c r="T2280" s="9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9">
        <f t="shared" si="142"/>
        <v>42020.806701388894</v>
      </c>
      <c r="T2281" s="9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41059.185682870375</v>
      </c>
      <c r="T2287" s="9">
        <f t="shared" si="143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(J2307/86400) + DATE(1970,1,1)</f>
        <v>41834.695277777777</v>
      </c>
      <c r="T2307" s="9">
        <f t="shared" ref="T2307:T2370" si="147">(I2307/86400) + 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41004.802465277782</v>
      </c>
      <c r="T2309" s="9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9">
        <f t="shared" si="146"/>
        <v>42804.895474537036</v>
      </c>
      <c r="T2324" s="9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9">
        <f t="shared" si="146"/>
        <v>42807.755173611113</v>
      </c>
      <c r="T2325" s="9">
        <f t="shared" si="147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41842.917129629626</v>
      </c>
      <c r="T2329" s="9">
        <f t="shared" si="147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42139.781678240739</v>
      </c>
      <c r="T2330" s="9">
        <f t="shared" si="147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41789.89680555556</v>
      </c>
      <c r="T2340" s="9">
        <f t="shared" si="147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9">
        <f t="shared" si="146"/>
        <v>42577.607361111106</v>
      </c>
      <c r="T2349" s="9">
        <f t="shared" si="147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9">
        <f t="shared" si="146"/>
        <v>42096.918240740742</v>
      </c>
      <c r="T2357" s="9">
        <f t="shared" si="147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9">
        <f t="shared" si="146"/>
        <v>42264.620115740741</v>
      </c>
      <c r="T2359" s="9">
        <f t="shared" si="147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(J2371/86400) + DATE(1970,1,1)</f>
        <v>42380.812627314815</v>
      </c>
      <c r="T2371" s="9">
        <f t="shared" ref="T2371:T2434" si="151">(I2371/86400) + 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9">
        <f t="shared" si="150"/>
        <v>42215.662314814814</v>
      </c>
      <c r="T2375" s="9">
        <f t="shared" si="151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9">
        <f t="shared" si="150"/>
        <v>42017.843287037038</v>
      </c>
      <c r="T2376" s="9">
        <f t="shared" si="151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42399.882615740746</v>
      </c>
      <c r="T2405" s="9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9">
        <f t="shared" si="150"/>
        <v>41993.738298611112</v>
      </c>
      <c r="T2421" s="9">
        <f t="shared" si="151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9">
        <f t="shared" si="150"/>
        <v>42164.170046296298</v>
      </c>
      <c r="T2428" s="9">
        <f t="shared" si="151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9">
        <f t="shared" si="150"/>
        <v>42412.318668981483</v>
      </c>
      <c r="T2429" s="9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(J2435/86400) + DATE(1970,1,1)</f>
        <v>42397.89980324074</v>
      </c>
      <c r="T2435" s="9">
        <f t="shared" ref="T2435:T2498" si="155">(I2435/86400) + 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9">
        <f t="shared" si="154"/>
        <v>42180.186041666668</v>
      </c>
      <c r="T2436" s="9">
        <f t="shared" si="155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9">
        <f t="shared" si="154"/>
        <v>42252.277615740742</v>
      </c>
      <c r="T2437" s="9">
        <f t="shared" si="155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9">
        <f t="shared" si="154"/>
        <v>42383.899456018524</v>
      </c>
      <c r="T2442" s="9">
        <f t="shared" si="155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42052.666990740741</v>
      </c>
      <c r="T2444" s="9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42770.201481481483</v>
      </c>
      <c r="T2456" s="9">
        <f t="shared" si="155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41174.154178240744</v>
      </c>
      <c r="T2470" s="9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40310.287673611107</v>
      </c>
      <c r="T2477" s="9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9">
        <f t="shared" si="154"/>
        <v>41023.227731481486</v>
      </c>
      <c r="T2492" s="9">
        <f t="shared" si="155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41022.645185185189</v>
      </c>
      <c r="T2496" s="9">
        <f t="shared" si="155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9">
        <f t="shared" si="154"/>
        <v>41327.996435185181</v>
      </c>
      <c r="T2498" s="9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(J2499/86400) + DATE(1970,1,1)</f>
        <v>40730.878912037035</v>
      </c>
      <c r="T2499" s="9">
        <f t="shared" ref="T2499:T2562" si="159">(I2499/86400) + 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41226.648576388892</v>
      </c>
      <c r="T2501" s="9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41053.772858796292</v>
      </c>
      <c r="T2502" s="9">
        <f t="shared" si="15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42244.776666666672</v>
      </c>
      <c r="T2503" s="9">
        <f t="shared" si="15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9">
        <f t="shared" si="158"/>
        <v>42078.997361111113</v>
      </c>
      <c r="T2512" s="9">
        <f t="shared" si="15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9">
        <f t="shared" si="158"/>
        <v>41058.844571759255</v>
      </c>
      <c r="T2527" s="9">
        <f t="shared" si="15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9">
        <f t="shared" si="158"/>
        <v>40127.700370370367</v>
      </c>
      <c r="T2536" s="9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41483.449282407411</v>
      </c>
      <c r="T2543" s="9">
        <f t="shared" si="15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42027.138171296298</v>
      </c>
      <c r="T2547" s="9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41524.858553240745</v>
      </c>
      <c r="T2548" s="9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42618.625428240739</v>
      </c>
      <c r="T2550" s="9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41113.199155092589</v>
      </c>
      <c r="T2555" s="9">
        <f t="shared" si="15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42093.860023148147</v>
      </c>
      <c r="T2560" s="9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(J2563/86400) + DATE(1970,1,1)</f>
        <v>42260.528807870374</v>
      </c>
      <c r="T2563" s="9">
        <f t="shared" ref="T2563:T2626" si="163">(I2563/86400) + 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9">
        <f t="shared" si="162"/>
        <v>41986.108726851853</v>
      </c>
      <c r="T2577" s="9">
        <f t="shared" si="163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9">
        <f t="shared" si="162"/>
        <v>42238.022905092592</v>
      </c>
      <c r="T2580" s="9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9">
        <f t="shared" si="162"/>
        <v>42140.173252314809</v>
      </c>
      <c r="T2586" s="9">
        <f t="shared" si="163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9">
        <f t="shared" si="162"/>
        <v>42089.845208333332</v>
      </c>
      <c r="T2595" s="9">
        <f t="shared" si="163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9">
        <f t="shared" si="162"/>
        <v>41150.902187500003</v>
      </c>
      <c r="T2603" s="9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41726.712754629625</v>
      </c>
      <c r="T2608" s="9">
        <f t="shared" si="163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42115.747546296298</v>
      </c>
      <c r="T2623" s="9">
        <f t="shared" si="163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41144.421550925923</v>
      </c>
      <c r="T2626" s="9">
        <f t="shared" si="163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(J2627/86400) + DATE(1970,1,1)</f>
        <v>42658.810277777782</v>
      </c>
      <c r="T2627" s="9">
        <f t="shared" ref="T2627:T2690" si="167">(I2627/86400) + 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9">
        <f t="shared" si="166"/>
        <v>42612.656493055554</v>
      </c>
      <c r="T2636" s="9">
        <f t="shared" si="167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42689.582349537042</v>
      </c>
      <c r="T2645" s="9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42327.805659722224</v>
      </c>
      <c r="T2653" s="9">
        <f t="shared" si="167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9">
        <f t="shared" si="166"/>
        <v>42055.600995370369</v>
      </c>
      <c r="T2656" s="9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42767.688518518524</v>
      </c>
      <c r="T2658" s="9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9">
        <f t="shared" si="166"/>
        <v>42551.884189814809</v>
      </c>
      <c r="T2660" s="9">
        <f t="shared" si="167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42082.069560185184</v>
      </c>
      <c r="T2661" s="9">
        <f t="shared" si="167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42275.58871527778</v>
      </c>
      <c r="T2670" s="9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9">
        <f t="shared" si="166"/>
        <v>42319.035833333328</v>
      </c>
      <c r="T2671" s="9">
        <f t="shared" si="167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41962.749027777776</v>
      </c>
      <c r="T2673" s="9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41793.029432870375</v>
      </c>
      <c r="T2679" s="9">
        <f t="shared" si="167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9">
        <f t="shared" si="166"/>
        <v>41820.914641203708</v>
      </c>
      <c r="T2686" s="9">
        <f t="shared" si="167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</v>
      </c>
      <c r="T2690" s="9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(J2691/86400) + DATE(1970,1,1)</f>
        <v>42551.961689814816</v>
      </c>
      <c r="T2691" s="9">
        <f t="shared" ref="T2691:T2754" si="171">(I2691/86400) + 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9">
        <f t="shared" si="170"/>
        <v>41870.874675925923</v>
      </c>
      <c r="T2702" s="9">
        <f t="shared" si="171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41780.745254629626</v>
      </c>
      <c r="T2713" s="9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41934.914918981478</v>
      </c>
      <c r="T2719" s="9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42655.465891203705</v>
      </c>
      <c r="T2722" s="9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9">
        <f t="shared" si="170"/>
        <v>41044.648113425923</v>
      </c>
      <c r="T2749" s="9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9">
        <f t="shared" si="170"/>
        <v>41078.899826388893</v>
      </c>
      <c r="T2752" s="9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9">
        <f t="shared" si="170"/>
        <v>41747.887060185181</v>
      </c>
      <c r="T2753" s="9">
        <f t="shared" si="171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(J2755/86400) + DATE(1970,1,1)</f>
        <v>41117.900729166664</v>
      </c>
      <c r="T2755" s="9">
        <f t="shared" ref="T2755:T2818" si="175">(I2755/86400) + 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9">
        <f t="shared" si="174"/>
        <v>41863.636006944442</v>
      </c>
      <c r="T2756" s="9">
        <f t="shared" si="175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41620.900474537033</v>
      </c>
      <c r="T2758" s="9">
        <f t="shared" si="175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9">
        <f t="shared" si="174"/>
        <v>40736.668032407411</v>
      </c>
      <c r="T2768" s="9">
        <f t="shared" si="175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9">
        <f t="shared" si="174"/>
        <v>41745.826273148152</v>
      </c>
      <c r="T2771" s="9">
        <f t="shared" si="175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9">
        <f t="shared" si="174"/>
        <v>42550.701886574076</v>
      </c>
      <c r="T2790" s="9">
        <f t="shared" si="175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(J2819/86400) + DATE(1970,1,1)</f>
        <v>42023.634976851856</v>
      </c>
      <c r="T2819" s="9">
        <f t="shared" ref="T2819:T2882" si="179">(I2819/86400) + 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9">
        <f t="shared" si="178"/>
        <v>42291.739548611113</v>
      </c>
      <c r="T2843" s="9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9">
        <f t="shared" si="178"/>
        <v>41784.95248842593</v>
      </c>
      <c r="T2844" s="9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42480.80064814815</v>
      </c>
      <c r="T2862" s="9">
        <f t="shared" si="17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42672.955138888894</v>
      </c>
      <c r="T2879" s="9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(J2883/86400) + DATE(1970,1,1)</f>
        <v>41916.597638888888</v>
      </c>
      <c r="T2883" s="9">
        <f t="shared" ref="T2883:T2946" si="183">(I2883/86400) + 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9">
        <f t="shared" si="182"/>
        <v>42444.877743055556</v>
      </c>
      <c r="T2909" s="9">
        <f t="shared" si="183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9">
        <f t="shared" si="182"/>
        <v>42499.73170138889</v>
      </c>
      <c r="T2910" s="9">
        <f t="shared" si="183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41863.584120370375</v>
      </c>
      <c r="T2927" s="9">
        <f t="shared" si="183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(J2947/86400) + DATE(1970,1,1)</f>
        <v>42118.139583333337</v>
      </c>
      <c r="T2947" s="9">
        <f t="shared" ref="T2947:T3010" si="187">(I2947/86400) + 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9">
        <f t="shared" si="186"/>
        <v>42654.973703703705</v>
      </c>
      <c r="T2987" s="9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</v>
      </c>
      <c r="T2990" s="9">
        <f t="shared" si="187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9">
        <f t="shared" si="186"/>
        <v>42090.912499999999</v>
      </c>
      <c r="T2998" s="9">
        <f t="shared" si="187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41957.756840277776</v>
      </c>
      <c r="T3008" s="9">
        <f t="shared" si="187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(J3011/86400) + DATE(1970,1,1)</f>
        <v>41939.569907407407</v>
      </c>
      <c r="T3011" s="9">
        <f t="shared" ref="T3011:T3074" si="191">(I3011/86400) + 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41920.123611111107</v>
      </c>
      <c r="T3016" s="9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42163.298333333332</v>
      </c>
      <c r="T3020" s="9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42121.675763888888</v>
      </c>
      <c r="T3025" s="9">
        <f t="shared" si="191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41975.901180555556</v>
      </c>
      <c r="T3050" s="9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42744.416030092594</v>
      </c>
      <c r="T3053" s="9">
        <f t="shared" si="191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42630.922893518524</v>
      </c>
      <c r="T3065" s="9">
        <f t="shared" si="191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(J3075/86400) + DATE(1970,1,1)</f>
        <v>42111.684027777781</v>
      </c>
      <c r="T3075" s="9">
        <f t="shared" ref="T3075:T3138" si="195">(I3075/86400) + 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42409.571284722224</v>
      </c>
      <c r="T3076" s="9">
        <f t="shared" si="195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9">
        <f t="shared" si="194"/>
        <v>42551.102314814816</v>
      </c>
      <c r="T3077" s="9">
        <f t="shared" si="195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42246.883784722224</v>
      </c>
      <c r="T3087" s="9">
        <f t="shared" si="195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41760.909039351856</v>
      </c>
      <c r="T3095" s="9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9">
        <f t="shared" si="194"/>
        <v>42241.429120370369</v>
      </c>
      <c r="T3108" s="9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42128.814247685186</v>
      </c>
      <c r="T3109" s="9">
        <f t="shared" si="195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41885.595138888893</v>
      </c>
      <c r="T3113" s="9">
        <f t="shared" si="195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9">
        <f t="shared" si="194"/>
        <v>42509.374537037038</v>
      </c>
      <c r="T3119" s="9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9">
        <f t="shared" si="194"/>
        <v>42435.942083333328</v>
      </c>
      <c r="T3122" s="9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42427.018078703702</v>
      </c>
      <c r="T3128" s="9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9">
        <f t="shared" si="194"/>
        <v>42800.720127314809</v>
      </c>
      <c r="T3136" s="9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(J3139/86400) + DATE(1970,1,1)</f>
        <v>42807.885057870371</v>
      </c>
      <c r="T3139" s="9">
        <f t="shared" ref="T3139:T3202" si="199">(I3139/86400) + 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</v>
      </c>
      <c r="T3149" s="9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41447.839722222227</v>
      </c>
      <c r="T3160" s="9">
        <f t="shared" si="1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41766.805729166663</v>
      </c>
      <c r="T3166" s="9">
        <f t="shared" si="1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41878.878379629634</v>
      </c>
      <c r="T3175" s="9">
        <f t="shared" si="1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41858.761782407411</v>
      </c>
      <c r="T3201" s="9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(J3203/86400) + DATE(1970,1,1)</f>
        <v>41861.767094907409</v>
      </c>
      <c r="T3203" s="9">
        <f t="shared" ref="T3203:T3266" si="203">(I3203/86400) + 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41778.637245370366</v>
      </c>
      <c r="T3211" s="9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</v>
      </c>
      <c r="T3213" s="9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42206.835370370369</v>
      </c>
      <c r="T3225" s="9">
        <f t="shared" si="203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9">
        <f t="shared" si="202"/>
        <v>41898.168124999997</v>
      </c>
      <c r="T3232" s="9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(J3267/86400) + DATE(1970,1,1)</f>
        <v>42311.711979166663</v>
      </c>
      <c r="T3267" s="9">
        <f t="shared" ref="T3267:T3330" si="207">(I3267/86400) + 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42136.536134259259</v>
      </c>
      <c r="T3268" s="9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9">
        <f t="shared" si="206"/>
        <v>42137.395798611113</v>
      </c>
      <c r="T3271" s="9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9">
        <f t="shared" si="206"/>
        <v>41931.682939814811</v>
      </c>
      <c r="T3279" s="9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42431.102534722224</v>
      </c>
      <c r="T3281" s="9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9">
        <f t="shared" si="206"/>
        <v>42538.735833333332</v>
      </c>
      <c r="T3303" s="9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42466.303715277776</v>
      </c>
      <c r="T3317" s="9">
        <f t="shared" si="207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42499.039629629631</v>
      </c>
      <c r="T3319" s="9">
        <f t="shared" si="207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(J3331/86400) + DATE(1970,1,1)</f>
        <v>41837.323009259257</v>
      </c>
      <c r="T3331" s="9">
        <f t="shared" ref="T3331:T3394" si="211">(I3331/86400) + 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42437.398680555554</v>
      </c>
      <c r="T3338" s="9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42062.296412037038</v>
      </c>
      <c r="T3344" s="9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42321.101759259254</v>
      </c>
      <c r="T3367" s="9">
        <f t="shared" si="211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42053.732627314814</v>
      </c>
      <c r="T3379" s="9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41937.953449074077</v>
      </c>
      <c r="T3382" s="9">
        <f t="shared" si="211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41947.762592592597</v>
      </c>
      <c r="T3389" s="9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41815.774826388893</v>
      </c>
      <c r="T3392" s="9">
        <f t="shared" si="211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(J3395/86400) + DATE(1970,1,1)</f>
        <v>41923.921643518523</v>
      </c>
      <c r="T3395" s="9">
        <f t="shared" ref="T3395:T3458" si="215">(I3395/86400) + 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42140.712314814809</v>
      </c>
      <c r="T3397" s="9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41764.446631944447</v>
      </c>
      <c r="T3398" s="9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41941.752037037033</v>
      </c>
      <c r="T3400" s="9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42544.814328703702</v>
      </c>
      <c r="T3411" s="9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</v>
      </c>
      <c r="T3435" s="9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41800.380428240736</v>
      </c>
      <c r="T3436" s="9">
        <f t="shared" si="215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42100.927858796298</v>
      </c>
      <c r="T3440" s="9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9">
        <f t="shared" si="214"/>
        <v>42124.841111111113</v>
      </c>
      <c r="T3444" s="9">
        <f t="shared" si="215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(J3459/86400) + DATE(1970,1,1)</f>
        <v>42016.706678240742</v>
      </c>
      <c r="T3459" s="9">
        <f t="shared" ref="T3459:T3522" si="219">(I3459/86400) + 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9">
        <f t="shared" si="218"/>
        <v>41852.527222222227</v>
      </c>
      <c r="T3462" s="9">
        <f t="shared" si="21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42605.765381944446</v>
      </c>
      <c r="T3470" s="9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41841.820486111115</v>
      </c>
      <c r="T3473" s="9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42053.916921296295</v>
      </c>
      <c r="T3480" s="9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9">
        <f t="shared" si="218"/>
        <v>41781.855092592596</v>
      </c>
      <c r="T3481" s="9">
        <f t="shared" si="21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41989.247546296298</v>
      </c>
      <c r="T3483" s="9">
        <f t="shared" si="21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41915.762835648144</v>
      </c>
      <c r="T3497" s="9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42511.741944444446</v>
      </c>
      <c r="T3499" s="9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42419.919421296298</v>
      </c>
      <c r="T3502" s="9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41794.817523148144</v>
      </c>
      <c r="T3519" s="9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(J3523/86400) + DATE(1970,1,1)</f>
        <v>41881.361342592594</v>
      </c>
      <c r="T3523" s="9">
        <f t="shared" ref="T3523:T3586" si="223">(I3523/86400) + 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42248.640162037038</v>
      </c>
      <c r="T3537" s="9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9">
        <f t="shared" si="222"/>
        <v>41923.354351851856</v>
      </c>
      <c r="T3539" s="9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42115.889652777776</v>
      </c>
      <c r="T3562" s="9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42236.623252314814</v>
      </c>
      <c r="T3566" s="9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41976.331979166665</v>
      </c>
      <c r="T3572" s="9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41926.942685185189</v>
      </c>
      <c r="T3576" s="9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(J3587/86400) + DATE(1970,1,1)</f>
        <v>41964.716319444444</v>
      </c>
      <c r="T3587" s="9">
        <f t="shared" ref="T3587:T3650" si="227">(I3587/86400) + 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9">
        <f t="shared" si="226"/>
        <v>42506.709374999999</v>
      </c>
      <c r="T3610" s="9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42429.991724537038</v>
      </c>
      <c r="T3611" s="9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41789.726979166662</v>
      </c>
      <c r="T3614" s="9">
        <f t="shared" si="227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42661.132245370369</v>
      </c>
      <c r="T3621" s="9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42545.774189814816</v>
      </c>
      <c r="T3626" s="9">
        <f t="shared" si="227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9">
        <f t="shared" si="226"/>
        <v>42226.694780092592</v>
      </c>
      <c r="T3638" s="9">
        <f t="shared" si="227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9">
        <f t="shared" si="226"/>
        <v>41899.627071759256</v>
      </c>
      <c r="T3643" s="9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(J3651/86400) + DATE(1970,1,1)</f>
        <v>41780.712893518517</v>
      </c>
      <c r="T3651" s="9">
        <f t="shared" ref="T3651:T3714" si="231">(I3651/86400) + 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42737.910138888888</v>
      </c>
      <c r="T3658" s="9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9">
        <f t="shared" si="230"/>
        <v>42499.629849537036</v>
      </c>
      <c r="T3659" s="9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42173.970127314809</v>
      </c>
      <c r="T3669" s="9">
        <f t="shared" si="231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41802.574282407411</v>
      </c>
      <c r="T3679" s="9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9">
        <f t="shared" si="230"/>
        <v>42627.454097222224</v>
      </c>
      <c r="T3682" s="9">
        <f t="shared" si="231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41940.598182870366</v>
      </c>
      <c r="T3692" s="9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41810.142199074078</v>
      </c>
      <c r="T3710" s="9">
        <f t="shared" si="231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42134.172071759254</v>
      </c>
      <c r="T3714" s="9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(J3715/86400) + DATE(1970,1,1)</f>
        <v>42505.738032407404</v>
      </c>
      <c r="T3715" s="9">
        <f t="shared" ref="T3715:T3778" si="235">(I3715/86400) + 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42118.556331018517</v>
      </c>
      <c r="T3716" s="9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41943.753032407403</v>
      </c>
      <c r="T3725" s="9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42465.491435185184</v>
      </c>
      <c r="T3726" s="9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42462.140868055554</v>
      </c>
      <c r="T3728" s="9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9">
        <f t="shared" si="234"/>
        <v>41831.697939814811</v>
      </c>
      <c r="T3747" s="9">
        <f t="shared" si="235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41747.471504629633</v>
      </c>
      <c r="T3760" s="9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42656.005173611113</v>
      </c>
      <c r="T3775" s="9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(J3779/86400) + DATE(1970,1,1)</f>
        <v>41887.111354166671</v>
      </c>
      <c r="T3779" s="9">
        <f t="shared" ref="T3779:T3842" si="239">(I3779/86400) + 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42546.862233796295</v>
      </c>
      <c r="T3784" s="9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9">
        <f t="shared" si="238"/>
        <v>41831.722777777773</v>
      </c>
      <c r="T3800" s="9">
        <f t="shared" si="23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9">
        <f t="shared" si="238"/>
        <v>41963.872361111113</v>
      </c>
      <c r="T3835" s="9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9">
        <f t="shared" si="238"/>
        <v>42155.142638888894</v>
      </c>
      <c r="T3841" s="9">
        <f t="shared" si="23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(J3843/86400) + DATE(1970,1,1)</f>
        <v>41780.785729166666</v>
      </c>
      <c r="T3843" s="9">
        <f t="shared" ref="T3843:T3906" si="243">(I3843/86400) + 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42248.627013888894</v>
      </c>
      <c r="T3847" s="9">
        <f t="shared" si="24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9">
        <f t="shared" si="242"/>
        <v>42128.431064814809</v>
      </c>
      <c r="T3860" s="9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41833.660995370374</v>
      </c>
      <c r="T3862" s="9">
        <f t="shared" si="24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9">
        <f t="shared" si="242"/>
        <v>41865.659780092596</v>
      </c>
      <c r="T3870" s="9">
        <f t="shared" si="24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9">
        <f t="shared" si="242"/>
        <v>41793.172199074077</v>
      </c>
      <c r="T3872" s="9">
        <f t="shared" si="24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9">
        <f t="shared" si="242"/>
        <v>41867.652280092589</v>
      </c>
      <c r="T3894" s="9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9">
        <f t="shared" si="242"/>
        <v>41843.775011574078</v>
      </c>
      <c r="T3901" s="9">
        <f t="shared" si="243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9">
        <f t="shared" si="242"/>
        <v>42317.826377314814</v>
      </c>
      <c r="T3903" s="9">
        <f t="shared" si="24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(J3907/86400) + DATE(1970,1,1)</f>
        <v>42124.623877314814</v>
      </c>
      <c r="T3907" s="9">
        <f t="shared" ref="T3907:T3970" si="247">(I3907/86400) + 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42114.818935185191</v>
      </c>
      <c r="T3916" s="9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42221.656782407408</v>
      </c>
      <c r="T3937" s="9">
        <f t="shared" si="247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42151.905717592592</v>
      </c>
      <c r="T3940" s="9">
        <f t="shared" si="247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9">
        <f t="shared" si="246"/>
        <v>41829.325497685189</v>
      </c>
      <c r="T3950" s="9">
        <f t="shared" si="247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9">
        <f t="shared" si="246"/>
        <v>42513.976319444446</v>
      </c>
      <c r="T3959" s="9">
        <f t="shared" si="247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9">
        <f t="shared" si="246"/>
        <v>41816.950370370367</v>
      </c>
      <c r="T3960" s="9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(J3971/86400) + DATE(1970,1,1)</f>
        <v>42601.854699074072</v>
      </c>
      <c r="T3971" s="9">
        <f t="shared" ref="T3971:T4034" si="251">(I3971/86400) + 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9">
        <f t="shared" si="250"/>
        <v>42447.863553240742</v>
      </c>
      <c r="T3972" s="9">
        <f t="shared" si="251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9">
        <f t="shared" si="250"/>
        <v>41920.963472222225</v>
      </c>
      <c r="T3986" s="9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41950.266944444447</v>
      </c>
      <c r="T3998" s="9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9">
        <f t="shared" si="250"/>
        <v>42174.780821759261</v>
      </c>
      <c r="T4017" s="9">
        <f t="shared" si="251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41990.584108796298</v>
      </c>
      <c r="T4024" s="9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9">
        <f t="shared" si="250"/>
        <v>42408.999571759261</v>
      </c>
      <c r="T4025" s="9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9">
        <f t="shared" si="250"/>
        <v>42322.02511574074</v>
      </c>
      <c r="T4031" s="9">
        <f t="shared" si="251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(J4035/86400) + DATE(1970,1,1)</f>
        <v>42614.268796296295</v>
      </c>
      <c r="T4035" s="9">
        <f t="shared" ref="T4035:T4098" si="255">(I4035/86400) + 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9">
        <f t="shared" si="254"/>
        <v>41903.882951388892</v>
      </c>
      <c r="T4037" s="9">
        <f t="shared" si="255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41804.937083333338</v>
      </c>
      <c r="T4038" s="9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9">
        <f t="shared" si="254"/>
        <v>42497.070775462962</v>
      </c>
      <c r="T4039" s="9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9">
        <f t="shared" si="254"/>
        <v>41869.798726851848</v>
      </c>
      <c r="T4040" s="9">
        <f t="shared" si="255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9">
        <f t="shared" si="254"/>
        <v>41761.810150462959</v>
      </c>
      <c r="T4053" s="9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42534.933321759258</v>
      </c>
      <c r="T4058" s="9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9">
        <f t="shared" si="254"/>
        <v>42078.345208333332</v>
      </c>
      <c r="T4075" s="9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9">
        <f t="shared" si="254"/>
        <v>41905.795706018514</v>
      </c>
      <c r="T4078" s="9">
        <f t="shared" si="255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(J4099/86400) + DATE(1970,1,1)</f>
        <v>42344.824502314819</v>
      </c>
      <c r="T4099" s="9">
        <f t="shared" ref="T4099:T4115" si="259">(I4099/86400) + 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9">
        <f t="shared" si="258"/>
        <v>42767.031678240739</v>
      </c>
      <c r="T4110" s="9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42512.626747685186</v>
      </c>
      <c r="T4112" s="9">
        <f t="shared" si="25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2:F4115">
    <cfRule type="cellIs" dxfId="3" priority="4" operator="equal">
      <formula>"canceled"</formula>
    </cfRule>
    <cfRule type="cellIs" dxfId="2" priority="5" operator="equal">
      <formula>"live"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C8131-EA62-4044-AC66-7145740C00BD}">
  <sheetPr codeName="Sheet5"/>
  <dimension ref="A1:H13"/>
  <sheetViews>
    <sheetView tabSelected="1" workbookViewId="0">
      <selection activeCell="F19" sqref="F19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3">
      <c r="A2" t="s">
        <v>8389</v>
      </c>
      <c r="B2">
        <f>COUNTIFS(Overview!F2:F4115,"successful",Overview!D2:D4115,"&lt;1000")</f>
        <v>322</v>
      </c>
      <c r="C2">
        <f>COUNTIFS(Overview!F2:F4115,"failed",Overview!D2:D4115,"&lt;1000")</f>
        <v>113</v>
      </c>
      <c r="D2">
        <f>COUNTIFS(Overview!F2:F4115,"canceled",Overview!D2:D4115,"&lt;1000")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8390</v>
      </c>
      <c r="B3">
        <f>COUNTIFS(Overview!F2:F4115,"successful",Overview!D2:D4115,"&gt;=1000",Overview!D2:D4115,"&lt;=4999")</f>
        <v>932</v>
      </c>
      <c r="C3">
        <f>COUNTIFS(Overview!F2:F4115,"failed",Overview!D2:D4115,"&gt;=1000",Overview!D2:D4115,"&lt;=4999")</f>
        <v>420</v>
      </c>
      <c r="D3">
        <f>COUNTIFS(Overview!F2:F4115,"canceled",Overview!D2:D4115,"&gt;=1000",Overview!D2:D4115,"&lt;=4999")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8391</v>
      </c>
      <c r="B4">
        <f>COUNTIFS(Overview!F2:F4115,"successful",Overview!D2:D4115,"&gt;=5000",Overview!D2:D4115,"&lt;=9999")</f>
        <v>381</v>
      </c>
      <c r="C4">
        <f>COUNTIFS(Overview!F2:F4115,"failed",Overview!D2:D4115,"&gt;=5000",Overview!D2:D4115,"&lt;=9999")</f>
        <v>283</v>
      </c>
      <c r="D4">
        <f>COUNTIFS(Overview!F2:F4115,"canceled",Overview!D2:D4115,"&gt;=5000",Overview!D2:D4115,"&lt;=9999")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s="12" t="s">
        <v>8392</v>
      </c>
      <c r="B5">
        <f>COUNTIFS(Overview!F2:F4115,"successful",Overview!D2:D4115,"&gt;=10000",Overview!D2:D4115,"&lt;=14999")</f>
        <v>168</v>
      </c>
      <c r="C5">
        <f>COUNTIFS(Overview!F2:F4115,"failed",Overview!D2:D4115,"&gt;=10000",Overview!D2:D4115,"&lt;=14999")</f>
        <v>144</v>
      </c>
      <c r="D5">
        <f>COUNTIFS(Overview!F2:F4115,"canceled",Overview!D2:D4115,"&gt;=10000",Overview!D2:D4115,"&lt;=14999")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8393</v>
      </c>
      <c r="B6">
        <f>COUNTIFS(Overview!F2:F4115,"successful",Overview!D2:D4115,"&gt;=15000",Overview!D2:D4115,"&lt;=19999")</f>
        <v>94</v>
      </c>
      <c r="C6">
        <f>COUNTIFS(Overview!F2:F4115,"failed",Overview!D2:D4115,"&gt;=15000",Overview!D2:D4115,"&lt;=19999")</f>
        <v>90</v>
      </c>
      <c r="D6">
        <f>COUNTIFS(Overview!F2:F4115,"canceled",Overview!D2:D4115,"&gt;=15000",Overview!D2:D4115,"&lt;=19999")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8394</v>
      </c>
      <c r="B7">
        <f>COUNTIFS(Overview!F2:F4115,"successful",Overview!D2:D4115,"&gt;=20000",Overview!D2:D4115,"&lt;=24999")</f>
        <v>62</v>
      </c>
      <c r="C7">
        <f>COUNTIFS(Overview!F2:F4115,"failed",Overview!D2:D4115,"&gt;=20000",Overview!D2:D4115,"&lt;=24999")</f>
        <v>72</v>
      </c>
      <c r="D7">
        <f>COUNTIFS(Overview!F2:F4115,"canceled",Overview!D2:D4115,"&gt;=20000",Overview!D2:D4115,"&lt;=24999")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8395</v>
      </c>
      <c r="B8">
        <f>COUNTIFS(Overview!F2:F4115,"successful",Overview!D2:D4115,"&gt;=25000",Overview!D2:D4115,"&lt;=29999")</f>
        <v>55</v>
      </c>
      <c r="C8">
        <f>COUNTIFS(Overview!F2:F4115,"failed",Overview!D2:D4115,"&gt;=25000",Overview!D2:D4115,"&lt;=29999")</f>
        <v>64</v>
      </c>
      <c r="D8">
        <f>COUNTIFS(Overview!F2:F4115,"canceled",Overview!D2:D4115,"&gt;=25000",Overview!D2:D4115,"&lt;=29999")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8396</v>
      </c>
      <c r="B9">
        <f>COUNTIFS(Overview!F2:F4115,"successful",Overview!D2:D4115,"&gt;=30000",Overview!D2:D4115,"&lt;=34999")</f>
        <v>32</v>
      </c>
      <c r="C9">
        <f>COUNTIFS(Overview!F2:F4115,"failed",Overview!D2:D4115,"&gt;=30000",Overview!D2:D4115,"&lt;=34999")</f>
        <v>37</v>
      </c>
      <c r="D9">
        <f>COUNTIFS(Overview!F2:F4115,"canceled",Overview!D2:D4115,"&gt;=30000",Overview!D2:D4115,"&lt;=34999")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8397</v>
      </c>
      <c r="B10">
        <f>COUNTIFS(Overview!F2:F4115,"successful",Overview!D2:D4115,"&gt;=35000",Overview!D2:D4115,"&lt;=39999")</f>
        <v>26</v>
      </c>
      <c r="C10">
        <f>COUNTIFS(Overview!F2:F4115,"failed",Overview!D2:D4115,"&gt;=35000",Overview!D2:D4115,"&lt;=39999")</f>
        <v>22</v>
      </c>
      <c r="D10">
        <f>COUNTIFS(Overview!F2:F4115,"canceled",Overview!D2:D4115,"&gt;=35000",Overview!D2:D4115,"&lt;=39999")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8398</v>
      </c>
      <c r="B11">
        <f>COUNTIFS(Overview!F2:F4115,"successful",Overview!D2:D4115,"&gt;=40000",Overview!D2:D4115,"&lt;=44999")</f>
        <v>21</v>
      </c>
      <c r="C11">
        <f>COUNTIFS(Overview!F2:F4115,"failed",Overview!D2:D4115,"&gt;=40000",Overview!D2:D4115,"&lt;=44999")</f>
        <v>16</v>
      </c>
      <c r="D11">
        <f>COUNTIFS(Overview!F2:F4115,"canceled",Overview!D2:D4115,"&gt;=40000",Overview!D2:D4115,"&lt;=44999")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8399</v>
      </c>
      <c r="B12">
        <f>COUNTIFS(Overview!F2:F4115,"successful",Overview!D2:D4115,"&gt;=45000",Overview!D2:D4115,"&lt;=49999")</f>
        <v>6</v>
      </c>
      <c r="C12">
        <f>COUNTIFS(Overview!F2:F4115,"failed",Overview!D2:D4115,"&gt;=45000",Overview!D2:D4115,"&lt;=49999")</f>
        <v>11</v>
      </c>
      <c r="D12">
        <f>COUNTIFS(Overview!F2:F4115,"canceled",Overview!D2:D4115,"&gt;=45000",Overview!D2:D4115,"&lt;=49999")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8400</v>
      </c>
      <c r="B13">
        <f>COUNTIFS(Overview!F2:F4115,"successful",Overview!D2:D4115,"&gt;=50000")</f>
        <v>86</v>
      </c>
      <c r="C13">
        <f>COUNTIFS(Overview!F2:F4115,"failed",Overview!D2:D4115,"&gt;=50000")</f>
        <v>258</v>
      </c>
      <c r="D13">
        <f>COUNTIFS(Overview!F2:F4115,"canceled",Overview!D2:D4115,"&gt;=50000")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Count by Category</vt:lpstr>
      <vt:lpstr>Outcome Count by Sub-Category</vt:lpstr>
      <vt:lpstr>Outcome State over Year</vt:lpstr>
      <vt:lpstr>Overview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Vijay Mayekar</cp:lastModifiedBy>
  <dcterms:created xsi:type="dcterms:W3CDTF">2017-04-20T15:17:24Z</dcterms:created>
  <dcterms:modified xsi:type="dcterms:W3CDTF">2019-03-12T21:26:50Z</dcterms:modified>
</cp:coreProperties>
</file>