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a\Desktop\OR1\class project\"/>
    </mc:Choice>
  </mc:AlternateContent>
  <xr:revisionPtr revIDLastSave="0" documentId="13_ncr:1_{E0695099-A10C-4368-B01F-40B43B2AF719}" xr6:coauthVersionLast="47" xr6:coauthVersionMax="47" xr10:uidLastSave="{00000000-0000-0000-0000-000000000000}"/>
  <bookViews>
    <workbookView xWindow="-108" yWindow="-108" windowWidth="23256" windowHeight="13176" xr2:uid="{74DD4DAE-F4A4-4897-844E-D5B68AFCA706}"/>
  </bookViews>
  <sheets>
    <sheet name="Sheet1" sheetId="1" r:id="rId1"/>
  </sheets>
  <definedNames>
    <definedName name="solver_adj" localSheetId="0" hidden="1">Sheet1!$L$2:$Q$2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Sheet1!$R$10</definedName>
    <definedName name="solver_lhs10" localSheetId="0" hidden="1">Sheet1!$R$7</definedName>
    <definedName name="solver_lhs11" localSheetId="0" hidden="1">Sheet1!$R$19</definedName>
    <definedName name="solver_lhs12" localSheetId="0" hidden="1">Sheet1!$R$18</definedName>
    <definedName name="solver_lhs13" localSheetId="0" hidden="1">Sheet1!$R$17</definedName>
    <definedName name="solver_lhs14" localSheetId="0" hidden="1">Sheet1!$R$17</definedName>
    <definedName name="solver_lhs15" localSheetId="0" hidden="1">Sheet1!$R$8</definedName>
    <definedName name="solver_lhs16" localSheetId="0" hidden="1">Sheet1!$R$8</definedName>
    <definedName name="solver_lhs17" localSheetId="0" hidden="1">Sheet1!$R$11</definedName>
    <definedName name="solver_lhs18" localSheetId="0" hidden="1">Sheet1!$R$12</definedName>
    <definedName name="solver_lhs19" localSheetId="0" hidden="1">Sheet1!$R$13</definedName>
    <definedName name="solver_lhs2" localSheetId="0" hidden="1">Sheet1!$R$11</definedName>
    <definedName name="solver_lhs3" localSheetId="0" hidden="1">Sheet1!$R$12</definedName>
    <definedName name="solver_lhs4" localSheetId="0" hidden="1">Sheet1!$R$13</definedName>
    <definedName name="solver_lhs5" localSheetId="0" hidden="1">Sheet1!$R$14</definedName>
    <definedName name="solver_lhs6" localSheetId="0" hidden="1">Sheet1!$R$15</definedName>
    <definedName name="solver_lhs7" localSheetId="0" hidden="1">Sheet1!$R$16</definedName>
    <definedName name="solver_lhs8" localSheetId="0" hidden="1">Sheet1!$R$9</definedName>
    <definedName name="solver_lhs9" localSheetId="0" hidden="1">Sheet1!$R$8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Sheet1!$R$3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2</definedName>
    <definedName name="solver_rel14" localSheetId="0" hidden="1">2</definedName>
    <definedName name="solver_rel15" localSheetId="0" hidden="1">1</definedName>
    <definedName name="solver_rel16" localSheetId="0" hidden="1">1</definedName>
    <definedName name="solver_rel17" localSheetId="0" hidden="1">3</definedName>
    <definedName name="solver_rel18" localSheetId="0" hidden="1">1</definedName>
    <definedName name="solver_rel19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Sheet1!$S$10</definedName>
    <definedName name="solver_rhs10" localSheetId="0" hidden="1">Sheet1!$S$7</definedName>
    <definedName name="solver_rhs11" localSheetId="0" hidden="1">Sheet1!$S$19</definedName>
    <definedName name="solver_rhs12" localSheetId="0" hidden="1">Sheet1!$S$18</definedName>
    <definedName name="solver_rhs13" localSheetId="0" hidden="1">Sheet1!$S$17</definedName>
    <definedName name="solver_rhs14" localSheetId="0" hidden="1">Sheet1!$S$17</definedName>
    <definedName name="solver_rhs15" localSheetId="0" hidden="1">Sheet1!$S$8</definedName>
    <definedName name="solver_rhs16" localSheetId="0" hidden="1">Sheet1!$S$8</definedName>
    <definedName name="solver_rhs17" localSheetId="0" hidden="1">Sheet1!$S$11</definedName>
    <definedName name="solver_rhs18" localSheetId="0" hidden="1">Sheet1!$S$12</definedName>
    <definedName name="solver_rhs19" localSheetId="0" hidden="1">Sheet1!$S$13</definedName>
    <definedName name="solver_rhs2" localSheetId="0" hidden="1">Sheet1!$S$11</definedName>
    <definedName name="solver_rhs3" localSheetId="0" hidden="1">Sheet1!$S$12</definedName>
    <definedName name="solver_rhs4" localSheetId="0" hidden="1">Sheet1!$S$13</definedName>
    <definedName name="solver_rhs5" localSheetId="0" hidden="1">Sheet1!$S$14</definedName>
    <definedName name="solver_rhs6" localSheetId="0" hidden="1">Sheet1!$S$15</definedName>
    <definedName name="solver_rhs7" localSheetId="0" hidden="1">Sheet1!$S$16</definedName>
    <definedName name="solver_rhs8" localSheetId="0" hidden="1">Sheet1!$S$9</definedName>
    <definedName name="solver_rhs9" localSheetId="0" hidden="1">Sheet1!$S$8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7" i="1"/>
  <c r="R16" i="1"/>
  <c r="R11" i="1"/>
  <c r="R12" i="1"/>
  <c r="R10" i="1"/>
  <c r="R15" i="1"/>
  <c r="R14" i="1"/>
  <c r="R13" i="1"/>
  <c r="R18" i="1"/>
  <c r="R17" i="1"/>
  <c r="R19" i="1"/>
  <c r="R9" i="1"/>
  <c r="R8" i="1"/>
</calcChain>
</file>

<file path=xl/sharedStrings.xml><?xml version="1.0" encoding="utf-8"?>
<sst xmlns="http://schemas.openxmlformats.org/spreadsheetml/2006/main" count="70" uniqueCount="62">
  <si>
    <t>نوع نفت</t>
  </si>
  <si>
    <t>قیمت</t>
  </si>
  <si>
    <t>اکتان</t>
  </si>
  <si>
    <t>موجودی</t>
  </si>
  <si>
    <t>نوع بنزین</t>
  </si>
  <si>
    <t>r</t>
  </si>
  <si>
    <t>p</t>
  </si>
  <si>
    <t>تقاضا</t>
  </si>
  <si>
    <t>مقدار نفت 1</t>
  </si>
  <si>
    <t>&gt;=25</t>
  </si>
  <si>
    <t>مقدار نفت 2</t>
  </si>
  <si>
    <t>مفدار نفت 3</t>
  </si>
  <si>
    <t>&gt;=35</t>
  </si>
  <si>
    <t>&lt;=30</t>
  </si>
  <si>
    <t>&gt;=30</t>
  </si>
  <si>
    <t>&gt;=45</t>
  </si>
  <si>
    <t>&lt;=20</t>
  </si>
  <si>
    <t>max z = 65 (x1r + x2r + x3r) + 75(x1p + x2p + x3p) - 45(x1r + x1p) - 35 (x2r + x2p) - 20(x3r + x3p)</t>
  </si>
  <si>
    <t>x1r +x1p&lt;=10000</t>
  </si>
  <si>
    <t>x2r + x2p &lt;=15000</t>
  </si>
  <si>
    <t>x3r + x3p &lt;= 20000</t>
  </si>
  <si>
    <t>تابع هدف</t>
  </si>
  <si>
    <t>حداکثر موجودی نفت 1</t>
  </si>
  <si>
    <t>حداکثر موجودی نفت 2</t>
  </si>
  <si>
    <t>حداکثر موجودی نفت 3</t>
  </si>
  <si>
    <t>مقدار نفت 1 در بنزین r</t>
  </si>
  <si>
    <t>مقدار نفت 2 در بنزین r</t>
  </si>
  <si>
    <t>مقدار نفت 3 در بنزین r</t>
  </si>
  <si>
    <t>مقدار نفت 1 در بنزین p</t>
  </si>
  <si>
    <t>مقدار نفت 2 در بنزین p</t>
  </si>
  <si>
    <t>مقدار نفت 3 در بنزین p</t>
  </si>
  <si>
    <t>عدد اکتان بنزین r</t>
  </si>
  <si>
    <t>عدد اکتان بنزین p</t>
  </si>
  <si>
    <t>x1r - 0.25 (x1r + x2r + x3r)&gt;=0</t>
  </si>
  <si>
    <t>x2r - 0.35(x1r + x2r + x3r)&gt;=0</t>
  </si>
  <si>
    <t>x3r - 0.30(x1r + x2r + x3r) &lt;= 0</t>
  </si>
  <si>
    <t>x1p - 0.30 (x1p + x2p + x3p)&gt;=0</t>
  </si>
  <si>
    <t>x2p - 0.45(x1p + x2p + x3p)&gt;=0</t>
  </si>
  <si>
    <t>x3p - 0.20(x1p + x2p + x3p) &lt;= 0</t>
  </si>
  <si>
    <t xml:space="preserve">oil </t>
  </si>
  <si>
    <t>gas</t>
  </si>
  <si>
    <t>Xij</t>
  </si>
  <si>
    <t>مقدار مصرف نفت i برای تولید بنزین j</t>
  </si>
  <si>
    <t>x1r + x2r + x3r &gt;=15000</t>
  </si>
  <si>
    <t>x1p +x2p + x3p &gt;=12500</t>
  </si>
  <si>
    <t>x1r</t>
  </si>
  <si>
    <t>x2r</t>
  </si>
  <si>
    <t>x3r</t>
  </si>
  <si>
    <t>x1p</t>
  </si>
  <si>
    <t>x2p</t>
  </si>
  <si>
    <t>x3p</t>
  </si>
  <si>
    <t>93x1r +91x2r + 87x3r - 89(x1r +x2r +x3r) =0</t>
  </si>
  <si>
    <t>result</t>
  </si>
  <si>
    <t>93 x1p + 91x2p + 87x3p - 91(x1p + x2p + x3p) = 0</t>
  </si>
  <si>
    <t>عرضه و تقاضا بنزین r</t>
  </si>
  <si>
    <t>عرضه و تقاضا بنزین p</t>
  </si>
  <si>
    <t xml:space="preserve"> </t>
  </si>
  <si>
    <t>O={1,2,3}  iEO</t>
  </si>
  <si>
    <t>G={r,p}  jEG</t>
  </si>
  <si>
    <t>مقادیر</t>
  </si>
  <si>
    <t>ضرایب</t>
  </si>
  <si>
    <t>قید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</si>
</sst>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1A339-87BD-4C8D-9C08-61B60E2BBBCA}" name="Table1" displayName="Table1" ref="A1:D4" totalsRowShown="0" headerRowDxfId="27" dataDxfId="26" tableBorderDxfId="25">
  <autoFilter ref="A1:D4" xr:uid="{A341A339-87BD-4C8D-9C08-61B60E2BBBCA}">
    <filterColumn colId="0" hiddenButton="1"/>
    <filterColumn colId="1" hiddenButton="1"/>
    <filterColumn colId="2" hiddenButton="1"/>
    <filterColumn colId="3" hiddenButton="1"/>
  </autoFilter>
  <tableColumns count="4">
    <tableColumn id="1" xr3:uid="{F63B04DF-5D23-4071-8D30-4572FE24CD40}" name="نوع نفت" dataDxfId="24"/>
    <tableColumn id="2" xr3:uid="{2D1FD478-1CFC-42A7-8CCD-8981FC0B0589}" name="قیمت" dataDxfId="23"/>
    <tableColumn id="3" xr3:uid="{3C6BDEAB-F65E-4286-B50A-B9E251127EBC}" name="اکتان" dataDxfId="22"/>
    <tableColumn id="4" xr3:uid="{757A2A04-9CE8-4879-99EC-FA9D971D70D5}" name="موجودی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F3E1DB-1094-4CBC-BBB1-468714C4B0C7}" name="Table2" displayName="Table2" ref="A6:G8" totalsRowShown="0" headerRowDxfId="20" dataDxfId="19" tableBorderDxfId="18">
  <autoFilter ref="A6:G8" xr:uid="{F0F3E1DB-1094-4CBC-BBB1-468714C4B0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E791184-6442-4D3F-BB5C-DC9A56FD495F}" name="نوع بنزین" dataDxfId="17"/>
    <tableColumn id="2" xr3:uid="{23C51A65-78C9-4A17-839B-0A1AB7815D13}" name="قیمت" dataDxfId="16"/>
    <tableColumn id="3" xr3:uid="{E6B55F8A-CF0D-4024-8422-1CC3AEE41A3A}" name="اکتان" dataDxfId="15"/>
    <tableColumn id="4" xr3:uid="{7D04A79A-062E-4705-91F6-EC2F30D53B4E}" name="تقاضا" dataDxfId="14"/>
    <tableColumn id="5" xr3:uid="{73CD994F-D651-4A72-8203-58EFA0815701}" name="مقدار نفت 1" dataDxfId="13"/>
    <tableColumn id="6" xr3:uid="{72BF7142-3A50-4C08-8402-48D8942FFBDA}" name="مقدار نفت 2" dataDxfId="12"/>
    <tableColumn id="7" xr3:uid="{E0955686-EFF8-474B-8D13-FE75E5762088}" name="مفدار نفت 3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FAD0C5-5FB5-48DB-8D81-A1850153FB44}" name="Table3" displayName="Table3" ref="L5:S19" totalsRowShown="0" headerRowDxfId="10" dataDxfId="9" tableBorderDxfId="8">
  <autoFilter ref="L5:S19" xr:uid="{EAFAD0C5-5FB5-48DB-8D81-A1850153FB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F34A3E7-42EE-49EF-B960-45C4A24E9FE2}" name="x1r" dataDxfId="7"/>
    <tableColumn id="2" xr3:uid="{A8D8D805-A281-444B-9A6E-2B645B721171}" name="x2r" dataDxfId="6"/>
    <tableColumn id="3" xr3:uid="{361E9369-CFB1-4779-B952-F7497EB6ADD2}" name="x3r" dataDxfId="5"/>
    <tableColumn id="4" xr3:uid="{BC23D836-A593-4ADE-A746-EBB08D8A3CA8}" name="x1p" dataDxfId="4"/>
    <tableColumn id="5" xr3:uid="{816B7EFF-5705-42A0-99B9-17F29E4FCDE1}" name="x2p" dataDxfId="3"/>
    <tableColumn id="6" xr3:uid="{E20722B4-501E-4C17-BD50-DB3F85981095}" name="x3p" dataDxfId="2"/>
    <tableColumn id="7" xr3:uid="{F1EA2462-E60A-43E5-9312-16FD52F44550}" name="result" dataDxfId="1"/>
    <tableColumn id="8" xr3:uid="{E89D25DC-00ED-4B76-9663-1415D4351DBF}" name="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1684-BC28-47BB-BBAD-E1157D3F2F48}">
  <dimension ref="A1:S19"/>
  <sheetViews>
    <sheetView tabSelected="1" zoomScale="59" workbookViewId="0">
      <selection activeCell="F3" sqref="F3"/>
    </sheetView>
  </sheetViews>
  <sheetFormatPr defaultRowHeight="14.4" x14ac:dyDescent="0.3"/>
  <cols>
    <col min="1" max="1" width="9.6640625" style="1" customWidth="1"/>
    <col min="2" max="2" width="28.5546875" style="1" customWidth="1"/>
    <col min="3" max="4" width="8.88671875" style="1"/>
    <col min="5" max="6" width="11" style="1" customWidth="1"/>
    <col min="7" max="7" width="10.33203125" style="1" bestFit="1" customWidth="1"/>
    <col min="8" max="8" width="6.21875" style="1" customWidth="1"/>
    <col min="9" max="9" width="22.44140625" style="1" customWidth="1"/>
    <col min="10" max="10" width="77.109375" style="1" bestFit="1" customWidth="1"/>
    <col min="11" max="14" width="10.44140625" style="1" customWidth="1"/>
    <col min="15" max="17" width="12.77734375" style="1" bestFit="1" customWidth="1"/>
    <col min="18" max="18" width="13.33203125" style="1" bestFit="1" customWidth="1"/>
    <col min="19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9" x14ac:dyDescent="0.3">
      <c r="A2" s="1">
        <v>1</v>
      </c>
      <c r="B2" s="1">
        <v>45</v>
      </c>
      <c r="C2" s="1">
        <v>93</v>
      </c>
      <c r="D2" s="1">
        <v>10000</v>
      </c>
      <c r="K2" s="1" t="s">
        <v>59</v>
      </c>
      <c r="L2" s="1">
        <v>0</v>
      </c>
      <c r="M2" s="1">
        <v>0</v>
      </c>
      <c r="N2" s="1">
        <v>0</v>
      </c>
      <c r="O2" s="1">
        <v>5357.1428571428569</v>
      </c>
      <c r="P2" s="1">
        <v>9821.4285714285706</v>
      </c>
      <c r="Q2" s="1">
        <v>2678.5714285714284</v>
      </c>
    </row>
    <row r="3" spans="1:19" x14ac:dyDescent="0.3">
      <c r="A3" s="1">
        <v>2</v>
      </c>
      <c r="B3" s="1">
        <v>35</v>
      </c>
      <c r="C3" s="1">
        <v>91</v>
      </c>
      <c r="D3" s="1">
        <v>15000</v>
      </c>
      <c r="K3" s="1" t="s">
        <v>60</v>
      </c>
      <c r="L3" s="1">
        <v>20</v>
      </c>
      <c r="M3" s="1">
        <v>30</v>
      </c>
      <c r="N3" s="1">
        <v>45</v>
      </c>
      <c r="O3" s="1">
        <v>30</v>
      </c>
      <c r="P3" s="1">
        <v>40</v>
      </c>
      <c r="Q3" s="1">
        <v>55</v>
      </c>
      <c r="R3" s="1">
        <f>L3*L2+M3*M2+N3*N2+O3*O2+P3*P2+Q3*Q2</f>
        <v>700892.85714285704</v>
      </c>
    </row>
    <row r="4" spans="1:19" x14ac:dyDescent="0.3">
      <c r="A4" s="1">
        <v>3</v>
      </c>
      <c r="B4" s="1">
        <v>20</v>
      </c>
      <c r="C4" s="1">
        <v>87</v>
      </c>
      <c r="D4" s="1">
        <v>20000</v>
      </c>
    </row>
    <row r="5" spans="1:19" ht="15" thickBot="1" x14ac:dyDescent="0.35">
      <c r="I5" s="1" t="s">
        <v>61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52</v>
      </c>
      <c r="S5" s="1" t="s">
        <v>56</v>
      </c>
    </row>
    <row r="6" spans="1:19" x14ac:dyDescent="0.3">
      <c r="A6" s="1" t="s">
        <v>4</v>
      </c>
      <c r="B6" s="1" t="s">
        <v>1</v>
      </c>
      <c r="C6" s="1" t="s">
        <v>2</v>
      </c>
      <c r="D6" s="1" t="s">
        <v>7</v>
      </c>
      <c r="E6" s="1" t="s">
        <v>8</v>
      </c>
      <c r="F6" s="1" t="s">
        <v>10</v>
      </c>
      <c r="G6" s="1" t="s">
        <v>11</v>
      </c>
      <c r="I6" s="8" t="s">
        <v>21</v>
      </c>
      <c r="J6" s="9" t="s">
        <v>17</v>
      </c>
    </row>
    <row r="7" spans="1:19" x14ac:dyDescent="0.3">
      <c r="A7" s="1" t="s">
        <v>5</v>
      </c>
      <c r="B7" s="1">
        <v>65</v>
      </c>
      <c r="C7" s="1">
        <v>89</v>
      </c>
      <c r="D7" s="1">
        <v>15000</v>
      </c>
      <c r="E7" s="1" t="s">
        <v>9</v>
      </c>
      <c r="F7" s="1" t="s">
        <v>12</v>
      </c>
      <c r="G7" s="1" t="s">
        <v>13</v>
      </c>
      <c r="I7" s="10" t="s">
        <v>22</v>
      </c>
      <c r="J7" s="11" t="s">
        <v>18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f>Table3[[#This Row],[x1r]]*L2+Table3[[#This Row],[x2r]]*M2+Table3[[#This Row],[x3r]]*N2+Table3[[#This Row],[x1p]]*O2+Table3[[#This Row],[x2p]]*P2+Table3[[#This Row],[x3p]]*Q2</f>
        <v>5357.1428571428569</v>
      </c>
      <c r="S7" s="1">
        <v>10000</v>
      </c>
    </row>
    <row r="8" spans="1:19" x14ac:dyDescent="0.3">
      <c r="A8" s="1" t="s">
        <v>6</v>
      </c>
      <c r="B8" s="1">
        <v>75</v>
      </c>
      <c r="C8" s="1">
        <v>91</v>
      </c>
      <c r="D8" s="1">
        <v>12500</v>
      </c>
      <c r="E8" s="1" t="s">
        <v>14</v>
      </c>
      <c r="F8" s="1" t="s">
        <v>15</v>
      </c>
      <c r="G8" s="1" t="s">
        <v>16</v>
      </c>
      <c r="I8" s="10" t="s">
        <v>23</v>
      </c>
      <c r="J8" s="11" t="s">
        <v>19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f>Table3[[#This Row],[x1r]]*L2+Table3[[#This Row],[x2r]]*M2+Table3[[#This Row],[x3r]]*N2+Table3[[#This Row],[x1p]]*O2+Table3[[#This Row],[x2p]]*P2+Table3[[#This Row],[x3p]]*Q2</f>
        <v>9821.4285714285706</v>
      </c>
      <c r="S8" s="1">
        <v>15000</v>
      </c>
    </row>
    <row r="9" spans="1:19" ht="15" thickBot="1" x14ac:dyDescent="0.35">
      <c r="I9" s="10" t="s">
        <v>24</v>
      </c>
      <c r="J9" s="11" t="s">
        <v>20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f>Table3[[#This Row],[x1r]]*L2+Table3[[#This Row],[x2r]]*M2+Table3[[#This Row],[x3r]]*N2+Table3[[#This Row],[x1p]]*O2+Table3[[#This Row],[x2p]]*P2+Table3[[#This Row],[x3p]]*Q2</f>
        <v>2678.5714285714284</v>
      </c>
      <c r="S9" s="1">
        <v>20000</v>
      </c>
    </row>
    <row r="10" spans="1:19" x14ac:dyDescent="0.3">
      <c r="A10" s="2" t="s">
        <v>39</v>
      </c>
      <c r="B10" s="3" t="s">
        <v>57</v>
      </c>
      <c r="I10" s="10" t="s">
        <v>25</v>
      </c>
      <c r="J10" s="11" t="s">
        <v>33</v>
      </c>
      <c r="L10" s="1">
        <v>0.75</v>
      </c>
      <c r="M10" s="1">
        <v>-0.25</v>
      </c>
      <c r="N10" s="1">
        <v>-0.25</v>
      </c>
      <c r="O10" s="1">
        <v>0</v>
      </c>
      <c r="P10" s="1">
        <v>0</v>
      </c>
      <c r="Q10" s="1">
        <v>0</v>
      </c>
      <c r="R10" s="1">
        <f>Table3[[#This Row],[x1r]]*L2+Table3[[#This Row],[x2r]]*M2+Table3[[#This Row],[x3r]]*N2</f>
        <v>0</v>
      </c>
      <c r="S10" s="1">
        <v>0</v>
      </c>
    </row>
    <row r="11" spans="1:19" x14ac:dyDescent="0.3">
      <c r="A11" s="4" t="s">
        <v>40</v>
      </c>
      <c r="B11" s="5" t="s">
        <v>58</v>
      </c>
      <c r="I11" s="10" t="s">
        <v>26</v>
      </c>
      <c r="J11" s="11" t="s">
        <v>34</v>
      </c>
      <c r="L11" s="1">
        <v>-0.35</v>
      </c>
      <c r="M11" s="1">
        <v>0.65</v>
      </c>
      <c r="N11" s="1">
        <v>-0.35</v>
      </c>
      <c r="O11" s="1">
        <v>0</v>
      </c>
      <c r="P11" s="1">
        <v>0</v>
      </c>
      <c r="Q11" s="1">
        <v>0</v>
      </c>
      <c r="R11" s="1">
        <f>Table3[[#This Row],[x1r]]*L2+Table3[[#This Row],[x2r]]*M2+Table3[[#This Row],[x3r]]*N2</f>
        <v>0</v>
      </c>
      <c r="S11" s="1">
        <v>0</v>
      </c>
    </row>
    <row r="12" spans="1:19" ht="15" thickBot="1" x14ac:dyDescent="0.35">
      <c r="A12" s="6" t="s">
        <v>41</v>
      </c>
      <c r="B12" s="7" t="s">
        <v>42</v>
      </c>
      <c r="I12" s="10" t="s">
        <v>27</v>
      </c>
      <c r="J12" s="11" t="s">
        <v>35</v>
      </c>
      <c r="L12" s="1">
        <v>-0.3</v>
      </c>
      <c r="M12" s="1">
        <v>-0.3</v>
      </c>
      <c r="N12" s="1">
        <v>0.7</v>
      </c>
      <c r="O12" s="1">
        <v>0</v>
      </c>
      <c r="P12" s="1">
        <v>0</v>
      </c>
      <c r="Q12" s="1">
        <v>0</v>
      </c>
      <c r="R12" s="1">
        <f>Table3[[#This Row],[x1r]]*L2+Table3[[#This Row],[x2r]]*M2+Table3[[#This Row],[x3r]]*N2</f>
        <v>0</v>
      </c>
      <c r="S12" s="1">
        <v>0</v>
      </c>
    </row>
    <row r="13" spans="1:19" x14ac:dyDescent="0.3">
      <c r="I13" s="10" t="s">
        <v>28</v>
      </c>
      <c r="J13" s="11" t="s">
        <v>36</v>
      </c>
      <c r="L13" s="1">
        <v>0</v>
      </c>
      <c r="M13" s="1">
        <v>0</v>
      </c>
      <c r="N13" s="1">
        <v>0</v>
      </c>
      <c r="O13" s="1">
        <v>0.7</v>
      </c>
      <c r="P13" s="1">
        <v>-0.3</v>
      </c>
      <c r="Q13" s="1">
        <v>-0.3</v>
      </c>
      <c r="R13" s="1">
        <f>Table3[[#This Row],[x1p]]*O2+Table3[[#This Row],[x2p]]*P2+Table3[[#This Row],[x3p]]*Q2</f>
        <v>0</v>
      </c>
      <c r="S13" s="1">
        <v>0</v>
      </c>
    </row>
    <row r="14" spans="1:19" x14ac:dyDescent="0.3">
      <c r="I14" s="10" t="s">
        <v>29</v>
      </c>
      <c r="J14" s="11" t="s">
        <v>37</v>
      </c>
      <c r="L14" s="1">
        <v>0</v>
      </c>
      <c r="M14" s="1">
        <v>0</v>
      </c>
      <c r="N14" s="1">
        <v>0</v>
      </c>
      <c r="O14" s="1">
        <v>-0.45</v>
      </c>
      <c r="P14" s="1">
        <v>0.65</v>
      </c>
      <c r="Q14" s="1">
        <v>-0.45</v>
      </c>
      <c r="R14" s="1">
        <f>Table3[[#This Row],[x1p]]*O2+Table3[[#This Row],[x2p]]*P2+Table3[[#This Row],[x3p]]*Q2</f>
        <v>2767.8571428571431</v>
      </c>
      <c r="S14" s="1">
        <v>0</v>
      </c>
    </row>
    <row r="15" spans="1:19" x14ac:dyDescent="0.3">
      <c r="I15" s="10" t="s">
        <v>30</v>
      </c>
      <c r="J15" s="11" t="s">
        <v>38</v>
      </c>
      <c r="L15" s="1">
        <v>0</v>
      </c>
      <c r="M15" s="1">
        <v>0</v>
      </c>
      <c r="N15" s="1">
        <v>0</v>
      </c>
      <c r="O15" s="1">
        <v>-0.2</v>
      </c>
      <c r="P15" s="1">
        <v>-0.2</v>
      </c>
      <c r="Q15" s="1">
        <v>0.8</v>
      </c>
      <c r="R15" s="1">
        <f>Table3[[#This Row],[x1p]]*O2+Table3[[#This Row],[x2p]]*P2+Table3[[#This Row],[x3p]]*Q2</f>
        <v>-892.85714285714266</v>
      </c>
      <c r="S15" s="1">
        <v>0</v>
      </c>
    </row>
    <row r="16" spans="1:19" x14ac:dyDescent="0.3">
      <c r="I16" s="10" t="s">
        <v>31</v>
      </c>
      <c r="J16" s="11" t="s">
        <v>51</v>
      </c>
      <c r="L16" s="1">
        <v>4</v>
      </c>
      <c r="M16" s="1">
        <v>2</v>
      </c>
      <c r="N16" s="1">
        <v>-2</v>
      </c>
      <c r="O16" s="1">
        <v>0</v>
      </c>
      <c r="P16" s="1">
        <v>0</v>
      </c>
      <c r="Q16" s="1">
        <v>0</v>
      </c>
      <c r="R16" s="1">
        <f>Table3[[#This Row],[x1r]]*L2+Table3[[#This Row],[x2r]]*M2+Table3[[#This Row],[x3r]]*N2+Table3[[#This Row],[x1p]]*O2+Table3[[#This Row],[x2p]]*P2+Table3[[#This Row],[x3p]]*Q2</f>
        <v>0</v>
      </c>
      <c r="S16" s="1">
        <v>0</v>
      </c>
    </row>
    <row r="17" spans="9:19" x14ac:dyDescent="0.3">
      <c r="I17" s="10" t="s">
        <v>32</v>
      </c>
      <c r="J17" s="11" t="s">
        <v>53</v>
      </c>
      <c r="L17" s="1">
        <v>0</v>
      </c>
      <c r="M17" s="1">
        <v>0</v>
      </c>
      <c r="N17" s="1">
        <v>0</v>
      </c>
      <c r="O17" s="1">
        <v>2</v>
      </c>
      <c r="P17" s="1">
        <v>0</v>
      </c>
      <c r="Q17" s="1">
        <v>-4</v>
      </c>
      <c r="R17" s="1">
        <f>Table3[[#This Row],[x1r]]*L2+Table3[[#This Row],[x2r]]*M2+Table3[[#This Row],[x3r]]*N2+Table3[[#This Row],[x1p]]*O2+Table3[[#This Row],[x2p]]*P2+Table3[[#This Row],[x3p]]*Q2</f>
        <v>0</v>
      </c>
      <c r="S17" s="1">
        <v>0</v>
      </c>
    </row>
    <row r="18" spans="9:19" x14ac:dyDescent="0.3">
      <c r="I18" s="10" t="s">
        <v>54</v>
      </c>
      <c r="J18" s="11" t="s">
        <v>43</v>
      </c>
      <c r="K18"/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f>Table3[[#This Row],[x1r]]*L2+Table3[[#This Row],[x2r]]*M2+Table3[[#This Row],[x3r]]*N2+Table3[[#This Row],[x1p]]*O2+Table3[[#This Row],[x2p]]*P2+Table3[[#This Row],[x3p]]*Q2</f>
        <v>0</v>
      </c>
      <c r="S18" s="1">
        <v>15000</v>
      </c>
    </row>
    <row r="19" spans="9:19" ht="15" thickBot="1" x14ac:dyDescent="0.35">
      <c r="I19" s="12" t="s">
        <v>55</v>
      </c>
      <c r="J19" s="13" t="s">
        <v>44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f>Table3[[#This Row],[x1r]]*M2+Table3[[#This Row],[x2r]]*N2+Table3[[#This Row],[x3r]]*L25+Table3[[#This Row],[x1p]]*P2+Table3[[#This Row],[x2p]]*Q2+Table3[[#This Row],[x3p]]*N25</f>
        <v>12500</v>
      </c>
      <c r="S19" s="1">
        <v>12500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shayanhamidycom@gmail.com</dc:creator>
  <cp:lastModifiedBy>shayanhamidycom@gmail.com</cp:lastModifiedBy>
  <dcterms:created xsi:type="dcterms:W3CDTF">2025-03-02T15:57:06Z</dcterms:created>
  <dcterms:modified xsi:type="dcterms:W3CDTF">2025-05-28T16:04:44Z</dcterms:modified>
</cp:coreProperties>
</file>