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Curia\"/>
    </mc:Choice>
  </mc:AlternateContent>
  <xr:revisionPtr revIDLastSave="0" documentId="8_{01191AE5-D5F5-409E-8E10-60D048FE9CB9}" xr6:coauthVersionLast="46" xr6:coauthVersionMax="46" xr10:uidLastSave="{00000000-0000-0000-0000-000000000000}"/>
  <bookViews>
    <workbookView xWindow="870" yWindow="-120" windowWidth="19740" windowHeight="11760" xr2:uid="{00000000-000D-0000-FFFF-FFFF00000000}"/>
  </bookViews>
  <sheets>
    <sheet name="Price List" sheetId="1" r:id="rId1"/>
    <sheet name="Spanish Materials" sheetId="2" r:id="rId2"/>
    <sheet name="Sheet3" sheetId="3" r:id="rId3"/>
  </sheets>
  <definedNames>
    <definedName name="_xlnm.Print_Area" localSheetId="0">'Price List'!$A$1:$S$155</definedName>
    <definedName name="_xlnm.Print_Area" localSheetId="1">'Spanish Materials'!$A$1:$R$85</definedName>
    <definedName name="_xlnm.Print_Titles" localSheetId="0">'Price List'!$9:$10</definedName>
    <definedName name="_xlnm.Print_Titles" localSheetId="1">'Spanish Materials'!$1:$9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3" i="1" l="1"/>
  <c r="S133" i="1" s="1"/>
  <c r="O148" i="1"/>
  <c r="S148" i="1" s="1"/>
  <c r="O147" i="1"/>
  <c r="S147" i="1" s="1"/>
  <c r="O103" i="1"/>
  <c r="S103" i="1" s="1"/>
  <c r="O153" i="1"/>
  <c r="O129" i="1"/>
  <c r="S129" i="1" s="1"/>
  <c r="O93" i="1"/>
  <c r="S93" i="1" s="1"/>
  <c r="O66" i="1"/>
  <c r="S66" i="1" s="1"/>
  <c r="O98" i="1"/>
  <c r="S98" i="1" s="1"/>
  <c r="O127" i="1"/>
  <c r="S127" i="1" s="1"/>
  <c r="O128" i="1"/>
  <c r="S128" i="1" s="1"/>
  <c r="O126" i="1"/>
  <c r="S126" i="1" s="1"/>
  <c r="O125" i="1"/>
  <c r="S125" i="1" s="1"/>
  <c r="O111" i="1"/>
  <c r="S111" i="1" s="1"/>
  <c r="S46" i="1"/>
  <c r="O18" i="1"/>
  <c r="S18" i="1" s="1"/>
  <c r="O31" i="1"/>
  <c r="S31" i="1" s="1"/>
  <c r="O144" i="1"/>
  <c r="S144" i="1" s="1"/>
  <c r="O143" i="1"/>
  <c r="S143" i="1" s="1"/>
  <c r="S145" i="1"/>
  <c r="O152" i="1"/>
  <c r="S152" i="1" s="1"/>
  <c r="O62" i="1"/>
  <c r="S62" i="1" s="1"/>
  <c r="O67" i="1"/>
  <c r="S67" i="1" s="1"/>
  <c r="O51" i="1"/>
  <c r="S51" i="1" s="1"/>
  <c r="O43" i="1"/>
  <c r="S43" i="1" s="1"/>
  <c r="O42" i="1"/>
  <c r="S42" i="1" s="1"/>
  <c r="O41" i="1"/>
  <c r="S41" i="1" s="1"/>
  <c r="O64" i="1"/>
  <c r="S64" i="1" s="1"/>
  <c r="O61" i="1"/>
  <c r="S61" i="1" s="1"/>
  <c r="O96" i="1"/>
  <c r="S96" i="1" s="1"/>
  <c r="O130" i="1"/>
  <c r="S130" i="1" s="1"/>
  <c r="O131" i="1"/>
  <c r="S131" i="1" s="1"/>
  <c r="O132" i="1"/>
  <c r="S132" i="1" s="1"/>
  <c r="O134" i="1"/>
  <c r="S134" i="1" s="1"/>
  <c r="O135" i="1"/>
  <c r="S135" i="1" s="1"/>
  <c r="O136" i="1"/>
  <c r="S136" i="1" s="1"/>
  <c r="S137" i="1"/>
  <c r="O138" i="1"/>
  <c r="S138" i="1" s="1"/>
  <c r="O139" i="1"/>
  <c r="S139" i="1" s="1"/>
  <c r="O140" i="1"/>
  <c r="S140" i="1" s="1"/>
  <c r="O141" i="1"/>
  <c r="S141" i="1" s="1"/>
  <c r="O142" i="1"/>
  <c r="S142" i="1" s="1"/>
  <c r="O146" i="1"/>
  <c r="S146" i="1" s="1"/>
  <c r="O149" i="1"/>
  <c r="S149" i="1" s="1"/>
  <c r="O88" i="1"/>
  <c r="S88" i="1" s="1"/>
  <c r="O89" i="1"/>
  <c r="S89" i="1" s="1"/>
  <c r="O90" i="1"/>
  <c r="S90" i="1" s="1"/>
  <c r="O91" i="1"/>
  <c r="S91" i="1" s="1"/>
  <c r="O92" i="1"/>
  <c r="S92" i="1" s="1"/>
  <c r="O94" i="1"/>
  <c r="S94" i="1" s="1"/>
  <c r="O95" i="1"/>
  <c r="S95" i="1" s="1"/>
  <c r="O97" i="1"/>
  <c r="S97" i="1" s="1"/>
  <c r="O99" i="1"/>
  <c r="S99" i="1" s="1"/>
  <c r="O100" i="1"/>
  <c r="S100" i="1" s="1"/>
  <c r="O101" i="1"/>
  <c r="S101" i="1" s="1"/>
  <c r="O102" i="1"/>
  <c r="S102" i="1" s="1"/>
  <c r="O104" i="1"/>
  <c r="S104" i="1" s="1"/>
  <c r="O105" i="1"/>
  <c r="S105" i="1" s="1"/>
  <c r="O106" i="1"/>
  <c r="S106" i="1" s="1"/>
  <c r="O107" i="1"/>
  <c r="S107" i="1" s="1"/>
  <c r="O112" i="1"/>
  <c r="S112" i="1" s="1"/>
  <c r="O113" i="1"/>
  <c r="S113" i="1" s="1"/>
  <c r="O114" i="1"/>
  <c r="S114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76" i="1"/>
  <c r="S76" i="1" s="1"/>
  <c r="O77" i="1"/>
  <c r="S77" i="1" s="1"/>
  <c r="S78" i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12" i="1"/>
  <c r="S12" i="1" s="1"/>
  <c r="O13" i="1"/>
  <c r="S13" i="1" s="1"/>
  <c r="O14" i="1"/>
  <c r="S14" i="1" s="1"/>
  <c r="O36" i="1"/>
  <c r="S36" i="1" s="1"/>
  <c r="O37" i="1"/>
  <c r="S37" i="1" s="1"/>
  <c r="O15" i="1"/>
  <c r="S15" i="1" s="1"/>
  <c r="O16" i="1"/>
  <c r="S16" i="1" s="1"/>
  <c r="O17" i="1"/>
  <c r="S17" i="1" s="1"/>
  <c r="O39" i="1"/>
  <c r="S39" i="1" s="1"/>
  <c r="O40" i="1"/>
  <c r="R40" i="1"/>
  <c r="S40" i="1" s="1"/>
  <c r="O35" i="1"/>
  <c r="S35" i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2" i="1"/>
  <c r="S32" i="1" s="1"/>
  <c r="O33" i="1"/>
  <c r="S33" i="1" s="1"/>
  <c r="O47" i="1"/>
  <c r="S47" i="1" s="1"/>
  <c r="O48" i="1"/>
  <c r="S48" i="1" s="1"/>
  <c r="O49" i="1"/>
  <c r="S49" i="1" s="1"/>
  <c r="O38" i="1"/>
  <c r="S38" i="1" s="1"/>
  <c r="O19" i="1"/>
  <c r="S19" i="1" s="1"/>
  <c r="O20" i="1"/>
  <c r="S20" i="1" s="1"/>
  <c r="O21" i="1"/>
  <c r="S21" i="1" s="1"/>
  <c r="O22" i="1"/>
  <c r="S22" i="1" s="1"/>
  <c r="O23" i="1"/>
  <c r="S23" i="1" s="1"/>
  <c r="O52" i="1"/>
  <c r="S52" i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3" i="1"/>
  <c r="S63" i="1" s="1"/>
  <c r="O65" i="1"/>
  <c r="S65" i="1" s="1"/>
  <c r="O44" i="1"/>
  <c r="S44" i="1" s="1"/>
  <c r="O45" i="1"/>
  <c r="S45" i="1" s="1"/>
  <c r="O68" i="1"/>
  <c r="S68" i="1" s="1"/>
  <c r="O69" i="1"/>
  <c r="S69" i="1" s="1"/>
  <c r="O71" i="1"/>
  <c r="S71" i="1" s="1"/>
  <c r="O72" i="1"/>
  <c r="S72" i="1" s="1"/>
  <c r="O73" i="1"/>
  <c r="S73" i="1" s="1"/>
  <c r="O74" i="1"/>
  <c r="S74" i="1" s="1"/>
  <c r="O151" i="1"/>
  <c r="S151" i="1" s="1"/>
  <c r="S153" i="1"/>
  <c r="N11" i="2"/>
  <c r="R11" i="2" s="1"/>
  <c r="N12" i="2"/>
  <c r="R12" i="2" s="1"/>
  <c r="N13" i="2"/>
  <c r="R13" i="2" s="1"/>
  <c r="N14" i="2"/>
  <c r="R14" i="2" s="1"/>
  <c r="N15" i="2"/>
  <c r="R15" i="2" s="1"/>
  <c r="N16" i="2"/>
  <c r="R16" i="2" s="1"/>
  <c r="N17" i="2"/>
  <c r="R17" i="2" s="1"/>
  <c r="N18" i="2"/>
  <c r="R18" i="2" s="1"/>
  <c r="N19" i="2"/>
  <c r="R19" i="2" s="1"/>
  <c r="N22" i="2"/>
  <c r="R22" i="2" s="1"/>
  <c r="N23" i="2"/>
  <c r="R23" i="2" s="1"/>
  <c r="N24" i="2"/>
  <c r="R24" i="2" s="1"/>
  <c r="N25" i="2"/>
  <c r="R25" i="2" s="1"/>
  <c r="N27" i="2"/>
  <c r="R27" i="2" s="1"/>
  <c r="N28" i="2"/>
  <c r="R28" i="2" s="1"/>
  <c r="N31" i="2"/>
  <c r="R31" i="2" s="1"/>
  <c r="N32" i="2"/>
  <c r="R32" i="2" s="1"/>
  <c r="N33" i="2"/>
  <c r="R33" i="2" s="1"/>
  <c r="N37" i="2"/>
  <c r="R37" i="2" s="1"/>
  <c r="N38" i="2"/>
  <c r="R38" i="2" s="1"/>
  <c r="N39" i="2"/>
  <c r="R39" i="2" s="1"/>
  <c r="N40" i="2"/>
  <c r="R40" i="2" s="1"/>
  <c r="N42" i="2"/>
  <c r="R42" i="2" s="1"/>
  <c r="N43" i="2"/>
  <c r="R43" i="2" s="1"/>
  <c r="N44" i="2"/>
  <c r="R44" i="2" s="1"/>
  <c r="N45" i="2"/>
  <c r="R45" i="2" s="1"/>
  <c r="N47" i="2"/>
  <c r="R47" i="2" s="1"/>
  <c r="N48" i="2"/>
  <c r="R48" i="2" s="1"/>
  <c r="N49" i="2"/>
  <c r="R49" i="2" s="1"/>
  <c r="N50" i="2"/>
  <c r="R50" i="2" s="1"/>
  <c r="N51" i="2"/>
  <c r="R51" i="2" s="1"/>
  <c r="N52" i="2"/>
  <c r="R52" i="2" s="1"/>
  <c r="N53" i="2"/>
  <c r="R53" i="2" s="1"/>
  <c r="N54" i="2"/>
  <c r="R54" i="2" s="1"/>
  <c r="N55" i="2"/>
  <c r="R55" i="2" s="1"/>
  <c r="N56" i="2"/>
  <c r="R56" i="2" s="1"/>
  <c r="N57" i="2"/>
  <c r="R57" i="2" s="1"/>
  <c r="N58" i="2"/>
  <c r="R58" i="2" s="1"/>
  <c r="N61" i="2"/>
  <c r="R61" i="2" s="1"/>
  <c r="N62" i="2"/>
  <c r="R62" i="2" s="1"/>
  <c r="N63" i="2"/>
  <c r="R63" i="2" s="1"/>
  <c r="N66" i="2"/>
  <c r="R66" i="2" s="1"/>
  <c r="N67" i="2"/>
  <c r="R67" i="2" s="1"/>
  <c r="N68" i="2"/>
  <c r="R68" i="2" s="1"/>
  <c r="N69" i="2"/>
  <c r="R69" i="2" s="1"/>
  <c r="N70" i="2"/>
  <c r="R70" i="2" s="1"/>
  <c r="N71" i="2"/>
  <c r="R71" i="2" s="1"/>
  <c r="N72" i="2"/>
  <c r="R72" i="2" s="1"/>
  <c r="N73" i="2"/>
  <c r="R73" i="2" s="1"/>
  <c r="N74" i="2"/>
  <c r="R74" i="2" s="1"/>
  <c r="N75" i="2"/>
  <c r="R75" i="2" s="1"/>
  <c r="N78" i="2"/>
  <c r="R78" i="2" s="1"/>
  <c r="N79" i="2"/>
  <c r="R79" i="2" s="1"/>
  <c r="N80" i="2"/>
  <c r="R80" i="2" s="1"/>
  <c r="N81" i="2"/>
  <c r="R81" i="2" s="1"/>
  <c r="N82" i="2"/>
  <c r="R82" i="2" s="1"/>
  <c r="R84" i="2" l="1"/>
</calcChain>
</file>

<file path=xl/sharedStrings.xml><?xml version="1.0" encoding="utf-8"?>
<sst xmlns="http://schemas.openxmlformats.org/spreadsheetml/2006/main" count="630" uniqueCount="307">
  <si>
    <t xml:space="preserve">Contact: </t>
  </si>
  <si>
    <t>Email:</t>
  </si>
  <si>
    <t>Phone:</t>
  </si>
  <si>
    <t>Date:</t>
  </si>
  <si>
    <r>
      <t xml:space="preserve"> Items sold by SALE UNITS presented</t>
    </r>
    <r>
      <rPr>
        <sz val="8"/>
        <rFont val="Arial"/>
        <family val="2"/>
      </rPr>
      <t>. Pick up filled orders at the Regia meeting. Orders can be shipped when necessary.</t>
    </r>
  </si>
  <si>
    <t>ITEM</t>
  </si>
  <si>
    <t>Author</t>
  </si>
  <si>
    <t>Publisher</t>
  </si>
  <si>
    <t>Unit Price</t>
  </si>
  <si>
    <t>Sale Unit</t>
  </si>
  <si>
    <t>Sale Unit Price</t>
  </si>
  <si>
    <t>Sale Units Req.</t>
  </si>
  <si>
    <t>Total</t>
  </si>
  <si>
    <t>*</t>
  </si>
  <si>
    <t>Asterisk items are not normally in stock but will be ordered upon request. Allow three weeks for delivery. Prices subject to change.</t>
  </si>
  <si>
    <t>Catechetics / Apologetics</t>
  </si>
  <si>
    <t>Blue Army</t>
  </si>
  <si>
    <t>Booklet</t>
  </si>
  <si>
    <t>Can We be Saints ?</t>
  </si>
  <si>
    <t>Duff</t>
  </si>
  <si>
    <t>Catholic Church has the Answer</t>
  </si>
  <si>
    <t>Whitcomb</t>
  </si>
  <si>
    <t>TAN</t>
  </si>
  <si>
    <t>Confession of a Roman Catholic</t>
  </si>
  <si>
    <t xml:space="preserve">Infinite Value of the Holy Mass </t>
  </si>
  <si>
    <t>Leaflet</t>
  </si>
  <si>
    <t>Marian Helpers</t>
  </si>
  <si>
    <t xml:space="preserve">Is Sunday Mass Necessary? </t>
  </si>
  <si>
    <t>Morrow</t>
  </si>
  <si>
    <t>Mary, Mediatrix of All Graces</t>
  </si>
  <si>
    <t>Falls</t>
  </si>
  <si>
    <t xml:space="preserve">Pillar of Fire, Pillar of Truth </t>
  </si>
  <si>
    <t>Catholic Answers</t>
  </si>
  <si>
    <t xml:space="preserve">Speak Lord </t>
  </si>
  <si>
    <t>This We Believe</t>
  </si>
  <si>
    <t>HLI</t>
  </si>
  <si>
    <t>OSV</t>
  </si>
  <si>
    <t>Annulments</t>
  </si>
  <si>
    <t>How to Forgive the Church</t>
  </si>
  <si>
    <t xml:space="preserve">Why Catholicism? </t>
  </si>
  <si>
    <t>Faith Alive</t>
  </si>
  <si>
    <t xml:space="preserve">Why Confession? </t>
  </si>
  <si>
    <t>Bookmark</t>
  </si>
  <si>
    <t>Legion Saints</t>
  </si>
  <si>
    <t>Catholic Devotional</t>
  </si>
  <si>
    <t>Apostolic Publishing</t>
  </si>
  <si>
    <t xml:space="preserve">Catholic Prayers for Everyday </t>
  </si>
  <si>
    <t>PNPE</t>
  </si>
  <si>
    <t xml:space="preserve">Come Holy Spirit </t>
  </si>
  <si>
    <t xml:space="preserve">Chaplet of Divine Mercy </t>
  </si>
  <si>
    <t>Devotion to the Divine Mercy</t>
  </si>
  <si>
    <t xml:space="preserve">Novena to Divine Mercy </t>
  </si>
  <si>
    <t>sheet</t>
  </si>
  <si>
    <t xml:space="preserve">Immaculate Heart of Mary </t>
  </si>
  <si>
    <t>Plaque</t>
  </si>
  <si>
    <t xml:space="preserve">Sacred Heart </t>
  </si>
  <si>
    <t>Stand set</t>
  </si>
  <si>
    <t>wood</t>
  </si>
  <si>
    <t xml:space="preserve">Thy Kingdom Come </t>
  </si>
  <si>
    <t>Holy Cards (various; on request for specific types)</t>
  </si>
  <si>
    <t>card</t>
  </si>
  <si>
    <t>Pilgrim Virgin Home Visitation</t>
  </si>
  <si>
    <t>Prayers/Oraciones</t>
  </si>
  <si>
    <t>MTF</t>
  </si>
  <si>
    <t>How to Pray the Rosary</t>
  </si>
  <si>
    <t>KofC</t>
  </si>
  <si>
    <t xml:space="preserve">Pray the Rosary Daily </t>
  </si>
  <si>
    <t>MH</t>
  </si>
  <si>
    <t>Rosary, plastic, BLK/BLU/PNK/LUM</t>
  </si>
  <si>
    <t>100/pk</t>
  </si>
  <si>
    <t>Shorter Breviary (LOM)</t>
  </si>
  <si>
    <t>Book</t>
  </si>
  <si>
    <t>Shorter Christian Prayer</t>
  </si>
  <si>
    <t>Sacramental Life</t>
  </si>
  <si>
    <t>A Brief Guide to the Sacrament of Reconcilliation</t>
  </si>
  <si>
    <t>Pocket size</t>
  </si>
  <si>
    <t>Examination of Conscience - (wallet size)</t>
  </si>
  <si>
    <t>wallet</t>
  </si>
  <si>
    <t>A Guide to Confession</t>
  </si>
  <si>
    <t xml:space="preserve">Reconciliation </t>
  </si>
  <si>
    <t>Kosicki</t>
  </si>
  <si>
    <t>Sacramentals</t>
  </si>
  <si>
    <t>Brown Scapular</t>
  </si>
  <si>
    <t>cloth</t>
  </si>
  <si>
    <t>Brown Scapular (wrapped in plastic)</t>
  </si>
  <si>
    <t>Brown Scapular leaflet</t>
  </si>
  <si>
    <t>Green Scapular leaflet ONLY</t>
  </si>
  <si>
    <t>Green Scapular W/Out leaflet</t>
  </si>
  <si>
    <t>Cloth</t>
  </si>
  <si>
    <t>Miraculous Medal</t>
  </si>
  <si>
    <t>anodized</t>
  </si>
  <si>
    <t>50/pk</t>
  </si>
  <si>
    <t>Aluminum</t>
  </si>
  <si>
    <t>Chain, ball and bar, 24"</t>
  </si>
  <si>
    <t>bag of 50</t>
  </si>
  <si>
    <t>Miraculous Medal with chain (loose)</t>
  </si>
  <si>
    <t>Regia</t>
  </si>
  <si>
    <t>True Devotion</t>
  </si>
  <si>
    <t>DeMontfort Way</t>
  </si>
  <si>
    <t>Montfort</t>
  </si>
  <si>
    <t>Legion of Mary and True Devotion</t>
  </si>
  <si>
    <t xml:space="preserve">Charest </t>
  </si>
  <si>
    <t xml:space="preserve">Prep. For Total Consecration </t>
  </si>
  <si>
    <t>Secret of Mary</t>
  </si>
  <si>
    <t>Doherty</t>
  </si>
  <si>
    <t>DeMontfort</t>
  </si>
  <si>
    <t>Secret of the Rosary</t>
  </si>
  <si>
    <t>Softback</t>
  </si>
  <si>
    <t>True Devotion to Mary</t>
  </si>
  <si>
    <r>
      <t xml:space="preserve">True Devotion to Mary </t>
    </r>
    <r>
      <rPr>
        <sz val="8"/>
        <rFont val="Arial"/>
        <family val="2"/>
      </rPr>
      <t>(Faber translation)</t>
    </r>
  </si>
  <si>
    <r>
      <t xml:space="preserve">True Devotion to Mary </t>
    </r>
    <r>
      <rPr>
        <sz val="8"/>
        <rFont val="Arial"/>
        <family val="2"/>
      </rPr>
      <t>adaptation</t>
    </r>
  </si>
  <si>
    <t>Kennedy</t>
  </si>
  <si>
    <r>
      <t xml:space="preserve">True Devotion to Mary </t>
    </r>
    <r>
      <rPr>
        <sz val="8"/>
        <rFont val="Arial"/>
        <family val="2"/>
      </rPr>
      <t>adapted</t>
    </r>
  </si>
  <si>
    <t>Wisdom's Fool</t>
  </si>
  <si>
    <t>Legion</t>
  </si>
  <si>
    <t>Altar Cloth</t>
  </si>
  <si>
    <t>Concilium Legionis</t>
  </si>
  <si>
    <t>Auxiliary membership record</t>
  </si>
  <si>
    <t>Inside the Legion of Mary</t>
  </si>
  <si>
    <t xml:space="preserve">Peffley </t>
  </si>
  <si>
    <t>Insights of a Legion of Mary Priest</t>
  </si>
  <si>
    <t>Lendacky</t>
  </si>
  <si>
    <t>Legion of Mary (trifold-Marian Helpers)</t>
  </si>
  <si>
    <t>Legionary Promise</t>
  </si>
  <si>
    <t>parchment</t>
  </si>
  <si>
    <t>bookmark</t>
  </si>
  <si>
    <t>periodical</t>
  </si>
  <si>
    <t>Our Lady and Her Legion</t>
  </si>
  <si>
    <t>A Beautiful Story to be Told - Legion in Oceania</t>
  </si>
  <si>
    <t>O'Brien</t>
  </si>
  <si>
    <t>Booklet          $1.00</t>
  </si>
  <si>
    <t>Active Member recruiting card</t>
  </si>
  <si>
    <t>Active Membership recruit</t>
  </si>
  <si>
    <t>Auxiliary Membership recruit</t>
  </si>
  <si>
    <t>Come Holy Spirit and Renew</t>
  </si>
  <si>
    <t>Explanatory leaflet (pink) recruit</t>
  </si>
  <si>
    <t>Pope Francis</t>
  </si>
  <si>
    <t>Why I Love the Legion of Mary (color)</t>
  </si>
  <si>
    <t>Philadelphia Senatus</t>
  </si>
  <si>
    <t>What is the Legion of Mary (vol. 1)</t>
  </si>
  <si>
    <t>DVD</t>
  </si>
  <si>
    <t>Secret Bag</t>
  </si>
  <si>
    <t>Nylon</t>
  </si>
  <si>
    <t>Some Handbook Reflections</t>
  </si>
  <si>
    <t>Concilium</t>
  </si>
  <si>
    <t>Maria Legionis Pub</t>
  </si>
  <si>
    <t>Soul of the Apostolate</t>
  </si>
  <si>
    <t>Chautard</t>
  </si>
  <si>
    <t>Spirit of Home Visitation</t>
  </si>
  <si>
    <t>Jubilee Talks to Legionaries</t>
  </si>
  <si>
    <t>Ripley</t>
  </si>
  <si>
    <t>Tessera Lg print 7.5" x 4.25"</t>
  </si>
  <si>
    <t>Tessera Md 6.25" x 4"</t>
  </si>
  <si>
    <t>Tessera Sm 5"x3"</t>
  </si>
  <si>
    <t>Vexillum</t>
  </si>
  <si>
    <t>Alfie Lambe</t>
  </si>
  <si>
    <t>Firtel</t>
  </si>
  <si>
    <t>Alfie Lambe Prayer</t>
  </si>
  <si>
    <t>Cause of Legion Saints bookmark</t>
  </si>
  <si>
    <t>Cause of Legion Saints labels</t>
  </si>
  <si>
    <t>Sheet of 28</t>
  </si>
  <si>
    <t>Edel Quinn</t>
  </si>
  <si>
    <t>Bradshaw</t>
  </si>
  <si>
    <t>Suenens</t>
  </si>
  <si>
    <t>Edel Quinn, The Venerable</t>
  </si>
  <si>
    <t>Moynihan</t>
  </si>
  <si>
    <t>Edel Quinn, Venerable</t>
  </si>
  <si>
    <t>Edel Quinn Prayer</t>
  </si>
  <si>
    <t>Frank Duff and the Legion of Mary</t>
  </si>
  <si>
    <t>McGregor</t>
  </si>
  <si>
    <t>Frank Duff Prayer</t>
  </si>
  <si>
    <t>Mercer Press</t>
  </si>
  <si>
    <t>Mary Shall Reign</t>
  </si>
  <si>
    <t>Miracles on Tap</t>
  </si>
  <si>
    <t>Thanks to Edel</t>
  </si>
  <si>
    <t>Woman of Faith - The Life of Edel Quinn</t>
  </si>
  <si>
    <t>Peffley, M</t>
  </si>
  <si>
    <t>Words of Life from Edel Quinn</t>
  </si>
  <si>
    <t>Extraordinarily Well</t>
  </si>
  <si>
    <t>Interior Life of Frank Duff</t>
  </si>
  <si>
    <t xml:space="preserve">Meet the Legion </t>
  </si>
  <si>
    <t>What is the Legion of Mary ? (vol. 1)</t>
  </si>
  <si>
    <t>Total Order</t>
  </si>
  <si>
    <t>Contact:</t>
  </si>
  <si>
    <t>Catecismo Basico de la Doctrina Cristiana</t>
  </si>
  <si>
    <t>El significado de la nueva Evangelizacion</t>
  </si>
  <si>
    <t>El Valor Infinito de la Santa Misa</t>
  </si>
  <si>
    <t>¿ Es Necesaria La Misa del Domingo?</t>
  </si>
  <si>
    <t>Esto Es Lo Que Creemos</t>
  </si>
  <si>
    <t>Las Diez Preguntas más Formuladas a los Católicos</t>
  </si>
  <si>
    <t>Lo Que la Iglesia Enseňa: Anulaciaones</t>
  </si>
  <si>
    <t>¿Por Qué Catolicismo?</t>
  </si>
  <si>
    <t>Tessera Lg print (color)</t>
  </si>
  <si>
    <t>Tessera  Sm 5"x3</t>
  </si>
  <si>
    <t>Book/HB</t>
  </si>
  <si>
    <t>Frank Duff</t>
  </si>
  <si>
    <t>Prayer / Devotionals</t>
  </si>
  <si>
    <t>Bookmarks</t>
  </si>
  <si>
    <t>Angel de mi guarda</t>
  </si>
  <si>
    <t>Nuestra Sna de Guadalupe</t>
  </si>
  <si>
    <t>San Miguel</t>
  </si>
  <si>
    <t>San Antonio</t>
  </si>
  <si>
    <t>Enthronement materials</t>
  </si>
  <si>
    <t>La Divina Misericordia</t>
  </si>
  <si>
    <t>Devoción a la Divina Misericordia</t>
  </si>
  <si>
    <t>El Mensaje de la Divina Misericordia</t>
  </si>
  <si>
    <t>La Coronilla a la Divina Misericordia</t>
  </si>
  <si>
    <t>Novena y coronilla a la Divina Misericordia</t>
  </si>
  <si>
    <t>Novena Eficaz de las Tres Ave Marías</t>
  </si>
  <si>
    <t>Obras de Misericordia</t>
  </si>
  <si>
    <t>Oraciones Católicas Para Cada Día</t>
  </si>
  <si>
    <t>Oraciónes/Prayers</t>
  </si>
  <si>
    <t>Nuestra Madre Nos Visita</t>
  </si>
  <si>
    <t>Seňor, habla…</t>
  </si>
  <si>
    <t>Ven, Espíritu Santo</t>
  </si>
  <si>
    <t>Una Breva Guia Para el Sacramento de la Reconciliación</t>
  </si>
  <si>
    <t>Examen de Conciencia</t>
  </si>
  <si>
    <t>El Escapulario marrón</t>
  </si>
  <si>
    <t xml:space="preserve">El Escapulario Verde CON leaflet </t>
  </si>
  <si>
    <t>El Escapulario Verde leaflet SOLO</t>
  </si>
  <si>
    <t>Un Don para Ti (MM)</t>
  </si>
  <si>
    <t xml:space="preserve">La Medalla Milagrosa </t>
  </si>
  <si>
    <t>annodized</t>
  </si>
  <si>
    <t>aluminum</t>
  </si>
  <si>
    <t>Cadena, ball and bar, 24"</t>
  </si>
  <si>
    <t>Medalia w/Cadena</t>
  </si>
  <si>
    <t>Recen el Rosario Diaramente</t>
  </si>
  <si>
    <t>Rosario, plastico, NGR/AZL/ROSA/LUM</t>
  </si>
  <si>
    <t>El Amor de La Sabiduria Eterna</t>
  </si>
  <si>
    <t>El secreto de María</t>
  </si>
  <si>
    <t xml:space="preserve">El secreto Admirable del Santísimo Rosario </t>
  </si>
  <si>
    <t>Prep. Preparación para la Consagración Total</t>
  </si>
  <si>
    <t>Cath Answers</t>
  </si>
  <si>
    <t>Enthronement booklet</t>
  </si>
  <si>
    <t xml:space="preserve">Enthronement certificate </t>
  </si>
  <si>
    <t>booklet</t>
  </si>
  <si>
    <t>Edel Quinn by Cardinal Suenens</t>
  </si>
  <si>
    <t>Frank Duff. As I Knew Him</t>
  </si>
  <si>
    <t>O'Flynn</t>
  </si>
  <si>
    <t>Frank Duff. In His Own Words</t>
  </si>
  <si>
    <t>Duff interviews</t>
  </si>
  <si>
    <t>Gems of Wisdom, Vol 1</t>
  </si>
  <si>
    <t>Gems of Wisdom, Vol 2</t>
  </si>
  <si>
    <t>Gems of Wisdom, Vol 3</t>
  </si>
  <si>
    <t>Alfie Lambe, Envoy Extraodinaire</t>
  </si>
  <si>
    <t>Frank Duff. A Life Story</t>
  </si>
  <si>
    <t>Apolpgetics 2 - Answ Jhvah's Witns. &amp; Mormons</t>
  </si>
  <si>
    <t>Apolpgetics 2.5 - Yes, the Trinity, Answ Jhvah's Witns</t>
  </si>
  <si>
    <t>Format</t>
  </si>
  <si>
    <t>Legio Mariae Handbook (limit 5)</t>
  </si>
  <si>
    <t>Interested in the Legion? card</t>
  </si>
  <si>
    <t>(The) Priest and the Legion of Mary</t>
  </si>
  <si>
    <t>DISCONTINUED: available while stock lasts</t>
  </si>
  <si>
    <t>Meeting</t>
  </si>
  <si>
    <t>Recruiting</t>
  </si>
  <si>
    <t>Tessera Sm 5"x3" - French</t>
  </si>
  <si>
    <t>Auxiliary membership card</t>
  </si>
  <si>
    <t>Video</t>
  </si>
  <si>
    <t>Confession</t>
  </si>
  <si>
    <t>Catechetics and Apologetics</t>
  </si>
  <si>
    <t>LEGION   OF   MARY</t>
  </si>
  <si>
    <t>WORK  SUPPORT</t>
  </si>
  <si>
    <t>Ancillary</t>
  </si>
  <si>
    <t>Rosary</t>
  </si>
  <si>
    <t>Entrhonement</t>
  </si>
  <si>
    <t>Promises of the Rosary</t>
  </si>
  <si>
    <t>Promises of the Sacred Heart</t>
  </si>
  <si>
    <t>Dvn M</t>
  </si>
  <si>
    <r>
      <rPr>
        <i/>
        <sz val="9"/>
        <rFont val="Arial"/>
        <family val="2"/>
      </rPr>
      <t>Maria Legionis</t>
    </r>
    <r>
      <rPr>
        <sz val="8"/>
        <rFont val="Arial"/>
        <family val="2"/>
      </rPr>
      <t xml:space="preserve"> (stock 25 issues /quarter; discount back issues)</t>
    </r>
  </si>
  <si>
    <t>Cause for Legion Saints</t>
  </si>
  <si>
    <t>Sacraments &amp; Sacramentals</t>
  </si>
  <si>
    <t>Year of Mercy</t>
  </si>
  <si>
    <t>When Someone is Unemployed</t>
  </si>
  <si>
    <t>Top 10 Reasons to Come Back to the Cath. Church</t>
  </si>
  <si>
    <t>Top 10 Questions Catholics are Asked</t>
  </si>
  <si>
    <t>OSV Series</t>
  </si>
  <si>
    <t>Hour of Great Mercy</t>
  </si>
  <si>
    <t>Sale Units Req</t>
  </si>
  <si>
    <t>Basic Catechism of Christian Doctrine</t>
  </si>
  <si>
    <t>Apologetics 4 -How to Answer Atheists &amp; New Agers</t>
  </si>
  <si>
    <t>Practice of 3 Hail Marys and Efficacious Novena</t>
  </si>
  <si>
    <t>Cotton</t>
  </si>
  <si>
    <t>Legion Handbook (limit 5)</t>
  </si>
  <si>
    <t>Marians</t>
  </si>
  <si>
    <t>Wonders of the Holy Name</t>
  </si>
  <si>
    <t>Wonders of the Mass</t>
  </si>
  <si>
    <t>Author / Publisher</t>
  </si>
  <si>
    <t>O'Sullivan</t>
  </si>
  <si>
    <t>Papa Francisco</t>
  </si>
  <si>
    <t>Paulists</t>
  </si>
  <si>
    <t>Address:</t>
  </si>
  <si>
    <t>________________________________________________________</t>
  </si>
  <si>
    <t>Eternamente cantaré la misericordia del Seňor</t>
  </si>
  <si>
    <t>Tessera Md  6"x4"</t>
  </si>
  <si>
    <t xml:space="preserve">Bookmark </t>
  </si>
  <si>
    <t xml:space="preserve"> </t>
  </si>
  <si>
    <t>Verdadera Devocion a María</t>
  </si>
  <si>
    <t>Direccion</t>
  </si>
  <si>
    <t>___________________________________________________</t>
  </si>
  <si>
    <t>Raleigh Morning Star Curia</t>
  </si>
  <si>
    <t>Vandora Springs Rd</t>
  </si>
  <si>
    <t xml:space="preserve">Garner NC </t>
  </si>
  <si>
    <t>Phone: 919-607-6204</t>
  </si>
  <si>
    <t>lisaharris258@gmail.com</t>
  </si>
  <si>
    <t>Praesidium:</t>
  </si>
  <si>
    <t xml:space="preserve">Praesidium: </t>
  </si>
  <si>
    <t>Garner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</si>
</sst>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.00"/>
    <numFmt numFmtId="165" formatCode="_(\$* #,##0.00_);_(\$* \(#,##0.00\);_(\$* \-??_);_(@_)"/>
    <numFmt numFmtId="166" formatCode="[$$-409]#,##0.00;[Red]\-[$$-409]#,##0.00"/>
    <numFmt numFmtId="167" formatCode="&quot;$&quot;#,##0.00;[Red]&quot;$&quot;#,##0.00"/>
  </numFmts>
  <fonts count="21" x14ac:knownFonts="1"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u val="double"/>
      <sz val="11"/>
      <name val="Arial"/>
      <family val="2"/>
    </font>
    <font>
      <b/>
      <sz val="12"/>
      <color indexed="23"/>
      <name val="Arial"/>
      <family val="2"/>
    </font>
    <font>
      <sz val="10"/>
      <color indexed="23"/>
      <name val="Arial"/>
      <family val="2"/>
    </font>
    <font>
      <sz val="10"/>
      <name val="Arial"/>
      <family val="2"/>
    </font>
    <font>
      <b/>
      <sz val="12"/>
      <color indexed="23"/>
      <name val="Arial"/>
      <family val="2"/>
    </font>
    <font>
      <sz val="10"/>
      <color indexed="23"/>
      <name val="Arial"/>
      <family val="2"/>
    </font>
    <font>
      <b/>
      <sz val="9"/>
      <color indexed="23"/>
      <name val="Arial"/>
      <family val="2"/>
    </font>
    <font>
      <b/>
      <sz val="10"/>
      <color indexed="23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82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5" fillId="0" borderId="0" applyFill="0" applyBorder="0" applyAlignment="0" applyProtection="0"/>
    <xf numFmtId="0" fontId="7" fillId="0" borderId="0" applyNumberFormat="0" applyFill="0" applyBorder="0" applyAlignment="0" applyProtection="0"/>
  </cellStyleXfs>
  <cellXfs count="22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4" fillId="0" borderId="0" xfId="0" applyFont="1"/>
    <xf numFmtId="165" fontId="2" fillId="0" borderId="0" xfId="0" applyNumberFormat="1" applyFont="1"/>
    <xf numFmtId="0" fontId="5" fillId="0" borderId="0" xfId="0" applyFont="1"/>
    <xf numFmtId="165" fontId="0" fillId="0" borderId="0" xfId="0" applyNumberFormat="1" applyFont="1"/>
    <xf numFmtId="0" fontId="2" fillId="0" borderId="0" xfId="0" applyFont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0" fillId="0" borderId="0" xfId="0" applyBorder="1" applyAlignment="1"/>
    <xf numFmtId="0" fontId="4" fillId="0" borderId="0" xfId="0" applyFont="1" applyBorder="1" applyAlignment="1">
      <alignment horizontal="right"/>
    </xf>
    <xf numFmtId="0" fontId="5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164" fontId="2" fillId="0" borderId="4" xfId="0" applyNumberFormat="1" applyFont="1" applyBorder="1" applyAlignment="1">
      <alignment horizontal="right"/>
    </xf>
    <xf numFmtId="164" fontId="2" fillId="0" borderId="4" xfId="0" applyNumberFormat="1" applyFont="1" applyBorder="1"/>
    <xf numFmtId="165" fontId="2" fillId="0" borderId="4" xfId="0" applyNumberFormat="1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5" fillId="0" borderId="7" xfId="0" applyFont="1" applyBorder="1"/>
    <xf numFmtId="0" fontId="2" fillId="0" borderId="7" xfId="0" applyFont="1" applyBorder="1"/>
    <xf numFmtId="0" fontId="0" fillId="0" borderId="7" xfId="0" applyBorder="1"/>
    <xf numFmtId="164" fontId="2" fillId="0" borderId="7" xfId="0" applyNumberFormat="1" applyFont="1" applyBorder="1"/>
    <xf numFmtId="164" fontId="2" fillId="0" borderId="0" xfId="0" applyNumberFormat="1" applyFont="1" applyBorder="1" applyAlignment="1">
      <alignment horizontal="right"/>
    </xf>
    <xf numFmtId="0" fontId="0" fillId="0" borderId="2" xfId="0" applyBorder="1"/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8" xfId="0" applyNumberFormat="1" applyFont="1" applyBorder="1"/>
    <xf numFmtId="164" fontId="2" fillId="0" borderId="0" xfId="0" applyNumberFormat="1" applyFont="1" applyBorder="1"/>
    <xf numFmtId="0" fontId="2" fillId="0" borderId="3" xfId="0" applyFont="1" applyBorder="1" applyAlignment="1">
      <alignment wrapText="1"/>
    </xf>
    <xf numFmtId="0" fontId="2" fillId="0" borderId="9" xfId="0" applyFont="1" applyBorder="1"/>
    <xf numFmtId="0" fontId="3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2" xfId="0" applyBorder="1"/>
    <xf numFmtId="164" fontId="2" fillId="0" borderId="12" xfId="0" applyNumberFormat="1" applyFont="1" applyBorder="1" applyAlignment="1">
      <alignment horizontal="right"/>
    </xf>
    <xf numFmtId="0" fontId="3" fillId="0" borderId="2" xfId="0" applyFont="1" applyBorder="1"/>
    <xf numFmtId="165" fontId="2" fillId="0" borderId="0" xfId="0" applyNumberFormat="1" applyFont="1" applyBorder="1"/>
    <xf numFmtId="0" fontId="8" fillId="0" borderId="0" xfId="0" applyFont="1"/>
    <xf numFmtId="0" fontId="8" fillId="0" borderId="0" xfId="0" applyFont="1" applyBorder="1"/>
    <xf numFmtId="164" fontId="8" fillId="0" borderId="0" xfId="0" applyNumberFormat="1" applyFont="1" applyBorder="1" applyAlignment="1">
      <alignment horizontal="right"/>
    </xf>
    <xf numFmtId="0" fontId="9" fillId="0" borderId="0" xfId="0" applyFont="1"/>
    <xf numFmtId="0" fontId="5" fillId="0" borderId="0" xfId="0" applyFont="1" applyAlignment="1">
      <alignment horizontal="right"/>
    </xf>
    <xf numFmtId="0" fontId="5" fillId="0" borderId="6" xfId="0" applyFont="1" applyBorder="1"/>
    <xf numFmtId="164" fontId="5" fillId="0" borderId="7" xfId="0" applyNumberFormat="1" applyFont="1" applyBorder="1" applyAlignment="1">
      <alignment horizontal="right" wrapText="1"/>
    </xf>
    <xf numFmtId="165" fontId="2" fillId="0" borderId="7" xfId="0" applyNumberFormat="1" applyFont="1" applyBorder="1"/>
    <xf numFmtId="165" fontId="2" fillId="0" borderId="10" xfId="0" applyNumberFormat="1" applyFont="1" applyBorder="1"/>
    <xf numFmtId="165" fontId="2" fillId="0" borderId="3" xfId="0" applyNumberFormat="1" applyFont="1" applyBorder="1"/>
    <xf numFmtId="0" fontId="2" fillId="0" borderId="8" xfId="0" applyFont="1" applyBorder="1"/>
    <xf numFmtId="0" fontId="0" fillId="0" borderId="8" xfId="0" applyBorder="1"/>
    <xf numFmtId="164" fontId="2" fillId="0" borderId="8" xfId="0" applyNumberFormat="1" applyFont="1" applyBorder="1" applyAlignment="1">
      <alignment horizontal="right"/>
    </xf>
    <xf numFmtId="165" fontId="2" fillId="0" borderId="8" xfId="0" applyNumberFormat="1" applyFont="1" applyBorder="1"/>
    <xf numFmtId="0" fontId="2" fillId="0" borderId="13" xfId="0" applyFont="1" applyBorder="1"/>
    <xf numFmtId="0" fontId="2" fillId="0" borderId="10" xfId="0" applyFont="1" applyBorder="1" applyAlignment="1">
      <alignment wrapText="1"/>
    </xf>
    <xf numFmtId="0" fontId="2" fillId="0" borderId="9" xfId="0" applyFont="1" applyBorder="1" applyAlignment="1"/>
    <xf numFmtId="0" fontId="2" fillId="0" borderId="1" xfId="0" applyFont="1" applyBorder="1" applyAlignment="1">
      <alignment horizontal="left"/>
    </xf>
    <xf numFmtId="164" fontId="8" fillId="0" borderId="0" xfId="0" applyNumberFormat="1" applyFont="1" applyAlignment="1">
      <alignment horizontal="right"/>
    </xf>
    <xf numFmtId="165" fontId="12" fillId="0" borderId="14" xfId="0" applyNumberFormat="1" applyFont="1" applyBorder="1"/>
    <xf numFmtId="0" fontId="13" fillId="0" borderId="0" xfId="0" applyFont="1"/>
    <xf numFmtId="0" fontId="14" fillId="0" borderId="0" xfId="0" applyFont="1"/>
    <xf numFmtId="0" fontId="7" fillId="0" borderId="0" xfId="2"/>
    <xf numFmtId="0" fontId="17" fillId="0" borderId="0" xfId="0" applyFont="1"/>
    <xf numFmtId="164" fontId="2" fillId="0" borderId="12" xfId="0" applyNumberFormat="1" applyFont="1" applyBorder="1"/>
    <xf numFmtId="0" fontId="3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17" xfId="0" applyBorder="1"/>
    <xf numFmtId="0" fontId="2" fillId="0" borderId="18" xfId="0" applyFont="1" applyBorder="1"/>
    <xf numFmtId="0" fontId="2" fillId="0" borderId="19" xfId="0" applyFont="1" applyBorder="1"/>
    <xf numFmtId="0" fontId="0" fillId="0" borderId="19" xfId="0" applyBorder="1"/>
    <xf numFmtId="164" fontId="2" fillId="0" borderId="19" xfId="0" applyNumberFormat="1" applyFont="1" applyBorder="1" applyAlignment="1">
      <alignment horizontal="right"/>
    </xf>
    <xf numFmtId="164" fontId="2" fillId="0" borderId="19" xfId="0" applyNumberFormat="1" applyFont="1" applyBorder="1"/>
    <xf numFmtId="165" fontId="2" fillId="0" borderId="20" xfId="0" applyNumberFormat="1" applyFont="1" applyBorder="1"/>
    <xf numFmtId="165" fontId="2" fillId="0" borderId="21" xfId="0" applyNumberFormat="1" applyFont="1" applyBorder="1"/>
    <xf numFmtId="0" fontId="2" fillId="0" borderId="22" xfId="0" applyFont="1" applyBorder="1"/>
    <xf numFmtId="0" fontId="2" fillId="0" borderId="23" xfId="0" applyFont="1" applyBorder="1"/>
    <xf numFmtId="0" fontId="0" fillId="0" borderId="24" xfId="0" applyBorder="1"/>
    <xf numFmtId="0" fontId="2" fillId="0" borderId="25" xfId="0" applyFont="1" applyBorder="1"/>
    <xf numFmtId="0" fontId="2" fillId="0" borderId="26" xfId="0" applyFont="1" applyBorder="1"/>
    <xf numFmtId="0" fontId="0" fillId="0" borderId="26" xfId="0" applyBorder="1"/>
    <xf numFmtId="164" fontId="2" fillId="0" borderId="26" xfId="0" applyNumberFormat="1" applyFont="1" applyBorder="1" applyAlignment="1">
      <alignment horizontal="right"/>
    </xf>
    <xf numFmtId="164" fontId="2" fillId="0" borderId="26" xfId="0" applyNumberFormat="1" applyFont="1" applyBorder="1"/>
    <xf numFmtId="165" fontId="2" fillId="0" borderId="27" xfId="0" applyNumberFormat="1" applyFont="1" applyBorder="1"/>
    <xf numFmtId="0" fontId="0" fillId="0" borderId="0" xfId="0" applyBorder="1" applyAlignment="1">
      <alignment horizontal="center" vertical="center" textRotation="90"/>
    </xf>
    <xf numFmtId="0" fontId="2" fillId="0" borderId="28" xfId="0" applyFont="1" applyBorder="1"/>
    <xf numFmtId="0" fontId="2" fillId="0" borderId="29" xfId="0" applyFont="1" applyBorder="1"/>
    <xf numFmtId="0" fontId="0" fillId="0" borderId="29" xfId="0" applyBorder="1"/>
    <xf numFmtId="164" fontId="2" fillId="0" borderId="29" xfId="0" applyNumberFormat="1" applyFont="1" applyBorder="1" applyAlignment="1">
      <alignment horizontal="right"/>
    </xf>
    <xf numFmtId="166" fontId="2" fillId="0" borderId="0" xfId="0" applyNumberFormat="1" applyFont="1" applyBorder="1"/>
    <xf numFmtId="165" fontId="2" fillId="0" borderId="30" xfId="0" applyNumberFormat="1" applyFont="1" applyBorder="1"/>
    <xf numFmtId="0" fontId="3" fillId="0" borderId="23" xfId="0" applyFont="1" applyBorder="1"/>
    <xf numFmtId="164" fontId="2" fillId="0" borderId="29" xfId="0" applyNumberFormat="1" applyFont="1" applyBorder="1"/>
    <xf numFmtId="165" fontId="2" fillId="0" borderId="31" xfId="0" applyNumberFormat="1" applyFont="1" applyBorder="1"/>
    <xf numFmtId="0" fontId="16" fillId="0" borderId="32" xfId="0" applyFont="1" applyBorder="1"/>
    <xf numFmtId="0" fontId="16" fillId="0" borderId="33" xfId="0" applyFont="1" applyBorder="1"/>
    <xf numFmtId="0" fontId="17" fillId="0" borderId="34" xfId="0" applyFont="1" applyBorder="1"/>
    <xf numFmtId="165" fontId="16" fillId="0" borderId="34" xfId="0" applyNumberFormat="1" applyFont="1" applyBorder="1" applyAlignment="1">
      <alignment horizontal="right"/>
    </xf>
    <xf numFmtId="0" fontId="16" fillId="0" borderId="35" xfId="0" applyFont="1" applyBorder="1"/>
    <xf numFmtId="165" fontId="2" fillId="0" borderId="36" xfId="0" applyNumberFormat="1" applyFont="1" applyBorder="1"/>
    <xf numFmtId="0" fontId="0" fillId="0" borderId="28" xfId="0" applyBorder="1" applyAlignment="1">
      <alignment horizontal="center" vertical="center" textRotation="90"/>
    </xf>
    <xf numFmtId="0" fontId="2" fillId="0" borderId="17" xfId="0" applyFont="1" applyBorder="1"/>
    <xf numFmtId="0" fontId="2" fillId="0" borderId="37" xfId="0" applyFont="1" applyBorder="1"/>
    <xf numFmtId="0" fontId="2" fillId="0" borderId="38" xfId="0" applyFont="1" applyBorder="1"/>
    <xf numFmtId="0" fontId="0" fillId="0" borderId="38" xfId="0" applyBorder="1"/>
    <xf numFmtId="164" fontId="2" fillId="0" borderId="38" xfId="0" applyNumberFormat="1" applyFont="1" applyBorder="1" applyAlignment="1">
      <alignment horizontal="right"/>
    </xf>
    <xf numFmtId="164" fontId="2" fillId="0" borderId="38" xfId="0" applyNumberFormat="1" applyFont="1" applyBorder="1"/>
    <xf numFmtId="165" fontId="2" fillId="0" borderId="39" xfId="0" applyNumberFormat="1" applyFont="1" applyBorder="1"/>
    <xf numFmtId="0" fontId="2" fillId="0" borderId="40" xfId="0" applyFont="1" applyBorder="1" applyAlignment="1"/>
    <xf numFmtId="0" fontId="2" fillId="0" borderId="40" xfId="0" applyFont="1" applyBorder="1"/>
    <xf numFmtId="0" fontId="2" fillId="0" borderId="41" xfId="0" applyFont="1" applyBorder="1"/>
    <xf numFmtId="165" fontId="8" fillId="0" borderId="42" xfId="0" applyNumberFormat="1" applyFont="1" applyBorder="1"/>
    <xf numFmtId="0" fontId="11" fillId="0" borderId="0" xfId="0" applyFont="1"/>
    <xf numFmtId="164" fontId="18" fillId="0" borderId="43" xfId="0" applyNumberFormat="1" applyFont="1" applyBorder="1" applyAlignment="1">
      <alignment horizontal="right" wrapText="1"/>
    </xf>
    <xf numFmtId="0" fontId="18" fillId="0" borderId="34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0" fillId="0" borderId="0" xfId="0" applyFont="1"/>
    <xf numFmtId="0" fontId="0" fillId="0" borderId="16" xfId="0" applyBorder="1"/>
    <xf numFmtId="0" fontId="2" fillId="0" borderId="44" xfId="0" applyFont="1" applyBorder="1"/>
    <xf numFmtId="0" fontId="2" fillId="0" borderId="24" xfId="0" applyFont="1" applyBorder="1"/>
    <xf numFmtId="164" fontId="2" fillId="0" borderId="24" xfId="0" applyNumberFormat="1" applyFont="1" applyBorder="1" applyAlignment="1">
      <alignment horizontal="right"/>
    </xf>
    <xf numFmtId="164" fontId="2" fillId="0" borderId="24" xfId="0" applyNumberFormat="1" applyFont="1" applyBorder="1"/>
    <xf numFmtId="165" fontId="2" fillId="0" borderId="46" xfId="0" applyNumberFormat="1" applyFont="1" applyBorder="1"/>
    <xf numFmtId="0" fontId="0" fillId="0" borderId="0" xfId="0" applyFill="1" applyBorder="1" applyAlignment="1">
      <alignment horizontal="distributed" vertical="center" textRotation="90"/>
    </xf>
    <xf numFmtId="0" fontId="2" fillId="0" borderId="47" xfId="0" applyFont="1" applyBorder="1"/>
    <xf numFmtId="0" fontId="2" fillId="0" borderId="48" xfId="0" applyFont="1" applyBorder="1" applyAlignment="1"/>
    <xf numFmtId="0" fontId="2" fillId="0" borderId="18" xfId="0" applyFont="1" applyBorder="1" applyAlignment="1">
      <alignment wrapText="1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 applyAlignment="1">
      <alignment horizontal="center" vertical="center" textRotation="90"/>
    </xf>
    <xf numFmtId="0" fontId="2" fillId="0" borderId="0" xfId="0" applyFont="1" applyBorder="1" applyAlignment="1"/>
    <xf numFmtId="0" fontId="2" fillId="0" borderId="1" xfId="0" applyFont="1" applyFill="1" applyBorder="1"/>
    <xf numFmtId="0" fontId="0" fillId="0" borderId="50" xfId="0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12" xfId="0" applyFont="1" applyFill="1" applyBorder="1"/>
    <xf numFmtId="0" fontId="0" fillId="0" borderId="4" xfId="0" applyFill="1" applyBorder="1"/>
    <xf numFmtId="164" fontId="2" fillId="0" borderId="4" xfId="0" applyNumberFormat="1" applyFont="1" applyFill="1" applyBorder="1" applyAlignment="1">
      <alignment horizontal="right"/>
    </xf>
    <xf numFmtId="164" fontId="2" fillId="0" borderId="4" xfId="0" applyNumberFormat="1" applyFont="1" applyFill="1" applyBorder="1"/>
    <xf numFmtId="165" fontId="2" fillId="0" borderId="21" xfId="0" applyNumberFormat="1" applyFont="1" applyFill="1" applyBorder="1"/>
    <xf numFmtId="0" fontId="0" fillId="0" borderId="0" xfId="0" applyFill="1"/>
    <xf numFmtId="0" fontId="19" fillId="0" borderId="34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48" xfId="0" applyFont="1" applyBorder="1"/>
    <xf numFmtId="0" fontId="2" fillId="0" borderId="80" xfId="0" applyFont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167" fontId="2" fillId="0" borderId="0" xfId="0" applyNumberFormat="1" applyFont="1" applyBorder="1"/>
    <xf numFmtId="165" fontId="15" fillId="0" borderId="10" xfId="1" applyBorder="1"/>
    <xf numFmtId="165" fontId="0" fillId="0" borderId="0" xfId="1" applyFont="1"/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wrapText="1"/>
    </xf>
    <xf numFmtId="0" fontId="6" fillId="0" borderId="61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7" fillId="0" borderId="61" xfId="2" applyNumberFormat="1" applyFill="1" applyBorder="1" applyAlignment="1" applyProtection="1">
      <alignment horizontal="center"/>
    </xf>
    <xf numFmtId="0" fontId="0" fillId="0" borderId="61" xfId="0" applyFont="1" applyBorder="1" applyAlignment="1">
      <alignment horizontal="center"/>
    </xf>
    <xf numFmtId="15" fontId="0" fillId="0" borderId="61" xfId="0" applyNumberFormat="1" applyBorder="1" applyAlignment="1">
      <alignment horizontal="center"/>
    </xf>
    <xf numFmtId="0" fontId="18" fillId="0" borderId="35" xfId="0" applyFont="1" applyBorder="1" applyAlignment="1">
      <alignment horizontal="right" wrapText="1"/>
    </xf>
    <xf numFmtId="0" fontId="0" fillId="0" borderId="43" xfId="0" applyBorder="1" applyAlignment="1"/>
    <xf numFmtId="0" fontId="0" fillId="0" borderId="32" xfId="0" applyBorder="1" applyAlignment="1">
      <alignment horizontal="right"/>
    </xf>
    <xf numFmtId="0" fontId="9" fillId="0" borderId="43" xfId="0" applyFont="1" applyBorder="1" applyAlignment="1"/>
    <xf numFmtId="165" fontId="5" fillId="0" borderId="17" xfId="1" applyFont="1" applyFill="1" applyBorder="1" applyAlignment="1" applyProtection="1">
      <alignment horizontal="left" wrapText="1"/>
    </xf>
    <xf numFmtId="0" fontId="4" fillId="2" borderId="62" xfId="0" applyFont="1" applyFill="1" applyBorder="1" applyAlignment="1">
      <alignment horizontal="distributed" vertical="center" textRotation="90"/>
    </xf>
    <xf numFmtId="0" fontId="0" fillId="2" borderId="63" xfId="0" applyFill="1" applyBorder="1" applyAlignment="1">
      <alignment horizontal="distributed" vertical="center" textRotation="90"/>
    </xf>
    <xf numFmtId="0" fontId="0" fillId="2" borderId="64" xfId="0" applyFill="1" applyBorder="1" applyAlignment="1">
      <alignment horizontal="distributed" vertical="center" textRotation="90"/>
    </xf>
    <xf numFmtId="0" fontId="4" fillId="2" borderId="65" xfId="0" applyFont="1" applyFill="1" applyBorder="1" applyAlignment="1">
      <alignment horizontal="distributed" vertical="center" textRotation="90"/>
    </xf>
    <xf numFmtId="0" fontId="0" fillId="2" borderId="59" xfId="0" applyFill="1" applyBorder="1" applyAlignment="1">
      <alignment horizontal="distributed" vertical="center" textRotation="90"/>
    </xf>
    <xf numFmtId="0" fontId="0" fillId="2" borderId="60" xfId="0" applyFill="1" applyBorder="1" applyAlignment="1">
      <alignment horizontal="distributed" vertical="center" textRotation="90"/>
    </xf>
    <xf numFmtId="0" fontId="5" fillId="0" borderId="53" xfId="0" applyFont="1" applyBorder="1" applyAlignment="1">
      <alignment horizontal="center" vertical="center" textRotation="90"/>
    </xf>
    <xf numFmtId="0" fontId="6" fillId="0" borderId="54" xfId="0" applyFont="1" applyBorder="1" applyAlignment="1">
      <alignment horizontal="center" vertical="center" textRotation="90"/>
    </xf>
    <xf numFmtId="0" fontId="6" fillId="0" borderId="55" xfId="0" applyFont="1" applyBorder="1" applyAlignment="1">
      <alignment horizontal="center" vertical="center" textRotation="90"/>
    </xf>
    <xf numFmtId="0" fontId="5" fillId="0" borderId="37" xfId="0" applyFont="1" applyBorder="1" applyAlignment="1">
      <alignment horizontal="center" vertical="center" textRotation="90"/>
    </xf>
    <xf numFmtId="0" fontId="6" fillId="0" borderId="28" xfId="0" applyFont="1" applyBorder="1" applyAlignment="1">
      <alignment horizontal="center" vertical="center" textRotation="90"/>
    </xf>
    <xf numFmtId="0" fontId="6" fillId="0" borderId="45" xfId="0" applyFont="1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45" xfId="0" applyBorder="1" applyAlignment="1">
      <alignment horizontal="center" vertical="center" textRotation="90"/>
    </xf>
    <xf numFmtId="0" fontId="5" fillId="0" borderId="56" xfId="0" applyFont="1" applyBorder="1" applyAlignment="1">
      <alignment horizontal="center" vertical="center" textRotation="90"/>
    </xf>
    <xf numFmtId="0" fontId="6" fillId="0" borderId="57" xfId="0" applyFont="1" applyBorder="1" applyAlignment="1">
      <alignment horizontal="center" vertical="center" textRotation="90"/>
    </xf>
    <xf numFmtId="0" fontId="6" fillId="0" borderId="58" xfId="0" applyFont="1" applyBorder="1" applyAlignment="1">
      <alignment horizontal="center" vertical="center" textRotation="90"/>
    </xf>
    <xf numFmtId="0" fontId="5" fillId="0" borderId="28" xfId="0" applyFont="1" applyBorder="1" applyAlignment="1">
      <alignment horizontal="center" vertical="center" textRotation="90"/>
    </xf>
    <xf numFmtId="0" fontId="5" fillId="0" borderId="45" xfId="0" applyFont="1" applyBorder="1" applyAlignment="1">
      <alignment horizontal="center" vertical="center" textRotation="90"/>
    </xf>
    <xf numFmtId="0" fontId="4" fillId="3" borderId="75" xfId="0" applyFont="1" applyFill="1" applyBorder="1" applyAlignment="1">
      <alignment horizontal="center" vertical="center" textRotation="90"/>
    </xf>
    <xf numFmtId="0" fontId="0" fillId="3" borderId="76" xfId="0" applyFill="1" applyBorder="1" applyAlignment="1">
      <alignment horizontal="center" vertical="center" textRotation="90"/>
    </xf>
    <xf numFmtId="0" fontId="0" fillId="3" borderId="79" xfId="0" applyFill="1" applyBorder="1" applyAlignment="1">
      <alignment horizontal="center" vertical="center" textRotation="90"/>
    </xf>
    <xf numFmtId="0" fontId="0" fillId="3" borderId="77" xfId="0" applyFill="1" applyBorder="1" applyAlignment="1">
      <alignment horizontal="center" vertical="center" textRotation="90"/>
    </xf>
    <xf numFmtId="0" fontId="0" fillId="3" borderId="81" xfId="0" applyFill="1" applyBorder="1" applyAlignment="1">
      <alignment horizontal="center" vertical="center" textRotation="90"/>
    </xf>
    <xf numFmtId="0" fontId="5" fillId="0" borderId="66" xfId="0" applyFont="1" applyBorder="1" applyAlignment="1">
      <alignment horizontal="center" vertical="center" textRotation="90"/>
    </xf>
    <xf numFmtId="0" fontId="5" fillId="0" borderId="67" xfId="0" applyFont="1" applyBorder="1" applyAlignment="1">
      <alignment horizontal="center" vertical="center" textRotation="90"/>
    </xf>
    <xf numFmtId="0" fontId="5" fillId="0" borderId="68" xfId="0" applyFont="1" applyBorder="1" applyAlignment="1">
      <alignment horizontal="center" vertical="center" textRotation="90"/>
    </xf>
    <xf numFmtId="0" fontId="2" fillId="0" borderId="71" xfId="0" applyFont="1" applyBorder="1" applyAlignment="1">
      <alignment horizontal="center" vertical="center" textRotation="90"/>
    </xf>
    <xf numFmtId="0" fontId="2" fillId="0" borderId="36" xfId="0" applyFont="1" applyBorder="1" applyAlignment="1">
      <alignment horizontal="center" vertical="center" textRotation="90"/>
    </xf>
    <xf numFmtId="0" fontId="2" fillId="0" borderId="46" xfId="0" applyFont="1" applyBorder="1" applyAlignment="1">
      <alignment horizontal="center" vertical="center" textRotation="90"/>
    </xf>
    <xf numFmtId="0" fontId="2" fillId="0" borderId="53" xfId="0" applyFont="1" applyBorder="1" applyAlignment="1">
      <alignment horizontal="center" vertical="center" textRotation="90"/>
    </xf>
    <xf numFmtId="0" fontId="0" fillId="0" borderId="54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2" fillId="0" borderId="72" xfId="0" applyFont="1" applyBorder="1" applyAlignment="1">
      <alignment horizontal="center" vertical="center" textRotation="90"/>
    </xf>
    <xf numFmtId="0" fontId="0" fillId="0" borderId="69" xfId="0" applyBorder="1" applyAlignment="1">
      <alignment horizontal="center" vertical="center" textRotation="90"/>
    </xf>
    <xf numFmtId="0" fontId="0" fillId="0" borderId="70" xfId="0" applyBorder="1" applyAlignment="1">
      <alignment horizontal="center" vertical="center" textRotation="90"/>
    </xf>
    <xf numFmtId="0" fontId="4" fillId="0" borderId="73" xfId="0" applyFont="1" applyBorder="1" applyAlignment="1">
      <alignment horizontal="center" vertical="center" textRotation="90"/>
    </xf>
    <xf numFmtId="0" fontId="4" fillId="0" borderId="74" xfId="0" applyFont="1" applyBorder="1" applyAlignment="1">
      <alignment horizontal="center" vertical="center" textRotation="90"/>
    </xf>
    <xf numFmtId="0" fontId="9" fillId="0" borderId="74" xfId="0" applyFont="1" applyBorder="1" applyAlignment="1">
      <alignment textRotation="90"/>
    </xf>
    <xf numFmtId="0" fontId="9" fillId="0" borderId="78" xfId="0" applyFont="1" applyBorder="1" applyAlignment="1">
      <alignment textRotation="90"/>
    </xf>
    <xf numFmtId="0" fontId="2" fillId="0" borderId="66" xfId="0" applyFont="1" applyBorder="1" applyAlignment="1">
      <alignment horizontal="center" vertical="center" textRotation="90"/>
    </xf>
    <xf numFmtId="0" fontId="0" fillId="0" borderId="67" xfId="0" applyBorder="1" applyAlignment="1">
      <alignment horizontal="center" vertical="center" textRotation="90"/>
    </xf>
    <xf numFmtId="0" fontId="0" fillId="0" borderId="68" xfId="0" applyBorder="1" applyAlignment="1">
      <alignment horizontal="center" vertical="center" textRotation="90"/>
    </xf>
    <xf numFmtId="0" fontId="5" fillId="0" borderId="73" xfId="0" applyFont="1" applyBorder="1" applyAlignment="1">
      <alignment horizontal="center" vertical="center" textRotation="90"/>
    </xf>
    <xf numFmtId="0" fontId="0" fillId="0" borderId="74" xfId="0" applyBorder="1" applyAlignment="1">
      <alignment textRotation="90"/>
    </xf>
    <xf numFmtId="0" fontId="0" fillId="0" borderId="78" xfId="0" applyBorder="1" applyAlignment="1">
      <alignment textRotation="90"/>
    </xf>
    <xf numFmtId="165" fontId="5" fillId="0" borderId="0" xfId="1" applyFont="1" applyFill="1" applyBorder="1" applyAlignment="1" applyProtection="1">
      <alignment horizontal="left" vertical="center" wrapText="1"/>
    </xf>
    <xf numFmtId="0" fontId="18" fillId="0" borderId="43" xfId="0" applyFont="1" applyBorder="1" applyAlignment="1">
      <alignment horizontal="right" wrapText="1"/>
    </xf>
    <xf numFmtId="0" fontId="10" fillId="0" borderId="61" xfId="0" applyFont="1" applyBorder="1" applyAlignment="1">
      <alignment horizontal="center"/>
    </xf>
    <xf numFmtId="14" fontId="0" fillId="0" borderId="61" xfId="0" applyNumberFormat="1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saharris25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isaharris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tabSelected="1" showWhiteSpace="0" zoomScaleNormal="100" zoomScaleSheetLayoutView="100" workbookViewId="0">
      <selection activeCell="A2" sqref="A2"/>
    </sheetView>
  </sheetViews>
  <sheetFormatPr defaultRowHeight="12.75" x14ac:dyDescent="0.2"/>
  <cols>
    <col min="1" max="1" width="2.42578125" customWidth="1"/>
    <col min="2" max="2" width="2.7109375" customWidth="1"/>
    <col min="3" max="3" width="2" customWidth="1"/>
    <col min="4" max="4" width="16.140625" customWidth="1"/>
    <col min="5" max="5" width="4.28515625" style="1" customWidth="1"/>
    <col min="6" max="6" width="16.28515625" customWidth="1"/>
    <col min="7" max="7" width="10.7109375" customWidth="1"/>
    <col min="8" max="8" width="8.5703125" customWidth="1"/>
    <col min="9" max="10" width="0" hidden="1" customWidth="1"/>
    <col min="11" max="11" width="6.140625" customWidth="1"/>
    <col min="12" max="12" width="1.140625" customWidth="1"/>
    <col min="13" max="13" width="5.28515625" customWidth="1"/>
    <col min="14" max="14" width="1.7109375" customWidth="1"/>
    <col min="15" max="15" width="7" customWidth="1"/>
    <col min="16" max="16" width="1.85546875" customWidth="1"/>
    <col min="17" max="17" width="5.5703125" customWidth="1"/>
    <col min="18" max="18" width="1.140625" customWidth="1"/>
    <col min="19" max="19" width="11.7109375" customWidth="1"/>
  </cols>
  <sheetData>
    <row r="1" spans="1:20" ht="15.75" x14ac:dyDescent="0.25">
      <c r="A1" s="47" t="s">
        <v>299</v>
      </c>
      <c r="B1" s="47"/>
      <c r="C1" s="47"/>
      <c r="D1" s="47"/>
      <c r="E1" s="2"/>
      <c r="F1" s="3"/>
      <c r="G1" s="3"/>
      <c r="H1" s="3"/>
      <c r="J1" s="3"/>
      <c r="K1" s="4"/>
      <c r="N1" s="5" t="s">
        <v>302</v>
      </c>
      <c r="O1" s="3"/>
      <c r="P1" s="3"/>
      <c r="Q1" s="3"/>
      <c r="R1" s="3"/>
      <c r="S1" s="6"/>
    </row>
    <row r="2" spans="1:20" ht="15.75" x14ac:dyDescent="0.25">
      <c r="A2" s="124" t="s">
        <v>300</v>
      </c>
      <c r="B2" s="124"/>
      <c r="C2" s="124"/>
      <c r="D2" s="124"/>
      <c r="E2" s="2"/>
      <c r="F2" s="3"/>
      <c r="I2" s="5"/>
      <c r="J2" s="3"/>
      <c r="K2" s="3"/>
      <c r="L2" s="3"/>
      <c r="N2" s="69" t="s">
        <v>303</v>
      </c>
      <c r="O2" s="3"/>
      <c r="P2" s="3"/>
      <c r="Q2" s="3"/>
      <c r="R2" s="3"/>
      <c r="S2" s="6"/>
    </row>
    <row r="3" spans="1:20" ht="15.75" x14ac:dyDescent="0.25">
      <c r="A3" s="124" t="s">
        <v>301</v>
      </c>
      <c r="B3" s="124"/>
      <c r="C3" s="124"/>
      <c r="D3" s="124"/>
      <c r="E3" s="2"/>
      <c r="G3" s="3"/>
      <c r="H3" s="3"/>
      <c r="J3" s="3"/>
      <c r="K3" s="4"/>
      <c r="M3" s="3"/>
      <c r="N3" s="3"/>
      <c r="O3" s="3"/>
      <c r="P3" s="3"/>
      <c r="Q3" s="3"/>
      <c r="R3" s="3"/>
      <c r="S3" s="8"/>
    </row>
    <row r="4" spans="1:20" ht="8.25" customHeight="1" x14ac:dyDescent="0.2">
      <c r="A4" s="120"/>
      <c r="B4" s="120"/>
      <c r="C4" s="120"/>
      <c r="D4" s="120"/>
      <c r="E4" s="9"/>
      <c r="F4" s="3"/>
      <c r="G4" s="3"/>
      <c r="H4" s="3"/>
      <c r="J4" s="3"/>
      <c r="K4" s="4"/>
      <c r="M4" s="3"/>
      <c r="N4" s="3"/>
      <c r="O4" s="3"/>
      <c r="P4" s="3"/>
      <c r="Q4" s="3"/>
      <c r="R4" s="3"/>
      <c r="S4" s="6"/>
    </row>
    <row r="5" spans="1:20" ht="17.25" customHeight="1" x14ac:dyDescent="0.2">
      <c r="A5" s="10" t="s">
        <v>304</v>
      </c>
      <c r="B5" s="3"/>
      <c r="C5" s="3"/>
      <c r="D5" s="3"/>
      <c r="E5" s="163"/>
      <c r="F5" s="163"/>
      <c r="G5" s="163"/>
      <c r="H5" s="163"/>
      <c r="I5" s="163"/>
      <c r="J5" s="163"/>
      <c r="K5" s="163"/>
      <c r="M5" s="5" t="s">
        <v>0</v>
      </c>
      <c r="O5" s="164"/>
      <c r="P5" s="164"/>
      <c r="Q5" s="164"/>
      <c r="R5" s="164"/>
      <c r="S5" s="164"/>
    </row>
    <row r="6" spans="1:20" ht="19.5" customHeight="1" x14ac:dyDescent="0.2">
      <c r="A6" s="7" t="s">
        <v>290</v>
      </c>
      <c r="B6" s="3"/>
      <c r="C6" s="3"/>
      <c r="D6" s="3"/>
      <c r="E6" s="9" t="s">
        <v>291</v>
      </c>
      <c r="F6" s="3"/>
      <c r="G6" s="3"/>
      <c r="H6" s="3"/>
      <c r="J6" s="3"/>
      <c r="K6" s="4"/>
      <c r="M6" s="3"/>
      <c r="N6" s="3"/>
      <c r="O6" s="3"/>
      <c r="P6" s="3"/>
      <c r="Q6" s="3"/>
      <c r="R6" s="3"/>
      <c r="S6" s="6"/>
    </row>
    <row r="7" spans="1:20" ht="18.75" customHeight="1" x14ac:dyDescent="0.2">
      <c r="A7" s="5" t="s">
        <v>1</v>
      </c>
      <c r="B7" s="3"/>
      <c r="C7" s="3"/>
      <c r="D7" s="165"/>
      <c r="E7" s="165"/>
      <c r="F7" s="165"/>
      <c r="G7" s="11" t="s">
        <v>2</v>
      </c>
      <c r="H7" s="166"/>
      <c r="I7" s="166"/>
      <c r="J7" s="166"/>
      <c r="K7" s="166"/>
      <c r="L7" s="166"/>
      <c r="M7" s="166"/>
      <c r="N7" s="12"/>
      <c r="O7" s="13" t="s">
        <v>3</v>
      </c>
      <c r="P7" s="167"/>
      <c r="Q7" s="167"/>
      <c r="R7" s="167"/>
      <c r="S7" s="167"/>
    </row>
    <row r="8" spans="1:20" ht="16.5" customHeight="1" x14ac:dyDescent="0.2">
      <c r="A8" s="7" t="s">
        <v>4</v>
      </c>
      <c r="B8" s="3"/>
      <c r="C8" s="3"/>
      <c r="D8" s="3"/>
      <c r="E8" s="9"/>
      <c r="F8" s="3"/>
      <c r="G8" s="3"/>
      <c r="H8" s="3"/>
      <c r="J8" s="3"/>
      <c r="K8" s="4"/>
      <c r="M8" s="3"/>
      <c r="N8" s="3"/>
      <c r="O8" s="3"/>
      <c r="P8" s="3"/>
      <c r="Q8" s="3"/>
      <c r="R8" s="3"/>
      <c r="S8" s="6"/>
    </row>
    <row r="9" spans="1:20" s="68" customFormat="1" ht="38.25" customHeight="1" x14ac:dyDescent="0.25">
      <c r="A9" s="67"/>
      <c r="B9" s="103" t="s">
        <v>5</v>
      </c>
      <c r="C9" s="102"/>
      <c r="D9" s="102"/>
      <c r="E9" s="102"/>
      <c r="F9" s="102"/>
      <c r="G9" s="151" t="s">
        <v>286</v>
      </c>
      <c r="H9" s="122" t="s">
        <v>248</v>
      </c>
      <c r="I9" s="104"/>
      <c r="J9" s="106" t="s">
        <v>7</v>
      </c>
      <c r="K9" s="121" t="s">
        <v>8</v>
      </c>
      <c r="L9" s="168" t="s">
        <v>9</v>
      </c>
      <c r="M9" s="171"/>
      <c r="N9" s="168" t="s">
        <v>10</v>
      </c>
      <c r="O9" s="169"/>
      <c r="P9" s="168" t="s">
        <v>11</v>
      </c>
      <c r="Q9" s="170"/>
      <c r="R9" s="169"/>
      <c r="S9" s="105" t="s">
        <v>12</v>
      </c>
      <c r="T9" s="70"/>
    </row>
    <row r="10" spans="1:20" ht="35.25" customHeight="1" x14ac:dyDescent="0.2">
      <c r="A10" s="161" t="s">
        <v>13</v>
      </c>
      <c r="B10" s="172" t="s">
        <v>14</v>
      </c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</row>
    <row r="11" spans="1:20" ht="11.25" customHeight="1" x14ac:dyDescent="0.2">
      <c r="A11" s="3"/>
      <c r="B11" s="7"/>
      <c r="C11" s="26"/>
      <c r="D11" s="9"/>
      <c r="E11" s="9"/>
      <c r="F11" s="9"/>
      <c r="G11" s="9"/>
      <c r="H11" s="9"/>
      <c r="I11" s="1"/>
      <c r="J11" s="9"/>
      <c r="K11" s="31"/>
      <c r="L11" s="1"/>
      <c r="M11" s="9"/>
      <c r="N11" s="9"/>
      <c r="O11" s="71"/>
      <c r="P11" s="9"/>
      <c r="Q11" s="9"/>
      <c r="R11" s="9"/>
    </row>
    <row r="12" spans="1:20" x14ac:dyDescent="0.2">
      <c r="A12" s="173" t="s">
        <v>260</v>
      </c>
      <c r="B12" s="182" t="s">
        <v>253</v>
      </c>
      <c r="C12" s="73" t="s">
        <v>115</v>
      </c>
      <c r="D12" s="135"/>
      <c r="E12" s="74"/>
      <c r="F12" s="76"/>
      <c r="G12" s="77"/>
      <c r="H12" s="77" t="s">
        <v>281</v>
      </c>
      <c r="I12" s="78"/>
      <c r="J12" s="77" t="s">
        <v>116</v>
      </c>
      <c r="K12" s="79">
        <v>10</v>
      </c>
      <c r="L12" s="78"/>
      <c r="M12" s="77">
        <v>1</v>
      </c>
      <c r="N12" s="77"/>
      <c r="O12" s="80">
        <f t="shared" ref="O12:O23" si="0">SUM(K12*M12)</f>
        <v>10</v>
      </c>
      <c r="P12" s="77"/>
      <c r="Q12" s="77"/>
      <c r="R12" s="77"/>
      <c r="S12" s="81">
        <f t="shared" ref="S12:S18" si="1">SUM(O12*Q12)</f>
        <v>0</v>
      </c>
    </row>
    <row r="13" spans="1:20" x14ac:dyDescent="0.2">
      <c r="A13" s="174"/>
      <c r="B13" s="183"/>
      <c r="C13" s="15" t="s">
        <v>256</v>
      </c>
      <c r="D13" s="136"/>
      <c r="E13" s="16"/>
      <c r="F13" s="17"/>
      <c r="G13" s="18"/>
      <c r="H13" s="18" t="s">
        <v>60</v>
      </c>
      <c r="I13" s="19"/>
      <c r="J13" s="18" t="s">
        <v>96</v>
      </c>
      <c r="K13" s="20">
        <v>0.03</v>
      </c>
      <c r="L13" s="19"/>
      <c r="M13" s="18">
        <v>100</v>
      </c>
      <c r="N13" s="18"/>
      <c r="O13" s="21">
        <f t="shared" si="0"/>
        <v>3</v>
      </c>
      <c r="P13" s="18"/>
      <c r="Q13" s="18"/>
      <c r="R13" s="18"/>
      <c r="S13" s="82">
        <f t="shared" si="1"/>
        <v>0</v>
      </c>
    </row>
    <row r="14" spans="1:20" x14ac:dyDescent="0.2">
      <c r="A14" s="174"/>
      <c r="B14" s="183"/>
      <c r="C14" s="15" t="s">
        <v>117</v>
      </c>
      <c r="D14" s="136"/>
      <c r="E14" s="16"/>
      <c r="F14" s="17"/>
      <c r="G14" s="18"/>
      <c r="H14" s="18" t="s">
        <v>60</v>
      </c>
      <c r="I14" s="19"/>
      <c r="J14" s="18"/>
      <c r="K14" s="20">
        <v>0.03</v>
      </c>
      <c r="L14" s="19"/>
      <c r="M14" s="18">
        <v>50</v>
      </c>
      <c r="N14" s="18"/>
      <c r="O14" s="21">
        <f t="shared" si="0"/>
        <v>1.5</v>
      </c>
      <c r="P14" s="18"/>
      <c r="Q14" s="18"/>
      <c r="R14" s="18"/>
      <c r="S14" s="82">
        <f t="shared" si="1"/>
        <v>0</v>
      </c>
    </row>
    <row r="15" spans="1:20" s="150" customFormat="1" x14ac:dyDescent="0.2">
      <c r="A15" s="174"/>
      <c r="B15" s="183"/>
      <c r="C15" s="140" t="s">
        <v>249</v>
      </c>
      <c r="D15" s="141"/>
      <c r="E15" s="142"/>
      <c r="F15" s="143"/>
      <c r="G15" s="144"/>
      <c r="H15" s="145" t="s">
        <v>107</v>
      </c>
      <c r="I15" s="146"/>
      <c r="J15" s="144" t="s">
        <v>116</v>
      </c>
      <c r="K15" s="147">
        <v>6.5</v>
      </c>
      <c r="L15" s="146"/>
      <c r="M15" s="144">
        <v>1</v>
      </c>
      <c r="N15" s="144"/>
      <c r="O15" s="148">
        <f t="shared" si="0"/>
        <v>6.5</v>
      </c>
      <c r="P15" s="144"/>
      <c r="Q15" s="144"/>
      <c r="R15" s="144"/>
      <c r="S15" s="149">
        <f t="shared" si="1"/>
        <v>0</v>
      </c>
    </row>
    <row r="16" spans="1:20" x14ac:dyDescent="0.2">
      <c r="A16" s="174"/>
      <c r="B16" s="183"/>
      <c r="C16" s="15" t="s">
        <v>123</v>
      </c>
      <c r="D16" s="136"/>
      <c r="E16" s="16"/>
      <c r="F16" s="17"/>
      <c r="G16" s="18"/>
      <c r="H16" s="18" t="s">
        <v>124</v>
      </c>
      <c r="I16" s="19"/>
      <c r="J16" s="18" t="s">
        <v>96</v>
      </c>
      <c r="K16" s="20">
        <v>0.15</v>
      </c>
      <c r="L16" s="19"/>
      <c r="M16" s="18">
        <v>1</v>
      </c>
      <c r="N16" s="18"/>
      <c r="O16" s="21">
        <f t="shared" si="0"/>
        <v>0.15</v>
      </c>
      <c r="P16" s="18"/>
      <c r="Q16" s="18"/>
      <c r="R16" s="18"/>
      <c r="S16" s="82">
        <f t="shared" si="1"/>
        <v>0</v>
      </c>
    </row>
    <row r="17" spans="1:19" x14ac:dyDescent="0.2">
      <c r="A17" s="174"/>
      <c r="B17" s="183"/>
      <c r="C17" s="15" t="s">
        <v>123</v>
      </c>
      <c r="D17" s="136"/>
      <c r="E17" s="16"/>
      <c r="F17" s="17"/>
      <c r="G17" s="18"/>
      <c r="H17" s="18" t="s">
        <v>125</v>
      </c>
      <c r="I17" s="19"/>
      <c r="J17" s="18" t="s">
        <v>96</v>
      </c>
      <c r="K17" s="20">
        <v>0.1</v>
      </c>
      <c r="L17" s="19"/>
      <c r="M17" s="18">
        <v>1</v>
      </c>
      <c r="N17" s="18"/>
      <c r="O17" s="21">
        <f t="shared" si="0"/>
        <v>0.1</v>
      </c>
      <c r="P17" s="18"/>
      <c r="Q17" s="18"/>
      <c r="R17" s="18"/>
      <c r="S17" s="82">
        <f t="shared" si="1"/>
        <v>0</v>
      </c>
    </row>
    <row r="18" spans="1:19" x14ac:dyDescent="0.2">
      <c r="A18" s="174"/>
      <c r="B18" s="183"/>
      <c r="C18" s="15" t="s">
        <v>141</v>
      </c>
      <c r="D18" s="136"/>
      <c r="E18" s="16"/>
      <c r="F18" s="17"/>
      <c r="G18" s="18"/>
      <c r="H18" s="18" t="s">
        <v>142</v>
      </c>
      <c r="I18" s="19"/>
      <c r="J18" s="18" t="s">
        <v>116</v>
      </c>
      <c r="K18" s="20">
        <v>5</v>
      </c>
      <c r="L18" s="19"/>
      <c r="M18" s="18">
        <v>1</v>
      </c>
      <c r="N18" s="18"/>
      <c r="O18" s="21">
        <f t="shared" si="0"/>
        <v>5</v>
      </c>
      <c r="P18" s="18"/>
      <c r="Q18" s="18"/>
      <c r="R18" s="18"/>
      <c r="S18" s="82">
        <f t="shared" si="1"/>
        <v>0</v>
      </c>
    </row>
    <row r="19" spans="1:19" x14ac:dyDescent="0.2">
      <c r="A19" s="174"/>
      <c r="B19" s="183"/>
      <c r="C19" s="15" t="s">
        <v>151</v>
      </c>
      <c r="D19" s="136"/>
      <c r="E19" s="16"/>
      <c r="F19" s="17"/>
      <c r="G19" s="18"/>
      <c r="H19" s="18" t="s">
        <v>25</v>
      </c>
      <c r="I19" s="19"/>
      <c r="J19" s="18" t="s">
        <v>96</v>
      </c>
      <c r="K19" s="20">
        <v>0.2</v>
      </c>
      <c r="L19" s="19"/>
      <c r="M19" s="18">
        <v>50</v>
      </c>
      <c r="N19" s="18"/>
      <c r="O19" s="21">
        <f t="shared" si="0"/>
        <v>10</v>
      </c>
      <c r="P19" s="18"/>
      <c r="Q19" s="18"/>
      <c r="R19" s="18"/>
      <c r="S19" s="82">
        <f>SUM(O19*Q19)</f>
        <v>0</v>
      </c>
    </row>
    <row r="20" spans="1:19" x14ac:dyDescent="0.2">
      <c r="A20" s="174"/>
      <c r="B20" s="183"/>
      <c r="C20" s="15" t="s">
        <v>152</v>
      </c>
      <c r="D20" s="136"/>
      <c r="E20" s="16"/>
      <c r="F20" s="17"/>
      <c r="G20" s="18"/>
      <c r="H20" s="18" t="s">
        <v>25</v>
      </c>
      <c r="I20" s="19"/>
      <c r="J20" s="18" t="s">
        <v>96</v>
      </c>
      <c r="K20" s="20">
        <v>0.09</v>
      </c>
      <c r="L20" s="19"/>
      <c r="M20" s="18">
        <v>50</v>
      </c>
      <c r="N20" s="18"/>
      <c r="O20" s="21">
        <f t="shared" si="0"/>
        <v>4.5</v>
      </c>
      <c r="P20" s="18"/>
      <c r="Q20" s="18"/>
      <c r="R20" s="18"/>
      <c r="S20" s="82">
        <f>SUM(O20*Q20)</f>
        <v>0</v>
      </c>
    </row>
    <row r="21" spans="1:19" x14ac:dyDescent="0.2">
      <c r="A21" s="174"/>
      <c r="B21" s="183"/>
      <c r="C21" s="15" t="s">
        <v>153</v>
      </c>
      <c r="D21" s="136"/>
      <c r="E21" s="16"/>
      <c r="F21" s="17"/>
      <c r="G21" s="18"/>
      <c r="H21" s="18" t="s">
        <v>25</v>
      </c>
      <c r="I21" s="19"/>
      <c r="J21" s="18" t="s">
        <v>96</v>
      </c>
      <c r="K21" s="20">
        <v>0.05</v>
      </c>
      <c r="L21" s="19"/>
      <c r="M21" s="18">
        <v>50</v>
      </c>
      <c r="N21" s="18"/>
      <c r="O21" s="21">
        <f t="shared" si="0"/>
        <v>2.5</v>
      </c>
      <c r="P21" s="18"/>
      <c r="Q21" s="18"/>
      <c r="R21" s="18"/>
      <c r="S21" s="82">
        <f>SUM(O21*Q21)</f>
        <v>0</v>
      </c>
    </row>
    <row r="22" spans="1:19" x14ac:dyDescent="0.2">
      <c r="A22" s="174"/>
      <c r="B22" s="183"/>
      <c r="C22" s="15" t="s">
        <v>255</v>
      </c>
      <c r="D22" s="136"/>
      <c r="E22" s="16"/>
      <c r="F22" s="17"/>
      <c r="G22" s="18"/>
      <c r="H22" s="18" t="s">
        <v>25</v>
      </c>
      <c r="I22" s="19"/>
      <c r="J22" s="18"/>
      <c r="K22" s="20">
        <v>0.2</v>
      </c>
      <c r="L22" s="19"/>
      <c r="M22" s="18">
        <v>50</v>
      </c>
      <c r="N22" s="18"/>
      <c r="O22" s="21">
        <f t="shared" si="0"/>
        <v>10</v>
      </c>
      <c r="P22" s="18"/>
      <c r="Q22" s="18"/>
      <c r="R22" s="18"/>
      <c r="S22" s="82">
        <f>SUM(O22*Q22)</f>
        <v>0</v>
      </c>
    </row>
    <row r="23" spans="1:19" ht="11.25" customHeight="1" x14ac:dyDescent="0.2">
      <c r="A23" s="174"/>
      <c r="B23" s="184"/>
      <c r="C23" s="83" t="s">
        <v>154</v>
      </c>
      <c r="D23" s="137"/>
      <c r="E23" s="84"/>
      <c r="F23" s="86"/>
      <c r="G23" s="87"/>
      <c r="H23" s="87"/>
      <c r="I23" s="88"/>
      <c r="J23" s="87" t="s">
        <v>116</v>
      </c>
      <c r="K23" s="89">
        <v>50</v>
      </c>
      <c r="L23" s="88"/>
      <c r="M23" s="87">
        <v>1</v>
      </c>
      <c r="N23" s="87"/>
      <c r="O23" s="90">
        <f t="shared" si="0"/>
        <v>50</v>
      </c>
      <c r="P23" s="87"/>
      <c r="Q23" s="87"/>
      <c r="R23" s="87"/>
      <c r="S23" s="91">
        <f>SUM(O23*Q23)</f>
        <v>0</v>
      </c>
    </row>
    <row r="24" spans="1:19" ht="3.75" customHeight="1" x14ac:dyDescent="0.2">
      <c r="A24" s="174"/>
      <c r="B24" s="92"/>
      <c r="C24" s="26"/>
      <c r="D24" s="1"/>
      <c r="E24" s="9"/>
      <c r="F24" s="93"/>
      <c r="G24" s="94"/>
      <c r="H24" s="94"/>
      <c r="I24" s="95"/>
      <c r="J24" s="94"/>
      <c r="K24" s="96"/>
      <c r="L24" s="95"/>
      <c r="M24" s="94"/>
      <c r="N24" s="94"/>
      <c r="O24" s="100"/>
      <c r="P24" s="94"/>
      <c r="Q24" s="94"/>
      <c r="R24" s="94"/>
      <c r="S24" s="101"/>
    </row>
    <row r="25" spans="1:19" ht="14.25" customHeight="1" x14ac:dyDescent="0.2">
      <c r="A25" s="174"/>
      <c r="B25" s="182" t="s">
        <v>254</v>
      </c>
      <c r="C25" s="73" t="s">
        <v>131</v>
      </c>
      <c r="D25" s="74"/>
      <c r="E25" s="75"/>
      <c r="F25" s="76"/>
      <c r="G25" s="77"/>
      <c r="H25" s="77" t="s">
        <v>60</v>
      </c>
      <c r="I25" s="78"/>
      <c r="J25" s="77" t="s">
        <v>96</v>
      </c>
      <c r="K25" s="79">
        <v>0.05</v>
      </c>
      <c r="L25" s="78"/>
      <c r="M25" s="77">
        <v>100</v>
      </c>
      <c r="N25" s="77"/>
      <c r="O25" s="80">
        <f t="shared" ref="O25:O31" si="2">SUM(K25*M25)</f>
        <v>5</v>
      </c>
      <c r="P25" s="77"/>
      <c r="Q25" s="77"/>
      <c r="R25" s="77"/>
      <c r="S25" s="81">
        <f t="shared" ref="S25:S49" si="3">SUM(O25*Q25)</f>
        <v>0</v>
      </c>
    </row>
    <row r="26" spans="1:19" x14ac:dyDescent="0.2">
      <c r="A26" s="174"/>
      <c r="B26" s="183"/>
      <c r="C26" s="15" t="s">
        <v>132</v>
      </c>
      <c r="D26" s="16"/>
      <c r="F26" s="17"/>
      <c r="G26" s="18"/>
      <c r="H26" s="18" t="s">
        <v>25</v>
      </c>
      <c r="I26" s="19"/>
      <c r="J26" s="18" t="s">
        <v>96</v>
      </c>
      <c r="K26" s="20">
        <v>0.05</v>
      </c>
      <c r="L26" s="19"/>
      <c r="M26" s="18">
        <v>50</v>
      </c>
      <c r="N26" s="18"/>
      <c r="O26" s="21">
        <f t="shared" si="2"/>
        <v>2.5</v>
      </c>
      <c r="P26" s="18"/>
      <c r="Q26" s="18"/>
      <c r="R26" s="18"/>
      <c r="S26" s="82">
        <f t="shared" si="3"/>
        <v>0</v>
      </c>
    </row>
    <row r="27" spans="1:19" x14ac:dyDescent="0.2">
      <c r="A27" s="174"/>
      <c r="B27" s="183"/>
      <c r="C27" s="15" t="s">
        <v>133</v>
      </c>
      <c r="D27" s="16"/>
      <c r="F27" s="17"/>
      <c r="G27" s="18"/>
      <c r="H27" s="18" t="s">
        <v>25</v>
      </c>
      <c r="I27" s="19"/>
      <c r="J27" s="18" t="s">
        <v>96</v>
      </c>
      <c r="K27" s="20">
        <v>0.05</v>
      </c>
      <c r="L27" s="19"/>
      <c r="M27" s="18">
        <v>50</v>
      </c>
      <c r="N27" s="18"/>
      <c r="O27" s="21">
        <f t="shared" si="2"/>
        <v>2.5</v>
      </c>
      <c r="P27" s="18"/>
      <c r="Q27" s="18"/>
      <c r="R27" s="18"/>
      <c r="S27" s="82">
        <f t="shared" si="3"/>
        <v>0</v>
      </c>
    </row>
    <row r="28" spans="1:19" x14ac:dyDescent="0.2">
      <c r="A28" s="174"/>
      <c r="B28" s="183"/>
      <c r="C28" s="15" t="s">
        <v>134</v>
      </c>
      <c r="D28" s="16"/>
      <c r="F28" s="17"/>
      <c r="G28" s="18"/>
      <c r="H28" s="18" t="s">
        <v>25</v>
      </c>
      <c r="I28" s="19"/>
      <c r="J28" s="18"/>
      <c r="K28" s="20">
        <v>0.1</v>
      </c>
      <c r="L28" s="19"/>
      <c r="M28" s="18">
        <v>50</v>
      </c>
      <c r="N28" s="18"/>
      <c r="O28" s="21">
        <f t="shared" si="2"/>
        <v>5</v>
      </c>
      <c r="P28" s="18"/>
      <c r="Q28" s="18"/>
      <c r="R28" s="18"/>
      <c r="S28" s="82">
        <f t="shared" si="3"/>
        <v>0</v>
      </c>
    </row>
    <row r="29" spans="1:19" x14ac:dyDescent="0.2">
      <c r="A29" s="174"/>
      <c r="B29" s="183"/>
      <c r="C29" s="15" t="s">
        <v>135</v>
      </c>
      <c r="D29" s="16"/>
      <c r="F29" s="17"/>
      <c r="G29" s="18"/>
      <c r="H29" s="18" t="s">
        <v>25</v>
      </c>
      <c r="I29" s="19"/>
      <c r="J29" s="18" t="s">
        <v>96</v>
      </c>
      <c r="K29" s="20">
        <v>0.05</v>
      </c>
      <c r="L29" s="19"/>
      <c r="M29" s="18">
        <v>50</v>
      </c>
      <c r="N29" s="18"/>
      <c r="O29" s="21">
        <f t="shared" si="2"/>
        <v>2.5</v>
      </c>
      <c r="P29" s="18"/>
      <c r="Q29" s="18"/>
      <c r="R29" s="18"/>
      <c r="S29" s="82">
        <f t="shared" si="3"/>
        <v>0</v>
      </c>
    </row>
    <row r="30" spans="1:19" x14ac:dyDescent="0.2">
      <c r="A30" s="174"/>
      <c r="B30" s="183"/>
      <c r="C30" s="15" t="s">
        <v>250</v>
      </c>
      <c r="D30" s="16"/>
      <c r="F30" s="17"/>
      <c r="G30" s="18"/>
      <c r="H30" s="18" t="s">
        <v>60</v>
      </c>
      <c r="I30" s="19"/>
      <c r="J30" s="18"/>
      <c r="K30" s="20">
        <v>0.02</v>
      </c>
      <c r="L30" s="19"/>
      <c r="M30" s="18">
        <v>50</v>
      </c>
      <c r="N30" s="18"/>
      <c r="O30" s="21">
        <f t="shared" si="2"/>
        <v>1</v>
      </c>
      <c r="P30" s="18"/>
      <c r="Q30" s="18"/>
      <c r="R30" s="18"/>
      <c r="S30" s="82">
        <f t="shared" si="3"/>
        <v>0</v>
      </c>
    </row>
    <row r="31" spans="1:19" x14ac:dyDescent="0.2">
      <c r="A31" s="174"/>
      <c r="B31" s="183"/>
      <c r="C31" s="15" t="s">
        <v>122</v>
      </c>
      <c r="D31" s="16"/>
      <c r="F31" s="17"/>
      <c r="G31" s="18" t="s">
        <v>67</v>
      </c>
      <c r="H31" s="18" t="s">
        <v>25</v>
      </c>
      <c r="I31" s="19"/>
      <c r="J31" s="18" t="s">
        <v>26</v>
      </c>
      <c r="K31" s="20">
        <v>0.15</v>
      </c>
      <c r="L31" s="19"/>
      <c r="M31" s="18">
        <v>1</v>
      </c>
      <c r="N31" s="18"/>
      <c r="O31" s="21">
        <f t="shared" si="2"/>
        <v>0.15</v>
      </c>
      <c r="P31" s="18"/>
      <c r="Q31" s="18"/>
      <c r="R31" s="18"/>
      <c r="S31" s="82">
        <f t="shared" si="3"/>
        <v>0</v>
      </c>
    </row>
    <row r="32" spans="1:19" x14ac:dyDescent="0.2">
      <c r="A32" s="174"/>
      <c r="B32" s="183"/>
      <c r="C32" s="15" t="s">
        <v>137</v>
      </c>
      <c r="D32" s="16"/>
      <c r="F32" s="17"/>
      <c r="G32" s="18"/>
      <c r="H32" s="18" t="s">
        <v>25</v>
      </c>
      <c r="I32" s="19"/>
      <c r="J32" s="18" t="s">
        <v>138</v>
      </c>
      <c r="K32" s="20">
        <v>0.1</v>
      </c>
      <c r="L32" s="19"/>
      <c r="M32" s="18">
        <v>50</v>
      </c>
      <c r="N32" s="18"/>
      <c r="O32" s="21">
        <f>SUM(K32*M32)</f>
        <v>5</v>
      </c>
      <c r="P32" s="18"/>
      <c r="Q32" s="18"/>
      <c r="R32" s="18"/>
      <c r="S32" s="82">
        <f t="shared" si="3"/>
        <v>0</v>
      </c>
    </row>
    <row r="33" spans="1:21" x14ac:dyDescent="0.2">
      <c r="A33" s="174"/>
      <c r="B33" s="184"/>
      <c r="C33" s="83" t="s">
        <v>139</v>
      </c>
      <c r="D33" s="84"/>
      <c r="E33" s="85"/>
      <c r="F33" s="86"/>
      <c r="G33" s="87"/>
      <c r="H33" s="87" t="s">
        <v>140</v>
      </c>
      <c r="I33" s="88"/>
      <c r="J33" s="87"/>
      <c r="K33" s="89">
        <v>12</v>
      </c>
      <c r="L33" s="88"/>
      <c r="M33" s="87">
        <v>1</v>
      </c>
      <c r="N33" s="87"/>
      <c r="O33" s="90">
        <f>SUM(K33*M33)</f>
        <v>12</v>
      </c>
      <c r="P33" s="87"/>
      <c r="Q33" s="87"/>
      <c r="R33" s="87"/>
      <c r="S33" s="91">
        <f t="shared" si="3"/>
        <v>0</v>
      </c>
    </row>
    <row r="34" spans="1:21" ht="5.25" customHeight="1" x14ac:dyDescent="0.2">
      <c r="A34" s="174"/>
      <c r="B34" s="108"/>
      <c r="C34" s="26"/>
      <c r="D34" s="9"/>
      <c r="F34" s="9"/>
      <c r="G34" s="94"/>
      <c r="H34" s="94"/>
      <c r="I34" s="95"/>
      <c r="J34" s="94"/>
      <c r="K34" s="96"/>
      <c r="L34" s="95"/>
      <c r="M34" s="94"/>
      <c r="N34" s="94"/>
      <c r="O34" s="100"/>
      <c r="P34" s="94"/>
      <c r="Q34" s="94"/>
      <c r="R34" s="94"/>
      <c r="S34" s="101"/>
    </row>
    <row r="35" spans="1:21" ht="13.5" customHeight="1" x14ac:dyDescent="0.2">
      <c r="A35" s="174"/>
      <c r="B35" s="187" t="s">
        <v>262</v>
      </c>
      <c r="C35" s="73" t="s">
        <v>128</v>
      </c>
      <c r="D35" s="125"/>
      <c r="E35" s="125"/>
      <c r="F35" s="125"/>
      <c r="G35" s="77" t="s">
        <v>129</v>
      </c>
      <c r="H35" s="77" t="s">
        <v>107</v>
      </c>
      <c r="I35" s="78"/>
      <c r="J35" s="77"/>
      <c r="K35" s="79">
        <v>10</v>
      </c>
      <c r="L35" s="78"/>
      <c r="M35" s="77">
        <v>1</v>
      </c>
      <c r="N35" s="77"/>
      <c r="O35" s="80">
        <f>SUM(K35*M35)</f>
        <v>10</v>
      </c>
      <c r="P35" s="77"/>
      <c r="Q35" s="77"/>
      <c r="R35" s="77"/>
      <c r="S35" s="81">
        <f>SUM(R35*T35)</f>
        <v>0</v>
      </c>
    </row>
    <row r="36" spans="1:21" ht="11.25" customHeight="1" x14ac:dyDescent="0.2">
      <c r="A36" s="174"/>
      <c r="B36" s="188"/>
      <c r="C36" s="72" t="s">
        <v>118</v>
      </c>
      <c r="D36" s="28"/>
      <c r="E36" s="28"/>
      <c r="F36" s="25"/>
      <c r="G36" s="57" t="s">
        <v>119</v>
      </c>
      <c r="H36" s="57" t="s">
        <v>107</v>
      </c>
      <c r="I36" s="58"/>
      <c r="J36" s="57"/>
      <c r="K36" s="59">
        <v>3</v>
      </c>
      <c r="L36" s="58"/>
      <c r="M36" s="57">
        <v>1</v>
      </c>
      <c r="N36" s="57"/>
      <c r="O36" s="97">
        <f>+SUM(K36*M36)</f>
        <v>3</v>
      </c>
      <c r="P36" s="57"/>
      <c r="Q36" s="57"/>
      <c r="R36" s="57"/>
      <c r="S36" s="98">
        <f>SUM(O36*Q36)</f>
        <v>0</v>
      </c>
    </row>
    <row r="37" spans="1:21" x14ac:dyDescent="0.2">
      <c r="A37" s="174"/>
      <c r="B37" s="188"/>
      <c r="C37" s="39" t="s">
        <v>120</v>
      </c>
      <c r="D37" s="16"/>
      <c r="E37" s="16"/>
      <c r="F37" s="17"/>
      <c r="G37" s="18" t="s">
        <v>121</v>
      </c>
      <c r="H37" s="18" t="s">
        <v>107</v>
      </c>
      <c r="I37" s="19"/>
      <c r="J37" s="18"/>
      <c r="K37" s="20">
        <v>5</v>
      </c>
      <c r="L37" s="19"/>
      <c r="M37" s="18">
        <v>1</v>
      </c>
      <c r="N37" s="18"/>
      <c r="O37" s="97">
        <f t="shared" ref="O37:O45" si="4">SUM(K37*M37)</f>
        <v>5</v>
      </c>
      <c r="P37" s="18"/>
      <c r="Q37" s="18"/>
      <c r="R37" s="18"/>
      <c r="S37" s="82">
        <f>SUM(O37*Q37)</f>
        <v>0</v>
      </c>
    </row>
    <row r="38" spans="1:21" x14ac:dyDescent="0.2">
      <c r="A38" s="174"/>
      <c r="B38" s="188"/>
      <c r="C38" s="39" t="s">
        <v>149</v>
      </c>
      <c r="D38" s="16"/>
      <c r="E38" s="16"/>
      <c r="F38" s="17"/>
      <c r="G38" s="18" t="s">
        <v>150</v>
      </c>
      <c r="H38" s="18" t="s">
        <v>107</v>
      </c>
      <c r="I38" s="19"/>
      <c r="J38" s="18"/>
      <c r="K38" s="20">
        <v>2.25</v>
      </c>
      <c r="L38" s="19"/>
      <c r="M38" s="18">
        <v>1</v>
      </c>
      <c r="N38" s="18"/>
      <c r="O38" s="21">
        <f t="shared" si="4"/>
        <v>2.25</v>
      </c>
      <c r="P38" s="18"/>
      <c r="Q38" s="18"/>
      <c r="R38" s="18"/>
      <c r="S38" s="82">
        <f>SUM(O38*Q38)</f>
        <v>0</v>
      </c>
    </row>
    <row r="39" spans="1:21" ht="24" customHeight="1" x14ac:dyDescent="0.2">
      <c r="A39" s="174"/>
      <c r="B39" s="188"/>
      <c r="C39" s="162" t="s">
        <v>268</v>
      </c>
      <c r="D39" s="162"/>
      <c r="E39" s="162"/>
      <c r="F39" s="162"/>
      <c r="G39" s="18"/>
      <c r="H39" s="18" t="s">
        <v>126</v>
      </c>
      <c r="I39" s="19"/>
      <c r="J39" s="18"/>
      <c r="K39" s="20">
        <v>2</v>
      </c>
      <c r="L39" s="19"/>
      <c r="M39" s="18">
        <v>1</v>
      </c>
      <c r="N39" s="18"/>
      <c r="O39" s="21">
        <f t="shared" si="4"/>
        <v>2</v>
      </c>
      <c r="P39" s="18"/>
      <c r="Q39" s="18"/>
      <c r="R39" s="18"/>
      <c r="S39" s="82">
        <f>SUM(O39*Q39)</f>
        <v>0</v>
      </c>
    </row>
    <row r="40" spans="1:21" ht="14.25" customHeight="1" x14ac:dyDescent="0.2">
      <c r="A40" s="174"/>
      <c r="B40" s="188"/>
      <c r="C40" s="15" t="s">
        <v>127</v>
      </c>
      <c r="D40" s="28"/>
      <c r="E40" s="28"/>
      <c r="F40" s="29"/>
      <c r="G40" s="15" t="s">
        <v>101</v>
      </c>
      <c r="H40" s="18" t="s">
        <v>17</v>
      </c>
      <c r="I40" s="17"/>
      <c r="J40" s="18" t="s">
        <v>101</v>
      </c>
      <c r="K40" s="20">
        <v>0.5</v>
      </c>
      <c r="L40" s="19"/>
      <c r="M40" s="18">
        <v>1</v>
      </c>
      <c r="N40" s="20"/>
      <c r="O40" s="21">
        <f t="shared" si="4"/>
        <v>0.5</v>
      </c>
      <c r="P40" s="18"/>
      <c r="Q40" s="18"/>
      <c r="R40" s="21">
        <f>SUM(N40*P40)</f>
        <v>0</v>
      </c>
      <c r="S40" s="82">
        <f>SUM(R40*T40)</f>
        <v>0</v>
      </c>
      <c r="T40" s="9"/>
      <c r="U40" s="9"/>
    </row>
    <row r="41" spans="1:21" x14ac:dyDescent="0.2">
      <c r="A41" s="174"/>
      <c r="B41" s="188"/>
      <c r="C41" s="15" t="s">
        <v>241</v>
      </c>
      <c r="D41" s="16"/>
      <c r="E41" s="16"/>
      <c r="F41" s="17"/>
      <c r="G41" s="18" t="s">
        <v>19</v>
      </c>
      <c r="H41" s="18" t="s">
        <v>17</v>
      </c>
      <c r="I41" s="19"/>
      <c r="J41" s="18"/>
      <c r="K41" s="20">
        <v>0.5</v>
      </c>
      <c r="L41" s="19"/>
      <c r="M41" s="18">
        <v>100</v>
      </c>
      <c r="N41" s="18"/>
      <c r="O41" s="21">
        <f t="shared" si="4"/>
        <v>50</v>
      </c>
      <c r="P41" s="18"/>
      <c r="Q41" s="18"/>
      <c r="R41" s="18"/>
      <c r="S41" s="82">
        <f t="shared" ref="S41:S46" si="5">SUM(O41*Q41)</f>
        <v>0</v>
      </c>
    </row>
    <row r="42" spans="1:21" x14ac:dyDescent="0.2">
      <c r="A42" s="174"/>
      <c r="B42" s="188"/>
      <c r="C42" s="15" t="s">
        <v>242</v>
      </c>
      <c r="D42" s="16"/>
      <c r="E42" s="16"/>
      <c r="F42" s="17"/>
      <c r="G42" s="18" t="s">
        <v>19</v>
      </c>
      <c r="H42" s="18" t="s">
        <v>17</v>
      </c>
      <c r="I42" s="19"/>
      <c r="J42" s="18"/>
      <c r="K42" s="20">
        <v>0.5</v>
      </c>
      <c r="L42" s="19"/>
      <c r="M42" s="18">
        <v>100</v>
      </c>
      <c r="N42" s="18"/>
      <c r="O42" s="21">
        <f t="shared" si="4"/>
        <v>50</v>
      </c>
      <c r="P42" s="18"/>
      <c r="Q42" s="18"/>
      <c r="R42" s="18"/>
      <c r="S42" s="82">
        <f t="shared" si="5"/>
        <v>0</v>
      </c>
    </row>
    <row r="43" spans="1:21" x14ac:dyDescent="0.2">
      <c r="A43" s="174"/>
      <c r="B43" s="188"/>
      <c r="C43" s="15" t="s">
        <v>243</v>
      </c>
      <c r="D43" s="16"/>
      <c r="E43" s="16"/>
      <c r="F43" s="17"/>
      <c r="G43" s="18" t="s">
        <v>19</v>
      </c>
      <c r="H43" s="18" t="s">
        <v>17</v>
      </c>
      <c r="I43" s="19"/>
      <c r="J43" s="18"/>
      <c r="K43" s="20">
        <v>0.5</v>
      </c>
      <c r="L43" s="19"/>
      <c r="M43" s="18">
        <v>100</v>
      </c>
      <c r="N43" s="18"/>
      <c r="O43" s="21">
        <f t="shared" si="4"/>
        <v>50</v>
      </c>
      <c r="P43" s="18"/>
      <c r="Q43" s="18"/>
      <c r="R43" s="18"/>
      <c r="S43" s="82">
        <f t="shared" si="5"/>
        <v>0</v>
      </c>
    </row>
    <row r="44" spans="1:21" x14ac:dyDescent="0.2">
      <c r="A44" s="174"/>
      <c r="B44" s="188"/>
      <c r="C44" s="39" t="s">
        <v>172</v>
      </c>
      <c r="D44" s="16"/>
      <c r="E44" s="16"/>
      <c r="F44" s="17"/>
      <c r="G44" s="18" t="s">
        <v>19</v>
      </c>
      <c r="H44" s="18" t="s">
        <v>107</v>
      </c>
      <c r="I44" s="19"/>
      <c r="J44" s="18"/>
      <c r="K44" s="20">
        <v>3</v>
      </c>
      <c r="L44" s="19"/>
      <c r="M44" s="18">
        <v>1</v>
      </c>
      <c r="N44" s="18"/>
      <c r="O44" s="21">
        <f t="shared" si="4"/>
        <v>3</v>
      </c>
      <c r="P44" s="18"/>
      <c r="Q44" s="18"/>
      <c r="R44" s="18"/>
      <c r="S44" s="82">
        <f t="shared" si="5"/>
        <v>0</v>
      </c>
    </row>
    <row r="45" spans="1:21" x14ac:dyDescent="0.2">
      <c r="A45" s="174"/>
      <c r="B45" s="188"/>
      <c r="C45" s="39" t="s">
        <v>173</v>
      </c>
      <c r="D45" s="16"/>
      <c r="E45" s="16"/>
      <c r="F45" s="17"/>
      <c r="G45" s="18" t="s">
        <v>19</v>
      </c>
      <c r="H45" s="18" t="s">
        <v>107</v>
      </c>
      <c r="I45" s="19"/>
      <c r="J45" s="18" t="s">
        <v>171</v>
      </c>
      <c r="K45" s="20">
        <v>5</v>
      </c>
      <c r="L45" s="19"/>
      <c r="M45" s="18">
        <v>1</v>
      </c>
      <c r="N45" s="18"/>
      <c r="O45" s="21">
        <f t="shared" si="4"/>
        <v>5</v>
      </c>
      <c r="P45" s="18"/>
      <c r="Q45" s="18"/>
      <c r="R45" s="18"/>
      <c r="S45" s="82">
        <f t="shared" si="5"/>
        <v>0</v>
      </c>
    </row>
    <row r="46" spans="1:21" x14ac:dyDescent="0.2">
      <c r="A46" s="174"/>
      <c r="B46" s="188"/>
      <c r="C46" s="15" t="s">
        <v>251</v>
      </c>
      <c r="D46" s="1"/>
      <c r="F46" s="1"/>
      <c r="G46" s="18"/>
      <c r="H46" s="18" t="s">
        <v>130</v>
      </c>
      <c r="I46" s="19"/>
      <c r="J46" s="18"/>
      <c r="K46" s="20">
        <v>1</v>
      </c>
      <c r="L46" s="19"/>
      <c r="M46" s="18">
        <v>1</v>
      </c>
      <c r="N46" s="18"/>
      <c r="O46" s="21">
        <v>1</v>
      </c>
      <c r="P46" s="18"/>
      <c r="Q46" s="18"/>
      <c r="R46" s="18"/>
      <c r="S46" s="82">
        <f t="shared" si="5"/>
        <v>0</v>
      </c>
    </row>
    <row r="47" spans="1:21" x14ac:dyDescent="0.2">
      <c r="A47" s="174"/>
      <c r="B47" s="188"/>
      <c r="C47" s="15" t="s">
        <v>143</v>
      </c>
      <c r="D47" s="16"/>
      <c r="E47" s="16"/>
      <c r="F47" s="17"/>
      <c r="G47" s="18" t="s">
        <v>144</v>
      </c>
      <c r="H47" s="18" t="s">
        <v>17</v>
      </c>
      <c r="I47" s="19"/>
      <c r="J47" s="18" t="s">
        <v>145</v>
      </c>
      <c r="K47" s="20">
        <v>1</v>
      </c>
      <c r="L47" s="19"/>
      <c r="M47" s="18">
        <v>1</v>
      </c>
      <c r="N47" s="18"/>
      <c r="O47" s="21">
        <f>SUM(K47*M47)</f>
        <v>1</v>
      </c>
      <c r="P47" s="18"/>
      <c r="Q47" s="18"/>
      <c r="R47" s="18"/>
      <c r="S47" s="82">
        <f t="shared" si="3"/>
        <v>0</v>
      </c>
    </row>
    <row r="48" spans="1:21" x14ac:dyDescent="0.2">
      <c r="A48" s="174"/>
      <c r="B48" s="188"/>
      <c r="C48" s="15" t="s">
        <v>146</v>
      </c>
      <c r="D48" s="16"/>
      <c r="E48" s="16"/>
      <c r="F48" s="17"/>
      <c r="G48" s="18" t="s">
        <v>147</v>
      </c>
      <c r="H48" s="18" t="s">
        <v>107</v>
      </c>
      <c r="I48" s="19"/>
      <c r="J48" s="18"/>
      <c r="K48" s="20">
        <v>8</v>
      </c>
      <c r="L48" s="19"/>
      <c r="M48" s="18">
        <v>1</v>
      </c>
      <c r="N48" s="18"/>
      <c r="O48" s="21">
        <f>SUM(K48*M48)</f>
        <v>8</v>
      </c>
      <c r="P48" s="18"/>
      <c r="Q48" s="18"/>
      <c r="R48" s="18"/>
      <c r="S48" s="82">
        <f t="shared" si="3"/>
        <v>0</v>
      </c>
    </row>
    <row r="49" spans="1:19" ht="11.25" customHeight="1" x14ac:dyDescent="0.2">
      <c r="A49" s="175"/>
      <c r="B49" s="189"/>
      <c r="C49" s="83" t="s">
        <v>148</v>
      </c>
      <c r="D49" s="84"/>
      <c r="E49" s="84"/>
      <c r="F49" s="86"/>
      <c r="G49" s="87" t="s">
        <v>19</v>
      </c>
      <c r="H49" s="87" t="s">
        <v>107</v>
      </c>
      <c r="I49" s="88"/>
      <c r="J49" s="87"/>
      <c r="K49" s="89">
        <v>0.2</v>
      </c>
      <c r="L49" s="88"/>
      <c r="M49" s="87">
        <v>1</v>
      </c>
      <c r="N49" s="87"/>
      <c r="O49" s="90">
        <f>SUM(K49*M49)</f>
        <v>0.2</v>
      </c>
      <c r="P49" s="87"/>
      <c r="Q49" s="87"/>
      <c r="R49" s="87"/>
      <c r="S49" s="91">
        <f t="shared" si="3"/>
        <v>0</v>
      </c>
    </row>
    <row r="50" spans="1:19" x14ac:dyDescent="0.2">
      <c r="A50" s="131"/>
      <c r="B50" s="92"/>
      <c r="C50" s="9"/>
      <c r="D50" s="9"/>
      <c r="E50" s="9"/>
      <c r="F50" s="9"/>
      <c r="G50" s="9"/>
      <c r="H50" s="9"/>
      <c r="I50" s="1"/>
      <c r="J50" s="9"/>
      <c r="K50" s="31"/>
      <c r="L50" s="1"/>
      <c r="M50" s="9"/>
      <c r="N50" s="9"/>
      <c r="O50" s="36"/>
      <c r="P50" s="9"/>
      <c r="Q50" s="9"/>
      <c r="R50" s="9"/>
      <c r="S50" s="46"/>
    </row>
    <row r="51" spans="1:19" ht="19.5" customHeight="1" x14ac:dyDescent="0.2">
      <c r="A51" s="176" t="s">
        <v>260</v>
      </c>
      <c r="B51" s="182" t="s">
        <v>269</v>
      </c>
      <c r="C51" s="73" t="s">
        <v>155</v>
      </c>
      <c r="D51" s="74"/>
      <c r="E51" s="74"/>
      <c r="F51" s="76"/>
      <c r="G51" s="77" t="s">
        <v>19</v>
      </c>
      <c r="H51" s="77" t="s">
        <v>235</v>
      </c>
      <c r="I51" s="78"/>
      <c r="J51" s="77"/>
      <c r="K51" s="79">
        <v>1</v>
      </c>
      <c r="L51" s="78"/>
      <c r="M51" s="77">
        <v>1</v>
      </c>
      <c r="N51" s="77"/>
      <c r="O51" s="80">
        <f>SUM(K51*M51)</f>
        <v>1</v>
      </c>
      <c r="P51" s="77"/>
      <c r="Q51" s="77"/>
      <c r="R51" s="77"/>
      <c r="S51" s="81">
        <f>SUM(O51*Q51)</f>
        <v>0</v>
      </c>
    </row>
    <row r="52" spans="1:19" ht="13.5" customHeight="1" x14ac:dyDescent="0.2">
      <c r="A52" s="177"/>
      <c r="B52" s="185"/>
      <c r="C52" s="15" t="s">
        <v>244</v>
      </c>
      <c r="D52" s="16"/>
      <c r="E52" s="16"/>
      <c r="F52" s="17"/>
      <c r="G52" s="18" t="s">
        <v>156</v>
      </c>
      <c r="H52" s="18" t="s">
        <v>107</v>
      </c>
      <c r="I52" s="19"/>
      <c r="J52" s="18"/>
      <c r="K52" s="20">
        <v>2.5</v>
      </c>
      <c r="L52" s="19"/>
      <c r="M52" s="18">
        <v>1</v>
      </c>
      <c r="N52" s="18"/>
      <c r="O52" s="21">
        <f t="shared" ref="O52:O57" si="6">SUM(K52*M52)</f>
        <v>2.5</v>
      </c>
      <c r="P52" s="18"/>
      <c r="Q52" s="18"/>
      <c r="R52" s="18"/>
      <c r="S52" s="82">
        <f t="shared" ref="S52:S65" si="7">SUM(O52*Q52)</f>
        <v>0</v>
      </c>
    </row>
    <row r="53" spans="1:19" ht="11.25" customHeight="1" x14ac:dyDescent="0.2">
      <c r="A53" s="177"/>
      <c r="B53" s="185"/>
      <c r="C53" s="15" t="s">
        <v>157</v>
      </c>
      <c r="D53" s="16"/>
      <c r="E53" s="16"/>
      <c r="F53" s="17"/>
      <c r="G53" s="18"/>
      <c r="H53" s="18" t="s">
        <v>25</v>
      </c>
      <c r="I53" s="19"/>
      <c r="J53" s="18"/>
      <c r="K53" s="20">
        <v>0.03</v>
      </c>
      <c r="L53" s="19"/>
      <c r="M53" s="18">
        <v>100</v>
      </c>
      <c r="N53" s="18"/>
      <c r="O53" s="21">
        <f t="shared" si="6"/>
        <v>3</v>
      </c>
      <c r="P53" s="18"/>
      <c r="Q53" s="18"/>
      <c r="R53" s="18"/>
      <c r="S53" s="82">
        <f t="shared" si="7"/>
        <v>0</v>
      </c>
    </row>
    <row r="54" spans="1:19" x14ac:dyDescent="0.2">
      <c r="A54" s="177"/>
      <c r="B54" s="185"/>
      <c r="C54" s="15" t="s">
        <v>158</v>
      </c>
      <c r="D54" s="16"/>
      <c r="E54" s="16"/>
      <c r="F54" s="17"/>
      <c r="G54" s="18"/>
      <c r="H54" s="18" t="s">
        <v>42</v>
      </c>
      <c r="I54" s="19"/>
      <c r="J54" s="18"/>
      <c r="K54" s="20">
        <v>0.03</v>
      </c>
      <c r="L54" s="19"/>
      <c r="M54" s="18">
        <v>100</v>
      </c>
      <c r="N54" s="18"/>
      <c r="O54" s="21">
        <f t="shared" si="6"/>
        <v>3</v>
      </c>
      <c r="P54" s="18"/>
      <c r="Q54" s="18"/>
      <c r="R54" s="18"/>
      <c r="S54" s="82">
        <f t="shared" si="7"/>
        <v>0</v>
      </c>
    </row>
    <row r="55" spans="1:19" x14ac:dyDescent="0.2">
      <c r="A55" s="177"/>
      <c r="B55" s="185"/>
      <c r="C55" s="15" t="s">
        <v>159</v>
      </c>
      <c r="D55" s="16"/>
      <c r="E55" s="16"/>
      <c r="F55" s="17"/>
      <c r="G55" s="18"/>
      <c r="H55" s="18" t="s">
        <v>160</v>
      </c>
      <c r="I55" s="19"/>
      <c r="J55" s="18"/>
      <c r="K55" s="20">
        <v>1</v>
      </c>
      <c r="L55" s="19"/>
      <c r="M55" s="18">
        <v>1</v>
      </c>
      <c r="N55" s="18"/>
      <c r="O55" s="21">
        <f t="shared" si="6"/>
        <v>1</v>
      </c>
      <c r="P55" s="18"/>
      <c r="Q55" s="18"/>
      <c r="R55" s="18"/>
      <c r="S55" s="82">
        <f t="shared" si="7"/>
        <v>0</v>
      </c>
    </row>
    <row r="56" spans="1:19" x14ac:dyDescent="0.2">
      <c r="A56" s="177"/>
      <c r="B56" s="185"/>
      <c r="C56" s="15" t="s">
        <v>161</v>
      </c>
      <c r="D56" s="16"/>
      <c r="E56" s="16"/>
      <c r="F56" s="17"/>
      <c r="G56" s="18" t="s">
        <v>162</v>
      </c>
      <c r="H56" s="18" t="s">
        <v>17</v>
      </c>
      <c r="I56" s="19"/>
      <c r="J56" s="18" t="s">
        <v>116</v>
      </c>
      <c r="K56" s="20">
        <v>1.5</v>
      </c>
      <c r="L56" s="19"/>
      <c r="M56" s="18">
        <v>1</v>
      </c>
      <c r="N56" s="18"/>
      <c r="O56" s="21">
        <f t="shared" si="6"/>
        <v>1.5</v>
      </c>
      <c r="P56" s="18"/>
      <c r="Q56" s="18"/>
      <c r="R56" s="18"/>
      <c r="S56" s="82">
        <f t="shared" si="7"/>
        <v>0</v>
      </c>
    </row>
    <row r="57" spans="1:19" x14ac:dyDescent="0.2">
      <c r="A57" s="177"/>
      <c r="B57" s="185"/>
      <c r="C57" s="15" t="s">
        <v>236</v>
      </c>
      <c r="D57" s="16"/>
      <c r="E57" s="16"/>
      <c r="F57" s="17"/>
      <c r="G57" s="18" t="s">
        <v>163</v>
      </c>
      <c r="H57" s="18" t="s">
        <v>107</v>
      </c>
      <c r="I57" s="19"/>
      <c r="J57" s="18"/>
      <c r="K57" s="20">
        <v>5</v>
      </c>
      <c r="L57" s="19"/>
      <c r="M57" s="18">
        <v>1</v>
      </c>
      <c r="N57" s="18"/>
      <c r="O57" s="21">
        <f t="shared" si="6"/>
        <v>5</v>
      </c>
      <c r="P57" s="18"/>
      <c r="Q57" s="18"/>
      <c r="R57" s="18"/>
      <c r="S57" s="82">
        <f t="shared" si="7"/>
        <v>0</v>
      </c>
    </row>
    <row r="58" spans="1:19" x14ac:dyDescent="0.2">
      <c r="A58" s="177"/>
      <c r="B58" s="185"/>
      <c r="C58" s="15" t="s">
        <v>164</v>
      </c>
      <c r="D58" s="16"/>
      <c r="E58" s="16"/>
      <c r="F58" s="17"/>
      <c r="G58" s="18" t="s">
        <v>165</v>
      </c>
      <c r="H58" s="18" t="s">
        <v>17</v>
      </c>
      <c r="I58" s="19"/>
      <c r="J58" s="18" t="s">
        <v>116</v>
      </c>
      <c r="K58" s="20">
        <v>1</v>
      </c>
      <c r="L58" s="19"/>
      <c r="M58" s="18">
        <v>1</v>
      </c>
      <c r="N58" s="18"/>
      <c r="O58" s="21">
        <f t="shared" ref="O58:O69" si="8">SUM(K58*M58)</f>
        <v>1</v>
      </c>
      <c r="P58" s="18"/>
      <c r="Q58" s="18"/>
      <c r="R58" s="18"/>
      <c r="S58" s="82">
        <f t="shared" si="7"/>
        <v>0</v>
      </c>
    </row>
    <row r="59" spans="1:19" x14ac:dyDescent="0.2">
      <c r="A59" s="177"/>
      <c r="B59" s="185"/>
      <c r="C59" s="15" t="s">
        <v>166</v>
      </c>
      <c r="D59" s="16"/>
      <c r="E59" s="16"/>
      <c r="F59" s="17"/>
      <c r="G59" s="18" t="s">
        <v>19</v>
      </c>
      <c r="H59" s="18" t="s">
        <v>17</v>
      </c>
      <c r="I59" s="19"/>
      <c r="J59" s="18"/>
      <c r="K59" s="20">
        <v>1</v>
      </c>
      <c r="L59" s="19"/>
      <c r="M59" s="18">
        <v>1</v>
      </c>
      <c r="N59" s="18"/>
      <c r="O59" s="21">
        <f t="shared" si="8"/>
        <v>1</v>
      </c>
      <c r="P59" s="18"/>
      <c r="Q59" s="18"/>
      <c r="R59" s="18"/>
      <c r="S59" s="82">
        <f t="shared" si="7"/>
        <v>0</v>
      </c>
    </row>
    <row r="60" spans="1:19" x14ac:dyDescent="0.2">
      <c r="A60" s="177"/>
      <c r="B60" s="185"/>
      <c r="C60" s="15" t="s">
        <v>167</v>
      </c>
      <c r="D60" s="16"/>
      <c r="E60" s="16"/>
      <c r="F60" s="17"/>
      <c r="G60" s="18"/>
      <c r="H60" s="18" t="s">
        <v>25</v>
      </c>
      <c r="I60" s="19"/>
      <c r="J60" s="18"/>
      <c r="K60" s="20">
        <v>0.03</v>
      </c>
      <c r="L60" s="19"/>
      <c r="M60" s="18">
        <v>100</v>
      </c>
      <c r="N60" s="18"/>
      <c r="O60" s="21">
        <f t="shared" si="8"/>
        <v>3</v>
      </c>
      <c r="P60" s="18"/>
      <c r="Q60" s="18"/>
      <c r="R60" s="18"/>
      <c r="S60" s="82">
        <f t="shared" si="7"/>
        <v>0</v>
      </c>
    </row>
    <row r="61" spans="1:19" x14ac:dyDescent="0.2">
      <c r="A61" s="177"/>
      <c r="B61" s="185"/>
      <c r="C61" s="15" t="s">
        <v>168</v>
      </c>
      <c r="D61" s="16"/>
      <c r="E61" s="16"/>
      <c r="F61" s="17"/>
      <c r="G61" s="18" t="s">
        <v>169</v>
      </c>
      <c r="H61" s="18" t="s">
        <v>17</v>
      </c>
      <c r="I61" s="19"/>
      <c r="J61" s="18"/>
      <c r="K61" s="20">
        <v>0.3</v>
      </c>
      <c r="L61" s="19"/>
      <c r="M61" s="18">
        <v>1</v>
      </c>
      <c r="N61" s="18"/>
      <c r="O61" s="21">
        <f>SUM(K61*M61)</f>
        <v>0.3</v>
      </c>
      <c r="P61" s="18"/>
      <c r="Q61" s="18"/>
      <c r="R61" s="18"/>
      <c r="S61" s="82">
        <f>SUM(O61*Q61)</f>
        <v>0</v>
      </c>
    </row>
    <row r="62" spans="1:19" x14ac:dyDescent="0.2">
      <c r="A62" s="177"/>
      <c r="B62" s="185"/>
      <c r="C62" s="15" t="s">
        <v>245</v>
      </c>
      <c r="D62" s="16"/>
      <c r="E62" s="16"/>
      <c r="F62" s="17"/>
      <c r="G62" s="18" t="s">
        <v>111</v>
      </c>
      <c r="H62" s="18" t="s">
        <v>71</v>
      </c>
      <c r="I62" s="19"/>
      <c r="J62" s="18"/>
      <c r="K62" s="20">
        <v>14</v>
      </c>
      <c r="L62" s="19"/>
      <c r="M62" s="18">
        <v>1</v>
      </c>
      <c r="N62" s="18"/>
      <c r="O62" s="21">
        <f>SUM(K62*M62)</f>
        <v>14</v>
      </c>
      <c r="P62" s="18"/>
      <c r="Q62" s="18"/>
      <c r="R62" s="18"/>
      <c r="S62" s="82">
        <f>SUM(O62*Q62)</f>
        <v>0</v>
      </c>
    </row>
    <row r="63" spans="1:19" x14ac:dyDescent="0.2">
      <c r="A63" s="177"/>
      <c r="B63" s="185"/>
      <c r="C63" s="15" t="s">
        <v>237</v>
      </c>
      <c r="D63" s="16"/>
      <c r="E63" s="16"/>
      <c r="F63" s="17"/>
      <c r="G63" s="18" t="s">
        <v>238</v>
      </c>
      <c r="H63" s="18" t="s">
        <v>71</v>
      </c>
      <c r="I63" s="19"/>
      <c r="J63" s="18"/>
      <c r="K63" s="20">
        <v>0.3</v>
      </c>
      <c r="L63" s="19"/>
      <c r="M63" s="18">
        <v>1</v>
      </c>
      <c r="N63" s="18"/>
      <c r="O63" s="21">
        <f t="shared" si="8"/>
        <v>0.3</v>
      </c>
      <c r="P63" s="18"/>
      <c r="Q63" s="18"/>
      <c r="R63" s="18"/>
      <c r="S63" s="82">
        <f t="shared" si="7"/>
        <v>0</v>
      </c>
    </row>
    <row r="64" spans="1:19" x14ac:dyDescent="0.2">
      <c r="A64" s="177"/>
      <c r="B64" s="185"/>
      <c r="C64" s="15" t="s">
        <v>239</v>
      </c>
      <c r="D64" s="16"/>
      <c r="E64" s="16"/>
      <c r="F64" s="17"/>
      <c r="G64" s="18" t="s">
        <v>240</v>
      </c>
      <c r="H64" s="18" t="s">
        <v>71</v>
      </c>
      <c r="I64" s="19"/>
      <c r="J64" s="18"/>
      <c r="K64" s="20">
        <v>2.5</v>
      </c>
      <c r="L64" s="19"/>
      <c r="M64" s="18">
        <v>1</v>
      </c>
      <c r="N64" s="18"/>
      <c r="O64" s="21">
        <f>SUM(K64*M64)</f>
        <v>2.5</v>
      </c>
      <c r="P64" s="18"/>
      <c r="Q64" s="18"/>
      <c r="R64" s="18"/>
      <c r="S64" s="82">
        <f>SUM(O64*Q64)</f>
        <v>0</v>
      </c>
    </row>
    <row r="65" spans="1:19" x14ac:dyDescent="0.2">
      <c r="A65" s="177"/>
      <c r="B65" s="185"/>
      <c r="C65" s="15" t="s">
        <v>170</v>
      </c>
      <c r="D65" s="16"/>
      <c r="E65" s="16"/>
      <c r="F65" s="17"/>
      <c r="G65" s="18"/>
      <c r="H65" s="18" t="s">
        <v>25</v>
      </c>
      <c r="I65" s="19"/>
      <c r="J65" s="18"/>
      <c r="K65" s="20">
        <v>0.03</v>
      </c>
      <c r="L65" s="19"/>
      <c r="M65" s="18">
        <v>100</v>
      </c>
      <c r="N65" s="18"/>
      <c r="O65" s="21">
        <f t="shared" si="8"/>
        <v>3</v>
      </c>
      <c r="P65" s="18"/>
      <c r="Q65" s="18"/>
      <c r="R65" s="18"/>
      <c r="S65" s="82">
        <f t="shared" si="7"/>
        <v>0</v>
      </c>
    </row>
    <row r="66" spans="1:19" x14ac:dyDescent="0.2">
      <c r="A66" s="177"/>
      <c r="B66" s="185"/>
      <c r="C66" s="16" t="s">
        <v>43</v>
      </c>
      <c r="E66" s="16"/>
      <c r="F66" s="17"/>
      <c r="G66" s="18"/>
      <c r="H66" s="18" t="s">
        <v>42</v>
      </c>
      <c r="I66" s="19"/>
      <c r="J66" s="18"/>
      <c r="K66" s="20">
        <v>0.03</v>
      </c>
      <c r="L66" s="19"/>
      <c r="M66" s="18">
        <v>50</v>
      </c>
      <c r="N66" s="18"/>
      <c r="O66" s="21">
        <f>SUM(K66*M66)</f>
        <v>1.5</v>
      </c>
      <c r="P66" s="18"/>
      <c r="Q66" s="18"/>
      <c r="R66" s="18"/>
      <c r="S66" s="82">
        <f>SUM(O66*Q66)</f>
        <v>0</v>
      </c>
    </row>
    <row r="67" spans="1:19" x14ac:dyDescent="0.2">
      <c r="A67" s="177"/>
      <c r="B67" s="185"/>
      <c r="C67" s="39" t="s">
        <v>174</v>
      </c>
      <c r="D67" s="16"/>
      <c r="E67" s="16"/>
      <c r="F67" s="17"/>
      <c r="G67" s="18" t="s">
        <v>165</v>
      </c>
      <c r="H67" s="18" t="s">
        <v>17</v>
      </c>
      <c r="I67" s="19"/>
      <c r="J67" s="18"/>
      <c r="K67" s="20">
        <v>1</v>
      </c>
      <c r="L67" s="19"/>
      <c r="M67" s="18">
        <v>1</v>
      </c>
      <c r="N67" s="18"/>
      <c r="O67" s="21">
        <f>SUM(K67*M67)</f>
        <v>1</v>
      </c>
      <c r="P67" s="18"/>
      <c r="Q67" s="18"/>
      <c r="R67" s="18"/>
      <c r="S67" s="82">
        <f>SUM(O67*Q67)</f>
        <v>0</v>
      </c>
    </row>
    <row r="68" spans="1:19" x14ac:dyDescent="0.2">
      <c r="A68" s="177"/>
      <c r="B68" s="185"/>
      <c r="C68" s="39" t="s">
        <v>175</v>
      </c>
      <c r="D68" s="45"/>
      <c r="E68" s="16"/>
      <c r="F68" s="17"/>
      <c r="G68" s="18" t="s">
        <v>176</v>
      </c>
      <c r="H68" s="18" t="s">
        <v>107</v>
      </c>
      <c r="I68" s="19"/>
      <c r="J68" s="18"/>
      <c r="K68" s="20">
        <v>3.25</v>
      </c>
      <c r="L68" s="19"/>
      <c r="M68" s="18">
        <v>1</v>
      </c>
      <c r="N68" s="18"/>
      <c r="O68" s="21">
        <f t="shared" si="8"/>
        <v>3.25</v>
      </c>
      <c r="P68" s="18"/>
      <c r="Q68" s="18"/>
      <c r="R68" s="18"/>
      <c r="S68" s="82">
        <f>SUM(O68*Q68)</f>
        <v>0</v>
      </c>
    </row>
    <row r="69" spans="1:19" x14ac:dyDescent="0.2">
      <c r="A69" s="177"/>
      <c r="B69" s="186"/>
      <c r="C69" s="83" t="s">
        <v>177</v>
      </c>
      <c r="D69" s="99"/>
      <c r="E69" s="84"/>
      <c r="F69" s="86"/>
      <c r="G69" s="87"/>
      <c r="H69" s="87" t="s">
        <v>17</v>
      </c>
      <c r="I69" s="88"/>
      <c r="J69" s="87"/>
      <c r="K69" s="89">
        <v>0.35</v>
      </c>
      <c r="L69" s="88"/>
      <c r="M69" s="87">
        <v>1</v>
      </c>
      <c r="N69" s="87"/>
      <c r="O69" s="90">
        <f t="shared" si="8"/>
        <v>0.35</v>
      </c>
      <c r="P69" s="87"/>
      <c r="Q69" s="87"/>
      <c r="R69" s="87"/>
      <c r="S69" s="91">
        <f>SUM(O69*Q69)</f>
        <v>0</v>
      </c>
    </row>
    <row r="70" spans="1:19" ht="6" customHeight="1" x14ac:dyDescent="0.2">
      <c r="A70" s="177"/>
      <c r="B70" s="126"/>
      <c r="C70" s="127"/>
      <c r="D70" s="127"/>
      <c r="E70" s="127"/>
      <c r="F70" s="127"/>
      <c r="G70" s="127"/>
      <c r="H70" s="127"/>
      <c r="I70" s="85"/>
      <c r="J70" s="127"/>
      <c r="K70" s="128"/>
      <c r="L70" s="85"/>
      <c r="M70" s="127"/>
      <c r="N70" s="127"/>
      <c r="O70" s="129"/>
      <c r="P70" s="127"/>
      <c r="Q70" s="127"/>
      <c r="R70" s="127"/>
      <c r="S70" s="130"/>
    </row>
    <row r="71" spans="1:19" x14ac:dyDescent="0.2">
      <c r="A71" s="177"/>
      <c r="B71" s="190" t="s">
        <v>257</v>
      </c>
      <c r="C71" s="61" t="s">
        <v>178</v>
      </c>
      <c r="D71" s="28"/>
      <c r="E71" s="28"/>
      <c r="F71" s="25"/>
      <c r="G71" s="57"/>
      <c r="H71" s="57" t="s">
        <v>140</v>
      </c>
      <c r="I71" s="58"/>
      <c r="J71" s="57"/>
      <c r="K71" s="59">
        <v>12</v>
      </c>
      <c r="L71" s="58"/>
      <c r="M71" s="57">
        <v>1</v>
      </c>
      <c r="N71" s="57"/>
      <c r="O71" s="35">
        <f>SUM(K71*M71)</f>
        <v>12</v>
      </c>
      <c r="P71" s="57"/>
      <c r="Q71" s="57"/>
      <c r="R71" s="57"/>
      <c r="S71" s="98">
        <f>SUM(O71*Q71)</f>
        <v>0</v>
      </c>
    </row>
    <row r="72" spans="1:19" x14ac:dyDescent="0.2">
      <c r="A72" s="177"/>
      <c r="B72" s="190"/>
      <c r="C72" s="15" t="s">
        <v>179</v>
      </c>
      <c r="D72" s="16"/>
      <c r="E72" s="16"/>
      <c r="F72" s="17"/>
      <c r="G72" s="18"/>
      <c r="H72" s="18" t="s">
        <v>140</v>
      </c>
      <c r="I72" s="19"/>
      <c r="J72" s="18"/>
      <c r="K72" s="20">
        <v>9</v>
      </c>
      <c r="L72" s="19"/>
      <c r="M72" s="18">
        <v>1</v>
      </c>
      <c r="N72" s="18"/>
      <c r="O72" s="21">
        <f>SUM(K72*M72)</f>
        <v>9</v>
      </c>
      <c r="P72" s="18"/>
      <c r="Q72" s="18"/>
      <c r="R72" s="18"/>
      <c r="S72" s="82">
        <f>SUM(O72*Q72)</f>
        <v>0</v>
      </c>
    </row>
    <row r="73" spans="1:19" x14ac:dyDescent="0.2">
      <c r="A73" s="177"/>
      <c r="B73" s="190"/>
      <c r="C73" s="15" t="s">
        <v>180</v>
      </c>
      <c r="D73" s="16"/>
      <c r="E73" s="16"/>
      <c r="F73" s="17"/>
      <c r="G73" s="18"/>
      <c r="H73" s="18" t="s">
        <v>140</v>
      </c>
      <c r="I73" s="19"/>
      <c r="J73" s="18"/>
      <c r="K73" s="20">
        <v>15</v>
      </c>
      <c r="L73" s="19"/>
      <c r="M73" s="18">
        <v>1</v>
      </c>
      <c r="N73" s="18"/>
      <c r="O73" s="21">
        <f>SUM(K73*M73)</f>
        <v>15</v>
      </c>
      <c r="P73" s="18"/>
      <c r="Q73" s="18"/>
      <c r="R73" s="18"/>
      <c r="S73" s="82">
        <f>SUM(O73*Q73)</f>
        <v>0</v>
      </c>
    </row>
    <row r="74" spans="1:19" x14ac:dyDescent="0.2">
      <c r="A74" s="178"/>
      <c r="B74" s="191"/>
      <c r="C74" s="83" t="s">
        <v>181</v>
      </c>
      <c r="D74" s="85"/>
      <c r="E74" s="84"/>
      <c r="F74" s="86"/>
      <c r="G74" s="87"/>
      <c r="H74" s="87" t="s">
        <v>140</v>
      </c>
      <c r="I74" s="88"/>
      <c r="J74" s="87"/>
      <c r="K74" s="89">
        <v>12</v>
      </c>
      <c r="L74" s="88"/>
      <c r="M74" s="87">
        <v>1</v>
      </c>
      <c r="N74" s="87"/>
      <c r="O74" s="90">
        <f>SUM(K74*M74)</f>
        <v>12</v>
      </c>
      <c r="P74" s="87"/>
      <c r="Q74" s="87"/>
      <c r="R74" s="87"/>
      <c r="S74" s="91">
        <f>SUM(O74*Q74)</f>
        <v>0</v>
      </c>
    </row>
    <row r="75" spans="1:19" ht="6" customHeight="1" thickBot="1" x14ac:dyDescent="0.25">
      <c r="A75" s="3"/>
      <c r="B75" s="7"/>
      <c r="C75" s="9"/>
      <c r="D75" s="9"/>
      <c r="E75" s="9"/>
      <c r="F75" s="9"/>
      <c r="G75" s="9"/>
      <c r="H75" s="9"/>
      <c r="I75" s="1"/>
      <c r="J75" s="9"/>
      <c r="K75" s="31"/>
      <c r="L75" s="1"/>
      <c r="M75" s="9"/>
      <c r="N75" s="9"/>
      <c r="O75" s="36"/>
      <c r="P75" s="3"/>
      <c r="Q75" s="3"/>
      <c r="R75" s="3"/>
    </row>
    <row r="76" spans="1:19" ht="11.45" customHeight="1" x14ac:dyDescent="0.2">
      <c r="A76" s="192" t="s">
        <v>261</v>
      </c>
      <c r="B76" s="179" t="s">
        <v>97</v>
      </c>
      <c r="C76" s="74" t="s">
        <v>98</v>
      </c>
      <c r="D76" s="74"/>
      <c r="E76" s="74"/>
      <c r="F76" s="76"/>
      <c r="G76" s="77" t="s">
        <v>19</v>
      </c>
      <c r="H76" s="77" t="s">
        <v>17</v>
      </c>
      <c r="I76" s="78"/>
      <c r="J76" s="77" t="s">
        <v>99</v>
      </c>
      <c r="K76" s="79">
        <v>1</v>
      </c>
      <c r="L76" s="78"/>
      <c r="M76" s="77">
        <v>1</v>
      </c>
      <c r="N76" s="77"/>
      <c r="O76" s="80">
        <f t="shared" ref="O76:O86" si="9">SUM(K76*M76)</f>
        <v>1</v>
      </c>
      <c r="P76" s="77"/>
      <c r="Q76" s="77"/>
      <c r="R76" s="77"/>
      <c r="S76" s="81">
        <f t="shared" ref="S76:S86" si="10">SUM(O76*Q76)</f>
        <v>0</v>
      </c>
    </row>
    <row r="77" spans="1:19" x14ac:dyDescent="0.2">
      <c r="A77" s="193"/>
      <c r="B77" s="180"/>
      <c r="C77" s="16" t="s">
        <v>100</v>
      </c>
      <c r="D77" s="16"/>
      <c r="E77" s="16"/>
      <c r="F77" s="17"/>
      <c r="G77" s="18" t="s">
        <v>101</v>
      </c>
      <c r="H77" s="18" t="s">
        <v>25</v>
      </c>
      <c r="I77" s="19"/>
      <c r="J77" s="18"/>
      <c r="K77" s="20">
        <v>0.25</v>
      </c>
      <c r="L77" s="19"/>
      <c r="M77" s="18">
        <v>1</v>
      </c>
      <c r="N77" s="18"/>
      <c r="O77" s="21">
        <f t="shared" si="9"/>
        <v>0.25</v>
      </c>
      <c r="P77" s="18"/>
      <c r="Q77" s="18"/>
      <c r="R77" s="18"/>
      <c r="S77" s="82">
        <f t="shared" si="10"/>
        <v>0</v>
      </c>
    </row>
    <row r="78" spans="1:19" x14ac:dyDescent="0.2">
      <c r="A78" s="193"/>
      <c r="B78" s="180"/>
      <c r="C78" s="16" t="s">
        <v>102</v>
      </c>
      <c r="D78" s="16"/>
      <c r="E78" s="16"/>
      <c r="F78" s="17"/>
      <c r="G78" s="18"/>
      <c r="H78" s="18" t="s">
        <v>71</v>
      </c>
      <c r="I78" s="19"/>
      <c r="J78" s="18" t="s">
        <v>99</v>
      </c>
      <c r="K78" s="20">
        <v>7.5</v>
      </c>
      <c r="L78" s="19"/>
      <c r="M78" s="18">
        <v>1</v>
      </c>
      <c r="N78" s="18"/>
      <c r="O78" s="21">
        <v>7.5</v>
      </c>
      <c r="P78" s="18"/>
      <c r="Q78" s="18"/>
      <c r="R78" s="18"/>
      <c r="S78" s="82">
        <f t="shared" si="10"/>
        <v>0</v>
      </c>
    </row>
    <row r="79" spans="1:19" x14ac:dyDescent="0.2">
      <c r="A79" s="193"/>
      <c r="B79" s="180"/>
      <c r="C79" s="16" t="s">
        <v>103</v>
      </c>
      <c r="D79" s="16"/>
      <c r="E79" s="16"/>
      <c r="F79" s="17"/>
      <c r="G79" s="18" t="s">
        <v>104</v>
      </c>
      <c r="H79" s="18" t="s">
        <v>17</v>
      </c>
      <c r="I79" s="19"/>
      <c r="J79" s="18"/>
      <c r="K79" s="20">
        <v>1.6</v>
      </c>
      <c r="L79" s="19"/>
      <c r="M79" s="18">
        <v>1</v>
      </c>
      <c r="N79" s="18"/>
      <c r="O79" s="21">
        <f t="shared" si="9"/>
        <v>1.6</v>
      </c>
      <c r="P79" s="18"/>
      <c r="Q79" s="18"/>
      <c r="R79" s="18"/>
      <c r="S79" s="82">
        <f t="shared" si="10"/>
        <v>0</v>
      </c>
    </row>
    <row r="80" spans="1:19" x14ac:dyDescent="0.2">
      <c r="A80" s="193"/>
      <c r="B80" s="180"/>
      <c r="C80" s="16" t="s">
        <v>103</v>
      </c>
      <c r="D80" s="16"/>
      <c r="E80" s="16"/>
      <c r="F80" s="17"/>
      <c r="G80" s="18" t="s">
        <v>105</v>
      </c>
      <c r="H80" s="18" t="s">
        <v>17</v>
      </c>
      <c r="I80" s="19"/>
      <c r="J80" s="18" t="s">
        <v>99</v>
      </c>
      <c r="K80" s="20">
        <v>2</v>
      </c>
      <c r="L80" s="19"/>
      <c r="M80" s="18">
        <v>1</v>
      </c>
      <c r="N80" s="18"/>
      <c r="O80" s="21">
        <f t="shared" si="9"/>
        <v>2</v>
      </c>
      <c r="P80" s="18"/>
      <c r="Q80" s="18"/>
      <c r="R80" s="18"/>
      <c r="S80" s="82">
        <f t="shared" si="10"/>
        <v>0</v>
      </c>
    </row>
    <row r="81" spans="1:19" x14ac:dyDescent="0.2">
      <c r="A81" s="193"/>
      <c r="B81" s="180"/>
      <c r="C81" s="45" t="s">
        <v>106</v>
      </c>
      <c r="D81" s="16"/>
      <c r="E81" s="16"/>
      <c r="F81" s="17"/>
      <c r="G81" s="18" t="s">
        <v>105</v>
      </c>
      <c r="H81" s="18" t="s">
        <v>107</v>
      </c>
      <c r="I81" s="19"/>
      <c r="J81" s="18" t="s">
        <v>22</v>
      </c>
      <c r="K81" s="20">
        <v>6</v>
      </c>
      <c r="L81" s="19"/>
      <c r="M81" s="18">
        <v>1</v>
      </c>
      <c r="N81" s="18"/>
      <c r="O81" s="21">
        <f t="shared" si="9"/>
        <v>6</v>
      </c>
      <c r="P81" s="18"/>
      <c r="Q81" s="18"/>
      <c r="R81" s="18"/>
      <c r="S81" s="82">
        <f t="shared" si="10"/>
        <v>0</v>
      </c>
    </row>
    <row r="82" spans="1:19" x14ac:dyDescent="0.2">
      <c r="A82" s="193"/>
      <c r="B82" s="180"/>
      <c r="C82" s="45" t="s">
        <v>108</v>
      </c>
      <c r="D82" s="16"/>
      <c r="E82" s="16"/>
      <c r="F82" s="17"/>
      <c r="G82" s="18" t="s">
        <v>105</v>
      </c>
      <c r="H82" s="18" t="s">
        <v>107</v>
      </c>
      <c r="I82" s="19"/>
      <c r="J82" s="18"/>
      <c r="K82" s="20">
        <v>6.4</v>
      </c>
      <c r="L82" s="19"/>
      <c r="M82" s="18">
        <v>1</v>
      </c>
      <c r="N82" s="18"/>
      <c r="O82" s="21">
        <f t="shared" si="9"/>
        <v>6.4</v>
      </c>
      <c r="P82" s="18"/>
      <c r="Q82" s="18"/>
      <c r="R82" s="18"/>
      <c r="S82" s="82">
        <f t="shared" si="10"/>
        <v>0</v>
      </c>
    </row>
    <row r="83" spans="1:19" x14ac:dyDescent="0.2">
      <c r="A83" s="193"/>
      <c r="B83" s="180"/>
      <c r="C83" s="45" t="s">
        <v>109</v>
      </c>
      <c r="D83" s="16"/>
      <c r="E83" s="16"/>
      <c r="F83" s="17"/>
      <c r="G83" s="18" t="s">
        <v>105</v>
      </c>
      <c r="H83" s="18" t="s">
        <v>107</v>
      </c>
      <c r="I83" s="19"/>
      <c r="J83" s="18"/>
      <c r="K83" s="20">
        <v>7</v>
      </c>
      <c r="L83" s="19"/>
      <c r="M83" s="18">
        <v>1</v>
      </c>
      <c r="N83" s="18"/>
      <c r="O83" s="21">
        <f t="shared" si="9"/>
        <v>7</v>
      </c>
      <c r="P83" s="18"/>
      <c r="Q83" s="18"/>
      <c r="R83" s="18"/>
      <c r="S83" s="82">
        <f t="shared" si="10"/>
        <v>0</v>
      </c>
    </row>
    <row r="84" spans="1:19" x14ac:dyDescent="0.2">
      <c r="A84" s="193"/>
      <c r="B84" s="180"/>
      <c r="C84" s="45" t="s">
        <v>110</v>
      </c>
      <c r="D84" s="16"/>
      <c r="E84" s="16"/>
      <c r="F84" s="17"/>
      <c r="G84" s="18" t="s">
        <v>111</v>
      </c>
      <c r="H84" s="18" t="s">
        <v>107</v>
      </c>
      <c r="I84" s="19"/>
      <c r="J84" s="18"/>
      <c r="K84" s="20">
        <v>0.25</v>
      </c>
      <c r="L84" s="19"/>
      <c r="M84" s="18">
        <v>1</v>
      </c>
      <c r="N84" s="18"/>
      <c r="O84" s="21">
        <f t="shared" si="9"/>
        <v>0.25</v>
      </c>
      <c r="P84" s="18"/>
      <c r="Q84" s="18"/>
      <c r="R84" s="18"/>
      <c r="S84" s="82">
        <f t="shared" si="10"/>
        <v>0</v>
      </c>
    </row>
    <row r="85" spans="1:19" x14ac:dyDescent="0.2">
      <c r="A85" s="193"/>
      <c r="B85" s="180"/>
      <c r="C85" s="45" t="s">
        <v>112</v>
      </c>
      <c r="D85" s="16"/>
      <c r="E85" s="40"/>
      <c r="F85" s="41"/>
      <c r="G85" s="42" t="s">
        <v>104</v>
      </c>
      <c r="H85" s="42" t="s">
        <v>107</v>
      </c>
      <c r="I85" s="43"/>
      <c r="J85" s="42"/>
      <c r="K85" s="44">
        <v>4</v>
      </c>
      <c r="L85" s="43"/>
      <c r="M85" s="42">
        <v>1</v>
      </c>
      <c r="N85" s="42"/>
      <c r="O85" s="21">
        <f t="shared" si="9"/>
        <v>4</v>
      </c>
      <c r="P85" s="42"/>
      <c r="Q85" s="42"/>
      <c r="R85" s="42"/>
      <c r="S85" s="82">
        <f t="shared" si="10"/>
        <v>0</v>
      </c>
    </row>
    <row r="86" spans="1:19" ht="12.75" customHeight="1" x14ac:dyDescent="0.2">
      <c r="A86" s="193"/>
      <c r="B86" s="181"/>
      <c r="C86" s="99" t="s">
        <v>113</v>
      </c>
      <c r="D86" s="84"/>
      <c r="E86" s="84"/>
      <c r="F86" s="86"/>
      <c r="G86" s="87" t="s">
        <v>104</v>
      </c>
      <c r="H86" s="87" t="s">
        <v>107</v>
      </c>
      <c r="I86" s="88"/>
      <c r="J86" s="87" t="s">
        <v>99</v>
      </c>
      <c r="K86" s="89">
        <v>4.75</v>
      </c>
      <c r="L86" s="88"/>
      <c r="M86" s="87">
        <v>1</v>
      </c>
      <c r="N86" s="87"/>
      <c r="O86" s="90">
        <f t="shared" si="9"/>
        <v>4.75</v>
      </c>
      <c r="P86" s="87"/>
      <c r="Q86" s="87"/>
      <c r="R86" s="87"/>
      <c r="S86" s="91">
        <f t="shared" si="10"/>
        <v>0</v>
      </c>
    </row>
    <row r="87" spans="1:19" ht="2.25" customHeight="1" x14ac:dyDescent="0.2">
      <c r="A87" s="193"/>
      <c r="B87" s="14"/>
      <c r="C87" s="9"/>
      <c r="D87" s="9"/>
      <c r="E87" s="9"/>
      <c r="F87" s="9"/>
      <c r="G87" s="9"/>
      <c r="H87" s="9"/>
      <c r="I87" s="1"/>
      <c r="J87" s="9"/>
      <c r="K87" s="31"/>
      <c r="L87" s="1"/>
      <c r="M87" s="9"/>
      <c r="N87" s="9"/>
      <c r="O87" s="36"/>
      <c r="P87" s="9"/>
      <c r="Q87" s="9"/>
      <c r="R87" s="9"/>
      <c r="S87" s="1"/>
    </row>
    <row r="88" spans="1:19" x14ac:dyDescent="0.2">
      <c r="A88" s="194"/>
      <c r="B88" s="197" t="s">
        <v>270</v>
      </c>
      <c r="C88" s="153" t="s">
        <v>44</v>
      </c>
      <c r="D88" s="74"/>
      <c r="E88" s="74"/>
      <c r="F88" s="76"/>
      <c r="G88" s="77"/>
      <c r="H88" s="77" t="s">
        <v>17</v>
      </c>
      <c r="I88" s="78"/>
      <c r="J88" s="77" t="s">
        <v>45</v>
      </c>
      <c r="K88" s="79">
        <v>0.5</v>
      </c>
      <c r="L88" s="78"/>
      <c r="M88" s="77">
        <v>1</v>
      </c>
      <c r="N88" s="77"/>
      <c r="O88" s="80">
        <f t="shared" ref="O88:O94" si="11">SUM(K88*M88)</f>
        <v>0.5</v>
      </c>
      <c r="P88" s="77"/>
      <c r="Q88" s="77"/>
      <c r="R88" s="77"/>
      <c r="S88" s="81">
        <f t="shared" ref="S88:S94" si="12">SUM(O88*Q88)</f>
        <v>0</v>
      </c>
    </row>
    <row r="89" spans="1:19" x14ac:dyDescent="0.2">
      <c r="A89" s="194"/>
      <c r="B89" s="198"/>
      <c r="C89" s="117" t="s">
        <v>46</v>
      </c>
      <c r="D89" s="16"/>
      <c r="E89" s="16"/>
      <c r="F89" s="17"/>
      <c r="G89" s="18" t="s">
        <v>289</v>
      </c>
      <c r="H89" s="18" t="s">
        <v>25</v>
      </c>
      <c r="I89" s="19"/>
      <c r="J89" s="18" t="s">
        <v>47</v>
      </c>
      <c r="K89" s="20">
        <v>0.2</v>
      </c>
      <c r="L89" s="19"/>
      <c r="M89" s="18">
        <v>50</v>
      </c>
      <c r="N89" s="18"/>
      <c r="O89" s="21">
        <f t="shared" si="11"/>
        <v>10</v>
      </c>
      <c r="P89" s="18"/>
      <c r="Q89" s="18"/>
      <c r="R89" s="18"/>
      <c r="S89" s="82">
        <f t="shared" si="12"/>
        <v>0</v>
      </c>
    </row>
    <row r="90" spans="1:19" x14ac:dyDescent="0.2">
      <c r="A90" s="194"/>
      <c r="B90" s="198"/>
      <c r="C90" s="154" t="s">
        <v>48</v>
      </c>
      <c r="D90" s="84"/>
      <c r="E90" s="84"/>
      <c r="F90" s="86"/>
      <c r="G90" s="87"/>
      <c r="H90" s="87" t="s">
        <v>25</v>
      </c>
      <c r="I90" s="88"/>
      <c r="J90" s="87" t="s">
        <v>26</v>
      </c>
      <c r="K90" s="89">
        <v>0.1</v>
      </c>
      <c r="L90" s="88"/>
      <c r="M90" s="87">
        <v>50</v>
      </c>
      <c r="N90" s="87"/>
      <c r="O90" s="90">
        <f t="shared" si="11"/>
        <v>5</v>
      </c>
      <c r="P90" s="87"/>
      <c r="Q90" s="87"/>
      <c r="R90" s="87"/>
      <c r="S90" s="91">
        <f t="shared" si="12"/>
        <v>0</v>
      </c>
    </row>
    <row r="91" spans="1:19" x14ac:dyDescent="0.2">
      <c r="A91" s="194"/>
      <c r="B91" s="198"/>
      <c r="C91" s="203" t="s">
        <v>267</v>
      </c>
      <c r="D91" s="74" t="s">
        <v>49</v>
      </c>
      <c r="E91" s="74"/>
      <c r="F91" s="76"/>
      <c r="G91" s="77"/>
      <c r="H91" s="77" t="s">
        <v>25</v>
      </c>
      <c r="I91" s="78"/>
      <c r="J91" s="77" t="s">
        <v>26</v>
      </c>
      <c r="K91" s="79">
        <v>0.1</v>
      </c>
      <c r="L91" s="78"/>
      <c r="M91" s="77">
        <v>50</v>
      </c>
      <c r="N91" s="77"/>
      <c r="O91" s="80">
        <f t="shared" si="11"/>
        <v>5</v>
      </c>
      <c r="P91" s="77"/>
      <c r="Q91" s="77"/>
      <c r="R91" s="77"/>
      <c r="S91" s="81">
        <f t="shared" si="12"/>
        <v>0</v>
      </c>
    </row>
    <row r="92" spans="1:19" ht="12" customHeight="1" x14ac:dyDescent="0.2">
      <c r="A92" s="194"/>
      <c r="B92" s="198"/>
      <c r="C92" s="204"/>
      <c r="D92" s="16" t="s">
        <v>50</v>
      </c>
      <c r="E92" s="16"/>
      <c r="F92" s="17"/>
      <c r="G92" s="18"/>
      <c r="H92" s="18" t="s">
        <v>25</v>
      </c>
      <c r="I92" s="19"/>
      <c r="J92" s="18" t="s">
        <v>26</v>
      </c>
      <c r="K92" s="20">
        <v>0.1</v>
      </c>
      <c r="L92" s="19"/>
      <c r="M92" s="18">
        <v>50</v>
      </c>
      <c r="N92" s="18"/>
      <c r="O92" s="21">
        <f t="shared" si="11"/>
        <v>5</v>
      </c>
      <c r="P92" s="18"/>
      <c r="Q92" s="18"/>
      <c r="R92" s="18"/>
      <c r="S92" s="82">
        <f t="shared" si="12"/>
        <v>0</v>
      </c>
    </row>
    <row r="93" spans="1:19" ht="12" customHeight="1" x14ac:dyDescent="0.2">
      <c r="A93" s="194"/>
      <c r="B93" s="198"/>
      <c r="C93" s="204"/>
      <c r="D93" s="40" t="s">
        <v>276</v>
      </c>
      <c r="E93" s="40"/>
      <c r="F93" s="41"/>
      <c r="G93" s="42"/>
      <c r="H93" s="18" t="s">
        <v>25</v>
      </c>
      <c r="I93" s="19"/>
      <c r="J93" s="18" t="s">
        <v>26</v>
      </c>
      <c r="K93" s="20">
        <v>0.1</v>
      </c>
      <c r="L93" s="19"/>
      <c r="M93" s="18">
        <v>50</v>
      </c>
      <c r="N93" s="18"/>
      <c r="O93" s="21">
        <f>SUM(K93*M93)</f>
        <v>5</v>
      </c>
      <c r="P93" s="18"/>
      <c r="Q93" s="18"/>
      <c r="R93" s="18"/>
      <c r="S93" s="82">
        <f>SUM(O93*Q93)</f>
        <v>0</v>
      </c>
    </row>
    <row r="94" spans="1:19" ht="12" customHeight="1" x14ac:dyDescent="0.2">
      <c r="A94" s="194"/>
      <c r="B94" s="198"/>
      <c r="C94" s="205"/>
      <c r="D94" s="84" t="s">
        <v>51</v>
      </c>
      <c r="E94" s="84"/>
      <c r="F94" s="86"/>
      <c r="G94" s="87"/>
      <c r="H94" s="87" t="s">
        <v>25</v>
      </c>
      <c r="I94" s="88"/>
      <c r="J94" s="87"/>
      <c r="K94" s="89">
        <v>0.1</v>
      </c>
      <c r="L94" s="88"/>
      <c r="M94" s="87">
        <v>50</v>
      </c>
      <c r="N94" s="87"/>
      <c r="O94" s="90">
        <f t="shared" si="11"/>
        <v>5</v>
      </c>
      <c r="P94" s="87"/>
      <c r="Q94" s="87"/>
      <c r="R94" s="87"/>
      <c r="S94" s="91">
        <f t="shared" si="12"/>
        <v>0</v>
      </c>
    </row>
    <row r="95" spans="1:19" x14ac:dyDescent="0.2">
      <c r="A95" s="194"/>
      <c r="B95" s="198"/>
      <c r="C95" s="200" t="s">
        <v>264</v>
      </c>
      <c r="D95" s="74" t="s">
        <v>234</v>
      </c>
      <c r="E95" s="109"/>
      <c r="F95" s="76"/>
      <c r="G95" s="76"/>
      <c r="H95" s="77" t="s">
        <v>52</v>
      </c>
      <c r="I95" s="78"/>
      <c r="J95" s="77"/>
      <c r="K95" s="79">
        <v>0.25</v>
      </c>
      <c r="L95" s="78"/>
      <c r="M95" s="77">
        <v>1</v>
      </c>
      <c r="N95" s="77"/>
      <c r="O95" s="80">
        <f t="shared" ref="O95:O105" si="13">SUM(K95*M95)</f>
        <v>0.25</v>
      </c>
      <c r="P95" s="77"/>
      <c r="Q95" s="77"/>
      <c r="R95" s="77"/>
      <c r="S95" s="81">
        <f t="shared" ref="S95:S105" si="14">SUM(O95*Q95)</f>
        <v>0</v>
      </c>
    </row>
    <row r="96" spans="1:19" x14ac:dyDescent="0.2">
      <c r="A96" s="194"/>
      <c r="B96" s="198"/>
      <c r="C96" s="201"/>
      <c r="D96" s="16" t="s">
        <v>233</v>
      </c>
      <c r="E96" s="9"/>
      <c r="F96" s="17"/>
      <c r="G96" s="17"/>
      <c r="H96" s="18" t="s">
        <v>235</v>
      </c>
      <c r="I96" s="19"/>
      <c r="J96" s="18"/>
      <c r="K96" s="20">
        <v>3.6</v>
      </c>
      <c r="L96" s="19"/>
      <c r="M96" s="18">
        <v>1</v>
      </c>
      <c r="N96" s="18"/>
      <c r="O96" s="21">
        <f>SUM(K96*M96)</f>
        <v>3.6</v>
      </c>
      <c r="P96" s="18"/>
      <c r="Q96" s="18"/>
      <c r="R96" s="18"/>
      <c r="S96" s="82">
        <f>SUM(O96*Q96)</f>
        <v>0</v>
      </c>
    </row>
    <row r="97" spans="1:19" ht="10.5" customHeight="1" x14ac:dyDescent="0.2">
      <c r="A97" s="194"/>
      <c r="B97" s="198"/>
      <c r="C97" s="201"/>
      <c r="D97" s="16" t="s">
        <v>53</v>
      </c>
      <c r="E97" s="16"/>
      <c r="F97" s="17"/>
      <c r="G97" s="17"/>
      <c r="H97" s="18" t="s">
        <v>54</v>
      </c>
      <c r="I97" s="19"/>
      <c r="J97" s="18"/>
      <c r="K97" s="20">
        <v>1.5</v>
      </c>
      <c r="L97" s="19"/>
      <c r="M97" s="18">
        <v>1</v>
      </c>
      <c r="N97" s="18"/>
      <c r="O97" s="35">
        <f t="shared" si="13"/>
        <v>1.5</v>
      </c>
      <c r="P97" s="18"/>
      <c r="Q97" s="18"/>
      <c r="R97" s="18"/>
      <c r="S97" s="82">
        <f t="shared" si="14"/>
        <v>0</v>
      </c>
    </row>
    <row r="98" spans="1:19" ht="10.5" customHeight="1" x14ac:dyDescent="0.2">
      <c r="A98" s="194"/>
      <c r="B98" s="198"/>
      <c r="C98" s="201"/>
      <c r="D98" s="16" t="s">
        <v>266</v>
      </c>
      <c r="E98" s="16"/>
      <c r="F98" s="17"/>
      <c r="G98" s="17"/>
      <c r="H98" s="18" t="s">
        <v>42</v>
      </c>
      <c r="I98" s="19"/>
      <c r="J98" s="18"/>
      <c r="K98" s="20">
        <v>0.05</v>
      </c>
      <c r="L98" s="19"/>
      <c r="M98" s="18">
        <v>50</v>
      </c>
      <c r="N98" s="18"/>
      <c r="O98" s="21">
        <f t="shared" si="13"/>
        <v>2.5</v>
      </c>
      <c r="P98" s="18"/>
      <c r="Q98" s="18"/>
      <c r="R98" s="18"/>
      <c r="S98" s="82">
        <f t="shared" si="14"/>
        <v>0</v>
      </c>
    </row>
    <row r="99" spans="1:19" ht="10.5" customHeight="1" x14ac:dyDescent="0.2">
      <c r="A99" s="194"/>
      <c r="B99" s="198"/>
      <c r="C99" s="201"/>
      <c r="D99" s="16" t="s">
        <v>55</v>
      </c>
      <c r="E99" s="16"/>
      <c r="F99" s="17"/>
      <c r="G99" s="17"/>
      <c r="H99" s="18" t="s">
        <v>54</v>
      </c>
      <c r="I99" s="19"/>
      <c r="J99" s="18"/>
      <c r="K99" s="20">
        <v>1.5</v>
      </c>
      <c r="L99" s="19"/>
      <c r="M99" s="18">
        <v>1</v>
      </c>
      <c r="N99" s="18"/>
      <c r="O99" s="21">
        <f t="shared" si="13"/>
        <v>1.5</v>
      </c>
      <c r="P99" s="18"/>
      <c r="Q99" s="18"/>
      <c r="R99" s="18"/>
      <c r="S99" s="82">
        <f t="shared" si="14"/>
        <v>0</v>
      </c>
    </row>
    <row r="100" spans="1:19" ht="9.75" customHeight="1" x14ac:dyDescent="0.2">
      <c r="A100" s="194"/>
      <c r="B100" s="198"/>
      <c r="C100" s="201"/>
      <c r="D100" s="16" t="s">
        <v>56</v>
      </c>
      <c r="E100" s="16"/>
      <c r="F100" s="17"/>
      <c r="G100" s="17"/>
      <c r="H100" s="18" t="s">
        <v>57</v>
      </c>
      <c r="I100" s="19"/>
      <c r="J100" s="18"/>
      <c r="K100" s="20">
        <v>0.35</v>
      </c>
      <c r="L100" s="19"/>
      <c r="M100" s="18">
        <v>1</v>
      </c>
      <c r="N100" s="18"/>
      <c r="O100" s="21">
        <f t="shared" si="13"/>
        <v>0.35</v>
      </c>
      <c r="P100" s="18"/>
      <c r="Q100" s="18"/>
      <c r="R100" s="18"/>
      <c r="S100" s="82">
        <f t="shared" si="14"/>
        <v>0</v>
      </c>
    </row>
    <row r="101" spans="1:19" ht="10.5" customHeight="1" x14ac:dyDescent="0.2">
      <c r="A101" s="194"/>
      <c r="B101" s="198"/>
      <c r="C101" s="202"/>
      <c r="D101" s="84" t="s">
        <v>58</v>
      </c>
      <c r="E101" s="84"/>
      <c r="F101" s="84"/>
      <c r="G101" s="86"/>
      <c r="H101" s="87" t="s">
        <v>17</v>
      </c>
      <c r="I101" s="88"/>
      <c r="J101" s="87"/>
      <c r="K101" s="89">
        <v>1</v>
      </c>
      <c r="L101" s="88"/>
      <c r="M101" s="87">
        <v>1</v>
      </c>
      <c r="N101" s="87"/>
      <c r="O101" s="90">
        <f t="shared" si="13"/>
        <v>1</v>
      </c>
      <c r="P101" s="87"/>
      <c r="Q101" s="87"/>
      <c r="R101" s="87"/>
      <c r="S101" s="91">
        <f t="shared" si="14"/>
        <v>0</v>
      </c>
    </row>
    <row r="102" spans="1:19" ht="11.25" customHeight="1" x14ac:dyDescent="0.2">
      <c r="A102" s="194"/>
      <c r="B102" s="198"/>
      <c r="C102" s="28" t="s">
        <v>59</v>
      </c>
      <c r="D102" s="28"/>
      <c r="E102" s="28"/>
      <c r="F102" s="25"/>
      <c r="G102" s="57"/>
      <c r="H102" s="77" t="s">
        <v>60</v>
      </c>
      <c r="I102" s="78"/>
      <c r="J102" s="77"/>
      <c r="K102" s="79">
        <v>0.1</v>
      </c>
      <c r="L102" s="78"/>
      <c r="M102" s="77">
        <v>100</v>
      </c>
      <c r="N102" s="77"/>
      <c r="O102" s="80">
        <f t="shared" si="13"/>
        <v>10</v>
      </c>
      <c r="P102" s="77"/>
      <c r="Q102" s="77"/>
      <c r="R102" s="77"/>
      <c r="S102" s="81">
        <f t="shared" si="14"/>
        <v>0</v>
      </c>
    </row>
    <row r="103" spans="1:19" ht="11.25" customHeight="1" x14ac:dyDescent="0.2">
      <c r="A103" s="194"/>
      <c r="B103" s="198"/>
      <c r="C103" s="28" t="s">
        <v>280</v>
      </c>
      <c r="D103" s="28"/>
      <c r="E103" s="28"/>
      <c r="F103" s="25"/>
      <c r="G103" s="57"/>
      <c r="H103" s="57" t="s">
        <v>25</v>
      </c>
      <c r="I103" s="58"/>
      <c r="J103" s="57" t="s">
        <v>26</v>
      </c>
      <c r="K103" s="59">
        <v>0.1</v>
      </c>
      <c r="L103" s="58"/>
      <c r="M103" s="57">
        <v>50</v>
      </c>
      <c r="N103" s="57"/>
      <c r="O103" s="35">
        <f t="shared" si="13"/>
        <v>5</v>
      </c>
      <c r="P103" s="57"/>
      <c r="Q103" s="57"/>
      <c r="R103" s="57"/>
      <c r="S103" s="98">
        <f t="shared" si="14"/>
        <v>0</v>
      </c>
    </row>
    <row r="104" spans="1:19" ht="12" customHeight="1" x14ac:dyDescent="0.2">
      <c r="A104" s="194"/>
      <c r="B104" s="198"/>
      <c r="C104" s="16" t="s">
        <v>61</v>
      </c>
      <c r="D104" s="16"/>
      <c r="E104" s="16"/>
      <c r="F104" s="17"/>
      <c r="G104" s="18"/>
      <c r="H104" s="18" t="s">
        <v>17</v>
      </c>
      <c r="I104" s="19"/>
      <c r="J104" s="18"/>
      <c r="K104" s="20">
        <v>2</v>
      </c>
      <c r="L104" s="19"/>
      <c r="M104" s="18">
        <v>1</v>
      </c>
      <c r="N104" s="18"/>
      <c r="O104" s="21">
        <f t="shared" si="13"/>
        <v>2</v>
      </c>
      <c r="P104" s="18"/>
      <c r="Q104" s="18"/>
      <c r="R104" s="18"/>
      <c r="S104" s="82">
        <f t="shared" si="14"/>
        <v>0</v>
      </c>
    </row>
    <row r="105" spans="1:19" ht="11.25" customHeight="1" x14ac:dyDescent="0.2">
      <c r="A105" s="194"/>
      <c r="B105" s="198"/>
      <c r="C105" s="16" t="s">
        <v>62</v>
      </c>
      <c r="D105" s="16"/>
      <c r="E105" s="16"/>
      <c r="F105" s="17"/>
      <c r="G105" s="18"/>
      <c r="H105" s="18" t="s">
        <v>17</v>
      </c>
      <c r="I105" s="19"/>
      <c r="J105" s="18" t="s">
        <v>63</v>
      </c>
      <c r="K105" s="20">
        <v>1</v>
      </c>
      <c r="L105" s="19"/>
      <c r="M105" s="18">
        <v>1</v>
      </c>
      <c r="N105" s="18"/>
      <c r="O105" s="21">
        <f t="shared" si="13"/>
        <v>1</v>
      </c>
      <c r="P105" s="18"/>
      <c r="Q105" s="18"/>
      <c r="R105" s="18"/>
      <c r="S105" s="82">
        <f t="shared" si="14"/>
        <v>0</v>
      </c>
    </row>
    <row r="106" spans="1:19" ht="10.5" customHeight="1" x14ac:dyDescent="0.2">
      <c r="A106" s="194"/>
      <c r="B106" s="198"/>
      <c r="C106" s="16" t="s">
        <v>70</v>
      </c>
      <c r="D106" s="16"/>
      <c r="E106" s="16"/>
      <c r="F106" s="17"/>
      <c r="G106" s="18"/>
      <c r="H106" s="18" t="s">
        <v>71</v>
      </c>
      <c r="I106" s="19"/>
      <c r="J106" s="18"/>
      <c r="K106" s="20">
        <v>8</v>
      </c>
      <c r="L106" s="19"/>
      <c r="M106" s="18">
        <v>1</v>
      </c>
      <c r="N106" s="18"/>
      <c r="O106" s="21">
        <f>SUM(K106*M106)</f>
        <v>8</v>
      </c>
      <c r="P106" s="18"/>
      <c r="Q106" s="18"/>
      <c r="R106" s="18"/>
      <c r="S106" s="82">
        <f>SUM(O106*Q106)</f>
        <v>0</v>
      </c>
    </row>
    <row r="107" spans="1:19" ht="10.5" customHeight="1" thickBot="1" x14ac:dyDescent="0.25">
      <c r="A107" s="194"/>
      <c r="B107" s="199"/>
      <c r="C107" s="84" t="s">
        <v>72</v>
      </c>
      <c r="D107" s="84"/>
      <c r="E107" s="84"/>
      <c r="F107" s="86"/>
      <c r="G107" s="87"/>
      <c r="H107" s="87" t="s">
        <v>71</v>
      </c>
      <c r="I107" s="88"/>
      <c r="J107" s="87"/>
      <c r="K107" s="89">
        <v>15.5</v>
      </c>
      <c r="L107" s="88"/>
      <c r="M107" s="87">
        <v>1</v>
      </c>
      <c r="N107" s="87"/>
      <c r="O107" s="90">
        <f>SUM(K107*M107)</f>
        <v>15.5</v>
      </c>
      <c r="P107" s="87"/>
      <c r="Q107" s="87"/>
      <c r="R107" s="87"/>
      <c r="S107" s="91">
        <f>SUM(O107*Q107)</f>
        <v>0</v>
      </c>
    </row>
    <row r="108" spans="1:19" ht="9" customHeight="1" x14ac:dyDescent="0.2">
      <c r="A108" s="138"/>
      <c r="B108" s="139"/>
      <c r="C108" s="9"/>
      <c r="D108" s="9"/>
      <c r="E108" s="9"/>
      <c r="F108" s="9"/>
      <c r="G108" s="9"/>
      <c r="H108" s="9"/>
      <c r="I108" s="1"/>
      <c r="J108" s="9"/>
      <c r="K108" s="31"/>
      <c r="L108" s="1"/>
      <c r="M108" s="9"/>
      <c r="N108" s="9"/>
      <c r="O108" s="1"/>
      <c r="P108" s="9"/>
      <c r="Q108" s="9"/>
      <c r="R108" s="9"/>
    </row>
    <row r="109" spans="1:19" ht="12.75" hidden="1" customHeight="1" x14ac:dyDescent="0.2">
      <c r="A109" s="92"/>
      <c r="B109" s="139"/>
      <c r="C109" s="9"/>
      <c r="D109" s="9"/>
      <c r="E109" s="9"/>
      <c r="F109" s="9"/>
      <c r="G109" s="9"/>
      <c r="H109" s="9"/>
      <c r="I109" s="1"/>
      <c r="J109" s="9"/>
      <c r="K109" s="31"/>
      <c r="L109" s="1"/>
      <c r="M109" s="9"/>
      <c r="N109" s="9"/>
      <c r="O109" s="1"/>
      <c r="P109" s="9"/>
      <c r="Q109" s="9"/>
      <c r="R109" s="9"/>
    </row>
    <row r="110" spans="1:19" ht="12.75" hidden="1" customHeight="1" x14ac:dyDescent="0.2">
      <c r="A110" s="92"/>
      <c r="B110" s="9"/>
      <c r="C110" s="9"/>
      <c r="D110" s="9"/>
      <c r="E110" s="9"/>
      <c r="F110" s="9"/>
      <c r="G110" s="9"/>
      <c r="H110" s="9"/>
      <c r="I110" s="1"/>
      <c r="J110" s="9"/>
      <c r="K110" s="31"/>
      <c r="L110" s="1"/>
      <c r="M110" s="9"/>
      <c r="N110" s="9"/>
      <c r="O110" s="1"/>
      <c r="P110" s="9"/>
      <c r="Q110" s="9"/>
      <c r="R110" s="9"/>
    </row>
    <row r="111" spans="1:19" x14ac:dyDescent="0.2">
      <c r="A111" s="195"/>
      <c r="B111" s="209" t="s">
        <v>81</v>
      </c>
      <c r="C111" s="200" t="s">
        <v>258</v>
      </c>
      <c r="D111" s="74" t="s">
        <v>74</v>
      </c>
      <c r="E111" s="74"/>
      <c r="F111" s="134"/>
      <c r="G111" s="77"/>
      <c r="H111" s="77" t="s">
        <v>75</v>
      </c>
      <c r="I111" s="78"/>
      <c r="J111" s="77"/>
      <c r="K111" s="79">
        <v>0.1</v>
      </c>
      <c r="L111" s="78"/>
      <c r="M111" s="77">
        <v>50</v>
      </c>
      <c r="N111" s="77"/>
      <c r="O111" s="80">
        <f>SUM(K111*M111)</f>
        <v>5</v>
      </c>
      <c r="P111" s="77"/>
      <c r="Q111" s="77"/>
      <c r="R111" s="77"/>
      <c r="S111" s="81">
        <f>SUM(O111*Q111)</f>
        <v>0</v>
      </c>
    </row>
    <row r="112" spans="1:19" ht="14.25" customHeight="1" x14ac:dyDescent="0.2">
      <c r="A112" s="193"/>
      <c r="B112" s="210"/>
      <c r="C112" s="201"/>
      <c r="D112" s="9" t="s">
        <v>76</v>
      </c>
      <c r="E112" s="16"/>
      <c r="F112" s="17"/>
      <c r="G112" s="18"/>
      <c r="H112" s="18" t="s">
        <v>77</v>
      </c>
      <c r="I112" s="19"/>
      <c r="J112" s="18"/>
      <c r="K112" s="20">
        <v>0.1</v>
      </c>
      <c r="L112" s="19"/>
      <c r="M112" s="18">
        <v>50</v>
      </c>
      <c r="N112" s="18"/>
      <c r="O112" s="21">
        <f>SUM(K112*M112)</f>
        <v>5</v>
      </c>
      <c r="P112" s="18"/>
      <c r="Q112" s="18"/>
      <c r="R112" s="18"/>
      <c r="S112" s="82">
        <f>SUM(O112*Q112)</f>
        <v>0</v>
      </c>
    </row>
    <row r="113" spans="1:19" ht="14.25" customHeight="1" x14ac:dyDescent="0.2">
      <c r="A113" s="193"/>
      <c r="B113" s="210"/>
      <c r="C113" s="201"/>
      <c r="D113" s="40" t="s">
        <v>78</v>
      </c>
      <c r="E113" s="16"/>
      <c r="F113" s="17"/>
      <c r="G113" s="18" t="s">
        <v>65</v>
      </c>
      <c r="H113" s="18" t="s">
        <v>25</v>
      </c>
      <c r="I113" s="19"/>
      <c r="J113" s="18"/>
      <c r="K113" s="20">
        <v>0.05</v>
      </c>
      <c r="L113" s="19"/>
      <c r="M113" s="18">
        <v>50</v>
      </c>
      <c r="N113" s="18"/>
      <c r="O113" s="21">
        <f>SUM(K113*M113)</f>
        <v>2.5</v>
      </c>
      <c r="P113" s="18"/>
      <c r="Q113" s="18"/>
      <c r="R113" s="18"/>
      <c r="S113" s="82">
        <f>SUM(O113*Q113)</f>
        <v>0</v>
      </c>
    </row>
    <row r="114" spans="1:19" x14ac:dyDescent="0.2">
      <c r="A114" s="193"/>
      <c r="B114" s="210"/>
      <c r="C114" s="202"/>
      <c r="D114" s="16" t="s">
        <v>79</v>
      </c>
      <c r="E114" s="16"/>
      <c r="F114" s="17"/>
      <c r="G114" s="18" t="s">
        <v>80</v>
      </c>
      <c r="H114" s="18" t="s">
        <v>25</v>
      </c>
      <c r="I114" s="19"/>
      <c r="J114" s="18" t="s">
        <v>26</v>
      </c>
      <c r="K114" s="20">
        <v>0.1</v>
      </c>
      <c r="L114" s="19"/>
      <c r="M114" s="18">
        <v>50</v>
      </c>
      <c r="N114" s="18"/>
      <c r="O114" s="21">
        <f>SUM(K114*M114)</f>
        <v>5</v>
      </c>
      <c r="P114" s="18"/>
      <c r="Q114" s="18"/>
      <c r="R114" s="18"/>
      <c r="S114" s="82">
        <f>SUM(O114*Q114)</f>
        <v>0</v>
      </c>
    </row>
    <row r="115" spans="1:19" ht="1.5" customHeight="1" x14ac:dyDescent="0.2">
      <c r="A115" s="193"/>
      <c r="B115" s="210"/>
      <c r="C115" s="109"/>
      <c r="D115" s="109"/>
      <c r="E115" s="109"/>
      <c r="F115" s="110"/>
      <c r="G115" s="111"/>
      <c r="H115" s="111"/>
      <c r="I115" s="112"/>
      <c r="J115" s="111"/>
      <c r="K115" s="113"/>
      <c r="L115" s="112"/>
      <c r="M115" s="111"/>
      <c r="N115" s="111"/>
      <c r="O115" s="114"/>
      <c r="P115" s="111"/>
      <c r="Q115" s="111"/>
      <c r="R115" s="111"/>
      <c r="S115" s="115"/>
    </row>
    <row r="116" spans="1:19" x14ac:dyDescent="0.2">
      <c r="A116" s="193"/>
      <c r="B116" s="210"/>
      <c r="C116" s="133" t="s">
        <v>82</v>
      </c>
      <c r="D116" s="74"/>
      <c r="E116" s="74"/>
      <c r="F116" s="134"/>
      <c r="G116" s="77"/>
      <c r="H116" s="77" t="s">
        <v>83</v>
      </c>
      <c r="I116" s="78"/>
      <c r="J116" s="77"/>
      <c r="K116" s="79">
        <v>0.4</v>
      </c>
      <c r="L116" s="78"/>
      <c r="M116" s="77">
        <v>50</v>
      </c>
      <c r="N116" s="77"/>
      <c r="O116" s="80">
        <f t="shared" ref="O116:O124" si="15">SUM(K116*M116)</f>
        <v>20</v>
      </c>
      <c r="P116" s="77"/>
      <c r="Q116" s="77"/>
      <c r="R116" s="77"/>
      <c r="S116" s="81">
        <f t="shared" ref="S116:S124" si="16">SUM(O116*Q116)</f>
        <v>0</v>
      </c>
    </row>
    <row r="117" spans="1:19" x14ac:dyDescent="0.2">
      <c r="A117" s="193"/>
      <c r="B117" s="210"/>
      <c r="C117" s="116" t="s">
        <v>84</v>
      </c>
      <c r="D117" s="16"/>
      <c r="E117" s="16"/>
      <c r="F117" s="37"/>
      <c r="G117" s="18"/>
      <c r="H117" s="18"/>
      <c r="I117" s="19"/>
      <c r="J117" s="18"/>
      <c r="K117" s="20">
        <v>0.5</v>
      </c>
      <c r="L117" s="19"/>
      <c r="M117" s="18">
        <v>50</v>
      </c>
      <c r="N117" s="18"/>
      <c r="O117" s="21">
        <f t="shared" si="15"/>
        <v>25</v>
      </c>
      <c r="P117" s="18"/>
      <c r="Q117" s="18"/>
      <c r="R117" s="18"/>
      <c r="S117" s="82">
        <f t="shared" si="16"/>
        <v>0</v>
      </c>
    </row>
    <row r="118" spans="1:19" x14ac:dyDescent="0.2">
      <c r="A118" s="193"/>
      <c r="B118" s="210"/>
      <c r="C118" s="117" t="s">
        <v>85</v>
      </c>
      <c r="D118" s="16"/>
      <c r="E118" s="16"/>
      <c r="F118" s="17"/>
      <c r="G118" s="18" t="s">
        <v>283</v>
      </c>
      <c r="H118" s="18" t="s">
        <v>25</v>
      </c>
      <c r="I118" s="19"/>
      <c r="J118" s="18" t="s">
        <v>26</v>
      </c>
      <c r="K118" s="20">
        <v>0.1</v>
      </c>
      <c r="L118" s="19"/>
      <c r="M118" s="18">
        <v>50</v>
      </c>
      <c r="N118" s="18"/>
      <c r="O118" s="21">
        <f t="shared" si="15"/>
        <v>5</v>
      </c>
      <c r="P118" s="18"/>
      <c r="Q118" s="18"/>
      <c r="R118" s="18"/>
      <c r="S118" s="82">
        <f t="shared" si="16"/>
        <v>0</v>
      </c>
    </row>
    <row r="119" spans="1:19" x14ac:dyDescent="0.2">
      <c r="A119" s="193"/>
      <c r="B119" s="210"/>
      <c r="C119" s="117" t="s">
        <v>86</v>
      </c>
      <c r="D119" s="16"/>
      <c r="E119" s="16"/>
      <c r="F119" s="17"/>
      <c r="G119" s="18"/>
      <c r="H119" s="18" t="s">
        <v>25</v>
      </c>
      <c r="I119" s="19"/>
      <c r="J119" s="18"/>
      <c r="K119" s="20">
        <v>0.1</v>
      </c>
      <c r="L119" s="19"/>
      <c r="M119" s="18">
        <v>12</v>
      </c>
      <c r="N119" s="18"/>
      <c r="O119" s="21">
        <f t="shared" si="15"/>
        <v>1.2000000000000002</v>
      </c>
      <c r="P119" s="18"/>
      <c r="Q119" s="18"/>
      <c r="R119" s="18"/>
      <c r="S119" s="82">
        <f t="shared" si="16"/>
        <v>0</v>
      </c>
    </row>
    <row r="120" spans="1:19" x14ac:dyDescent="0.2">
      <c r="A120" s="193"/>
      <c r="B120" s="210"/>
      <c r="C120" s="117" t="s">
        <v>87</v>
      </c>
      <c r="D120" s="16"/>
      <c r="E120" s="16"/>
      <c r="F120" s="17"/>
      <c r="G120" s="18" t="s">
        <v>88</v>
      </c>
      <c r="H120" s="18" t="s">
        <v>25</v>
      </c>
      <c r="I120" s="19"/>
      <c r="J120" s="18"/>
      <c r="K120" s="20">
        <v>0.5</v>
      </c>
      <c r="L120" s="19"/>
      <c r="M120" s="18">
        <v>12</v>
      </c>
      <c r="N120" s="18"/>
      <c r="O120" s="21">
        <f t="shared" si="15"/>
        <v>6</v>
      </c>
      <c r="P120" s="18"/>
      <c r="Q120" s="18"/>
      <c r="R120" s="18"/>
      <c r="S120" s="82">
        <f t="shared" si="16"/>
        <v>0</v>
      </c>
    </row>
    <row r="121" spans="1:19" x14ac:dyDescent="0.2">
      <c r="A121" s="193"/>
      <c r="B121" s="210"/>
      <c r="C121" s="117" t="s">
        <v>89</v>
      </c>
      <c r="D121" s="16"/>
      <c r="E121" s="16"/>
      <c r="F121" s="17"/>
      <c r="G121" s="18" t="s">
        <v>90</v>
      </c>
      <c r="H121" s="18" t="s">
        <v>91</v>
      </c>
      <c r="I121" s="19"/>
      <c r="J121" s="18"/>
      <c r="K121" s="20">
        <v>0.2</v>
      </c>
      <c r="L121" s="19"/>
      <c r="M121" s="18">
        <v>50</v>
      </c>
      <c r="N121" s="18"/>
      <c r="O121" s="21">
        <f t="shared" si="15"/>
        <v>10</v>
      </c>
      <c r="P121" s="18"/>
      <c r="Q121" s="18"/>
      <c r="R121" s="18"/>
      <c r="S121" s="82">
        <f t="shared" si="16"/>
        <v>0</v>
      </c>
    </row>
    <row r="122" spans="1:19" x14ac:dyDescent="0.2">
      <c r="A122" s="193"/>
      <c r="B122" s="210"/>
      <c r="C122" s="118" t="s">
        <v>89</v>
      </c>
      <c r="D122" s="1"/>
      <c r="E122" s="16"/>
      <c r="F122" s="17"/>
      <c r="G122" s="18" t="s">
        <v>92</v>
      </c>
      <c r="H122" s="18" t="s">
        <v>91</v>
      </c>
      <c r="I122" s="19"/>
      <c r="J122" s="18"/>
      <c r="K122" s="20">
        <v>0.2</v>
      </c>
      <c r="L122" s="19"/>
      <c r="M122" s="18">
        <v>50</v>
      </c>
      <c r="N122" s="18"/>
      <c r="O122" s="21">
        <f t="shared" si="15"/>
        <v>10</v>
      </c>
      <c r="P122" s="18"/>
      <c r="Q122" s="18"/>
      <c r="R122" s="18"/>
      <c r="S122" s="82">
        <f t="shared" si="16"/>
        <v>0</v>
      </c>
    </row>
    <row r="123" spans="1:19" x14ac:dyDescent="0.2">
      <c r="A123" s="193"/>
      <c r="B123" s="210"/>
      <c r="C123" s="117" t="s">
        <v>93</v>
      </c>
      <c r="D123" s="16"/>
      <c r="E123" s="16"/>
      <c r="F123" s="17"/>
      <c r="G123" s="18"/>
      <c r="H123" s="18" t="s">
        <v>94</v>
      </c>
      <c r="I123" s="19"/>
      <c r="J123" s="18"/>
      <c r="K123" s="20">
        <v>0.4</v>
      </c>
      <c r="L123" s="19"/>
      <c r="M123" s="18">
        <v>50</v>
      </c>
      <c r="N123" s="18"/>
      <c r="O123" s="21">
        <f t="shared" si="15"/>
        <v>20</v>
      </c>
      <c r="P123" s="18"/>
      <c r="Q123" s="18"/>
      <c r="R123" s="18"/>
      <c r="S123" s="82">
        <f t="shared" si="16"/>
        <v>0</v>
      </c>
    </row>
    <row r="124" spans="1:19" ht="15" customHeight="1" x14ac:dyDescent="0.2">
      <c r="A124" s="193"/>
      <c r="B124" s="210"/>
      <c r="C124" s="132" t="s">
        <v>95</v>
      </c>
      <c r="D124" s="16"/>
      <c r="E124" s="16"/>
      <c r="F124" s="17"/>
      <c r="G124" s="18"/>
      <c r="H124" s="18"/>
      <c r="I124" s="19"/>
      <c r="J124" s="18"/>
      <c r="K124" s="20">
        <v>0.6</v>
      </c>
      <c r="L124" s="19"/>
      <c r="M124" s="18">
        <v>50</v>
      </c>
      <c r="N124" s="18"/>
      <c r="O124" s="21">
        <f t="shared" si="15"/>
        <v>30</v>
      </c>
      <c r="P124" s="18"/>
      <c r="Q124" s="18"/>
      <c r="R124" s="18"/>
      <c r="S124" s="82">
        <f t="shared" si="16"/>
        <v>0</v>
      </c>
    </row>
    <row r="125" spans="1:19" ht="13.5" customHeight="1" x14ac:dyDescent="0.2">
      <c r="A125" s="193"/>
      <c r="B125" s="210"/>
      <c r="C125" s="206" t="s">
        <v>263</v>
      </c>
      <c r="D125" s="16" t="s">
        <v>64</v>
      </c>
      <c r="E125" s="16"/>
      <c r="F125" s="17"/>
      <c r="G125" s="18" t="s">
        <v>65</v>
      </c>
      <c r="H125" s="18" t="s">
        <v>25</v>
      </c>
      <c r="I125" s="19"/>
      <c r="J125" s="18"/>
      <c r="K125" s="20">
        <v>0.05</v>
      </c>
      <c r="L125" s="19"/>
      <c r="M125" s="18">
        <v>50</v>
      </c>
      <c r="N125" s="18"/>
      <c r="O125" s="21">
        <f>SUM(K125*M125)</f>
        <v>2.5</v>
      </c>
      <c r="P125" s="18"/>
      <c r="Q125" s="18"/>
      <c r="R125" s="18"/>
      <c r="S125" s="82">
        <f>SUM(O125*Q125)</f>
        <v>0</v>
      </c>
    </row>
    <row r="126" spans="1:19" ht="13.5" customHeight="1" x14ac:dyDescent="0.2">
      <c r="A126" s="193"/>
      <c r="B126" s="211"/>
      <c r="C126" s="207"/>
      <c r="D126" s="16" t="s">
        <v>66</v>
      </c>
      <c r="E126" s="16"/>
      <c r="F126" s="17"/>
      <c r="G126" s="18" t="s">
        <v>67</v>
      </c>
      <c r="H126" s="18" t="s">
        <v>25</v>
      </c>
      <c r="I126" s="19"/>
      <c r="J126" s="18" t="s">
        <v>26</v>
      </c>
      <c r="K126" s="20">
        <v>0.1</v>
      </c>
      <c r="L126" s="19"/>
      <c r="M126" s="18">
        <v>50</v>
      </c>
      <c r="N126" s="18"/>
      <c r="O126" s="21">
        <f>SUM(K126*M126)</f>
        <v>5</v>
      </c>
      <c r="P126" s="18"/>
      <c r="Q126" s="18"/>
      <c r="R126" s="18"/>
      <c r="S126" s="82">
        <f>SUM(O126*Q126)</f>
        <v>0</v>
      </c>
    </row>
    <row r="127" spans="1:19" ht="13.5" customHeight="1" x14ac:dyDescent="0.2">
      <c r="A127" s="193"/>
      <c r="B127" s="211"/>
      <c r="C127" s="207"/>
      <c r="D127" s="40" t="s">
        <v>265</v>
      </c>
      <c r="E127" s="40"/>
      <c r="F127" s="41"/>
      <c r="G127" s="42"/>
      <c r="H127" s="18" t="s">
        <v>42</v>
      </c>
      <c r="I127" s="19"/>
      <c r="J127" s="18"/>
      <c r="K127" s="20">
        <v>0.05</v>
      </c>
      <c r="L127" s="19"/>
      <c r="M127" s="18">
        <v>50</v>
      </c>
      <c r="N127" s="18"/>
      <c r="O127" s="21">
        <f>SUM(K127*M127)</f>
        <v>2.5</v>
      </c>
      <c r="P127" s="18"/>
      <c r="Q127" s="18"/>
      <c r="R127" s="18"/>
      <c r="S127" s="82">
        <f>SUM(O127*Q127)</f>
        <v>0</v>
      </c>
    </row>
    <row r="128" spans="1:19" ht="12.75" customHeight="1" x14ac:dyDescent="0.2">
      <c r="A128" s="193"/>
      <c r="B128" s="212"/>
      <c r="C128" s="208"/>
      <c r="D128" s="84" t="s">
        <v>68</v>
      </c>
      <c r="E128" s="84"/>
      <c r="F128" s="86"/>
      <c r="G128" s="87"/>
      <c r="H128" s="87" t="s">
        <v>69</v>
      </c>
      <c r="I128" s="88"/>
      <c r="J128" s="87"/>
      <c r="K128" s="89">
        <v>25</v>
      </c>
      <c r="L128" s="88"/>
      <c r="M128" s="87">
        <v>1</v>
      </c>
      <c r="N128" s="87"/>
      <c r="O128" s="90">
        <f>SUM(K128*M128)</f>
        <v>25</v>
      </c>
      <c r="P128" s="87"/>
      <c r="Q128" s="87"/>
      <c r="R128" s="87"/>
      <c r="S128" s="91">
        <f>SUM(O128*Q128)</f>
        <v>0</v>
      </c>
    </row>
    <row r="129" spans="1:19" x14ac:dyDescent="0.2">
      <c r="A129" s="193"/>
      <c r="B129" s="216" t="s">
        <v>259</v>
      </c>
      <c r="C129" s="28" t="s">
        <v>278</v>
      </c>
      <c r="D129" s="28"/>
      <c r="E129" s="28"/>
      <c r="F129" s="25"/>
      <c r="G129" s="57" t="s">
        <v>16</v>
      </c>
      <c r="H129" s="57" t="s">
        <v>17</v>
      </c>
      <c r="I129" s="58"/>
      <c r="J129" s="57"/>
      <c r="K129" s="59">
        <v>1.8</v>
      </c>
      <c r="L129" s="58"/>
      <c r="M129" s="57">
        <v>1</v>
      </c>
      <c r="N129" s="57"/>
      <c r="O129" s="35">
        <f>SUM(K129*M129)</f>
        <v>1.8</v>
      </c>
      <c r="P129" s="57"/>
      <c r="Q129" s="57"/>
      <c r="R129" s="57"/>
      <c r="S129" s="98">
        <f>SUM(O129*Q129)</f>
        <v>0</v>
      </c>
    </row>
    <row r="130" spans="1:19" ht="12.75" customHeight="1" x14ac:dyDescent="0.2">
      <c r="A130" s="193"/>
      <c r="B130" s="217"/>
      <c r="C130" s="28" t="s">
        <v>18</v>
      </c>
      <c r="D130" s="28"/>
      <c r="E130" s="28"/>
      <c r="F130" s="25"/>
      <c r="G130" s="57" t="s">
        <v>19</v>
      </c>
      <c r="H130" s="57" t="s">
        <v>17</v>
      </c>
      <c r="I130" s="58"/>
      <c r="J130" s="57"/>
      <c r="K130" s="59">
        <v>0.5</v>
      </c>
      <c r="L130" s="58"/>
      <c r="M130" s="57">
        <v>1</v>
      </c>
      <c r="N130" s="57"/>
      <c r="O130" s="35">
        <f t="shared" ref="O130:O136" si="17">SUM(K130*M130)</f>
        <v>0.5</v>
      </c>
      <c r="P130" s="57"/>
      <c r="Q130" s="57"/>
      <c r="R130" s="57"/>
      <c r="S130" s="98">
        <f t="shared" ref="S130:S136" si="18">SUM(O130*Q130)</f>
        <v>0</v>
      </c>
    </row>
    <row r="131" spans="1:19" x14ac:dyDescent="0.2">
      <c r="A131" s="193"/>
      <c r="B131" s="217"/>
      <c r="C131" s="16" t="s">
        <v>20</v>
      </c>
      <c r="D131" s="16"/>
      <c r="E131" s="16"/>
      <c r="F131" s="17"/>
      <c r="G131" s="18" t="s">
        <v>21</v>
      </c>
      <c r="H131" s="18" t="s">
        <v>17</v>
      </c>
      <c r="I131" s="19"/>
      <c r="J131" s="18" t="s">
        <v>22</v>
      </c>
      <c r="K131" s="20">
        <v>0.8</v>
      </c>
      <c r="L131" s="19"/>
      <c r="M131" s="18">
        <v>1</v>
      </c>
      <c r="N131" s="18"/>
      <c r="O131" s="21">
        <f t="shared" si="17"/>
        <v>0.8</v>
      </c>
      <c r="P131" s="18"/>
      <c r="Q131" s="18"/>
      <c r="R131" s="18"/>
      <c r="S131" s="82">
        <f t="shared" si="18"/>
        <v>0</v>
      </c>
    </row>
    <row r="132" spans="1:19" x14ac:dyDescent="0.2">
      <c r="A132" s="193"/>
      <c r="B132" s="217"/>
      <c r="C132" s="16" t="s">
        <v>23</v>
      </c>
      <c r="D132" s="16"/>
      <c r="E132" s="16"/>
      <c r="F132" s="17"/>
      <c r="G132" s="18" t="s">
        <v>21</v>
      </c>
      <c r="H132" s="18" t="s">
        <v>17</v>
      </c>
      <c r="I132" s="19"/>
      <c r="J132" s="18" t="s">
        <v>22</v>
      </c>
      <c r="K132" s="20">
        <v>0.8</v>
      </c>
      <c r="L132" s="19"/>
      <c r="M132" s="18">
        <v>1</v>
      </c>
      <c r="N132" s="18"/>
      <c r="O132" s="21">
        <f t="shared" si="17"/>
        <v>0.8</v>
      </c>
      <c r="P132" s="18"/>
      <c r="Q132" s="18"/>
      <c r="R132" s="18"/>
      <c r="S132" s="82">
        <f t="shared" si="18"/>
        <v>0</v>
      </c>
    </row>
    <row r="133" spans="1:19" x14ac:dyDescent="0.2">
      <c r="A133" s="193"/>
      <c r="B133" s="217"/>
      <c r="C133" s="74" t="s">
        <v>24</v>
      </c>
      <c r="D133" s="16"/>
      <c r="E133" s="16"/>
      <c r="F133" s="17"/>
      <c r="G133" s="18" t="s">
        <v>283</v>
      </c>
      <c r="H133" s="18" t="s">
        <v>25</v>
      </c>
      <c r="I133" s="19"/>
      <c r="J133" s="18" t="s">
        <v>26</v>
      </c>
      <c r="K133" s="20">
        <v>0.1</v>
      </c>
      <c r="L133" s="19"/>
      <c r="M133" s="18">
        <v>50</v>
      </c>
      <c r="N133" s="18"/>
      <c r="O133" s="21">
        <f>SUM(K133*M133)</f>
        <v>5</v>
      </c>
      <c r="P133" s="18"/>
      <c r="Q133" s="18"/>
      <c r="R133" s="18"/>
      <c r="S133" s="82">
        <f>SUM(O133*Q133)</f>
        <v>0</v>
      </c>
    </row>
    <row r="134" spans="1:19" ht="10.5" customHeight="1" x14ac:dyDescent="0.2">
      <c r="A134" s="193"/>
      <c r="B134" s="217"/>
      <c r="C134" s="16" t="s">
        <v>27</v>
      </c>
      <c r="D134" s="16"/>
      <c r="E134" s="16"/>
      <c r="F134" s="17"/>
      <c r="G134" s="18" t="s">
        <v>28</v>
      </c>
      <c r="H134" s="18" t="s">
        <v>25</v>
      </c>
      <c r="I134" s="19"/>
      <c r="J134" s="18"/>
      <c r="K134" s="20">
        <v>0.1</v>
      </c>
      <c r="L134" s="19"/>
      <c r="M134" s="18">
        <v>50</v>
      </c>
      <c r="N134" s="18"/>
      <c r="O134" s="21">
        <f t="shared" si="17"/>
        <v>5</v>
      </c>
      <c r="P134" s="23"/>
      <c r="Q134" s="18"/>
      <c r="R134" s="18">
        <v>1</v>
      </c>
      <c r="S134" s="82">
        <f t="shared" si="18"/>
        <v>0</v>
      </c>
    </row>
    <row r="135" spans="1:19" ht="11.25" customHeight="1" x14ac:dyDescent="0.2">
      <c r="A135" s="193"/>
      <c r="B135" s="217"/>
      <c r="C135" s="16" t="s">
        <v>29</v>
      </c>
      <c r="D135" s="16"/>
      <c r="E135" s="16"/>
      <c r="F135" s="17"/>
      <c r="G135" s="18" t="s">
        <v>30</v>
      </c>
      <c r="H135" s="18" t="s">
        <v>17</v>
      </c>
      <c r="I135" s="19"/>
      <c r="J135" s="18"/>
      <c r="K135" s="20">
        <v>0.6</v>
      </c>
      <c r="L135" s="19"/>
      <c r="M135" s="18">
        <v>1</v>
      </c>
      <c r="N135" s="18"/>
      <c r="O135" s="21">
        <f t="shared" si="17"/>
        <v>0.6</v>
      </c>
      <c r="P135" s="18"/>
      <c r="Q135" s="18"/>
      <c r="R135" s="18"/>
      <c r="S135" s="82">
        <f t="shared" si="18"/>
        <v>0</v>
      </c>
    </row>
    <row r="136" spans="1:19" ht="12" customHeight="1" x14ac:dyDescent="0.2">
      <c r="A136" s="193"/>
      <c r="B136" s="217"/>
      <c r="C136" s="16" t="s">
        <v>31</v>
      </c>
      <c r="D136" s="16"/>
      <c r="E136" s="16"/>
      <c r="F136" s="17"/>
      <c r="G136" s="18" t="s">
        <v>232</v>
      </c>
      <c r="H136" s="18" t="s">
        <v>17</v>
      </c>
      <c r="I136" s="19"/>
      <c r="J136" s="18" t="s">
        <v>32</v>
      </c>
      <c r="K136" s="20">
        <v>0.6</v>
      </c>
      <c r="L136" s="19"/>
      <c r="M136" s="18">
        <v>1</v>
      </c>
      <c r="N136" s="18"/>
      <c r="O136" s="21">
        <f t="shared" si="17"/>
        <v>0.6</v>
      </c>
      <c r="P136" s="18"/>
      <c r="Q136" s="18"/>
      <c r="R136" s="18"/>
      <c r="S136" s="82">
        <f t="shared" si="18"/>
        <v>0</v>
      </c>
    </row>
    <row r="137" spans="1:19" ht="12" customHeight="1" x14ac:dyDescent="0.2">
      <c r="A137" s="193"/>
      <c r="B137" s="217"/>
      <c r="C137" s="16" t="s">
        <v>33</v>
      </c>
      <c r="D137" s="16"/>
      <c r="E137" s="16"/>
      <c r="F137" s="17"/>
      <c r="G137" s="18"/>
      <c r="H137" s="24" t="s">
        <v>25</v>
      </c>
      <c r="I137" s="19"/>
      <c r="J137" s="18"/>
      <c r="K137" s="20">
        <v>0.1</v>
      </c>
      <c r="L137" s="19"/>
      <c r="M137" s="18">
        <v>50</v>
      </c>
      <c r="N137" s="18"/>
      <c r="O137" s="21">
        <v>5</v>
      </c>
      <c r="P137" s="18"/>
      <c r="Q137" s="18"/>
      <c r="R137" s="18"/>
      <c r="S137" s="82">
        <f>+SUM(20*Q137)</f>
        <v>0</v>
      </c>
    </row>
    <row r="138" spans="1:19" x14ac:dyDescent="0.2">
      <c r="A138" s="193"/>
      <c r="B138" s="217"/>
      <c r="C138" s="40" t="s">
        <v>34</v>
      </c>
      <c r="D138" s="16"/>
      <c r="E138" s="16"/>
      <c r="F138" s="17"/>
      <c r="G138" s="18" t="s">
        <v>35</v>
      </c>
      <c r="H138" s="18" t="s">
        <v>25</v>
      </c>
      <c r="I138" s="19"/>
      <c r="J138" s="18"/>
      <c r="K138" s="20">
        <v>0.25</v>
      </c>
      <c r="L138" s="19"/>
      <c r="M138" s="18">
        <v>50</v>
      </c>
      <c r="N138" s="18"/>
      <c r="O138" s="21">
        <f t="shared" ref="O138:O144" si="19">SUM(K138*M138)</f>
        <v>12.5</v>
      </c>
      <c r="P138" s="18"/>
      <c r="Q138" s="18"/>
      <c r="R138" s="18"/>
      <c r="S138" s="82">
        <f>SUM(O138*Q138)</f>
        <v>0</v>
      </c>
    </row>
    <row r="139" spans="1:19" ht="10.5" customHeight="1" x14ac:dyDescent="0.2">
      <c r="A139" s="193"/>
      <c r="B139" s="217"/>
      <c r="C139" s="213" t="s">
        <v>275</v>
      </c>
      <c r="D139" s="16" t="s">
        <v>37</v>
      </c>
      <c r="E139" s="16"/>
      <c r="F139" s="17"/>
      <c r="G139" s="18" t="s">
        <v>36</v>
      </c>
      <c r="H139" s="18" t="s">
        <v>25</v>
      </c>
      <c r="I139" s="19"/>
      <c r="J139" s="18" t="s">
        <v>36</v>
      </c>
      <c r="K139" s="20">
        <v>0.25</v>
      </c>
      <c r="L139" s="19"/>
      <c r="M139" s="18">
        <v>50</v>
      </c>
      <c r="N139" s="18"/>
      <c r="O139" s="21">
        <f t="shared" si="19"/>
        <v>12.5</v>
      </c>
      <c r="P139" s="18"/>
      <c r="Q139" s="18"/>
      <c r="R139" s="18">
        <v>10</v>
      </c>
      <c r="S139" s="82">
        <f>SUM(O139*Q139)</f>
        <v>0</v>
      </c>
    </row>
    <row r="140" spans="1:19" ht="11.25" customHeight="1" x14ac:dyDescent="0.2">
      <c r="A140" s="193"/>
      <c r="B140" s="217"/>
      <c r="C140" s="214"/>
      <c r="D140" s="9" t="s">
        <v>38</v>
      </c>
      <c r="E140" s="16"/>
      <c r="F140" s="17"/>
      <c r="G140" s="18" t="s">
        <v>36</v>
      </c>
      <c r="H140" s="18" t="s">
        <v>25</v>
      </c>
      <c r="I140" s="19"/>
      <c r="J140" s="18" t="s">
        <v>36</v>
      </c>
      <c r="K140" s="20">
        <v>0.25</v>
      </c>
      <c r="L140" s="19"/>
      <c r="M140" s="18">
        <v>50</v>
      </c>
      <c r="N140" s="18"/>
      <c r="O140" s="21">
        <f t="shared" si="19"/>
        <v>12.5</v>
      </c>
      <c r="P140" s="18"/>
      <c r="Q140" s="18"/>
      <c r="R140" s="18"/>
      <c r="S140" s="82">
        <f>SUM(O140*Q140)</f>
        <v>0</v>
      </c>
    </row>
    <row r="141" spans="1:19" ht="11.25" customHeight="1" x14ac:dyDescent="0.2">
      <c r="A141" s="193"/>
      <c r="B141" s="217"/>
      <c r="C141" s="214"/>
      <c r="D141" s="16" t="s">
        <v>136</v>
      </c>
      <c r="E141" s="16"/>
      <c r="F141" s="17"/>
      <c r="G141" s="18" t="s">
        <v>36</v>
      </c>
      <c r="H141" s="18" t="s">
        <v>25</v>
      </c>
      <c r="I141" s="19"/>
      <c r="J141" s="18" t="s">
        <v>36</v>
      </c>
      <c r="K141" s="20">
        <v>0.25</v>
      </c>
      <c r="L141" s="19"/>
      <c r="M141" s="18">
        <v>50</v>
      </c>
      <c r="N141" s="18"/>
      <c r="O141" s="21">
        <f t="shared" si="19"/>
        <v>12.5</v>
      </c>
      <c r="P141" s="18"/>
      <c r="Q141" s="18"/>
      <c r="R141" s="18"/>
      <c r="S141" s="82">
        <f t="shared" ref="S141:S149" si="20">SUM(O141*Q141)</f>
        <v>0</v>
      </c>
    </row>
    <row r="142" spans="1:19" ht="11.25" customHeight="1" x14ac:dyDescent="0.2">
      <c r="A142" s="193"/>
      <c r="B142" s="217"/>
      <c r="C142" s="214"/>
      <c r="D142" s="16" t="s">
        <v>273</v>
      </c>
      <c r="E142" s="16"/>
      <c r="F142" s="17"/>
      <c r="G142" s="18" t="s">
        <v>36</v>
      </c>
      <c r="H142" s="18" t="s">
        <v>25</v>
      </c>
      <c r="I142" s="19"/>
      <c r="J142" s="18" t="s">
        <v>36</v>
      </c>
      <c r="K142" s="20">
        <v>0.25</v>
      </c>
      <c r="L142" s="19"/>
      <c r="M142" s="18">
        <v>50</v>
      </c>
      <c r="N142" s="18"/>
      <c r="O142" s="21">
        <f t="shared" si="19"/>
        <v>12.5</v>
      </c>
      <c r="P142" s="18"/>
      <c r="Q142" s="18"/>
      <c r="R142" s="18"/>
      <c r="S142" s="82">
        <f t="shared" si="20"/>
        <v>0</v>
      </c>
    </row>
    <row r="143" spans="1:19" x14ac:dyDescent="0.2">
      <c r="A143" s="193"/>
      <c r="B143" s="217"/>
      <c r="C143" s="214"/>
      <c r="D143" s="16" t="s">
        <v>274</v>
      </c>
      <c r="E143" s="16"/>
      <c r="F143" s="17"/>
      <c r="G143" s="18" t="s">
        <v>36</v>
      </c>
      <c r="H143" s="18" t="s">
        <v>25</v>
      </c>
      <c r="I143" s="19"/>
      <c r="J143" s="18"/>
      <c r="K143" s="20">
        <v>0.25</v>
      </c>
      <c r="L143" s="19"/>
      <c r="M143" s="18">
        <v>50</v>
      </c>
      <c r="N143" s="18"/>
      <c r="O143" s="21">
        <f t="shared" si="19"/>
        <v>12.5</v>
      </c>
      <c r="P143" s="18"/>
      <c r="Q143" s="18"/>
      <c r="R143" s="18"/>
      <c r="S143" s="82">
        <f t="shared" si="20"/>
        <v>0</v>
      </c>
    </row>
    <row r="144" spans="1:19" x14ac:dyDescent="0.2">
      <c r="A144" s="193"/>
      <c r="B144" s="217"/>
      <c r="C144" s="214"/>
      <c r="D144" s="16" t="s">
        <v>272</v>
      </c>
      <c r="F144" s="17"/>
      <c r="G144" s="18" t="s">
        <v>36</v>
      </c>
      <c r="H144" s="18" t="s">
        <v>25</v>
      </c>
      <c r="I144" s="19"/>
      <c r="J144" s="18"/>
      <c r="K144" s="20">
        <v>0.25</v>
      </c>
      <c r="L144" s="19"/>
      <c r="M144" s="18">
        <v>50</v>
      </c>
      <c r="N144" s="18"/>
      <c r="O144" s="21">
        <f t="shared" si="19"/>
        <v>12.5</v>
      </c>
      <c r="P144" s="18"/>
      <c r="Q144" s="18"/>
      <c r="R144" s="18"/>
      <c r="S144" s="82">
        <f t="shared" si="20"/>
        <v>0</v>
      </c>
    </row>
    <row r="145" spans="1:19" x14ac:dyDescent="0.2">
      <c r="A145" s="193"/>
      <c r="B145" s="217"/>
      <c r="C145" s="215"/>
      <c r="D145" s="16" t="s">
        <v>271</v>
      </c>
      <c r="E145" s="16"/>
      <c r="F145" s="17"/>
      <c r="G145" s="18" t="s">
        <v>36</v>
      </c>
      <c r="H145" s="18" t="s">
        <v>25</v>
      </c>
      <c r="I145" s="19"/>
      <c r="J145" s="18"/>
      <c r="K145" s="20">
        <v>0.25</v>
      </c>
      <c r="L145" s="19"/>
      <c r="M145" s="18">
        <v>50</v>
      </c>
      <c r="N145" s="18"/>
      <c r="O145" s="21">
        <v>12.5</v>
      </c>
      <c r="P145" s="18"/>
      <c r="Q145" s="18"/>
      <c r="R145" s="18"/>
      <c r="S145" s="82">
        <f t="shared" si="20"/>
        <v>0</v>
      </c>
    </row>
    <row r="146" spans="1:19" x14ac:dyDescent="0.2">
      <c r="A146" s="193"/>
      <c r="B146" s="217"/>
      <c r="C146" s="28" t="s">
        <v>39</v>
      </c>
      <c r="D146" s="16"/>
      <c r="E146" s="16"/>
      <c r="F146" s="17"/>
      <c r="G146" s="18" t="s">
        <v>28</v>
      </c>
      <c r="H146" s="18" t="s">
        <v>25</v>
      </c>
      <c r="I146" s="19"/>
      <c r="J146" s="18" t="s">
        <v>40</v>
      </c>
      <c r="K146" s="20">
        <v>0.1</v>
      </c>
      <c r="L146" s="19"/>
      <c r="M146" s="18">
        <v>50</v>
      </c>
      <c r="N146" s="18"/>
      <c r="O146" s="21">
        <f>SUM(K146*M146)</f>
        <v>5</v>
      </c>
      <c r="P146" s="18"/>
      <c r="Q146" s="18"/>
      <c r="R146" s="18"/>
      <c r="S146" s="82">
        <f t="shared" si="20"/>
        <v>0</v>
      </c>
    </row>
    <row r="147" spans="1:19" x14ac:dyDescent="0.2">
      <c r="A147" s="193"/>
      <c r="B147" s="217"/>
      <c r="C147" s="16" t="s">
        <v>41</v>
      </c>
      <c r="D147" s="16"/>
      <c r="E147" s="16"/>
      <c r="F147" s="17"/>
      <c r="G147" s="18" t="s">
        <v>28</v>
      </c>
      <c r="H147" s="18" t="s">
        <v>25</v>
      </c>
      <c r="I147" s="19"/>
      <c r="J147" s="18" t="s">
        <v>40</v>
      </c>
      <c r="K147" s="20">
        <v>0.1</v>
      </c>
      <c r="L147" s="19"/>
      <c r="M147" s="18">
        <v>50</v>
      </c>
      <c r="N147" s="18"/>
      <c r="O147" s="21">
        <f>SUM(K147*M147)</f>
        <v>5</v>
      </c>
      <c r="P147" s="18"/>
      <c r="Q147" s="18"/>
      <c r="R147" s="18"/>
      <c r="S147" s="82">
        <f>SUM(O147*Q147)</f>
        <v>0</v>
      </c>
    </row>
    <row r="148" spans="1:19" x14ac:dyDescent="0.2">
      <c r="A148" s="193"/>
      <c r="B148" s="217"/>
      <c r="C148" s="16" t="s">
        <v>284</v>
      </c>
      <c r="D148" s="16"/>
      <c r="E148" s="16"/>
      <c r="F148" s="17"/>
      <c r="G148" s="18" t="s">
        <v>287</v>
      </c>
      <c r="H148" s="18" t="s">
        <v>25</v>
      </c>
      <c r="I148" s="19"/>
      <c r="J148" s="18" t="s">
        <v>40</v>
      </c>
      <c r="K148" s="20">
        <v>0.8</v>
      </c>
      <c r="L148" s="19"/>
      <c r="M148" s="18">
        <v>1</v>
      </c>
      <c r="N148" s="18"/>
      <c r="O148" s="21">
        <f>SUM(K148*M148)</f>
        <v>0.8</v>
      </c>
      <c r="P148" s="18"/>
      <c r="Q148" s="18"/>
      <c r="R148" s="18"/>
      <c r="S148" s="82">
        <f>SUM(O148*Q148)</f>
        <v>0</v>
      </c>
    </row>
    <row r="149" spans="1:19" x14ac:dyDescent="0.2">
      <c r="A149" s="193"/>
      <c r="B149" s="217"/>
      <c r="C149" s="16" t="s">
        <v>285</v>
      </c>
      <c r="D149" s="16"/>
      <c r="E149" s="16"/>
      <c r="F149" s="17"/>
      <c r="G149" s="18" t="s">
        <v>287</v>
      </c>
      <c r="H149" s="18" t="s">
        <v>25</v>
      </c>
      <c r="I149" s="19"/>
      <c r="J149" s="18" t="s">
        <v>40</v>
      </c>
      <c r="K149" s="20">
        <v>0.8</v>
      </c>
      <c r="L149" s="19"/>
      <c r="M149" s="18">
        <v>1</v>
      </c>
      <c r="N149" s="18"/>
      <c r="O149" s="21">
        <f>SUM(K149*M149)</f>
        <v>0.8</v>
      </c>
      <c r="P149" s="18"/>
      <c r="Q149" s="18"/>
      <c r="R149" s="18"/>
      <c r="S149" s="82">
        <f t="shared" si="20"/>
        <v>0</v>
      </c>
    </row>
    <row r="150" spans="1:19" ht="21" customHeight="1" x14ac:dyDescent="0.2">
      <c r="A150" s="193"/>
      <c r="B150" s="217"/>
      <c r="C150" s="14" t="s">
        <v>252</v>
      </c>
      <c r="D150" s="9"/>
      <c r="E150" s="9"/>
      <c r="F150" s="9"/>
      <c r="G150" s="9"/>
      <c r="H150" s="9"/>
      <c r="I150" s="1"/>
      <c r="J150" s="9"/>
      <c r="K150" s="31"/>
      <c r="L150" s="1"/>
      <c r="M150" s="9"/>
      <c r="N150" s="9"/>
      <c r="O150" s="36"/>
      <c r="P150" s="9"/>
      <c r="Q150" s="9"/>
      <c r="R150" s="9"/>
      <c r="S150" s="107"/>
    </row>
    <row r="151" spans="1:19" x14ac:dyDescent="0.2">
      <c r="A151" s="193"/>
      <c r="B151" s="217"/>
      <c r="C151" s="117" t="s">
        <v>246</v>
      </c>
      <c r="D151" s="16"/>
      <c r="E151" s="16"/>
      <c r="F151" s="17"/>
      <c r="G151" s="18"/>
      <c r="H151" s="18" t="s">
        <v>17</v>
      </c>
      <c r="I151" s="19"/>
      <c r="J151" s="18"/>
      <c r="K151" s="20">
        <v>5</v>
      </c>
      <c r="L151" s="19"/>
      <c r="M151" s="18">
        <v>1</v>
      </c>
      <c r="N151" s="18"/>
      <c r="O151" s="21">
        <f>SUM(K151*M151)</f>
        <v>5</v>
      </c>
      <c r="P151" s="18"/>
      <c r="Q151" s="18"/>
      <c r="R151" s="18"/>
      <c r="S151" s="82">
        <f>SUM(O151*Q151)</f>
        <v>0</v>
      </c>
    </row>
    <row r="152" spans="1:19" x14ac:dyDescent="0.2">
      <c r="A152" s="193"/>
      <c r="B152" s="217"/>
      <c r="C152" s="117" t="s">
        <v>247</v>
      </c>
      <c r="D152" s="16"/>
      <c r="E152" s="16"/>
      <c r="F152" s="17"/>
      <c r="G152" s="18"/>
      <c r="H152" s="18" t="s">
        <v>17</v>
      </c>
      <c r="I152" s="19"/>
      <c r="J152" s="18"/>
      <c r="K152" s="20">
        <v>5</v>
      </c>
      <c r="L152" s="19"/>
      <c r="M152" s="18">
        <v>1</v>
      </c>
      <c r="N152" s="18"/>
      <c r="O152" s="21">
        <f>SUM(K152*M152)</f>
        <v>5</v>
      </c>
      <c r="P152" s="18"/>
      <c r="Q152" s="18"/>
      <c r="R152" s="18"/>
      <c r="S152" s="82">
        <f>SUM(O152*Q152)</f>
        <v>0</v>
      </c>
    </row>
    <row r="153" spans="1:19" x14ac:dyDescent="0.2">
      <c r="A153" s="196"/>
      <c r="B153" s="218"/>
      <c r="C153" s="154" t="s">
        <v>279</v>
      </c>
      <c r="D153" s="84"/>
      <c r="E153" s="84"/>
      <c r="F153" s="86"/>
      <c r="G153" s="87"/>
      <c r="H153" s="87" t="s">
        <v>17</v>
      </c>
      <c r="I153" s="88"/>
      <c r="J153" s="87"/>
      <c r="K153" s="89">
        <v>5</v>
      </c>
      <c r="L153" s="88"/>
      <c r="M153" s="87">
        <v>1</v>
      </c>
      <c r="N153" s="87"/>
      <c r="O153" s="90">
        <f>SUM(K153*M153)</f>
        <v>5</v>
      </c>
      <c r="P153" s="87"/>
      <c r="Q153" s="87"/>
      <c r="R153" s="87"/>
      <c r="S153" s="91">
        <f>SUM(164*Q153)</f>
        <v>0</v>
      </c>
    </row>
    <row r="154" spans="1:19" ht="21" customHeight="1" thickBot="1" x14ac:dyDescent="0.3">
      <c r="A154" s="47"/>
      <c r="B154" s="48" t="s">
        <v>182</v>
      </c>
      <c r="C154" s="48"/>
      <c r="D154" s="48"/>
      <c r="E154" s="48"/>
      <c r="F154" s="48"/>
      <c r="G154" s="48"/>
      <c r="H154" s="48"/>
      <c r="I154" s="48"/>
      <c r="J154" s="48"/>
      <c r="K154" s="49"/>
      <c r="L154" s="48"/>
      <c r="M154" s="48"/>
      <c r="N154" s="48"/>
      <c r="O154" s="48"/>
      <c r="P154" s="47"/>
      <c r="Q154" s="47"/>
      <c r="R154" s="47"/>
      <c r="S154" s="119"/>
    </row>
    <row r="155" spans="1:19" x14ac:dyDescent="0.2">
      <c r="A155" s="3"/>
      <c r="B155" s="9"/>
      <c r="C155" s="9"/>
      <c r="D155" s="9"/>
      <c r="E155" s="9"/>
      <c r="F155" s="9"/>
      <c r="G155" s="9"/>
      <c r="H155" s="9"/>
      <c r="I155" s="1"/>
      <c r="J155" s="9"/>
      <c r="K155" s="31"/>
      <c r="L155" s="1"/>
      <c r="M155" s="9"/>
      <c r="N155" s="9"/>
      <c r="O155" s="9"/>
      <c r="P155" s="3"/>
      <c r="Q155" s="3"/>
      <c r="R155" s="3"/>
      <c r="S155" s="6"/>
    </row>
  </sheetData>
  <sheetProtection selectLockedCells="1" selectUnlockedCells="1"/>
  <mergeCells count="28">
    <mergeCell ref="A111:A153"/>
    <mergeCell ref="B88:B107"/>
    <mergeCell ref="C95:C101"/>
    <mergeCell ref="C91:C94"/>
    <mergeCell ref="C111:C114"/>
    <mergeCell ref="C125:C128"/>
    <mergeCell ref="B111:B128"/>
    <mergeCell ref="C139:C145"/>
    <mergeCell ref="B129:B153"/>
    <mergeCell ref="A12:A49"/>
    <mergeCell ref="A51:A74"/>
    <mergeCell ref="B76:B86"/>
    <mergeCell ref="B12:B23"/>
    <mergeCell ref="B51:B69"/>
    <mergeCell ref="B25:B33"/>
    <mergeCell ref="B35:B49"/>
    <mergeCell ref="B71:B74"/>
    <mergeCell ref="A76:A107"/>
    <mergeCell ref="C39:F39"/>
    <mergeCell ref="E5:K5"/>
    <mergeCell ref="O5:S5"/>
    <mergeCell ref="D7:F7"/>
    <mergeCell ref="H7:M7"/>
    <mergeCell ref="P7:S7"/>
    <mergeCell ref="N9:O9"/>
    <mergeCell ref="P9:R9"/>
    <mergeCell ref="L9:M9"/>
    <mergeCell ref="B10:S10"/>
  </mergeCells>
  <phoneticPr fontId="2" type="noConversion"/>
  <hyperlinks>
    <hyperlink ref="N2" r:id="rId1" xr:uid="{00000000-0004-0000-0000-000000000000}"/>
  </hyperlinks>
  <printOptions horizontalCentered="1" verticalCentered="1"/>
  <pageMargins left="0.25" right="0.25" top="0.75" bottom="0.75" header="0.3" footer="0.3"/>
  <pageSetup scale="85" firstPageNumber="0" fitToHeight="3" orientation="portrait" horizontalDpi="300" verticalDpi="300" r:id="rId2"/>
  <headerFooter scaleWithDoc="0" alignWithMargins="0">
    <oddHeader>&amp;C&amp;"Arial,Bold"&amp;12Legion Materials/ Order Sheet&amp;R&amp;8Rev. September 2018</oddHeader>
    <oddFooter>&amp;L&amp;"Arial,Bold"Treasurer&amp;"Arial,Regular": Carmen Alfaro-Morawski&amp;Corders@arlingtonregia.com&amp;R&amp;"Arial,Bold"Invoice no. ________________
Filled by:  _____________</oddFooter>
  </headerFooter>
  <rowBreaks count="2" manualBreakCount="2">
    <brk id="49" max="18" man="1"/>
    <brk id="110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84"/>
  <sheetViews>
    <sheetView workbookViewId="0">
      <selection activeCell="E2" sqref="E2"/>
    </sheetView>
  </sheetViews>
  <sheetFormatPr defaultRowHeight="12.75" x14ac:dyDescent="0.2"/>
  <cols>
    <col min="1" max="1" width="2.7109375" customWidth="1"/>
    <col min="2" max="2" width="2.5703125" customWidth="1"/>
    <col min="3" max="3" width="2.7109375" customWidth="1"/>
    <col min="5" max="5" width="26.140625" customWidth="1"/>
    <col min="7" max="7" width="8.28515625" customWidth="1"/>
    <col min="8" max="8" width="0.42578125" customWidth="1"/>
    <col min="9" max="9" width="9.140625" hidden="1" customWidth="1"/>
    <col min="10" max="10" width="6.7109375" customWidth="1"/>
    <col min="11" max="11" width="1.140625" customWidth="1"/>
    <col min="12" max="12" width="7" customWidth="1"/>
    <col min="13" max="13" width="1.85546875" customWidth="1"/>
    <col min="14" max="14" width="7" customWidth="1"/>
    <col min="15" max="15" width="1.42578125" customWidth="1"/>
    <col min="16" max="16" width="8.42578125" customWidth="1"/>
    <col min="17" max="17" width="0.7109375" customWidth="1"/>
    <col min="18" max="18" width="10.7109375" customWidth="1"/>
  </cols>
  <sheetData>
    <row r="1" spans="1:19" ht="15" x14ac:dyDescent="0.25">
      <c r="A1" s="47" t="s">
        <v>299</v>
      </c>
      <c r="B1" s="47"/>
      <c r="C1" s="47"/>
      <c r="D1" s="47"/>
      <c r="E1" s="152"/>
      <c r="G1" s="3"/>
      <c r="H1" s="3"/>
      <c r="J1" s="3"/>
      <c r="K1" s="4"/>
      <c r="N1" s="5" t="s">
        <v>302</v>
      </c>
      <c r="O1" s="3"/>
      <c r="P1" s="3"/>
      <c r="Q1" s="3"/>
      <c r="R1" s="6"/>
    </row>
    <row r="2" spans="1:19" s="50" customFormat="1" ht="19.5" customHeight="1" x14ac:dyDescent="0.25">
      <c r="A2" s="124" t="s">
        <v>300</v>
      </c>
      <c r="B2" s="124"/>
      <c r="C2" s="124"/>
      <c r="D2" s="124"/>
      <c r="E2" s="2"/>
      <c r="F2" s="3"/>
      <c r="G2"/>
      <c r="H2"/>
      <c r="I2" s="5"/>
      <c r="J2" s="3"/>
      <c r="K2" s="3"/>
      <c r="L2" s="3"/>
      <c r="M2"/>
      <c r="N2" s="69" t="s">
        <v>303</v>
      </c>
      <c r="O2" s="3"/>
      <c r="P2" s="3"/>
      <c r="Q2" s="3"/>
      <c r="R2" s="6"/>
    </row>
    <row r="3" spans="1:19" ht="15.75" x14ac:dyDescent="0.25">
      <c r="A3" s="124" t="s">
        <v>306</v>
      </c>
      <c r="B3" s="124"/>
      <c r="C3" s="124"/>
      <c r="D3" s="124"/>
      <c r="E3" s="2"/>
      <c r="G3" s="3"/>
      <c r="H3" s="3"/>
      <c r="J3" s="3"/>
      <c r="K3" s="4"/>
      <c r="M3" s="3"/>
      <c r="N3" s="3"/>
      <c r="O3" s="3"/>
      <c r="P3" s="3"/>
      <c r="Q3" s="3"/>
      <c r="R3" s="8"/>
    </row>
    <row r="4" spans="1:19" ht="18.75" customHeight="1" x14ac:dyDescent="0.2">
      <c r="A4" s="10" t="s">
        <v>305</v>
      </c>
      <c r="B4" s="3"/>
      <c r="C4" s="3"/>
      <c r="D4" s="3"/>
      <c r="E4" s="221"/>
      <c r="F4" s="221"/>
      <c r="G4" s="221"/>
      <c r="J4" s="5" t="s">
        <v>183</v>
      </c>
      <c r="L4" s="221"/>
      <c r="M4" s="221"/>
      <c r="N4" s="221"/>
      <c r="O4" s="221"/>
      <c r="P4" s="221"/>
      <c r="Q4" s="221"/>
      <c r="R4" s="3"/>
      <c r="S4" s="3"/>
    </row>
    <row r="5" spans="1:19" x14ac:dyDescent="0.2">
      <c r="A5" s="7" t="s">
        <v>297</v>
      </c>
      <c r="B5" s="7"/>
      <c r="C5" s="3"/>
      <c r="D5" s="3"/>
      <c r="E5" s="3" t="s">
        <v>298</v>
      </c>
      <c r="F5" s="3"/>
      <c r="G5" s="3"/>
      <c r="I5" s="3"/>
      <c r="J5" s="4"/>
      <c r="L5" s="3"/>
      <c r="M5" s="3"/>
      <c r="N5" s="3"/>
      <c r="O5" s="3"/>
      <c r="P5" s="3"/>
      <c r="Q5" s="6"/>
    </row>
    <row r="6" spans="1:19" x14ac:dyDescent="0.2">
      <c r="A6" s="5" t="s">
        <v>1</v>
      </c>
      <c r="B6" s="3"/>
      <c r="C6" s="166"/>
      <c r="D6" s="166"/>
      <c r="E6" s="166"/>
      <c r="F6" s="51" t="s">
        <v>2</v>
      </c>
      <c r="G6" s="166"/>
      <c r="H6" s="166"/>
      <c r="I6" s="166"/>
      <c r="J6" s="166"/>
      <c r="K6" s="166"/>
      <c r="L6" s="166"/>
      <c r="M6" s="7"/>
      <c r="N6" s="51" t="s">
        <v>3</v>
      </c>
      <c r="O6" s="222"/>
      <c r="P6" s="222"/>
      <c r="Q6" s="222"/>
    </row>
    <row r="7" spans="1:19" ht="16.5" customHeight="1" x14ac:dyDescent="0.2">
      <c r="A7" s="7" t="s">
        <v>4</v>
      </c>
      <c r="B7" s="3"/>
      <c r="C7" s="3"/>
      <c r="D7" s="3"/>
      <c r="E7" s="9"/>
      <c r="F7" s="3"/>
      <c r="G7" s="3"/>
      <c r="H7" s="3"/>
      <c r="J7" s="3"/>
      <c r="K7" s="4"/>
      <c r="M7" s="3"/>
      <c r="N7" s="3"/>
      <c r="O7" s="3"/>
      <c r="P7" s="3"/>
      <c r="Q7" s="3"/>
      <c r="R7" s="6"/>
    </row>
    <row r="8" spans="1:19" s="68" customFormat="1" ht="29.25" customHeight="1" x14ac:dyDescent="0.25">
      <c r="A8" s="67"/>
      <c r="B8" s="103" t="s">
        <v>5</v>
      </c>
      <c r="C8" s="102"/>
      <c r="D8" s="102"/>
      <c r="E8" s="102"/>
      <c r="F8" s="123" t="s">
        <v>6</v>
      </c>
      <c r="G8" s="122" t="s">
        <v>248</v>
      </c>
      <c r="I8" s="106"/>
      <c r="J8" s="121" t="s">
        <v>8</v>
      </c>
      <c r="K8" s="121"/>
      <c r="L8" s="168" t="s">
        <v>9</v>
      </c>
      <c r="M8" s="171"/>
      <c r="N8" s="168" t="s">
        <v>10</v>
      </c>
      <c r="O8" s="169"/>
      <c r="P8" s="168" t="s">
        <v>277</v>
      </c>
      <c r="Q8" s="220"/>
      <c r="R8" s="105" t="s">
        <v>12</v>
      </c>
      <c r="S8" s="70"/>
    </row>
    <row r="9" spans="1:19" ht="27" customHeight="1" x14ac:dyDescent="0.2">
      <c r="A9" s="161" t="s">
        <v>13</v>
      </c>
      <c r="B9" s="219" t="s">
        <v>14</v>
      </c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</row>
    <row r="10" spans="1:19" x14ac:dyDescent="0.2">
      <c r="A10" s="7"/>
      <c r="B10" s="7" t="s">
        <v>15</v>
      </c>
      <c r="C10" s="52"/>
      <c r="D10" s="7"/>
      <c r="E10" s="27"/>
      <c r="F10" s="27"/>
      <c r="G10" s="27"/>
      <c r="H10" s="29"/>
      <c r="I10" s="27"/>
      <c r="J10" s="53"/>
      <c r="K10" s="27"/>
      <c r="L10" s="27"/>
      <c r="M10" s="27"/>
      <c r="N10" s="27"/>
      <c r="O10" s="27"/>
      <c r="P10" s="27"/>
      <c r="Q10" s="54"/>
    </row>
    <row r="11" spans="1:19" x14ac:dyDescent="0.2">
      <c r="A11" s="3"/>
      <c r="B11" s="3"/>
      <c r="C11" s="38" t="s">
        <v>184</v>
      </c>
      <c r="D11" s="40"/>
      <c r="E11" s="17"/>
      <c r="F11" s="18" t="s">
        <v>16</v>
      </c>
      <c r="G11" s="18" t="s">
        <v>17</v>
      </c>
      <c r="H11" s="19"/>
      <c r="I11" s="18" t="s">
        <v>16</v>
      </c>
      <c r="J11" s="20">
        <v>1.8</v>
      </c>
      <c r="K11" s="19"/>
      <c r="L11" s="18">
        <v>1</v>
      </c>
      <c r="M11" s="18"/>
      <c r="N11" s="21">
        <f t="shared" ref="N11:N19" si="0">SUM(J11*L11)</f>
        <v>1.8</v>
      </c>
      <c r="O11" s="18"/>
      <c r="P11" s="18"/>
      <c r="R11" s="22">
        <f t="shared" ref="R11:R19" si="1">SUM(N11*P11)</f>
        <v>0</v>
      </c>
    </row>
    <row r="12" spans="1:19" x14ac:dyDescent="0.2">
      <c r="A12" s="3"/>
      <c r="B12" s="3"/>
      <c r="C12" s="38" t="s">
        <v>185</v>
      </c>
      <c r="D12" s="40"/>
      <c r="E12" s="17"/>
      <c r="F12" s="18" t="s">
        <v>36</v>
      </c>
      <c r="G12" s="18" t="s">
        <v>25</v>
      </c>
      <c r="H12" s="19"/>
      <c r="I12" s="18" t="s">
        <v>32</v>
      </c>
      <c r="J12" s="20">
        <v>0.25</v>
      </c>
      <c r="K12" s="19"/>
      <c r="L12" s="18">
        <v>50</v>
      </c>
      <c r="M12" s="18"/>
      <c r="N12" s="21">
        <f t="shared" si="0"/>
        <v>12.5</v>
      </c>
      <c r="O12" s="18"/>
      <c r="P12" s="18"/>
      <c r="R12" s="22">
        <f t="shared" si="1"/>
        <v>0</v>
      </c>
    </row>
    <row r="13" spans="1:19" x14ac:dyDescent="0.2">
      <c r="A13" s="155" t="s">
        <v>13</v>
      </c>
      <c r="B13" s="3"/>
      <c r="C13" s="38" t="s">
        <v>288</v>
      </c>
      <c r="D13" s="40"/>
      <c r="E13" s="9"/>
      <c r="F13" s="18" t="s">
        <v>36</v>
      </c>
      <c r="G13" s="18" t="s">
        <v>25</v>
      </c>
      <c r="H13" s="19"/>
      <c r="I13" s="18"/>
      <c r="J13" s="20">
        <v>0.25</v>
      </c>
      <c r="K13" s="19"/>
      <c r="L13" s="18">
        <v>50</v>
      </c>
      <c r="M13" s="18"/>
      <c r="N13" s="21">
        <f t="shared" si="0"/>
        <v>12.5</v>
      </c>
      <c r="O13" s="18"/>
      <c r="P13" s="18"/>
      <c r="R13" s="22">
        <f t="shared" si="1"/>
        <v>0</v>
      </c>
    </row>
    <row r="14" spans="1:19" x14ac:dyDescent="0.2">
      <c r="A14" s="155"/>
      <c r="B14" s="3"/>
      <c r="C14" s="38" t="s">
        <v>186</v>
      </c>
      <c r="D14" s="40"/>
      <c r="E14" s="40"/>
      <c r="F14" s="18" t="s">
        <v>36</v>
      </c>
      <c r="G14" s="18" t="s">
        <v>25</v>
      </c>
      <c r="H14" s="19"/>
      <c r="I14" s="18" t="s">
        <v>26</v>
      </c>
      <c r="J14" s="20">
        <v>0.1</v>
      </c>
      <c r="K14" s="19"/>
      <c r="L14" s="18">
        <v>50</v>
      </c>
      <c r="M14" s="18"/>
      <c r="N14" s="21">
        <f t="shared" si="0"/>
        <v>5</v>
      </c>
      <c r="O14" s="18"/>
      <c r="P14" s="18"/>
      <c r="R14" s="22">
        <f t="shared" si="1"/>
        <v>0</v>
      </c>
    </row>
    <row r="15" spans="1:19" x14ac:dyDescent="0.2">
      <c r="A15" s="155"/>
      <c r="B15" s="3"/>
      <c r="C15" s="38" t="s">
        <v>187</v>
      </c>
      <c r="D15" s="40"/>
      <c r="E15" s="40"/>
      <c r="F15" s="18" t="s">
        <v>28</v>
      </c>
      <c r="G15" s="18" t="s">
        <v>25</v>
      </c>
      <c r="H15" s="19"/>
      <c r="I15" s="18"/>
      <c r="J15" s="20">
        <v>0.1</v>
      </c>
      <c r="K15" s="19"/>
      <c r="L15" s="18">
        <v>50</v>
      </c>
      <c r="M15" s="18"/>
      <c r="N15" s="21">
        <f t="shared" si="0"/>
        <v>5</v>
      </c>
      <c r="O15" s="18"/>
      <c r="P15" s="18"/>
      <c r="R15" s="22">
        <f t="shared" si="1"/>
        <v>0</v>
      </c>
    </row>
    <row r="16" spans="1:19" x14ac:dyDescent="0.2">
      <c r="A16" s="155"/>
      <c r="B16" s="3"/>
      <c r="C16" s="38" t="s">
        <v>188</v>
      </c>
      <c r="D16" s="40"/>
      <c r="E16" s="40"/>
      <c r="F16" s="18" t="s">
        <v>35</v>
      </c>
      <c r="G16" s="18" t="s">
        <v>25</v>
      </c>
      <c r="H16" s="19"/>
      <c r="I16" s="18"/>
      <c r="J16" s="20">
        <v>0.25</v>
      </c>
      <c r="K16" s="19"/>
      <c r="L16" s="18">
        <v>50</v>
      </c>
      <c r="M16" s="18"/>
      <c r="N16" s="21">
        <f t="shared" si="0"/>
        <v>12.5</v>
      </c>
      <c r="O16" s="18"/>
      <c r="P16" s="18"/>
      <c r="R16" s="22">
        <f t="shared" si="1"/>
        <v>0</v>
      </c>
    </row>
    <row r="17" spans="1:18" x14ac:dyDescent="0.2">
      <c r="A17" s="155" t="s">
        <v>13</v>
      </c>
      <c r="B17" s="3"/>
      <c r="C17" s="38" t="s">
        <v>189</v>
      </c>
      <c r="D17" s="40"/>
      <c r="E17" s="40"/>
      <c r="F17" s="18" t="s">
        <v>36</v>
      </c>
      <c r="G17" s="18" t="s">
        <v>25</v>
      </c>
      <c r="H17" s="19"/>
      <c r="I17" s="18" t="s">
        <v>36</v>
      </c>
      <c r="J17" s="20">
        <v>0.25</v>
      </c>
      <c r="K17" s="19"/>
      <c r="L17" s="18">
        <v>50</v>
      </c>
      <c r="M17" s="18"/>
      <c r="N17" s="21">
        <f t="shared" si="0"/>
        <v>12.5</v>
      </c>
      <c r="O17" s="18"/>
      <c r="P17" s="18"/>
      <c r="R17" s="22">
        <f t="shared" si="1"/>
        <v>0</v>
      </c>
    </row>
    <row r="18" spans="1:18" x14ac:dyDescent="0.2">
      <c r="A18" s="155" t="s">
        <v>13</v>
      </c>
      <c r="B18" s="3"/>
      <c r="C18" s="38" t="s">
        <v>190</v>
      </c>
      <c r="D18" s="40"/>
      <c r="E18" s="40"/>
      <c r="F18" s="18" t="s">
        <v>36</v>
      </c>
      <c r="G18" s="18" t="s">
        <v>25</v>
      </c>
      <c r="H18" s="19"/>
      <c r="I18" s="18" t="s">
        <v>36</v>
      </c>
      <c r="J18" s="20">
        <v>0.25</v>
      </c>
      <c r="K18" s="19"/>
      <c r="L18" s="18">
        <v>50</v>
      </c>
      <c r="M18" s="18"/>
      <c r="N18" s="21">
        <f t="shared" si="0"/>
        <v>12.5</v>
      </c>
      <c r="O18" s="18"/>
      <c r="P18" s="18"/>
      <c r="R18" s="22">
        <f t="shared" si="1"/>
        <v>0</v>
      </c>
    </row>
    <row r="19" spans="1:18" x14ac:dyDescent="0.2">
      <c r="A19" s="155"/>
      <c r="B19" s="3"/>
      <c r="C19" s="15" t="s">
        <v>191</v>
      </c>
      <c r="D19" s="16"/>
      <c r="E19" s="16"/>
      <c r="F19" s="18" t="s">
        <v>28</v>
      </c>
      <c r="G19" s="18" t="s">
        <v>25</v>
      </c>
      <c r="H19" s="19"/>
      <c r="I19" s="18" t="s">
        <v>40</v>
      </c>
      <c r="J19" s="20">
        <v>0.1</v>
      </c>
      <c r="K19" s="19"/>
      <c r="L19" s="18">
        <v>50</v>
      </c>
      <c r="M19" s="18"/>
      <c r="N19" s="21">
        <f t="shared" si="0"/>
        <v>5</v>
      </c>
      <c r="O19" s="18"/>
      <c r="P19" s="18"/>
      <c r="R19" s="22">
        <f t="shared" si="1"/>
        <v>0</v>
      </c>
    </row>
    <row r="20" spans="1:18" ht="9" customHeight="1" x14ac:dyDescent="0.2">
      <c r="A20" s="155"/>
      <c r="B20" s="3"/>
      <c r="C20" s="3"/>
      <c r="D20" s="3"/>
      <c r="E20" s="3"/>
      <c r="F20" s="3"/>
      <c r="G20" s="3"/>
      <c r="I20" s="3"/>
      <c r="J20" s="4"/>
      <c r="L20" s="3"/>
      <c r="M20" s="3"/>
      <c r="N20" s="3"/>
      <c r="O20" s="3"/>
      <c r="P20" s="3"/>
      <c r="R20" s="55"/>
    </row>
    <row r="21" spans="1:18" x14ac:dyDescent="0.2">
      <c r="A21" s="156"/>
      <c r="B21" s="14" t="s">
        <v>114</v>
      </c>
      <c r="C21" s="9"/>
      <c r="D21" s="9"/>
      <c r="E21" s="9"/>
      <c r="F21" s="9"/>
      <c r="G21" s="9"/>
      <c r="H21" s="1"/>
      <c r="I21" s="9"/>
      <c r="J21" s="31"/>
      <c r="K21" s="1"/>
      <c r="L21" s="9"/>
      <c r="M21" s="9"/>
      <c r="N21" s="36"/>
      <c r="O21" s="9"/>
      <c r="P21" s="9"/>
      <c r="R21" s="54"/>
    </row>
    <row r="22" spans="1:18" x14ac:dyDescent="0.2">
      <c r="A22" s="155"/>
      <c r="B22" s="3"/>
      <c r="C22" s="15" t="s">
        <v>115</v>
      </c>
      <c r="D22" s="16"/>
      <c r="E22" s="17"/>
      <c r="F22" s="18"/>
      <c r="G22" s="18" t="s">
        <v>281</v>
      </c>
      <c r="H22" s="19"/>
      <c r="I22" s="18"/>
      <c r="J22" s="20">
        <v>10</v>
      </c>
      <c r="K22" s="19"/>
      <c r="L22" s="18">
        <v>1</v>
      </c>
      <c r="M22" s="18"/>
      <c r="N22" s="21">
        <f>J22*L22</f>
        <v>10</v>
      </c>
      <c r="O22" s="18"/>
      <c r="P22" s="18"/>
      <c r="R22" s="22">
        <f t="shared" ref="R22:R28" si="2">SUM(N22*P22)</f>
        <v>0</v>
      </c>
    </row>
    <row r="23" spans="1:18" x14ac:dyDescent="0.2">
      <c r="A23" s="155"/>
      <c r="B23" s="3"/>
      <c r="C23" s="38" t="s">
        <v>132</v>
      </c>
      <c r="D23" s="40"/>
      <c r="E23" s="40"/>
      <c r="F23" s="18"/>
      <c r="G23" s="18" t="s">
        <v>25</v>
      </c>
      <c r="H23" s="19"/>
      <c r="I23" s="18" t="s">
        <v>96</v>
      </c>
      <c r="J23" s="20">
        <v>0.05</v>
      </c>
      <c r="K23" s="19"/>
      <c r="L23" s="18">
        <v>100</v>
      </c>
      <c r="M23" s="18"/>
      <c r="N23" s="21">
        <f>J23*L23</f>
        <v>5</v>
      </c>
      <c r="O23" s="18"/>
      <c r="P23" s="18"/>
      <c r="R23" s="22">
        <f t="shared" si="2"/>
        <v>0</v>
      </c>
    </row>
    <row r="24" spans="1:18" x14ac:dyDescent="0.2">
      <c r="A24" s="155"/>
      <c r="B24" s="3"/>
      <c r="C24" s="38" t="s">
        <v>133</v>
      </c>
      <c r="D24" s="40"/>
      <c r="E24" s="40"/>
      <c r="F24" s="18"/>
      <c r="G24" s="18" t="s">
        <v>25</v>
      </c>
      <c r="H24" s="19"/>
      <c r="I24" s="18" t="s">
        <v>96</v>
      </c>
      <c r="J24" s="20">
        <v>0.05</v>
      </c>
      <c r="K24" s="19"/>
      <c r="L24" s="18">
        <v>100</v>
      </c>
      <c r="M24" s="18"/>
      <c r="N24" s="21">
        <f>J24*L24</f>
        <v>5</v>
      </c>
      <c r="O24" s="18"/>
      <c r="P24" s="18"/>
      <c r="R24" s="22">
        <f t="shared" si="2"/>
        <v>0</v>
      </c>
    </row>
    <row r="25" spans="1:18" x14ac:dyDescent="0.2">
      <c r="A25" s="155"/>
      <c r="B25" s="3"/>
      <c r="C25" s="38" t="s">
        <v>192</v>
      </c>
      <c r="D25" s="40"/>
      <c r="E25" s="40"/>
      <c r="F25" s="18"/>
      <c r="G25" s="18" t="s">
        <v>25</v>
      </c>
      <c r="H25" s="19"/>
      <c r="I25" s="18" t="s">
        <v>96</v>
      </c>
      <c r="J25" s="20">
        <v>0.2</v>
      </c>
      <c r="K25" s="19"/>
      <c r="L25" s="18">
        <v>50</v>
      </c>
      <c r="M25" s="18"/>
      <c r="N25" s="21">
        <f>+J25*L25</f>
        <v>10</v>
      </c>
      <c r="O25" s="18"/>
      <c r="P25" s="18"/>
      <c r="R25" s="22">
        <f t="shared" si="2"/>
        <v>0</v>
      </c>
    </row>
    <row r="26" spans="1:18" x14ac:dyDescent="0.2">
      <c r="A26" s="155"/>
      <c r="B26" s="3"/>
      <c r="C26" s="38" t="s">
        <v>293</v>
      </c>
      <c r="D26" s="40"/>
      <c r="E26" s="40"/>
      <c r="F26" s="18"/>
      <c r="G26" s="18" t="s">
        <v>25</v>
      </c>
      <c r="H26" s="19"/>
      <c r="I26" s="18"/>
      <c r="J26" s="20">
        <v>0.09</v>
      </c>
      <c r="K26" s="19"/>
      <c r="L26" s="18">
        <v>50</v>
      </c>
      <c r="M26" s="18"/>
      <c r="N26" s="21">
        <v>4.5</v>
      </c>
      <c r="O26" s="18"/>
      <c r="P26" s="18"/>
      <c r="R26" s="22"/>
    </row>
    <row r="27" spans="1:18" x14ac:dyDescent="0.2">
      <c r="A27" s="155"/>
      <c r="B27" s="3"/>
      <c r="C27" s="38" t="s">
        <v>193</v>
      </c>
      <c r="D27" s="40"/>
      <c r="E27" s="40"/>
      <c r="F27" s="18"/>
      <c r="G27" s="18" t="s">
        <v>25</v>
      </c>
      <c r="H27" s="19"/>
      <c r="I27" s="18" t="s">
        <v>96</v>
      </c>
      <c r="J27" s="20">
        <v>0.05</v>
      </c>
      <c r="K27" s="19"/>
      <c r="L27" s="18">
        <v>50</v>
      </c>
      <c r="M27" s="18"/>
      <c r="N27" s="21">
        <f>+J27*L27</f>
        <v>2.5</v>
      </c>
      <c r="O27" s="18"/>
      <c r="P27" s="18"/>
      <c r="R27" s="22">
        <f t="shared" si="2"/>
        <v>0</v>
      </c>
    </row>
    <row r="28" spans="1:18" x14ac:dyDescent="0.2">
      <c r="A28" s="155"/>
      <c r="B28" s="3"/>
      <c r="C28" s="15" t="s">
        <v>282</v>
      </c>
      <c r="D28" s="16"/>
      <c r="E28" s="16"/>
      <c r="F28" s="18"/>
      <c r="G28" s="18" t="s">
        <v>194</v>
      </c>
      <c r="H28" s="19"/>
      <c r="I28" s="18"/>
      <c r="J28" s="20">
        <v>6.5</v>
      </c>
      <c r="K28" s="19"/>
      <c r="L28" s="18">
        <v>1</v>
      </c>
      <c r="M28" s="18"/>
      <c r="N28" s="21">
        <f>+J28*L28</f>
        <v>6.5</v>
      </c>
      <c r="O28" s="18"/>
      <c r="P28" s="18"/>
      <c r="R28" s="22">
        <f t="shared" si="2"/>
        <v>0</v>
      </c>
    </row>
    <row r="29" spans="1:18" ht="8.25" customHeight="1" x14ac:dyDescent="0.2">
      <c r="A29" s="156"/>
      <c r="B29" s="9"/>
      <c r="C29" s="9"/>
      <c r="D29" s="3"/>
      <c r="E29" s="9"/>
      <c r="F29" s="9"/>
      <c r="G29" s="9"/>
      <c r="H29" s="1"/>
      <c r="I29" s="9"/>
      <c r="J29" s="31"/>
      <c r="K29" s="1"/>
      <c r="L29" s="9"/>
      <c r="M29" s="9"/>
      <c r="N29" s="36"/>
      <c r="O29" s="3"/>
      <c r="P29" s="3"/>
      <c r="R29" s="55"/>
    </row>
    <row r="30" spans="1:18" ht="13.5" customHeight="1" x14ac:dyDescent="0.2">
      <c r="A30" s="155"/>
      <c r="B30" s="7" t="s">
        <v>43</v>
      </c>
      <c r="C30" s="9"/>
      <c r="D30" s="9"/>
      <c r="E30" s="9"/>
      <c r="F30" s="9"/>
      <c r="G30" s="9"/>
      <c r="H30" s="9"/>
      <c r="I30" s="1"/>
      <c r="J30" s="9"/>
      <c r="K30" s="31"/>
      <c r="L30" s="1"/>
      <c r="M30" s="9"/>
      <c r="N30" s="9"/>
      <c r="O30" s="30"/>
      <c r="P30" s="3"/>
      <c r="R30" s="3"/>
    </row>
    <row r="31" spans="1:18" x14ac:dyDescent="0.2">
      <c r="A31" s="155"/>
      <c r="B31" s="3"/>
      <c r="C31" s="15" t="s">
        <v>157</v>
      </c>
      <c r="D31" s="16"/>
      <c r="E31" s="16"/>
      <c r="F31" s="17"/>
      <c r="G31" s="18" t="s">
        <v>25</v>
      </c>
      <c r="I31" s="19"/>
      <c r="J31" s="20">
        <v>0.03</v>
      </c>
      <c r="L31" s="18">
        <v>100</v>
      </c>
      <c r="N31" s="21">
        <f>SUM(J31*L31)</f>
        <v>3</v>
      </c>
      <c r="P31" s="18"/>
      <c r="R31" s="22">
        <f>SUM(N31*P31)</f>
        <v>0</v>
      </c>
    </row>
    <row r="32" spans="1:18" x14ac:dyDescent="0.2">
      <c r="A32" s="155"/>
      <c r="B32" s="3"/>
      <c r="C32" s="15" t="s">
        <v>161</v>
      </c>
      <c r="D32" s="16"/>
      <c r="E32" s="16"/>
      <c r="F32" s="17"/>
      <c r="G32" s="18" t="s">
        <v>25</v>
      </c>
      <c r="I32" s="19"/>
      <c r="J32" s="20">
        <v>0.03</v>
      </c>
      <c r="L32" s="18">
        <v>100</v>
      </c>
      <c r="N32" s="21">
        <f>SUM(J32*L32)</f>
        <v>3</v>
      </c>
      <c r="P32" s="18"/>
      <c r="R32" s="22">
        <f>SUM(N32*P32)</f>
        <v>0</v>
      </c>
    </row>
    <row r="33" spans="1:20" x14ac:dyDescent="0.2">
      <c r="A33" s="155"/>
      <c r="B33" s="3"/>
      <c r="C33" s="15" t="s">
        <v>195</v>
      </c>
      <c r="D33" s="16"/>
      <c r="E33" s="16"/>
      <c r="F33" s="17"/>
      <c r="G33" s="18" t="s">
        <v>25</v>
      </c>
      <c r="I33" s="19"/>
      <c r="J33" s="20">
        <v>0.03</v>
      </c>
      <c r="L33" s="18">
        <v>100</v>
      </c>
      <c r="N33" s="21">
        <f>SUM(J33*L33)</f>
        <v>3</v>
      </c>
      <c r="P33" s="18"/>
      <c r="R33" s="22">
        <f>SUM(N33*P33)</f>
        <v>0</v>
      </c>
    </row>
    <row r="34" spans="1:20" x14ac:dyDescent="0.2">
      <c r="A34" s="155"/>
      <c r="B34" s="3"/>
      <c r="C34" s="9" t="s">
        <v>43</v>
      </c>
      <c r="D34" s="9"/>
      <c r="E34" s="9"/>
      <c r="F34" s="9"/>
      <c r="G34" s="9" t="s">
        <v>294</v>
      </c>
      <c r="H34" s="9"/>
      <c r="I34" s="1"/>
      <c r="J34" s="158">
        <v>0.03</v>
      </c>
      <c r="K34" s="31"/>
      <c r="L34" s="157">
        <v>50</v>
      </c>
      <c r="M34" s="9"/>
      <c r="N34" s="158">
        <v>1.5</v>
      </c>
      <c r="O34" s="36"/>
      <c r="P34" s="9"/>
      <c r="R34" s="159">
        <v>0</v>
      </c>
    </row>
    <row r="35" spans="1:20" x14ac:dyDescent="0.2">
      <c r="A35" s="156"/>
      <c r="B35" s="14" t="s">
        <v>196</v>
      </c>
      <c r="C35" s="9"/>
      <c r="D35" s="3"/>
      <c r="E35" s="9"/>
      <c r="F35" s="9"/>
      <c r="G35" s="9"/>
      <c r="H35" s="1"/>
      <c r="I35" s="9"/>
      <c r="J35" s="31"/>
      <c r="K35" s="1"/>
      <c r="L35" s="9"/>
      <c r="M35" s="9"/>
      <c r="N35" s="36"/>
      <c r="O35" s="9"/>
      <c r="P35" s="9"/>
      <c r="R35" s="46"/>
      <c r="T35" s="160"/>
    </row>
    <row r="36" spans="1:20" x14ac:dyDescent="0.2">
      <c r="A36" s="155"/>
      <c r="B36" s="7"/>
      <c r="C36" s="15" t="s">
        <v>197</v>
      </c>
      <c r="D36" s="17"/>
      <c r="E36" s="16"/>
      <c r="F36" s="16"/>
      <c r="G36" s="16"/>
      <c r="H36" s="9"/>
      <c r="I36" s="1"/>
      <c r="J36" s="16"/>
      <c r="K36" s="33"/>
      <c r="L36" s="32"/>
      <c r="M36" s="16"/>
      <c r="N36" s="16"/>
      <c r="O36" s="34"/>
      <c r="P36" s="16"/>
      <c r="R36" s="17"/>
    </row>
    <row r="37" spans="1:20" x14ac:dyDescent="0.2">
      <c r="A37" s="155"/>
      <c r="B37" s="3"/>
      <c r="D37" s="15" t="s">
        <v>198</v>
      </c>
      <c r="E37" s="16"/>
      <c r="F37" s="18"/>
      <c r="G37" s="18" t="s">
        <v>42</v>
      </c>
      <c r="H37" s="19"/>
      <c r="I37" s="18" t="s">
        <v>26</v>
      </c>
      <c r="J37" s="20">
        <v>0.03</v>
      </c>
      <c r="K37" s="19"/>
      <c r="L37" s="18">
        <v>100</v>
      </c>
      <c r="M37" s="18"/>
      <c r="N37" s="21">
        <f>SUM(J37*L37)</f>
        <v>3</v>
      </c>
      <c r="O37" s="18"/>
      <c r="P37" s="18"/>
      <c r="R37" s="22">
        <f>SUM(N37*P37)</f>
        <v>0</v>
      </c>
    </row>
    <row r="38" spans="1:20" x14ac:dyDescent="0.2">
      <c r="A38" s="155"/>
      <c r="B38" s="3"/>
      <c r="D38" s="15" t="s">
        <v>199</v>
      </c>
      <c r="E38" s="16"/>
      <c r="F38" s="18"/>
      <c r="G38" s="18" t="s">
        <v>42</v>
      </c>
      <c r="H38" s="19"/>
      <c r="I38" s="18" t="s">
        <v>26</v>
      </c>
      <c r="J38" s="20">
        <v>0.03</v>
      </c>
      <c r="K38" s="19"/>
      <c r="L38" s="18">
        <v>100</v>
      </c>
      <c r="M38" s="18"/>
      <c r="N38" s="21">
        <f>SUM(J38*L38)</f>
        <v>3</v>
      </c>
      <c r="O38" s="18"/>
      <c r="P38" s="18"/>
      <c r="R38" s="22">
        <f>SUM(N38*P38)</f>
        <v>0</v>
      </c>
    </row>
    <row r="39" spans="1:20" x14ac:dyDescent="0.2">
      <c r="A39" s="155"/>
      <c r="B39" s="3"/>
      <c r="D39" s="15" t="s">
        <v>200</v>
      </c>
      <c r="E39" s="16"/>
      <c r="F39" s="18"/>
      <c r="G39" s="18" t="s">
        <v>42</v>
      </c>
      <c r="H39" s="19"/>
      <c r="I39" s="18" t="s">
        <v>26</v>
      </c>
      <c r="J39" s="20">
        <v>0.03</v>
      </c>
      <c r="K39" s="19"/>
      <c r="L39" s="18">
        <v>100</v>
      </c>
      <c r="M39" s="18"/>
      <c r="N39" s="21">
        <f>SUM(J39*L39)</f>
        <v>3</v>
      </c>
      <c r="O39" s="18"/>
      <c r="P39" s="18"/>
      <c r="R39" s="22">
        <f>SUM(N39*P39)</f>
        <v>0</v>
      </c>
      <c r="T39" t="s">
        <v>295</v>
      </c>
    </row>
    <row r="40" spans="1:20" x14ac:dyDescent="0.2">
      <c r="A40" s="155"/>
      <c r="B40" s="3"/>
      <c r="D40" s="15" t="s">
        <v>201</v>
      </c>
      <c r="E40" s="16"/>
      <c r="F40" s="18"/>
      <c r="G40" s="18" t="s">
        <v>42</v>
      </c>
      <c r="H40" s="19"/>
      <c r="I40" s="18" t="s">
        <v>26</v>
      </c>
      <c r="J40" s="20">
        <v>0.03</v>
      </c>
      <c r="K40" s="19"/>
      <c r="L40" s="18">
        <v>100</v>
      </c>
      <c r="M40" s="18"/>
      <c r="N40" s="21">
        <f>SUM(J40*L40)</f>
        <v>3</v>
      </c>
      <c r="O40" s="18"/>
      <c r="P40" s="18"/>
      <c r="R40" s="22">
        <f>SUM(N40*P40)</f>
        <v>0</v>
      </c>
    </row>
    <row r="41" spans="1:20" x14ac:dyDescent="0.2">
      <c r="A41" s="156"/>
      <c r="C41" s="15" t="s">
        <v>202</v>
      </c>
      <c r="D41" s="16"/>
      <c r="E41" s="16"/>
      <c r="F41" s="16"/>
      <c r="G41" s="16"/>
      <c r="H41" s="32"/>
      <c r="I41" s="16"/>
      <c r="J41" s="33"/>
      <c r="K41" s="32"/>
      <c r="L41" s="16"/>
      <c r="M41" s="16"/>
      <c r="N41" s="34"/>
      <c r="O41" s="16"/>
      <c r="P41" s="16"/>
      <c r="R41" s="56"/>
    </row>
    <row r="42" spans="1:20" ht="12" customHeight="1" x14ac:dyDescent="0.2">
      <c r="A42" s="155"/>
      <c r="B42" s="3"/>
      <c r="D42" s="38" t="s">
        <v>53</v>
      </c>
      <c r="E42" s="40"/>
      <c r="F42" s="57"/>
      <c r="G42" s="57" t="s">
        <v>54</v>
      </c>
      <c r="H42" s="58"/>
      <c r="I42" s="57"/>
      <c r="J42" s="59">
        <v>1.5</v>
      </c>
      <c r="K42" s="58"/>
      <c r="L42" s="57">
        <v>1</v>
      </c>
      <c r="M42" s="57"/>
      <c r="N42" s="35">
        <f>SUM(J42*L42)</f>
        <v>1.5</v>
      </c>
      <c r="O42" s="57"/>
      <c r="P42" s="57"/>
      <c r="R42" s="60">
        <f>SUM(N42*P42)</f>
        <v>0</v>
      </c>
    </row>
    <row r="43" spans="1:20" x14ac:dyDescent="0.2">
      <c r="A43" s="155"/>
      <c r="B43" s="3"/>
      <c r="D43" s="38" t="s">
        <v>55</v>
      </c>
      <c r="E43" s="40"/>
      <c r="F43" s="18"/>
      <c r="G43" s="18" t="s">
        <v>54</v>
      </c>
      <c r="H43" s="19"/>
      <c r="I43" s="18"/>
      <c r="J43" s="20">
        <v>1.5</v>
      </c>
      <c r="K43" s="19"/>
      <c r="L43" s="18">
        <v>1</v>
      </c>
      <c r="M43" s="18"/>
      <c r="N43" s="21">
        <f>SUM(J43*L43)</f>
        <v>1.5</v>
      </c>
      <c r="O43" s="18"/>
      <c r="P43" s="18"/>
      <c r="R43" s="22">
        <f>SUM(N43*P43)</f>
        <v>0</v>
      </c>
    </row>
    <row r="44" spans="1:20" x14ac:dyDescent="0.2">
      <c r="A44" s="155"/>
      <c r="B44" s="3"/>
      <c r="D44" s="15" t="s">
        <v>56</v>
      </c>
      <c r="E44" s="17"/>
      <c r="F44" s="18"/>
      <c r="G44" s="18" t="s">
        <v>57</v>
      </c>
      <c r="H44" s="19"/>
      <c r="I44" s="18"/>
      <c r="J44" s="20">
        <v>0.35</v>
      </c>
      <c r="K44" s="19"/>
      <c r="L44" s="18">
        <v>1</v>
      </c>
      <c r="M44" s="18"/>
      <c r="N44" s="21">
        <f>SUM(J44*L44)</f>
        <v>0.35</v>
      </c>
      <c r="O44" s="18"/>
      <c r="P44" s="18"/>
      <c r="R44" s="22">
        <f>SUM(N44*P44)</f>
        <v>0</v>
      </c>
    </row>
    <row r="45" spans="1:20" x14ac:dyDescent="0.2">
      <c r="A45" s="155" t="s">
        <v>13</v>
      </c>
      <c r="B45" s="3"/>
      <c r="C45" s="38" t="s">
        <v>59</v>
      </c>
      <c r="D45" s="9"/>
      <c r="E45" s="40"/>
      <c r="F45" s="18"/>
      <c r="G45" s="18" t="s">
        <v>60</v>
      </c>
      <c r="H45" s="19"/>
      <c r="I45" s="18"/>
      <c r="J45" s="20">
        <v>0.1</v>
      </c>
      <c r="K45" s="19"/>
      <c r="L45" s="18">
        <v>100</v>
      </c>
      <c r="M45" s="18"/>
      <c r="N45" s="21">
        <f>SUM(J45*L45)</f>
        <v>10</v>
      </c>
      <c r="O45" s="18"/>
      <c r="P45" s="18"/>
      <c r="R45" s="22">
        <f>SUM(N45*P45)</f>
        <v>0</v>
      </c>
    </row>
    <row r="46" spans="1:20" x14ac:dyDescent="0.2">
      <c r="A46" s="155"/>
      <c r="B46" s="3"/>
      <c r="C46" s="15" t="s">
        <v>203</v>
      </c>
      <c r="D46" s="40"/>
      <c r="E46" s="40"/>
      <c r="F46" s="18"/>
      <c r="G46" s="18"/>
      <c r="H46" s="19"/>
      <c r="I46" s="18"/>
      <c r="J46" s="20"/>
      <c r="K46" s="19"/>
      <c r="L46" s="57"/>
      <c r="M46" s="57"/>
      <c r="N46" s="35"/>
      <c r="O46" s="3"/>
      <c r="P46" s="3"/>
      <c r="R46" s="22"/>
    </row>
    <row r="47" spans="1:20" x14ac:dyDescent="0.2">
      <c r="A47" s="155" t="s">
        <v>13</v>
      </c>
      <c r="B47" s="3"/>
      <c r="C47" s="9"/>
      <c r="D47" s="15" t="s">
        <v>204</v>
      </c>
      <c r="E47" s="40"/>
      <c r="F47" s="18" t="s">
        <v>283</v>
      </c>
      <c r="G47" s="18" t="s">
        <v>25</v>
      </c>
      <c r="H47" s="19"/>
      <c r="I47" s="18" t="s">
        <v>26</v>
      </c>
      <c r="J47" s="20">
        <v>0.1</v>
      </c>
      <c r="K47" s="19"/>
      <c r="L47" s="18">
        <v>50</v>
      </c>
      <c r="M47" s="18"/>
      <c r="N47" s="21">
        <f t="shared" ref="N47:N58" si="3">SUM(J47*L47)</f>
        <v>5</v>
      </c>
      <c r="O47" s="18"/>
      <c r="P47" s="18"/>
      <c r="R47" s="22">
        <f t="shared" ref="R47:R58" si="4">SUM(N47*P47)</f>
        <v>0</v>
      </c>
    </row>
    <row r="48" spans="1:20" x14ac:dyDescent="0.2">
      <c r="A48" s="155" t="s">
        <v>13</v>
      </c>
      <c r="B48" s="3"/>
      <c r="C48" s="3"/>
      <c r="D48" s="26" t="s">
        <v>205</v>
      </c>
      <c r="E48" s="40"/>
      <c r="F48" s="18" t="s">
        <v>283</v>
      </c>
      <c r="G48" s="18" t="s">
        <v>25</v>
      </c>
      <c r="H48" s="19"/>
      <c r="I48" s="18" t="s">
        <v>26</v>
      </c>
      <c r="J48" s="20">
        <v>0.1</v>
      </c>
      <c r="K48" s="19"/>
      <c r="L48" s="18">
        <v>50</v>
      </c>
      <c r="M48" s="18"/>
      <c r="N48" s="21">
        <f t="shared" si="3"/>
        <v>5</v>
      </c>
      <c r="O48" s="18"/>
      <c r="P48" s="18"/>
      <c r="R48" s="22">
        <f t="shared" si="4"/>
        <v>0</v>
      </c>
    </row>
    <row r="49" spans="1:18" x14ac:dyDescent="0.2">
      <c r="A49" s="155" t="s">
        <v>13</v>
      </c>
      <c r="B49" s="3"/>
      <c r="C49" s="3"/>
      <c r="D49" s="38" t="s">
        <v>292</v>
      </c>
      <c r="E49" s="16"/>
      <c r="F49" s="18" t="s">
        <v>283</v>
      </c>
      <c r="G49" s="18" t="s">
        <v>25</v>
      </c>
      <c r="H49" s="19"/>
      <c r="I49" s="18"/>
      <c r="J49" s="20">
        <v>0.1</v>
      </c>
      <c r="K49" s="19"/>
      <c r="L49" s="18">
        <v>50</v>
      </c>
      <c r="M49" s="18"/>
      <c r="N49" s="21">
        <f t="shared" si="3"/>
        <v>5</v>
      </c>
      <c r="O49" s="18"/>
      <c r="P49" s="18"/>
      <c r="R49" s="22">
        <f t="shared" si="4"/>
        <v>0</v>
      </c>
    </row>
    <row r="50" spans="1:18" x14ac:dyDescent="0.2">
      <c r="A50" s="155" t="s">
        <v>13</v>
      </c>
      <c r="B50" s="3"/>
      <c r="C50" s="3"/>
      <c r="D50" s="15" t="s">
        <v>206</v>
      </c>
      <c r="E50" s="28"/>
      <c r="F50" s="18" t="s">
        <v>283</v>
      </c>
      <c r="G50" s="18" t="s">
        <v>25</v>
      </c>
      <c r="H50" s="19"/>
      <c r="I50" s="18" t="s">
        <v>26</v>
      </c>
      <c r="J50" s="20">
        <v>0.1</v>
      </c>
      <c r="K50" s="19"/>
      <c r="L50" s="18">
        <v>50</v>
      </c>
      <c r="M50" s="18"/>
      <c r="N50" s="21">
        <f t="shared" si="3"/>
        <v>5</v>
      </c>
      <c r="O50" s="18"/>
      <c r="P50" s="18"/>
      <c r="R50" s="22">
        <f t="shared" si="4"/>
        <v>0</v>
      </c>
    </row>
    <row r="51" spans="1:18" x14ac:dyDescent="0.2">
      <c r="A51" s="155" t="s">
        <v>13</v>
      </c>
      <c r="B51" s="3"/>
      <c r="C51" s="3"/>
      <c r="D51" s="61" t="s">
        <v>207</v>
      </c>
      <c r="E51" s="28"/>
      <c r="F51" s="18" t="s">
        <v>283</v>
      </c>
      <c r="G51" s="18" t="s">
        <v>25</v>
      </c>
      <c r="H51" s="19"/>
      <c r="I51" s="18"/>
      <c r="J51" s="20">
        <v>0.1</v>
      </c>
      <c r="K51" s="19"/>
      <c r="L51" s="18">
        <v>50</v>
      </c>
      <c r="M51" s="18"/>
      <c r="N51" s="21">
        <f t="shared" si="3"/>
        <v>5</v>
      </c>
      <c r="O51" s="18"/>
      <c r="P51" s="18"/>
      <c r="R51" s="22">
        <f t="shared" si="4"/>
        <v>0</v>
      </c>
    </row>
    <row r="52" spans="1:18" x14ac:dyDescent="0.2">
      <c r="A52" s="155" t="s">
        <v>13</v>
      </c>
      <c r="B52" s="3"/>
      <c r="C52" s="38" t="s">
        <v>208</v>
      </c>
      <c r="D52" s="40"/>
      <c r="E52" s="16"/>
      <c r="F52" s="18" t="s">
        <v>283</v>
      </c>
      <c r="G52" s="18" t="s">
        <v>25</v>
      </c>
      <c r="H52" s="19"/>
      <c r="I52" s="18" t="s">
        <v>26</v>
      </c>
      <c r="J52" s="20">
        <v>0.1</v>
      </c>
      <c r="K52" s="19"/>
      <c r="L52" s="18">
        <v>50</v>
      </c>
      <c r="M52" s="18"/>
      <c r="N52" s="21">
        <f t="shared" si="3"/>
        <v>5</v>
      </c>
      <c r="O52" s="18"/>
      <c r="P52" s="18"/>
      <c r="R52" s="22">
        <f t="shared" si="4"/>
        <v>0</v>
      </c>
    </row>
    <row r="53" spans="1:18" x14ac:dyDescent="0.2">
      <c r="A53" s="155"/>
      <c r="B53" s="3"/>
      <c r="C53" s="38" t="s">
        <v>209</v>
      </c>
      <c r="D53" s="40"/>
      <c r="E53" s="40"/>
      <c r="F53" s="18" t="s">
        <v>80</v>
      </c>
      <c r="G53" s="18" t="s">
        <v>25</v>
      </c>
      <c r="H53" s="19"/>
      <c r="I53" s="18" t="s">
        <v>26</v>
      </c>
      <c r="J53" s="20">
        <v>0.1</v>
      </c>
      <c r="K53" s="19"/>
      <c r="L53" s="18">
        <v>50</v>
      </c>
      <c r="M53" s="18"/>
      <c r="N53" s="21">
        <f t="shared" si="3"/>
        <v>5</v>
      </c>
      <c r="O53" s="18"/>
      <c r="P53" s="18"/>
      <c r="R53" s="22">
        <f t="shared" si="4"/>
        <v>0</v>
      </c>
    </row>
    <row r="54" spans="1:18" x14ac:dyDescent="0.2">
      <c r="A54" s="155" t="s">
        <v>13</v>
      </c>
      <c r="B54" s="3"/>
      <c r="C54" s="38" t="s">
        <v>210</v>
      </c>
      <c r="D54" s="40"/>
      <c r="E54" s="40"/>
      <c r="F54" s="18" t="s">
        <v>289</v>
      </c>
      <c r="G54" s="18" t="s">
        <v>25</v>
      </c>
      <c r="H54" s="19"/>
      <c r="I54" s="18" t="s">
        <v>47</v>
      </c>
      <c r="J54" s="20">
        <v>0.1</v>
      </c>
      <c r="K54" s="19"/>
      <c r="L54" s="18">
        <v>50</v>
      </c>
      <c r="M54" s="18"/>
      <c r="N54" s="21">
        <f t="shared" si="3"/>
        <v>5</v>
      </c>
      <c r="O54" s="18"/>
      <c r="P54" s="18"/>
      <c r="R54" s="22">
        <f t="shared" si="4"/>
        <v>0</v>
      </c>
    </row>
    <row r="55" spans="1:18" x14ac:dyDescent="0.2">
      <c r="A55" s="155"/>
      <c r="B55" s="3"/>
      <c r="C55" s="38" t="s">
        <v>211</v>
      </c>
      <c r="D55" s="40"/>
      <c r="E55" s="40"/>
      <c r="F55" s="18"/>
      <c r="G55" s="18" t="s">
        <v>17</v>
      </c>
      <c r="H55" s="19"/>
      <c r="I55" s="18" t="s">
        <v>63</v>
      </c>
      <c r="J55" s="20">
        <v>1</v>
      </c>
      <c r="K55" s="19"/>
      <c r="L55" s="18">
        <v>1</v>
      </c>
      <c r="M55" s="18"/>
      <c r="N55" s="21">
        <f t="shared" si="3"/>
        <v>1</v>
      </c>
      <c r="O55" s="18"/>
      <c r="P55" s="18"/>
      <c r="R55" s="22">
        <f t="shared" si="4"/>
        <v>0</v>
      </c>
    </row>
    <row r="56" spans="1:18" x14ac:dyDescent="0.2">
      <c r="A56" s="155"/>
      <c r="B56" s="3"/>
      <c r="C56" s="38" t="s">
        <v>212</v>
      </c>
      <c r="D56" s="9"/>
      <c r="E56" s="40"/>
      <c r="F56" s="18"/>
      <c r="G56" s="18" t="s">
        <v>17</v>
      </c>
      <c r="H56" s="19"/>
      <c r="I56" s="18"/>
      <c r="J56" s="20">
        <v>2</v>
      </c>
      <c r="K56" s="19"/>
      <c r="L56" s="18">
        <v>1</v>
      </c>
      <c r="M56" s="18"/>
      <c r="N56" s="21">
        <f t="shared" si="3"/>
        <v>2</v>
      </c>
      <c r="O56" s="18"/>
      <c r="P56" s="18"/>
      <c r="R56" s="22">
        <f t="shared" si="4"/>
        <v>0</v>
      </c>
    </row>
    <row r="57" spans="1:18" ht="12" customHeight="1" x14ac:dyDescent="0.2">
      <c r="A57" s="155"/>
      <c r="B57" s="3"/>
      <c r="C57" s="15" t="s">
        <v>213</v>
      </c>
      <c r="D57" s="16"/>
      <c r="E57" s="17"/>
      <c r="F57" s="18"/>
      <c r="G57" s="18" t="s">
        <v>25</v>
      </c>
      <c r="H57" s="19"/>
      <c r="I57" s="18" t="s">
        <v>26</v>
      </c>
      <c r="J57" s="20">
        <v>0.1</v>
      </c>
      <c r="K57" s="19"/>
      <c r="L57" s="18">
        <v>50</v>
      </c>
      <c r="M57" s="18"/>
      <c r="N57" s="21">
        <f t="shared" si="3"/>
        <v>5</v>
      </c>
      <c r="O57" s="18"/>
      <c r="P57" s="18"/>
      <c r="R57" s="22">
        <f t="shared" si="4"/>
        <v>0</v>
      </c>
    </row>
    <row r="58" spans="1:18" x14ac:dyDescent="0.2">
      <c r="A58" s="155"/>
      <c r="B58" s="3"/>
      <c r="C58" s="15" t="s">
        <v>214</v>
      </c>
      <c r="D58" s="16"/>
      <c r="E58" s="28"/>
      <c r="F58" s="18"/>
      <c r="G58" s="18" t="s">
        <v>25</v>
      </c>
      <c r="H58" s="19"/>
      <c r="I58" s="18" t="s">
        <v>26</v>
      </c>
      <c r="J58" s="20">
        <v>0.1</v>
      </c>
      <c r="K58" s="19"/>
      <c r="L58" s="18">
        <v>50</v>
      </c>
      <c r="M58" s="18"/>
      <c r="N58" s="21">
        <f t="shared" si="3"/>
        <v>5</v>
      </c>
      <c r="O58" s="18"/>
      <c r="P58" s="18"/>
      <c r="R58" s="22">
        <f t="shared" si="4"/>
        <v>0</v>
      </c>
    </row>
    <row r="59" spans="1:18" ht="6" customHeight="1" x14ac:dyDescent="0.2">
      <c r="A59" s="156"/>
      <c r="B59" s="9"/>
      <c r="C59" s="9"/>
      <c r="D59" s="3"/>
      <c r="E59" s="9"/>
      <c r="F59" s="9"/>
      <c r="G59" s="9"/>
      <c r="H59" s="1"/>
      <c r="I59" s="9"/>
      <c r="J59" s="31"/>
      <c r="K59" s="1"/>
      <c r="L59" s="9"/>
      <c r="M59" s="9"/>
      <c r="N59" s="36"/>
      <c r="O59" s="3"/>
      <c r="P59" s="3"/>
      <c r="R59" s="55"/>
    </row>
    <row r="60" spans="1:18" x14ac:dyDescent="0.2">
      <c r="A60" s="156"/>
      <c r="B60" s="14" t="s">
        <v>73</v>
      </c>
      <c r="C60" s="9"/>
      <c r="D60" s="3"/>
      <c r="E60" s="9"/>
      <c r="F60" s="9"/>
      <c r="G60" s="9"/>
      <c r="H60" s="1"/>
      <c r="I60" s="9"/>
      <c r="J60" s="31"/>
      <c r="K60" s="1"/>
      <c r="L60" s="9"/>
      <c r="M60" s="9"/>
      <c r="N60" s="36"/>
      <c r="O60" s="3"/>
      <c r="P60" s="3"/>
      <c r="R60" s="54"/>
    </row>
    <row r="61" spans="1:18" x14ac:dyDescent="0.2">
      <c r="A61" s="155"/>
      <c r="B61" s="3"/>
      <c r="C61" s="38" t="s">
        <v>215</v>
      </c>
      <c r="D61" s="40"/>
      <c r="E61" s="62"/>
      <c r="F61" s="18"/>
      <c r="G61" s="18" t="s">
        <v>75</v>
      </c>
      <c r="H61" s="19"/>
      <c r="I61" s="18"/>
      <c r="J61" s="20">
        <v>0.1</v>
      </c>
      <c r="K61" s="19"/>
      <c r="L61" s="18">
        <v>50</v>
      </c>
      <c r="M61" s="18"/>
      <c r="N61" s="21">
        <f>SUM(J61*L61)</f>
        <v>5</v>
      </c>
      <c r="O61" s="18"/>
      <c r="P61" s="18"/>
      <c r="R61" s="22">
        <f>SUM(N61*P61)</f>
        <v>0</v>
      </c>
    </row>
    <row r="62" spans="1:18" x14ac:dyDescent="0.2">
      <c r="A62" s="155"/>
      <c r="B62" s="3"/>
      <c r="C62" s="26" t="s">
        <v>216</v>
      </c>
      <c r="D62" s="40"/>
      <c r="E62" s="40"/>
      <c r="F62" s="18"/>
      <c r="G62" s="18" t="s">
        <v>77</v>
      </c>
      <c r="H62" s="19"/>
      <c r="I62" s="18"/>
      <c r="J62" s="20">
        <v>0.1</v>
      </c>
      <c r="K62" s="19"/>
      <c r="L62" s="18">
        <v>50</v>
      </c>
      <c r="M62" s="18"/>
      <c r="N62" s="21">
        <f>SUM(J62*L62)</f>
        <v>5</v>
      </c>
      <c r="O62" s="18"/>
      <c r="P62" s="18"/>
      <c r="R62" s="22">
        <f>SUM(N62*P62)</f>
        <v>0</v>
      </c>
    </row>
    <row r="63" spans="1:18" x14ac:dyDescent="0.2">
      <c r="A63" s="155"/>
      <c r="B63" s="3"/>
      <c r="C63" s="15" t="s">
        <v>79</v>
      </c>
      <c r="D63" s="16"/>
      <c r="E63" s="17"/>
      <c r="F63" s="18" t="s">
        <v>80</v>
      </c>
      <c r="G63" s="18" t="s">
        <v>25</v>
      </c>
      <c r="H63" s="19"/>
      <c r="I63" s="18" t="s">
        <v>26</v>
      </c>
      <c r="J63" s="20">
        <v>0.1</v>
      </c>
      <c r="K63" s="19"/>
      <c r="L63" s="18">
        <v>50</v>
      </c>
      <c r="M63" s="18"/>
      <c r="N63" s="21">
        <f>SUM(J63*L63)</f>
        <v>5</v>
      </c>
      <c r="O63" s="18"/>
      <c r="P63" s="18"/>
      <c r="R63" s="22">
        <f>SUM(N63*P63)</f>
        <v>0</v>
      </c>
    </row>
    <row r="64" spans="1:18" ht="8.25" customHeight="1" x14ac:dyDescent="0.2">
      <c r="A64" s="156"/>
      <c r="B64" s="9"/>
      <c r="C64" s="9"/>
      <c r="D64" s="9"/>
      <c r="E64" s="9"/>
      <c r="F64" s="9"/>
      <c r="G64" s="9"/>
      <c r="H64" s="1"/>
      <c r="I64" s="9"/>
      <c r="J64" s="31"/>
      <c r="K64" s="1"/>
      <c r="L64" s="9"/>
      <c r="M64" s="9"/>
      <c r="N64" s="36"/>
      <c r="O64" s="9"/>
      <c r="P64" s="9"/>
      <c r="R64" s="55"/>
    </row>
    <row r="65" spans="1:18" ht="10.5" customHeight="1" x14ac:dyDescent="0.2">
      <c r="A65" s="156"/>
      <c r="B65" s="14" t="s">
        <v>81</v>
      </c>
      <c r="C65" s="9"/>
      <c r="D65" s="9"/>
      <c r="E65" s="9"/>
      <c r="F65" s="9"/>
      <c r="G65" s="9"/>
      <c r="H65" s="1"/>
      <c r="I65" s="9"/>
      <c r="J65" s="31"/>
      <c r="K65" s="1"/>
      <c r="L65" s="9"/>
      <c r="M65" s="9"/>
      <c r="N65" s="36"/>
      <c r="O65" s="9"/>
      <c r="P65" s="9"/>
      <c r="R65" s="54"/>
    </row>
    <row r="66" spans="1:18" x14ac:dyDescent="0.2">
      <c r="A66" s="155"/>
      <c r="B66" s="3"/>
      <c r="C66" s="63" t="s">
        <v>217</v>
      </c>
      <c r="D66" s="40"/>
      <c r="E66" s="62"/>
      <c r="F66" s="18" t="s">
        <v>88</v>
      </c>
      <c r="G66" s="18" t="s">
        <v>83</v>
      </c>
      <c r="H66" s="19"/>
      <c r="I66" s="18"/>
      <c r="J66" s="20">
        <v>0.4</v>
      </c>
      <c r="K66" s="19"/>
      <c r="L66" s="18">
        <v>50</v>
      </c>
      <c r="M66" s="18"/>
      <c r="N66" s="21">
        <f t="shared" ref="N66:N75" si="5">SUM(J66*L66)</f>
        <v>20</v>
      </c>
      <c r="O66" s="18"/>
      <c r="P66" s="18"/>
      <c r="R66" s="22">
        <f t="shared" ref="R66:R75" si="6">SUM(N66*P66)</f>
        <v>0</v>
      </c>
    </row>
    <row r="67" spans="1:18" x14ac:dyDescent="0.2">
      <c r="A67" s="155"/>
      <c r="B67" s="3"/>
      <c r="C67" s="38" t="s">
        <v>218</v>
      </c>
      <c r="D67" s="40"/>
      <c r="E67" s="40"/>
      <c r="F67" s="18" t="s">
        <v>88</v>
      </c>
      <c r="G67" s="18" t="s">
        <v>83</v>
      </c>
      <c r="H67" s="19"/>
      <c r="I67" s="18"/>
      <c r="J67" s="20">
        <v>0.5</v>
      </c>
      <c r="K67" s="19"/>
      <c r="L67" s="18">
        <v>12</v>
      </c>
      <c r="M67" s="18"/>
      <c r="N67" s="21">
        <f t="shared" si="5"/>
        <v>6</v>
      </c>
      <c r="O67" s="18"/>
      <c r="P67" s="18"/>
      <c r="R67" s="22">
        <f t="shared" si="6"/>
        <v>0</v>
      </c>
    </row>
    <row r="68" spans="1:18" x14ac:dyDescent="0.2">
      <c r="A68" s="155"/>
      <c r="B68" s="3"/>
      <c r="C68" s="38" t="s">
        <v>219</v>
      </c>
      <c r="D68" s="40"/>
      <c r="E68" s="40"/>
      <c r="F68" s="18"/>
      <c r="G68" s="18" t="s">
        <v>25</v>
      </c>
      <c r="H68" s="19"/>
      <c r="I68" s="18"/>
      <c r="J68" s="20">
        <v>0.1</v>
      </c>
      <c r="K68" s="19"/>
      <c r="L68" s="18">
        <v>10</v>
      </c>
      <c r="M68" s="18"/>
      <c r="N68" s="21">
        <f t="shared" si="5"/>
        <v>1</v>
      </c>
      <c r="O68" s="18"/>
      <c r="P68" s="18"/>
      <c r="R68" s="22">
        <f t="shared" si="6"/>
        <v>0</v>
      </c>
    </row>
    <row r="69" spans="1:18" x14ac:dyDescent="0.2">
      <c r="A69" s="155"/>
      <c r="B69" s="3"/>
      <c r="C69" s="64" t="s">
        <v>220</v>
      </c>
      <c r="D69" s="16"/>
      <c r="E69" s="16"/>
      <c r="F69" s="18"/>
      <c r="G69" s="18" t="s">
        <v>25</v>
      </c>
      <c r="H69" s="19"/>
      <c r="I69" s="18" t="s">
        <v>96</v>
      </c>
      <c r="J69" s="20">
        <v>0.05</v>
      </c>
      <c r="K69" s="19"/>
      <c r="L69" s="18">
        <v>50</v>
      </c>
      <c r="M69" s="18"/>
      <c r="N69" s="21">
        <f t="shared" si="5"/>
        <v>2.5</v>
      </c>
      <c r="O69" s="18"/>
      <c r="P69" s="18"/>
      <c r="R69" s="22">
        <f t="shared" si="6"/>
        <v>0</v>
      </c>
    </row>
    <row r="70" spans="1:18" x14ac:dyDescent="0.2">
      <c r="A70" s="155"/>
      <c r="B70" s="3"/>
      <c r="C70" s="15" t="s">
        <v>221</v>
      </c>
      <c r="D70" s="28"/>
      <c r="E70" s="28"/>
      <c r="F70" s="18" t="s">
        <v>222</v>
      </c>
      <c r="G70" s="18" t="s">
        <v>91</v>
      </c>
      <c r="H70" s="19"/>
      <c r="I70" s="18"/>
      <c r="J70" s="20">
        <v>0.2</v>
      </c>
      <c r="K70" s="19"/>
      <c r="L70" s="18">
        <v>50</v>
      </c>
      <c r="M70" s="18"/>
      <c r="N70" s="21">
        <f t="shared" si="5"/>
        <v>10</v>
      </c>
      <c r="O70" s="18"/>
      <c r="P70" s="18"/>
      <c r="R70" s="22">
        <f t="shared" si="6"/>
        <v>0</v>
      </c>
    </row>
    <row r="71" spans="1:18" x14ac:dyDescent="0.2">
      <c r="A71" s="155"/>
      <c r="B71" s="3"/>
      <c r="C71" s="61" t="s">
        <v>221</v>
      </c>
      <c r="D71" s="28"/>
      <c r="E71" s="28"/>
      <c r="F71" s="18" t="s">
        <v>223</v>
      </c>
      <c r="G71" s="18" t="s">
        <v>91</v>
      </c>
      <c r="H71" s="19"/>
      <c r="I71" s="18"/>
      <c r="J71" s="20">
        <v>0.2</v>
      </c>
      <c r="K71" s="19"/>
      <c r="L71" s="18">
        <v>50</v>
      </c>
      <c r="M71" s="18"/>
      <c r="N71" s="21">
        <f t="shared" si="5"/>
        <v>10</v>
      </c>
      <c r="O71" s="18"/>
      <c r="P71" s="18"/>
      <c r="R71" s="22">
        <f t="shared" si="6"/>
        <v>0</v>
      </c>
    </row>
    <row r="72" spans="1:18" x14ac:dyDescent="0.2">
      <c r="A72" s="155"/>
      <c r="B72" s="3"/>
      <c r="C72" s="61" t="s">
        <v>224</v>
      </c>
      <c r="D72" s="28"/>
      <c r="E72" s="28"/>
      <c r="F72" s="18"/>
      <c r="G72" s="18" t="s">
        <v>91</v>
      </c>
      <c r="H72" s="19"/>
      <c r="I72" s="18"/>
      <c r="J72" s="20">
        <v>0.4</v>
      </c>
      <c r="K72" s="19"/>
      <c r="L72" s="18">
        <v>50</v>
      </c>
      <c r="M72" s="18"/>
      <c r="N72" s="21">
        <f t="shared" si="5"/>
        <v>20</v>
      </c>
      <c r="O72" s="18"/>
      <c r="P72" s="18"/>
      <c r="R72" s="22">
        <f t="shared" si="6"/>
        <v>0</v>
      </c>
    </row>
    <row r="73" spans="1:18" x14ac:dyDescent="0.2">
      <c r="A73" s="155"/>
      <c r="B73" s="3"/>
      <c r="C73" s="61" t="s">
        <v>225</v>
      </c>
      <c r="D73" s="28"/>
      <c r="E73" s="28"/>
      <c r="F73" s="18"/>
      <c r="G73" s="18"/>
      <c r="H73" s="19"/>
      <c r="I73" s="18"/>
      <c r="J73" s="20">
        <v>0.6</v>
      </c>
      <c r="K73" s="19"/>
      <c r="L73" s="18">
        <v>50</v>
      </c>
      <c r="M73" s="18"/>
      <c r="N73" s="21">
        <f t="shared" si="5"/>
        <v>30</v>
      </c>
      <c r="O73" s="18"/>
      <c r="P73" s="18"/>
      <c r="R73" s="22">
        <f t="shared" si="6"/>
        <v>0</v>
      </c>
    </row>
    <row r="74" spans="1:18" x14ac:dyDescent="0.2">
      <c r="A74" s="155"/>
      <c r="B74" s="3"/>
      <c r="C74" s="61" t="s">
        <v>226</v>
      </c>
      <c r="D74" s="28"/>
      <c r="E74" s="28"/>
      <c r="F74" s="18"/>
      <c r="G74" s="18" t="s">
        <v>25</v>
      </c>
      <c r="H74" s="19"/>
      <c r="I74" s="18"/>
      <c r="J74" s="20">
        <v>0.1</v>
      </c>
      <c r="K74" s="19"/>
      <c r="L74" s="18">
        <v>50</v>
      </c>
      <c r="M74" s="18"/>
      <c r="N74" s="21">
        <f t="shared" si="5"/>
        <v>5</v>
      </c>
      <c r="O74" s="18"/>
      <c r="P74" s="18"/>
      <c r="R74" s="22">
        <f t="shared" si="6"/>
        <v>0</v>
      </c>
    </row>
    <row r="75" spans="1:18" x14ac:dyDescent="0.2">
      <c r="A75" s="155"/>
      <c r="B75" s="3"/>
      <c r="C75" s="61" t="s">
        <v>227</v>
      </c>
      <c r="D75" s="28"/>
      <c r="E75" s="28"/>
      <c r="F75" s="18"/>
      <c r="G75" s="18" t="s">
        <v>69</v>
      </c>
      <c r="H75" s="19"/>
      <c r="I75" s="18"/>
      <c r="J75" s="20">
        <v>25</v>
      </c>
      <c r="K75" s="19"/>
      <c r="L75" s="18">
        <v>1</v>
      </c>
      <c r="M75" s="18"/>
      <c r="N75" s="21">
        <f t="shared" si="5"/>
        <v>25</v>
      </c>
      <c r="O75" s="18"/>
      <c r="P75" s="18"/>
      <c r="R75" s="22">
        <f t="shared" si="6"/>
        <v>0</v>
      </c>
    </row>
    <row r="76" spans="1:18" ht="3.75" customHeight="1" x14ac:dyDescent="0.2">
      <c r="A76" s="155"/>
      <c r="B76" s="3"/>
      <c r="C76" s="9"/>
      <c r="D76" s="3"/>
      <c r="E76" s="9"/>
      <c r="F76" s="9"/>
      <c r="G76" s="9"/>
      <c r="H76" s="1"/>
      <c r="I76" s="9"/>
      <c r="J76" s="31"/>
      <c r="K76" s="1"/>
      <c r="L76" s="9"/>
      <c r="M76" s="9"/>
      <c r="N76" s="36"/>
      <c r="O76" s="9"/>
      <c r="P76" s="9"/>
      <c r="R76" s="55"/>
    </row>
    <row r="77" spans="1:18" ht="10.5" customHeight="1" x14ac:dyDescent="0.2">
      <c r="A77" s="156"/>
      <c r="B77" s="14" t="s">
        <v>97</v>
      </c>
      <c r="C77" s="9"/>
      <c r="D77" s="9"/>
      <c r="E77" s="9"/>
      <c r="F77" s="9"/>
      <c r="G77" s="9"/>
      <c r="H77" s="1"/>
      <c r="I77" s="9"/>
      <c r="J77" s="31"/>
      <c r="K77" s="1"/>
      <c r="L77" s="9"/>
      <c r="M77" s="9"/>
      <c r="N77" s="36"/>
      <c r="O77" s="9"/>
      <c r="P77" s="9"/>
      <c r="R77" s="54"/>
    </row>
    <row r="78" spans="1:18" x14ac:dyDescent="0.2">
      <c r="A78" s="156"/>
      <c r="B78" s="14"/>
      <c r="C78" s="15" t="s">
        <v>228</v>
      </c>
      <c r="D78" s="16"/>
      <c r="E78" s="16"/>
      <c r="F78" s="18"/>
      <c r="G78" s="18" t="s">
        <v>107</v>
      </c>
      <c r="H78" s="19"/>
      <c r="I78" s="18"/>
      <c r="J78" s="20">
        <v>4</v>
      </c>
      <c r="K78" s="19"/>
      <c r="L78" s="18">
        <v>1</v>
      </c>
      <c r="M78" s="18"/>
      <c r="N78" s="21">
        <f>SUM(J78*L78)</f>
        <v>4</v>
      </c>
      <c r="O78" s="18"/>
      <c r="P78" s="18"/>
      <c r="R78" s="22">
        <f>SUM(N78*P78)</f>
        <v>0</v>
      </c>
    </row>
    <row r="79" spans="1:18" x14ac:dyDescent="0.2">
      <c r="A79" s="155"/>
      <c r="B79" s="3"/>
      <c r="C79" s="61" t="s">
        <v>229</v>
      </c>
      <c r="D79" s="28"/>
      <c r="E79" s="28"/>
      <c r="F79" s="18" t="s">
        <v>105</v>
      </c>
      <c r="G79" s="18" t="s">
        <v>71</v>
      </c>
      <c r="H79" s="19"/>
      <c r="I79" s="18" t="s">
        <v>99</v>
      </c>
      <c r="J79" s="20">
        <v>4</v>
      </c>
      <c r="K79" s="19"/>
      <c r="L79" s="18">
        <v>1</v>
      </c>
      <c r="M79" s="18"/>
      <c r="N79" s="21">
        <f>SUM(J79*L79)</f>
        <v>4</v>
      </c>
      <c r="O79" s="18"/>
      <c r="P79" s="18"/>
      <c r="R79" s="22">
        <f>SUM(N79*P79)</f>
        <v>0</v>
      </c>
    </row>
    <row r="80" spans="1:18" x14ac:dyDescent="0.2">
      <c r="A80" s="155"/>
      <c r="B80" s="3"/>
      <c r="C80" s="61" t="s">
        <v>230</v>
      </c>
      <c r="D80" s="28"/>
      <c r="E80" s="28"/>
      <c r="F80" s="18" t="s">
        <v>105</v>
      </c>
      <c r="G80" s="18" t="s">
        <v>107</v>
      </c>
      <c r="H80" s="19"/>
      <c r="I80" s="18"/>
      <c r="J80" s="20">
        <v>6</v>
      </c>
      <c r="K80" s="19"/>
      <c r="L80" s="18">
        <v>1</v>
      </c>
      <c r="M80" s="18"/>
      <c r="N80" s="21">
        <f>SUM(J80*L80)</f>
        <v>6</v>
      </c>
      <c r="O80" s="18"/>
      <c r="P80" s="18"/>
      <c r="R80" s="22">
        <f>SUM(N80*P80)</f>
        <v>0</v>
      </c>
    </row>
    <row r="81" spans="1:18" x14ac:dyDescent="0.2">
      <c r="A81" s="155"/>
      <c r="B81" s="3"/>
      <c r="C81" s="61" t="s">
        <v>231</v>
      </c>
      <c r="D81" s="28"/>
      <c r="E81" s="28"/>
      <c r="F81" s="18"/>
      <c r="G81" s="18" t="s">
        <v>71</v>
      </c>
      <c r="H81" s="19"/>
      <c r="I81" s="18" t="s">
        <v>99</v>
      </c>
      <c r="J81" s="20">
        <v>7.5</v>
      </c>
      <c r="K81" s="19"/>
      <c r="L81" s="18">
        <v>1</v>
      </c>
      <c r="M81" s="18"/>
      <c r="N81" s="21">
        <f>SUM(J81*L81)</f>
        <v>7.5</v>
      </c>
      <c r="O81" s="18"/>
      <c r="P81" s="18"/>
      <c r="R81" s="22">
        <f>SUM(N81*P81)</f>
        <v>0</v>
      </c>
    </row>
    <row r="82" spans="1:18" x14ac:dyDescent="0.2">
      <c r="A82" s="155" t="s">
        <v>13</v>
      </c>
      <c r="B82" s="3"/>
      <c r="C82" s="61" t="s">
        <v>296</v>
      </c>
      <c r="D82" s="28"/>
      <c r="E82" s="28"/>
      <c r="F82" s="18" t="s">
        <v>105</v>
      </c>
      <c r="G82" s="18" t="s">
        <v>107</v>
      </c>
      <c r="H82" s="19"/>
      <c r="I82" s="18"/>
      <c r="J82" s="20">
        <v>4</v>
      </c>
      <c r="K82" s="19"/>
      <c r="L82" s="18">
        <v>1</v>
      </c>
      <c r="M82" s="18"/>
      <c r="N82" s="21">
        <f>SUM(J82*L82)</f>
        <v>4</v>
      </c>
      <c r="O82" s="18"/>
      <c r="P82" s="18"/>
      <c r="R82" s="22">
        <f>SUM(N82*P82)</f>
        <v>0</v>
      </c>
    </row>
    <row r="83" spans="1:18" ht="6.75" customHeight="1" x14ac:dyDescent="0.2">
      <c r="A83" s="3"/>
      <c r="B83" s="3"/>
      <c r="C83" s="9"/>
      <c r="D83" s="3"/>
      <c r="E83" s="9"/>
      <c r="F83" s="9"/>
      <c r="G83" s="9"/>
      <c r="H83" s="1"/>
      <c r="I83" s="9"/>
      <c r="J83" s="31"/>
      <c r="K83" s="1"/>
      <c r="L83" s="9"/>
      <c r="M83" s="9"/>
      <c r="N83" s="36"/>
      <c r="O83" s="3"/>
      <c r="P83" s="3"/>
      <c r="R83" s="6"/>
    </row>
    <row r="84" spans="1:18" ht="15" x14ac:dyDescent="0.25">
      <c r="A84" s="47"/>
      <c r="B84" s="47" t="s">
        <v>182</v>
      </c>
      <c r="C84" s="47"/>
      <c r="D84" s="47"/>
      <c r="E84" s="47"/>
      <c r="F84" s="47"/>
      <c r="G84" s="47"/>
      <c r="H84" s="47"/>
      <c r="I84" s="47"/>
      <c r="J84" s="65"/>
      <c r="K84" s="47"/>
      <c r="L84" s="47"/>
      <c r="M84" s="47"/>
      <c r="N84" s="47"/>
      <c r="O84" s="47"/>
      <c r="P84" s="47"/>
      <c r="R84" s="66">
        <f>SUM(R11:R82)</f>
        <v>0</v>
      </c>
    </row>
  </sheetData>
  <sheetProtection selectLockedCells="1" selectUnlockedCells="1"/>
  <mergeCells count="9">
    <mergeCell ref="B9:R9"/>
    <mergeCell ref="L8:M8"/>
    <mergeCell ref="N8:O8"/>
    <mergeCell ref="P8:Q8"/>
    <mergeCell ref="E4:G4"/>
    <mergeCell ref="L4:Q4"/>
    <mergeCell ref="C6:E6"/>
    <mergeCell ref="G6:L6"/>
    <mergeCell ref="O6:Q6"/>
  </mergeCells>
  <phoneticPr fontId="2" type="noConversion"/>
  <hyperlinks>
    <hyperlink ref="N2" r:id="rId1" xr:uid="{00000000-0004-0000-0100-000000000000}"/>
  </hyperlinks>
  <printOptions horizontalCentered="1" verticalCentered="1"/>
  <pageMargins left="0.25" right="0.25" top="0.75" bottom="0.75" header="0.3" footer="0.3"/>
  <pageSetup scale="98" firstPageNumber="0" fitToHeight="0" orientation="portrait" horizontalDpi="300" verticalDpi="300" r:id="rId2"/>
  <headerFooter alignWithMargins="0">
    <oddHeader>&amp;CSpanish Materials&amp;Rrev. September 9, 2018</oddHeader>
    <oddFooter>&amp;L&amp;"Arial,Bold"Treas:&amp;"Arial,Regular" Carmen Alfaro-Morawski&amp;Corders@arlingtonregia.com&amp;R&amp;"Arial,Bold"Invoice no:_________________
Filled by:____________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6" sqref="H26"/>
    </sheetView>
  </sheetViews>
  <sheetFormatPr defaultRowHeight="12.75" x14ac:dyDescent="0.2"/>
  <sheetData/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Price List</vt:lpstr>
      <vt:lpstr>Spanish Materials</vt:lpstr>
      <vt:lpstr>Sheet3</vt:lpstr>
      <vt:lpstr>'Price List'!Print_Area</vt:lpstr>
      <vt:lpstr>'Spanish Materials'!Print_Area</vt:lpstr>
      <vt:lpstr>'Price List'!Print_Titles</vt:lpstr>
      <vt:lpstr>'Spanish Materials'!Print_Titles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Victoria Huffman</cp:lastModifiedBy>
  <cp:lastPrinted>2019-07-14T12:53:32Z</cp:lastPrinted>
  <dcterms:created xsi:type="dcterms:W3CDTF">2016-07-09T18:33:59Z</dcterms:created>
  <dcterms:modified xsi:type="dcterms:W3CDTF">2021-04-19T17:11:02Z</dcterms:modified>
</cp:coreProperties>
</file>