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5125" windowHeight="12915" activeTab="3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Sheet1!$C$10:$K$10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Sheet1!$N$12</definedName>
    <definedName name="solver_lhs10" localSheetId="3" hidden="1">Sheet1!$N$21</definedName>
    <definedName name="solver_lhs11" localSheetId="3" hidden="1">Sheet1!$N$22</definedName>
    <definedName name="solver_lhs12" localSheetId="3" hidden="1">Sheet1!$N$23</definedName>
    <definedName name="solver_lhs13" localSheetId="3" hidden="1">Sheet1!$N$24</definedName>
    <definedName name="solver_lhs14" localSheetId="3" hidden="1">Sheet1!$N$25</definedName>
    <definedName name="solver_lhs15" localSheetId="3" hidden="1">Sheet1!$N$26</definedName>
    <definedName name="solver_lhs16" localSheetId="3" hidden="1">Sheet1!$N$27</definedName>
    <definedName name="solver_lhs17" localSheetId="3" hidden="1">Sheet1!$N$28</definedName>
    <definedName name="solver_lhs2" localSheetId="3" hidden="1">Sheet1!$N$13</definedName>
    <definedName name="solver_lhs3" localSheetId="3" hidden="1">Sheet1!$N$14</definedName>
    <definedName name="solver_lhs4" localSheetId="3" hidden="1">Sheet1!$N$15</definedName>
    <definedName name="solver_lhs5" localSheetId="3" hidden="1">Sheet1!$N$16</definedName>
    <definedName name="solver_lhs6" localSheetId="3" hidden="1">Sheet1!$N$17</definedName>
    <definedName name="solver_lhs7" localSheetId="3" hidden="1">Sheet1!$N$18</definedName>
    <definedName name="solver_lhs8" localSheetId="3" hidden="1">Sheet1!$N$19</definedName>
    <definedName name="solver_lhs9" localSheetId="3" hidden="1">Sheet1!$N$20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17</definedName>
    <definedName name="solver_nwt" localSheetId="3" hidden="1">1</definedName>
    <definedName name="solver_opt" localSheetId="3" hidden="1">Sheet1!$N$11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10" localSheetId="3" hidden="1">1</definedName>
    <definedName name="solver_rel11" localSheetId="3" hidden="1">2</definedName>
    <definedName name="solver_rel12" localSheetId="3" hidden="1">3</definedName>
    <definedName name="solver_rel13" localSheetId="3" hidden="1">3</definedName>
    <definedName name="solver_rel14" localSheetId="3" hidden="1">2</definedName>
    <definedName name="solver_rel15" localSheetId="3" hidden="1">2</definedName>
    <definedName name="solver_rel16" localSheetId="3" hidden="1">1</definedName>
    <definedName name="solver_rel17" localSheetId="3" hidden="1">1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1" localSheetId="3" hidden="1">Sheet1!$M$12</definedName>
    <definedName name="solver_rhs10" localSheetId="3" hidden="1">0</definedName>
    <definedName name="solver_rhs11" localSheetId="3" hidden="1">0</definedName>
    <definedName name="solver_rhs12" localSheetId="3" hidden="1">0</definedName>
    <definedName name="solver_rhs13" localSheetId="3" hidden="1">0</definedName>
    <definedName name="solver_rhs14" localSheetId="3" hidden="1">0</definedName>
    <definedName name="solver_rhs15" localSheetId="3" hidden="1">0</definedName>
    <definedName name="solver_rhs16" localSheetId="3" hidden="1">0</definedName>
    <definedName name="solver_rhs17" localSheetId="3" hidden="1">0</definedName>
    <definedName name="solver_rhs2" localSheetId="3" hidden="1">Sheet1!$M$13</definedName>
    <definedName name="solver_rhs3" localSheetId="3" hidden="1">0</definedName>
    <definedName name="solver_rhs4" localSheetId="3" hidden="1">0</definedName>
    <definedName name="solver_rhs5" localSheetId="3" hidden="1">0</definedName>
    <definedName name="solver_rhs6" localSheetId="3" hidden="1">0</definedName>
    <definedName name="solver_rhs7" localSheetId="3" hidden="1">0</definedName>
    <definedName name="solver_rhs8" localSheetId="3" hidden="1">0</definedName>
    <definedName name="solver_rhs9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D7" i="1"/>
  <c r="K11" i="1"/>
  <c r="J11" i="1"/>
  <c r="I11" i="1"/>
  <c r="H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D27" i="1" l="1"/>
  <c r="E27" i="1"/>
  <c r="F27" i="1"/>
  <c r="D28" i="1"/>
  <c r="E28" i="1"/>
  <c r="F28" i="1"/>
  <c r="C28" i="1"/>
  <c r="C27" i="1"/>
  <c r="D26" i="1"/>
  <c r="E26" i="1"/>
  <c r="F26" i="1"/>
  <c r="C26" i="1"/>
  <c r="D25" i="1"/>
  <c r="E25" i="1"/>
  <c r="F25" i="1"/>
  <c r="C25" i="1"/>
  <c r="D24" i="1"/>
  <c r="E24" i="1"/>
  <c r="F24" i="1"/>
  <c r="C24" i="1"/>
  <c r="D23" i="1"/>
  <c r="E23" i="1"/>
  <c r="F23" i="1"/>
  <c r="C23" i="1"/>
  <c r="D22" i="1"/>
  <c r="E22" i="1"/>
  <c r="F22" i="1"/>
  <c r="C22" i="1"/>
  <c r="G11" i="1"/>
  <c r="D11" i="1"/>
  <c r="E11" i="1"/>
  <c r="F11" i="1"/>
  <c r="C11" i="1"/>
  <c r="N11" i="1" l="1"/>
</calcChain>
</file>

<file path=xl/sharedStrings.xml><?xml version="1.0" encoding="utf-8"?>
<sst xmlns="http://schemas.openxmlformats.org/spreadsheetml/2006/main" count="314" uniqueCount="143">
  <si>
    <t>Vehicle type</t>
  </si>
  <si>
    <t>Purchase Price</t>
  </si>
  <si>
    <t>Y1 N Rev</t>
  </si>
  <si>
    <t>Y2 N Rev</t>
  </si>
  <si>
    <t>Minivan</t>
  </si>
  <si>
    <t>SUV</t>
  </si>
  <si>
    <t>Sedan</t>
  </si>
  <si>
    <t>Economy</t>
  </si>
  <si>
    <t>PV of Rev</t>
  </si>
  <si>
    <t>no. of minivan</t>
  </si>
  <si>
    <t>no. of SUV</t>
  </si>
  <si>
    <t>no. of Sedan</t>
  </si>
  <si>
    <t>no. of Economy</t>
  </si>
  <si>
    <t>Down payment</t>
  </si>
  <si>
    <t>D0</t>
  </si>
  <si>
    <t>1st yr payment</t>
  </si>
  <si>
    <t>D1</t>
  </si>
  <si>
    <t>2nd yer payment</t>
  </si>
  <si>
    <t>D2</t>
  </si>
  <si>
    <t>yr 1 interest</t>
  </si>
  <si>
    <t>I1</t>
  </si>
  <si>
    <t>yr 2 interest</t>
  </si>
  <si>
    <t>I2</t>
  </si>
  <si>
    <t>X1</t>
  </si>
  <si>
    <t>X2</t>
  </si>
  <si>
    <t>X3</t>
  </si>
  <si>
    <t>X4</t>
  </si>
  <si>
    <t>VARIABLES</t>
  </si>
  <si>
    <t>OBJECTIVE FUNCTION</t>
  </si>
  <si>
    <t>MAXIMIZE</t>
  </si>
  <si>
    <t xml:space="preserve">DISCOUNT RATE </t>
  </si>
  <si>
    <t>BUDGET</t>
  </si>
  <si>
    <t>&lt;=</t>
  </si>
  <si>
    <t>NO. OF VEHICLE TYPE</t>
  </si>
  <si>
    <t>&gt;=</t>
  </si>
  <si>
    <t>PAY OFF</t>
  </si>
  <si>
    <t>=</t>
  </si>
  <si>
    <t>DOWN PAYMENT</t>
  </si>
  <si>
    <t>PAYMENT TILL YR 1</t>
  </si>
  <si>
    <t>1ST YR INTEREST</t>
  </si>
  <si>
    <t>2ND YR INTEREST</t>
  </si>
  <si>
    <t>1ST YR CF</t>
  </si>
  <si>
    <t>2ND YR CF</t>
  </si>
  <si>
    <t>Microsoft Excel 16.0 Answer Report</t>
  </si>
  <si>
    <t>Worksheet: [PRESCRIPTIVE CASE SOLVER.xlsx]Sheet1</t>
  </si>
  <si>
    <t>Report Created: 4/17/2025 1:13:41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</si>
  <si>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</si>
  <si>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</si>
  <si>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</si>
  <si>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</si>
  <si>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20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</si>
  <si>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</si>
  <si>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</si>
  <si>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</si>
  <si>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</si>
  <si>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</si>
  <si>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</si>
  <si>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</si>
  <si>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</si>
  <si>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</si>
  <si>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</si>
  <si>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</si>
  <si>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</si>
  <si>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</si>
  <si>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</si>
  <si>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</si>
  <si>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$N$11</t>
  </si>
  <si>
    <t>$C$10</t>
  </si>
  <si>
    <t>VARIABLES no. of minivan</t>
  </si>
  <si>
    <t>Contin</t>
  </si>
  <si>
    <t>$D$10</t>
  </si>
  <si>
    <t>VARIABLES no. of SUV</t>
  </si>
  <si>
    <t>$E$10</t>
  </si>
  <si>
    <t>VARIABLES no. of Sedan</t>
  </si>
  <si>
    <t>$F$10</t>
  </si>
  <si>
    <t>VARIABLES no. of Economy</t>
  </si>
  <si>
    <t>$G$10</t>
  </si>
  <si>
    <t>VARIABLES Down payment</t>
  </si>
  <si>
    <t>$H$10</t>
  </si>
  <si>
    <t>VARIABLES 1st yr payment</t>
  </si>
  <si>
    <t>$I$10</t>
  </si>
  <si>
    <t>VARIABLES 2nd yer payment</t>
  </si>
  <si>
    <t>$J$10</t>
  </si>
  <si>
    <t>VARIABLES yr 1 interest</t>
  </si>
  <si>
    <t>$K$10</t>
  </si>
  <si>
    <t>VARIABLES yr 2 interest</t>
  </si>
  <si>
    <t>$N$12</t>
  </si>
  <si>
    <t>$N$12&lt;=$M$12</t>
  </si>
  <si>
    <t>Binding</t>
  </si>
  <si>
    <t>$N$13</t>
  </si>
  <si>
    <t>$N$13&gt;=$M$13</t>
  </si>
  <si>
    <t>Not Binding</t>
  </si>
  <si>
    <t>$N$14</t>
  </si>
  <si>
    <t>$N$14&gt;=0</t>
  </si>
  <si>
    <t>$N$15</t>
  </si>
  <si>
    <t>$N$15&gt;=0</t>
  </si>
  <si>
    <t>$N$16</t>
  </si>
  <si>
    <t>$N$16&gt;=0</t>
  </si>
  <si>
    <t>$N$17</t>
  </si>
  <si>
    <t>$N$17&gt;=0</t>
  </si>
  <si>
    <t>$N$18</t>
  </si>
  <si>
    <t>$N$18&lt;=0</t>
  </si>
  <si>
    <t>$N$19</t>
  </si>
  <si>
    <t>$N$19&lt;=0</t>
  </si>
  <si>
    <t>$N$20</t>
  </si>
  <si>
    <t>$N$20&lt;=0</t>
  </si>
  <si>
    <t>$N$21</t>
  </si>
  <si>
    <t>$N$21&lt;=0</t>
  </si>
  <si>
    <t>$N$22</t>
  </si>
  <si>
    <t>$N$22=0</t>
  </si>
  <si>
    <t>$N$23</t>
  </si>
  <si>
    <t>$N$23&gt;=0</t>
  </si>
  <si>
    <t>$N$24</t>
  </si>
  <si>
    <t>$N$24&gt;=0</t>
  </si>
  <si>
    <t>$N$25</t>
  </si>
  <si>
    <t>$N$25=0</t>
  </si>
  <si>
    <t>$N$26</t>
  </si>
  <si>
    <t>$N$26=0</t>
  </si>
  <si>
    <t>$N$27</t>
  </si>
  <si>
    <t>$N$27&lt;=0</t>
  </si>
  <si>
    <t>$N$28</t>
  </si>
  <si>
    <t>$N$28&lt;=0</t>
  </si>
  <si>
    <t>$C$10:$K$10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</si>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</sst>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0" fontId="2" fillId="0" borderId="0" xfId="0" applyFont="1"/>
    <xf numFmtId="2" fontId="0" fillId="0" borderId="0" xfId="0" applyNumberFormat="1"/>
    <xf numFmtId="44" fontId="0" fillId="0" borderId="0" xfId="0" applyNumberForma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showGridLines="0" workbookViewId="0"/>
  </sheetViews>
  <sheetFormatPr defaultRowHeight="15" outlineLevelRow="1" x14ac:dyDescent="0.25"/>
  <cols>
    <col min="1" max="1" width="2.28515625" customWidth="1"/>
    <col min="2" max="2" width="6.42578125" customWidth="1"/>
    <col min="3" max="3" width="26.42578125" bestFit="1" customWidth="1"/>
    <col min="4" max="4" width="13.7109375" bestFit="1" customWidth="1"/>
    <col min="5" max="5" width="14.28515625" bestFit="1" customWidth="1"/>
    <col min="6" max="6" width="11.42578125" customWidth="1"/>
    <col min="7" max="7" width="12" bestFit="1" customWidth="1"/>
  </cols>
  <sheetData>
    <row r="1" spans="1:5" x14ac:dyDescent="0.25">
      <c r="A1" s="4" t="s">
        <v>43</v>
      </c>
    </row>
    <row r="2" spans="1:5" x14ac:dyDescent="0.25">
      <c r="A2" s="4" t="s">
        <v>44</v>
      </c>
    </row>
    <row r="3" spans="1:5" x14ac:dyDescent="0.25">
      <c r="A3" s="4" t="s">
        <v>45</v>
      </c>
    </row>
    <row r="4" spans="1:5" x14ac:dyDescent="0.25">
      <c r="A4" s="4" t="s">
        <v>46</v>
      </c>
    </row>
    <row r="5" spans="1:5" x14ac:dyDescent="0.25">
      <c r="A5" s="4" t="s">
        <v>47</v>
      </c>
    </row>
    <row r="6" spans="1:5" hidden="1" outlineLevel="1" x14ac:dyDescent="0.25">
      <c r="A6" s="4"/>
      <c r="B6" t="s">
        <v>48</v>
      </c>
    </row>
    <row r="7" spans="1:5" hidden="1" outlineLevel="1" x14ac:dyDescent="0.25">
      <c r="A7" s="4"/>
      <c r="B7" t="s">
        <v>49</v>
      </c>
    </row>
    <row r="8" spans="1:5" hidden="1" outlineLevel="1" x14ac:dyDescent="0.25">
      <c r="A8" s="4"/>
      <c r="B8" t="s">
        <v>50</v>
      </c>
    </row>
    <row r="9" spans="1:5" collapsed="1" x14ac:dyDescent="0.25">
      <c r="A9" s="4" t="s">
        <v>51</v>
      </c>
    </row>
    <row r="10" spans="1:5" hidden="1" outlineLevel="1" x14ac:dyDescent="0.25">
      <c r="B10" t="s">
        <v>52</v>
      </c>
    </row>
    <row r="11" spans="1:5" hidden="1" outlineLevel="1" x14ac:dyDescent="0.25">
      <c r="B11" t="s">
        <v>53</v>
      </c>
    </row>
    <row r="12" spans="1:5" collapsed="1" x14ac:dyDescent="0.25"/>
    <row r="14" spans="1:5" ht="15.75" thickBot="1" x14ac:dyDescent="0.3">
      <c r="A14" t="s">
        <v>54</v>
      </c>
    </row>
    <row r="15" spans="1:5" ht="15.75" thickBot="1" x14ac:dyDescent="0.3">
      <c r="B15" s="8" t="s">
        <v>55</v>
      </c>
      <c r="C15" s="8" t="s">
        <v>56</v>
      </c>
      <c r="D15" s="8" t="s">
        <v>57</v>
      </c>
      <c r="E15" s="8" t="s">
        <v>58</v>
      </c>
    </row>
    <row r="16" spans="1:5" ht="15.75" thickBot="1" x14ac:dyDescent="0.3">
      <c r="B16" s="7" t="s">
        <v>66</v>
      </c>
      <c r="C16" s="7" t="s">
        <v>29</v>
      </c>
      <c r="D16" s="11">
        <v>0</v>
      </c>
      <c r="E16" s="11">
        <v>20657.867935553855</v>
      </c>
    </row>
    <row r="19" spans="1:6" ht="15.75" thickBot="1" x14ac:dyDescent="0.3">
      <c r="A19" t="s">
        <v>59</v>
      </c>
    </row>
    <row r="20" spans="1:6" ht="15.75" thickBot="1" x14ac:dyDescent="0.3">
      <c r="B20" s="8" t="s">
        <v>55</v>
      </c>
      <c r="C20" s="8" t="s">
        <v>56</v>
      </c>
      <c r="D20" s="8" t="s">
        <v>57</v>
      </c>
      <c r="E20" s="8" t="s">
        <v>58</v>
      </c>
      <c r="F20" s="8" t="s">
        <v>60</v>
      </c>
    </row>
    <row r="21" spans="1:6" x14ac:dyDescent="0.25">
      <c r="B21" s="15" t="s">
        <v>122</v>
      </c>
      <c r="C21" s="14"/>
      <c r="D21" s="14"/>
      <c r="E21" s="14"/>
      <c r="F21" s="14"/>
    </row>
    <row r="22" spans="1:6" hidden="1" outlineLevel="1" x14ac:dyDescent="0.25">
      <c r="B22" s="10" t="s">
        <v>67</v>
      </c>
      <c r="C22" s="10" t="s">
        <v>68</v>
      </c>
      <c r="D22" s="12">
        <v>0</v>
      </c>
      <c r="E22" s="12">
        <v>505.05050505050394</v>
      </c>
      <c r="F22" s="10" t="s">
        <v>69</v>
      </c>
    </row>
    <row r="23" spans="1:6" hidden="1" outlineLevel="1" x14ac:dyDescent="0.25">
      <c r="B23" s="10" t="s">
        <v>70</v>
      </c>
      <c r="C23" s="10" t="s">
        <v>71</v>
      </c>
      <c r="D23" s="12">
        <v>0</v>
      </c>
      <c r="E23" s="12">
        <v>378.78787878787773</v>
      </c>
      <c r="F23" s="10" t="s">
        <v>69</v>
      </c>
    </row>
    <row r="24" spans="1:6" hidden="1" outlineLevel="1" x14ac:dyDescent="0.25">
      <c r="B24" s="10" t="s">
        <v>72</v>
      </c>
      <c r="C24" s="10" t="s">
        <v>73</v>
      </c>
      <c r="D24" s="12">
        <v>0</v>
      </c>
      <c r="E24" s="12">
        <v>1262.6262626262615</v>
      </c>
      <c r="F24" s="10" t="s">
        <v>69</v>
      </c>
    </row>
    <row r="25" spans="1:6" hidden="1" outlineLevel="1" x14ac:dyDescent="0.25">
      <c r="B25" s="10" t="s">
        <v>74</v>
      </c>
      <c r="C25" s="10" t="s">
        <v>75</v>
      </c>
      <c r="D25" s="12">
        <v>0</v>
      </c>
      <c r="E25" s="12">
        <v>378.78787878787881</v>
      </c>
      <c r="F25" s="10" t="s">
        <v>69</v>
      </c>
    </row>
    <row r="26" spans="1:6" hidden="1" outlineLevel="1" x14ac:dyDescent="0.25">
      <c r="B26" s="10" t="s">
        <v>76</v>
      </c>
      <c r="C26" s="10" t="s">
        <v>77</v>
      </c>
      <c r="D26" s="12">
        <v>0</v>
      </c>
      <c r="E26" s="12">
        <v>10000</v>
      </c>
      <c r="F26" s="10" t="s">
        <v>69</v>
      </c>
    </row>
    <row r="27" spans="1:6" hidden="1" outlineLevel="1" x14ac:dyDescent="0.25">
      <c r="B27" s="10" t="s">
        <v>78</v>
      </c>
      <c r="C27" s="10" t="s">
        <v>79</v>
      </c>
      <c r="D27" s="12">
        <v>0</v>
      </c>
      <c r="E27" s="12">
        <v>16599.999999999971</v>
      </c>
      <c r="F27" s="10" t="s">
        <v>69</v>
      </c>
    </row>
    <row r="28" spans="1:6" hidden="1" outlineLevel="1" x14ac:dyDescent="0.25">
      <c r="B28" s="10" t="s">
        <v>80</v>
      </c>
      <c r="C28" s="10" t="s">
        <v>81</v>
      </c>
      <c r="D28" s="12">
        <v>0</v>
      </c>
      <c r="E28" s="12">
        <v>23399.999999999945</v>
      </c>
      <c r="F28" s="10" t="s">
        <v>69</v>
      </c>
    </row>
    <row r="29" spans="1:6" hidden="1" outlineLevel="1" x14ac:dyDescent="0.25">
      <c r="B29" s="10" t="s">
        <v>82</v>
      </c>
      <c r="C29" s="10" t="s">
        <v>83</v>
      </c>
      <c r="D29" s="12">
        <v>0</v>
      </c>
      <c r="E29" s="12">
        <v>1599.9999999999989</v>
      </c>
      <c r="F29" s="10" t="s">
        <v>69</v>
      </c>
    </row>
    <row r="30" spans="1:6" ht="15.75" hidden="1" outlineLevel="1" thickBot="1" x14ac:dyDescent="0.3">
      <c r="B30" s="7" t="s">
        <v>84</v>
      </c>
      <c r="C30" s="7" t="s">
        <v>85</v>
      </c>
      <c r="D30" s="11">
        <v>0</v>
      </c>
      <c r="E30" s="11">
        <v>935.99999999999909</v>
      </c>
      <c r="F30" s="7" t="s">
        <v>69</v>
      </c>
    </row>
    <row r="31" spans="1:6" collapsed="1" x14ac:dyDescent="0.25">
      <c r="B31" s="9"/>
      <c r="C31" s="9"/>
      <c r="D31" s="13"/>
      <c r="E31" s="13"/>
      <c r="F31" s="9"/>
    </row>
    <row r="34" spans="1:7" ht="15.75" thickBot="1" x14ac:dyDescent="0.3">
      <c r="A34" t="s">
        <v>61</v>
      </c>
    </row>
    <row r="35" spans="1:7" ht="15.75" thickBot="1" x14ac:dyDescent="0.3">
      <c r="B35" s="8" t="s">
        <v>55</v>
      </c>
      <c r="C35" s="8" t="s">
        <v>56</v>
      </c>
      <c r="D35" s="8" t="s">
        <v>62</v>
      </c>
      <c r="E35" s="8" t="s">
        <v>63</v>
      </c>
      <c r="F35" s="8" t="s">
        <v>64</v>
      </c>
      <c r="G35" s="8" t="s">
        <v>65</v>
      </c>
    </row>
    <row r="36" spans="1:7" x14ac:dyDescent="0.25">
      <c r="B36" s="10" t="s">
        <v>86</v>
      </c>
      <c r="C36" s="10" t="s">
        <v>32</v>
      </c>
      <c r="D36" s="12">
        <v>10000</v>
      </c>
      <c r="E36" s="10" t="s">
        <v>87</v>
      </c>
      <c r="F36" s="10" t="s">
        <v>88</v>
      </c>
      <c r="G36" s="10">
        <v>0</v>
      </c>
    </row>
    <row r="37" spans="1:7" x14ac:dyDescent="0.25">
      <c r="B37" s="10" t="s">
        <v>89</v>
      </c>
      <c r="C37" s="10" t="s">
        <v>34</v>
      </c>
      <c r="D37" s="12">
        <v>126.2626262626257</v>
      </c>
      <c r="E37" s="10" t="s">
        <v>90</v>
      </c>
      <c r="F37" s="10" t="s">
        <v>91</v>
      </c>
      <c r="G37" s="12">
        <v>126.2626262626257</v>
      </c>
    </row>
    <row r="38" spans="1:7" x14ac:dyDescent="0.25">
      <c r="B38" s="10" t="s">
        <v>92</v>
      </c>
      <c r="C38" s="10" t="s">
        <v>34</v>
      </c>
      <c r="D38" s="12">
        <v>-5.1869619710487314E-13</v>
      </c>
      <c r="E38" s="10" t="s">
        <v>93</v>
      </c>
      <c r="F38" s="10" t="s">
        <v>88</v>
      </c>
      <c r="G38" s="12">
        <v>0</v>
      </c>
    </row>
    <row r="39" spans="1:7" x14ac:dyDescent="0.25">
      <c r="B39" s="10" t="s">
        <v>94</v>
      </c>
      <c r="C39" s="10" t="s">
        <v>34</v>
      </c>
      <c r="D39" s="12">
        <v>883.83838383838304</v>
      </c>
      <c r="E39" s="10" t="s">
        <v>95</v>
      </c>
      <c r="F39" s="10" t="s">
        <v>91</v>
      </c>
      <c r="G39" s="12">
        <v>883.83838383838304</v>
      </c>
    </row>
    <row r="40" spans="1:7" x14ac:dyDescent="0.25">
      <c r="B40" s="10" t="s">
        <v>96</v>
      </c>
      <c r="C40" s="10" t="s">
        <v>34</v>
      </c>
      <c r="D40" s="12">
        <v>5.6843418860808015E-13</v>
      </c>
      <c r="E40" s="10" t="s">
        <v>97</v>
      </c>
      <c r="F40" s="10" t="s">
        <v>88</v>
      </c>
      <c r="G40" s="12">
        <v>0</v>
      </c>
    </row>
    <row r="41" spans="1:7" x14ac:dyDescent="0.25">
      <c r="B41" s="10" t="s">
        <v>98</v>
      </c>
      <c r="C41" s="10" t="s">
        <v>34</v>
      </c>
      <c r="D41" s="12">
        <v>126.2626262626257</v>
      </c>
      <c r="E41" s="10" t="s">
        <v>99</v>
      </c>
      <c r="F41" s="10" t="s">
        <v>91</v>
      </c>
      <c r="G41" s="12">
        <v>126.2626262626257</v>
      </c>
    </row>
    <row r="42" spans="1:7" x14ac:dyDescent="0.25">
      <c r="B42" s="10" t="s">
        <v>100</v>
      </c>
      <c r="C42" s="10" t="s">
        <v>32</v>
      </c>
      <c r="D42" s="12">
        <v>-757.57575757575694</v>
      </c>
      <c r="E42" s="10" t="s">
        <v>101</v>
      </c>
      <c r="F42" s="10" t="s">
        <v>91</v>
      </c>
      <c r="G42" s="10">
        <v>757.57575757575694</v>
      </c>
    </row>
    <row r="43" spans="1:7" x14ac:dyDescent="0.25">
      <c r="B43" s="10" t="s">
        <v>102</v>
      </c>
      <c r="C43" s="10" t="s">
        <v>32</v>
      </c>
      <c r="D43" s="12">
        <v>-883.83838383838327</v>
      </c>
      <c r="E43" s="10" t="s">
        <v>103</v>
      </c>
      <c r="F43" s="10" t="s">
        <v>91</v>
      </c>
      <c r="G43" s="10">
        <v>883.83838383838327</v>
      </c>
    </row>
    <row r="44" spans="1:7" x14ac:dyDescent="0.25">
      <c r="B44" s="10" t="s">
        <v>104</v>
      </c>
      <c r="C44" s="10" t="s">
        <v>32</v>
      </c>
      <c r="D44" s="12">
        <v>4.8316906031686813E-13</v>
      </c>
      <c r="E44" s="10" t="s">
        <v>105</v>
      </c>
      <c r="F44" s="10" t="s">
        <v>88</v>
      </c>
      <c r="G44" s="10">
        <v>0</v>
      </c>
    </row>
    <row r="45" spans="1:7" x14ac:dyDescent="0.25">
      <c r="B45" s="10" t="s">
        <v>106</v>
      </c>
      <c r="C45" s="10" t="s">
        <v>32</v>
      </c>
      <c r="D45" s="12">
        <v>-883.83838383838213</v>
      </c>
      <c r="E45" s="10" t="s">
        <v>107</v>
      </c>
      <c r="F45" s="10" t="s">
        <v>91</v>
      </c>
      <c r="G45" s="10">
        <v>883.83838383838213</v>
      </c>
    </row>
    <row r="46" spans="1:7" x14ac:dyDescent="0.25">
      <c r="B46" s="10" t="s">
        <v>108</v>
      </c>
      <c r="C46" s="10" t="s">
        <v>36</v>
      </c>
      <c r="D46" s="12">
        <v>1.0913936421275139E-11</v>
      </c>
      <c r="E46" s="10" t="s">
        <v>109</v>
      </c>
      <c r="F46" s="10" t="s">
        <v>88</v>
      </c>
      <c r="G46" s="10">
        <v>0</v>
      </c>
    </row>
    <row r="47" spans="1:7" x14ac:dyDescent="0.25">
      <c r="B47" s="10" t="s">
        <v>110</v>
      </c>
      <c r="C47" s="10" t="s">
        <v>34</v>
      </c>
      <c r="D47" s="12">
        <v>1.4551915228366852E-11</v>
      </c>
      <c r="E47" s="10" t="s">
        <v>111</v>
      </c>
      <c r="F47" s="10" t="s">
        <v>88</v>
      </c>
      <c r="G47" s="12">
        <v>0</v>
      </c>
    </row>
    <row r="48" spans="1:7" x14ac:dyDescent="0.25">
      <c r="B48" s="10" t="s">
        <v>112</v>
      </c>
      <c r="C48" s="10" t="s">
        <v>34</v>
      </c>
      <c r="D48" s="12">
        <v>8.4128259913995862E-12</v>
      </c>
      <c r="E48" s="10" t="s">
        <v>113</v>
      </c>
      <c r="F48" s="10" t="s">
        <v>88</v>
      </c>
      <c r="G48" s="12">
        <v>0</v>
      </c>
    </row>
    <row r="49" spans="2:7" x14ac:dyDescent="0.25">
      <c r="B49" s="10" t="s">
        <v>114</v>
      </c>
      <c r="C49" s="10" t="s">
        <v>36</v>
      </c>
      <c r="D49" s="12">
        <v>1.8189894035458565E-12</v>
      </c>
      <c r="E49" s="10" t="s">
        <v>115</v>
      </c>
      <c r="F49" s="10" t="s">
        <v>88</v>
      </c>
      <c r="G49" s="10">
        <v>0</v>
      </c>
    </row>
    <row r="50" spans="2:7" x14ac:dyDescent="0.25">
      <c r="B50" s="10" t="s">
        <v>116</v>
      </c>
      <c r="C50" s="10" t="s">
        <v>36</v>
      </c>
      <c r="D50" s="12">
        <v>9.0949470177292824E-13</v>
      </c>
      <c r="E50" s="10" t="s">
        <v>117</v>
      </c>
      <c r="F50" s="10" t="s">
        <v>88</v>
      </c>
      <c r="G50" s="10">
        <v>0</v>
      </c>
    </row>
    <row r="51" spans="2:7" x14ac:dyDescent="0.25">
      <c r="B51" s="10" t="s">
        <v>118</v>
      </c>
      <c r="C51" s="10" t="s">
        <v>32</v>
      </c>
      <c r="D51" s="12">
        <v>-25362187.878787842</v>
      </c>
      <c r="E51" s="10" t="s">
        <v>119</v>
      </c>
      <c r="F51" s="10" t="s">
        <v>91</v>
      </c>
      <c r="G51" s="10">
        <v>25362187.878787842</v>
      </c>
    </row>
    <row r="52" spans="2:7" ht="15.75" thickBot="1" x14ac:dyDescent="0.3">
      <c r="B52" s="7" t="s">
        <v>120</v>
      </c>
      <c r="C52" s="7" t="s">
        <v>32</v>
      </c>
      <c r="D52" s="11">
        <v>-53511953.535353459</v>
      </c>
      <c r="E52" s="7" t="s">
        <v>121</v>
      </c>
      <c r="F52" s="7" t="s">
        <v>91</v>
      </c>
      <c r="G52" s="7">
        <v>53511953.535353459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workbookViewId="0"/>
  </sheetViews>
  <sheetFormatPr defaultRowHeight="15" outlineLevelRow="1" x14ac:dyDescent="0.25"/>
  <cols>
    <col min="1" max="1" width="2.28515625" customWidth="1"/>
    <col min="2" max="2" width="6.42578125" bestFit="1" customWidth="1"/>
    <col min="3" max="3" width="26.42578125" bestFit="1" customWidth="1"/>
    <col min="4" max="6" width="12.7109375" bestFit="1" customWidth="1"/>
    <col min="7" max="8" width="12" bestFit="1" customWidth="1"/>
  </cols>
  <sheetData>
    <row r="1" spans="1:8" x14ac:dyDescent="0.25">
      <c r="A1" s="4" t="s">
        <v>123</v>
      </c>
    </row>
    <row r="2" spans="1:8" x14ac:dyDescent="0.25">
      <c r="A2" s="4" t="s">
        <v>44</v>
      </c>
    </row>
    <row r="3" spans="1:8" x14ac:dyDescent="0.25">
      <c r="A3" s="4" t="s">
        <v>45</v>
      </c>
    </row>
    <row r="6" spans="1:8" ht="15.75" thickBot="1" x14ac:dyDescent="0.3">
      <c r="A6" t="s">
        <v>59</v>
      </c>
    </row>
    <row r="7" spans="1:8" x14ac:dyDescent="0.25">
      <c r="B7" s="16"/>
      <c r="C7" s="16"/>
      <c r="D7" s="16" t="s">
        <v>124</v>
      </c>
      <c r="E7" s="16" t="s">
        <v>126</v>
      </c>
      <c r="F7" s="16" t="s">
        <v>128</v>
      </c>
      <c r="G7" s="16" t="s">
        <v>130</v>
      </c>
      <c r="H7" s="16" t="s">
        <v>130</v>
      </c>
    </row>
    <row r="8" spans="1:8" ht="15.75" thickBot="1" x14ac:dyDescent="0.3">
      <c r="B8" s="17" t="s">
        <v>55</v>
      </c>
      <c r="C8" s="17" t="s">
        <v>56</v>
      </c>
      <c r="D8" s="17" t="s">
        <v>125</v>
      </c>
      <c r="E8" s="17" t="s">
        <v>127</v>
      </c>
      <c r="F8" s="17" t="s">
        <v>129</v>
      </c>
      <c r="G8" s="17" t="s">
        <v>131</v>
      </c>
      <c r="H8" s="17" t="s">
        <v>132</v>
      </c>
    </row>
    <row r="9" spans="1:8" x14ac:dyDescent="0.25">
      <c r="B9" s="15" t="s">
        <v>122</v>
      </c>
      <c r="C9" s="14"/>
      <c r="D9" s="14"/>
      <c r="E9" s="14"/>
      <c r="F9" s="14"/>
      <c r="G9" s="14"/>
      <c r="H9" s="14"/>
    </row>
    <row r="10" spans="1:8" hidden="1" outlineLevel="1" x14ac:dyDescent="0.25">
      <c r="B10" s="10" t="s">
        <v>67</v>
      </c>
      <c r="C10" s="10" t="s">
        <v>68</v>
      </c>
      <c r="D10" s="10">
        <v>505.05050505050394</v>
      </c>
      <c r="E10" s="10">
        <v>0</v>
      </c>
      <c r="F10" s="10">
        <v>36.776859504132226</v>
      </c>
      <c r="G10" s="10">
        <v>0.96487603305787539</v>
      </c>
      <c r="H10" s="10">
        <v>0.59220641937339169</v>
      </c>
    </row>
    <row r="11" spans="1:8" hidden="1" outlineLevel="1" x14ac:dyDescent="0.25">
      <c r="B11" s="10" t="s">
        <v>70</v>
      </c>
      <c r="C11" s="10" t="s">
        <v>71</v>
      </c>
      <c r="D11" s="10">
        <v>378.78787878787773</v>
      </c>
      <c r="E11" s="10">
        <v>0</v>
      </c>
      <c r="F11" s="10">
        <v>24.793388429752063</v>
      </c>
      <c r="G11" s="10">
        <v>5.0602240051476777</v>
      </c>
      <c r="H11" s="10">
        <v>12.865013774105114</v>
      </c>
    </row>
    <row r="12" spans="1:8" hidden="1" outlineLevel="1" x14ac:dyDescent="0.25">
      <c r="B12" s="10" t="s">
        <v>72</v>
      </c>
      <c r="C12" s="10" t="s">
        <v>73</v>
      </c>
      <c r="D12" s="10">
        <v>1262.6262626262615</v>
      </c>
      <c r="E12" s="10">
        <v>0</v>
      </c>
      <c r="F12" s="10">
        <v>25.537190082644628</v>
      </c>
      <c r="G12" s="10">
        <v>1.5670692943419042</v>
      </c>
      <c r="H12" s="10">
        <v>0.7147229874502794</v>
      </c>
    </row>
    <row r="13" spans="1:8" hidden="1" outlineLevel="1" x14ac:dyDescent="0.25">
      <c r="B13" s="10" t="s">
        <v>74</v>
      </c>
      <c r="C13" s="10" t="s">
        <v>75</v>
      </c>
      <c r="D13" s="10">
        <v>378.78787878787881</v>
      </c>
      <c r="E13" s="10">
        <v>0</v>
      </c>
      <c r="F13" s="10">
        <v>18.760330578512395</v>
      </c>
      <c r="G13" s="10">
        <v>0.4683195592286139</v>
      </c>
      <c r="H13" s="10">
        <v>12.865013774105092</v>
      </c>
    </row>
    <row r="14" spans="1:8" hidden="1" outlineLevel="1" x14ac:dyDescent="0.25">
      <c r="B14" s="10" t="s">
        <v>76</v>
      </c>
      <c r="C14" s="10" t="s">
        <v>77</v>
      </c>
      <c r="D14" s="10">
        <v>10000</v>
      </c>
      <c r="E14" s="10">
        <v>0</v>
      </c>
      <c r="F14" s="10">
        <v>-1</v>
      </c>
      <c r="G14" s="10">
        <v>1E+30</v>
      </c>
      <c r="H14" s="10">
        <v>2.0657867935554015</v>
      </c>
    </row>
    <row r="15" spans="1:8" hidden="1" outlineLevel="1" x14ac:dyDescent="0.25">
      <c r="B15" s="10" t="s">
        <v>78</v>
      </c>
      <c r="C15" s="10" t="s">
        <v>79</v>
      </c>
      <c r="D15" s="10">
        <v>16599.999999999971</v>
      </c>
      <c r="E15" s="10">
        <v>0</v>
      </c>
      <c r="F15" s="10">
        <v>-0.90909090909090651</v>
      </c>
      <c r="G15" s="10">
        <v>4.9586776859505868E-2</v>
      </c>
      <c r="H15" s="10">
        <v>0.78457362112091866</v>
      </c>
    </row>
    <row r="16" spans="1:8" hidden="1" outlineLevel="1" x14ac:dyDescent="0.25">
      <c r="B16" s="10" t="s">
        <v>80</v>
      </c>
      <c r="C16" s="10" t="s">
        <v>81</v>
      </c>
      <c r="D16" s="10">
        <v>23399.999999999945</v>
      </c>
      <c r="E16" s="10">
        <v>0</v>
      </c>
      <c r="F16" s="10">
        <v>-0.8264462809917319</v>
      </c>
      <c r="G16" s="10">
        <v>21845039930314.594</v>
      </c>
      <c r="H16" s="10">
        <v>4.9586776859505834E-2</v>
      </c>
    </row>
    <row r="17" spans="1:8" hidden="1" outlineLevel="1" x14ac:dyDescent="0.25">
      <c r="B17" s="10" t="s">
        <v>82</v>
      </c>
      <c r="C17" s="10" t="s">
        <v>83</v>
      </c>
      <c r="D17" s="10">
        <v>1599.9999999999989</v>
      </c>
      <c r="E17" s="10">
        <v>0</v>
      </c>
      <c r="F17" s="10">
        <v>-0.90909090909090651</v>
      </c>
      <c r="G17" s="10">
        <v>1E+30</v>
      </c>
      <c r="H17" s="10">
        <v>10.591743885132392</v>
      </c>
    </row>
    <row r="18" spans="1:8" ht="15.75" hidden="1" outlineLevel="1" thickBot="1" x14ac:dyDescent="0.3">
      <c r="B18" s="7" t="s">
        <v>84</v>
      </c>
      <c r="C18" s="7" t="s">
        <v>85</v>
      </c>
      <c r="D18" s="7">
        <v>935.99999999999909</v>
      </c>
      <c r="E18" s="7">
        <v>0</v>
      </c>
      <c r="F18" s="7">
        <v>-0.8264462809917319</v>
      </c>
      <c r="G18" s="7">
        <v>1E+30</v>
      </c>
      <c r="H18" s="7">
        <v>1.2396694214876449</v>
      </c>
    </row>
    <row r="19" spans="1:8" collapsed="1" x14ac:dyDescent="0.25">
      <c r="B19" s="9"/>
      <c r="C19" s="9"/>
      <c r="D19" s="9"/>
      <c r="E19" s="9"/>
      <c r="F19" s="9"/>
      <c r="G19" s="9"/>
      <c r="H19" s="9"/>
    </row>
    <row r="21" spans="1:8" ht="15.75" thickBot="1" x14ac:dyDescent="0.3">
      <c r="A21" t="s">
        <v>61</v>
      </c>
    </row>
    <row r="22" spans="1:8" x14ac:dyDescent="0.25">
      <c r="B22" s="16"/>
      <c r="C22" s="16"/>
      <c r="D22" s="16" t="s">
        <v>124</v>
      </c>
      <c r="E22" s="16" t="s">
        <v>133</v>
      </c>
      <c r="F22" s="16" t="s">
        <v>135</v>
      </c>
      <c r="G22" s="16" t="s">
        <v>130</v>
      </c>
      <c r="H22" s="16" t="s">
        <v>130</v>
      </c>
    </row>
    <row r="23" spans="1:8" ht="15.75" thickBot="1" x14ac:dyDescent="0.3">
      <c r="B23" s="17" t="s">
        <v>55</v>
      </c>
      <c r="C23" s="17" t="s">
        <v>56</v>
      </c>
      <c r="D23" s="17" t="s">
        <v>125</v>
      </c>
      <c r="E23" s="17" t="s">
        <v>134</v>
      </c>
      <c r="F23" s="17" t="s">
        <v>136</v>
      </c>
      <c r="G23" s="17" t="s">
        <v>131</v>
      </c>
      <c r="H23" s="17" t="s">
        <v>132</v>
      </c>
    </row>
    <row r="24" spans="1:8" x14ac:dyDescent="0.25">
      <c r="B24" s="10" t="s">
        <v>86</v>
      </c>
      <c r="C24" s="10" t="s">
        <v>32</v>
      </c>
      <c r="D24" s="10">
        <v>10000</v>
      </c>
      <c r="E24" s="10">
        <v>2.0657867935554015</v>
      </c>
      <c r="F24" s="10">
        <v>10000</v>
      </c>
      <c r="G24" s="10">
        <v>1E+30</v>
      </c>
      <c r="H24" s="10">
        <v>9999.9999999999909</v>
      </c>
    </row>
    <row r="25" spans="1:8" x14ac:dyDescent="0.25">
      <c r="B25" s="10" t="s">
        <v>89</v>
      </c>
      <c r="C25" s="10" t="s">
        <v>34</v>
      </c>
      <c r="D25" s="10">
        <v>126.2626262626257</v>
      </c>
      <c r="E25" s="10">
        <v>0</v>
      </c>
      <c r="F25" s="10">
        <v>0</v>
      </c>
      <c r="G25" s="10">
        <v>126.26262626262542</v>
      </c>
      <c r="H25" s="10">
        <v>1E+30</v>
      </c>
    </row>
    <row r="26" spans="1:8" x14ac:dyDescent="0.25">
      <c r="B26" s="10" t="s">
        <v>92</v>
      </c>
      <c r="C26" s="10" t="s">
        <v>34</v>
      </c>
      <c r="D26" s="10">
        <v>-5.1869619710487314E-13</v>
      </c>
      <c r="E26" s="10">
        <v>-5.2518991568578164</v>
      </c>
      <c r="F26" s="10">
        <v>0</v>
      </c>
      <c r="G26" s="10">
        <v>127.87723785166135</v>
      </c>
      <c r="H26" s="10">
        <v>364.96350364963405</v>
      </c>
    </row>
    <row r="27" spans="1:8" x14ac:dyDescent="0.25">
      <c r="B27" s="10" t="s">
        <v>94</v>
      </c>
      <c r="C27" s="10" t="s">
        <v>34</v>
      </c>
      <c r="D27" s="10">
        <v>883.83838383838304</v>
      </c>
      <c r="E27" s="10">
        <v>0</v>
      </c>
      <c r="F27" s="10">
        <v>0</v>
      </c>
      <c r="G27" s="10">
        <v>883.83838383838327</v>
      </c>
      <c r="H27" s="10">
        <v>1E+30</v>
      </c>
    </row>
    <row r="28" spans="1:8" x14ac:dyDescent="0.25">
      <c r="B28" s="10" t="s">
        <v>96</v>
      </c>
      <c r="C28" s="10" t="s">
        <v>34</v>
      </c>
      <c r="D28" s="10">
        <v>5.6843418860808015E-13</v>
      </c>
      <c r="E28" s="10">
        <v>-0.51444194006173505</v>
      </c>
      <c r="F28" s="10">
        <v>0</v>
      </c>
      <c r="G28" s="10">
        <v>130.54830287206158</v>
      </c>
      <c r="H28" s="10">
        <v>344.82758620689651</v>
      </c>
    </row>
    <row r="29" spans="1:8" x14ac:dyDescent="0.25">
      <c r="B29" s="10" t="s">
        <v>98</v>
      </c>
      <c r="C29" s="10" t="s">
        <v>34</v>
      </c>
      <c r="D29" s="10">
        <v>126.2626262626257</v>
      </c>
      <c r="E29" s="10">
        <v>0</v>
      </c>
      <c r="F29" s="10">
        <v>0</v>
      </c>
      <c r="G29" s="10">
        <v>126.2626262626253</v>
      </c>
      <c r="H29" s="10">
        <v>1E+30</v>
      </c>
    </row>
    <row r="30" spans="1:8" x14ac:dyDescent="0.25">
      <c r="B30" s="10" t="s">
        <v>100</v>
      </c>
      <c r="C30" s="10" t="s">
        <v>32</v>
      </c>
      <c r="D30" s="10">
        <v>-757.57575757575694</v>
      </c>
      <c r="E30" s="10">
        <v>0</v>
      </c>
      <c r="F30" s="10">
        <v>0</v>
      </c>
      <c r="G30" s="10">
        <v>1E+30</v>
      </c>
      <c r="H30" s="10">
        <v>757.57575757575705</v>
      </c>
    </row>
    <row r="31" spans="1:8" x14ac:dyDescent="0.25">
      <c r="B31" s="10" t="s">
        <v>102</v>
      </c>
      <c r="C31" s="10" t="s">
        <v>32</v>
      </c>
      <c r="D31" s="10">
        <v>-883.83838383838327</v>
      </c>
      <c r="E31" s="10">
        <v>0</v>
      </c>
      <c r="F31" s="10">
        <v>0</v>
      </c>
      <c r="G31" s="10">
        <v>1E+30</v>
      </c>
      <c r="H31" s="10">
        <v>883.8383838383827</v>
      </c>
    </row>
    <row r="32" spans="1:8" x14ac:dyDescent="0.25">
      <c r="B32" s="10" t="s">
        <v>104</v>
      </c>
      <c r="C32" s="10" t="s">
        <v>32</v>
      </c>
      <c r="D32" s="10">
        <v>4.8316906031686813E-13</v>
      </c>
      <c r="E32" s="10">
        <v>0.87716003005261522</v>
      </c>
      <c r="F32" s="10">
        <v>0</v>
      </c>
      <c r="G32" s="10">
        <v>129.19896640826769</v>
      </c>
      <c r="H32" s="10">
        <v>666.6666666666664</v>
      </c>
    </row>
    <row r="33" spans="2:8" x14ac:dyDescent="0.25">
      <c r="B33" s="10" t="s">
        <v>106</v>
      </c>
      <c r="C33" s="10" t="s">
        <v>32</v>
      </c>
      <c r="D33" s="10">
        <v>-883.83838383838213</v>
      </c>
      <c r="E33" s="10">
        <v>0</v>
      </c>
      <c r="F33" s="10">
        <v>0</v>
      </c>
      <c r="G33" s="10">
        <v>1E+30</v>
      </c>
      <c r="H33" s="10">
        <v>883.8383838383819</v>
      </c>
    </row>
    <row r="34" spans="2:8" x14ac:dyDescent="0.25">
      <c r="B34" s="10" t="s">
        <v>108</v>
      </c>
      <c r="C34" s="10" t="s">
        <v>36</v>
      </c>
      <c r="D34" s="10">
        <v>1.0913936421275139E-11</v>
      </c>
      <c r="E34" s="10">
        <v>0.82644628099173156</v>
      </c>
      <c r="F34" s="10">
        <v>0</v>
      </c>
      <c r="G34" s="10">
        <v>23399.999999999945</v>
      </c>
      <c r="H34" s="10">
        <v>53511953.535353467</v>
      </c>
    </row>
    <row r="35" spans="2:8" x14ac:dyDescent="0.25">
      <c r="B35" s="10" t="s">
        <v>110</v>
      </c>
      <c r="C35" s="10" t="s">
        <v>34</v>
      </c>
      <c r="D35" s="10">
        <v>1.4551915228366852E-11</v>
      </c>
      <c r="E35" s="10">
        <v>-2.1183487770264784</v>
      </c>
      <c r="F35" s="10">
        <v>0</v>
      </c>
      <c r="G35" s="10">
        <v>6148.1481481481433</v>
      </c>
      <c r="H35" s="10">
        <v>1E+30</v>
      </c>
    </row>
    <row r="36" spans="2:8" x14ac:dyDescent="0.25">
      <c r="B36" s="10" t="s">
        <v>112</v>
      </c>
      <c r="C36" s="10" t="s">
        <v>34</v>
      </c>
      <c r="D36" s="10">
        <v>8.4128259913995862E-12</v>
      </c>
      <c r="E36" s="10">
        <v>-4.9586776859505854E-2</v>
      </c>
      <c r="F36" s="10">
        <v>0</v>
      </c>
      <c r="G36" s="10">
        <v>23399.999999999935</v>
      </c>
      <c r="H36" s="10">
        <v>16599.999999999978</v>
      </c>
    </row>
    <row r="37" spans="2:8" x14ac:dyDescent="0.25">
      <c r="B37" s="10" t="s">
        <v>114</v>
      </c>
      <c r="C37" s="10" t="s">
        <v>36</v>
      </c>
      <c r="D37" s="10">
        <v>1.8189894035458565E-12</v>
      </c>
      <c r="E37" s="10">
        <v>-0.95867768595041225</v>
      </c>
      <c r="F37" s="10">
        <v>0</v>
      </c>
      <c r="G37" s="10">
        <v>23399.999999999935</v>
      </c>
      <c r="H37" s="10">
        <v>1599.9999999999989</v>
      </c>
    </row>
    <row r="38" spans="2:8" x14ac:dyDescent="0.25">
      <c r="B38" s="10" t="s">
        <v>116</v>
      </c>
      <c r="C38" s="10" t="s">
        <v>36</v>
      </c>
      <c r="D38" s="10">
        <v>9.0949470177292824E-13</v>
      </c>
      <c r="E38" s="10">
        <v>-0.8264462809917319</v>
      </c>
      <c r="F38" s="10">
        <v>0</v>
      </c>
      <c r="G38" s="10">
        <v>1E+30</v>
      </c>
      <c r="H38" s="10">
        <v>935.99999999999909</v>
      </c>
    </row>
    <row r="39" spans="2:8" x14ac:dyDescent="0.25">
      <c r="B39" s="10" t="s">
        <v>118</v>
      </c>
      <c r="C39" s="10" t="s">
        <v>32</v>
      </c>
      <c r="D39" s="10">
        <v>-25362187.878787842</v>
      </c>
      <c r="E39" s="10">
        <v>0</v>
      </c>
      <c r="F39" s="10">
        <v>0</v>
      </c>
      <c r="G39" s="10">
        <v>1E+30</v>
      </c>
      <c r="H39" s="10">
        <v>25362187.878787849</v>
      </c>
    </row>
    <row r="40" spans="2:8" ht="15.75" thickBot="1" x14ac:dyDescent="0.3">
      <c r="B40" s="7" t="s">
        <v>120</v>
      </c>
      <c r="C40" s="7" t="s">
        <v>32</v>
      </c>
      <c r="D40" s="7">
        <v>-53511953.535353459</v>
      </c>
      <c r="E40" s="7">
        <v>0</v>
      </c>
      <c r="F40" s="7">
        <v>0</v>
      </c>
      <c r="G40" s="7">
        <v>1E+30</v>
      </c>
      <c r="H40" s="7">
        <v>53511953.535353467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/>
  </sheetViews>
  <sheetFormatPr defaultRowHeight="15" outlineLevelRow="1" x14ac:dyDescent="0.25"/>
  <cols>
    <col min="1" max="1" width="2.28515625" customWidth="1"/>
    <col min="2" max="2" width="6.42578125" bestFit="1" customWidth="1"/>
    <col min="3" max="3" width="26.4257812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10" width="12" bestFit="1" customWidth="1"/>
  </cols>
  <sheetData>
    <row r="1" spans="1:10" x14ac:dyDescent="0.25">
      <c r="A1" s="4" t="s">
        <v>137</v>
      </c>
    </row>
    <row r="2" spans="1:10" x14ac:dyDescent="0.25">
      <c r="A2" s="4" t="s">
        <v>44</v>
      </c>
    </row>
    <row r="3" spans="1:10" x14ac:dyDescent="0.25">
      <c r="A3" s="4" t="s">
        <v>45</v>
      </c>
    </row>
    <row r="5" spans="1:10" ht="15.75" thickBot="1" x14ac:dyDescent="0.3"/>
    <row r="6" spans="1:10" x14ac:dyDescent="0.25">
      <c r="B6" s="16"/>
      <c r="C6" s="16" t="s">
        <v>128</v>
      </c>
      <c r="D6" s="16"/>
    </row>
    <row r="7" spans="1:10" ht="15.75" thickBot="1" x14ac:dyDescent="0.3">
      <c r="B7" s="17" t="s">
        <v>55</v>
      </c>
      <c r="C7" s="17" t="s">
        <v>56</v>
      </c>
      <c r="D7" s="17" t="s">
        <v>125</v>
      </c>
    </row>
    <row r="8" spans="1:10" ht="15.75" thickBot="1" x14ac:dyDescent="0.3">
      <c r="B8" s="7" t="s">
        <v>66</v>
      </c>
      <c r="C8" s="7" t="s">
        <v>29</v>
      </c>
      <c r="D8" s="11">
        <v>20657.867935553855</v>
      </c>
    </row>
    <row r="10" spans="1:10" ht="15.75" thickBot="1" x14ac:dyDescent="0.3"/>
    <row r="11" spans="1:10" x14ac:dyDescent="0.25">
      <c r="B11" s="16"/>
      <c r="C11" s="16" t="s">
        <v>138</v>
      </c>
      <c r="D11" s="16"/>
      <c r="F11" s="16" t="s">
        <v>139</v>
      </c>
      <c r="G11" s="16" t="s">
        <v>128</v>
      </c>
      <c r="I11" s="16" t="s">
        <v>142</v>
      </c>
      <c r="J11" s="16" t="s">
        <v>128</v>
      </c>
    </row>
    <row r="12" spans="1:10" ht="15.75" thickBot="1" x14ac:dyDescent="0.3">
      <c r="B12" s="17" t="s">
        <v>55</v>
      </c>
      <c r="C12" s="17" t="s">
        <v>56</v>
      </c>
      <c r="D12" s="17" t="s">
        <v>125</v>
      </c>
      <c r="F12" s="17" t="s">
        <v>140</v>
      </c>
      <c r="G12" s="17" t="s">
        <v>141</v>
      </c>
      <c r="I12" s="17" t="s">
        <v>140</v>
      </c>
      <c r="J12" s="17" t="s">
        <v>141</v>
      </c>
    </row>
    <row r="13" spans="1:10" x14ac:dyDescent="0.25">
      <c r="B13" s="15" t="s">
        <v>122</v>
      </c>
      <c r="C13" s="14"/>
      <c r="D13" s="14"/>
      <c r="F13" s="14"/>
      <c r="G13" s="14"/>
      <c r="I13" s="14"/>
      <c r="J13" s="14"/>
    </row>
    <row r="14" spans="1:10" hidden="1" outlineLevel="1" x14ac:dyDescent="0.25">
      <c r="B14" s="10" t="s">
        <v>67</v>
      </c>
      <c r="C14" s="10" t="s">
        <v>68</v>
      </c>
      <c r="D14" s="12">
        <v>505.05050505050394</v>
      </c>
      <c r="F14" s="12">
        <v>505.0505050505036</v>
      </c>
      <c r="G14" s="12">
        <v>20657.867935553841</v>
      </c>
      <c r="I14" s="12">
        <v>505.0505050505036</v>
      </c>
      <c r="J14" s="12">
        <v>20657.867935553841</v>
      </c>
    </row>
    <row r="15" spans="1:10" hidden="1" outlineLevel="1" x14ac:dyDescent="0.25">
      <c r="B15" s="10" t="s">
        <v>70</v>
      </c>
      <c r="C15" s="10" t="s">
        <v>71</v>
      </c>
      <c r="D15" s="12">
        <v>378.78787878787773</v>
      </c>
      <c r="F15" s="12">
        <v>378.78787878787739</v>
      </c>
      <c r="G15" s="12">
        <v>20657.867935553841</v>
      </c>
      <c r="I15" s="12">
        <v>378.78787878787739</v>
      </c>
      <c r="J15" s="12">
        <v>20657.867935553841</v>
      </c>
    </row>
    <row r="16" spans="1:10" hidden="1" outlineLevel="1" x14ac:dyDescent="0.25">
      <c r="B16" s="10" t="s">
        <v>72</v>
      </c>
      <c r="C16" s="10" t="s">
        <v>73</v>
      </c>
      <c r="D16" s="12">
        <v>1262.6262626262615</v>
      </c>
      <c r="F16" s="12">
        <v>1262.6262626262608</v>
      </c>
      <c r="G16" s="12">
        <v>20657.867935553841</v>
      </c>
      <c r="I16" s="12">
        <v>1262.6262626262608</v>
      </c>
      <c r="J16" s="12">
        <v>20657.867935553841</v>
      </c>
    </row>
    <row r="17" spans="2:10" hidden="1" outlineLevel="1" x14ac:dyDescent="0.25">
      <c r="B17" s="10" t="s">
        <v>74</v>
      </c>
      <c r="C17" s="10" t="s">
        <v>75</v>
      </c>
      <c r="D17" s="12">
        <v>378.78787878787881</v>
      </c>
      <c r="F17" s="12">
        <v>378.78787878787807</v>
      </c>
      <c r="G17" s="12">
        <v>20657.867935553841</v>
      </c>
      <c r="I17" s="12">
        <v>378.78787878787807</v>
      </c>
      <c r="J17" s="12">
        <v>20657.867935553841</v>
      </c>
    </row>
    <row r="18" spans="2:10" hidden="1" outlineLevel="1" x14ac:dyDescent="0.25">
      <c r="B18" s="10" t="s">
        <v>76</v>
      </c>
      <c r="C18" s="10" t="s">
        <v>77</v>
      </c>
      <c r="D18" s="12">
        <v>10000</v>
      </c>
      <c r="F18" s="12">
        <v>10000.000000000011</v>
      </c>
      <c r="G18" s="12">
        <v>20657.867935553841</v>
      </c>
      <c r="I18" s="12">
        <v>10000.000000000011</v>
      </c>
      <c r="J18" s="12">
        <v>20657.867935553841</v>
      </c>
    </row>
    <row r="19" spans="2:10" hidden="1" outlineLevel="1" x14ac:dyDescent="0.25">
      <c r="B19" s="10" t="s">
        <v>78</v>
      </c>
      <c r="C19" s="10" t="s">
        <v>79</v>
      </c>
      <c r="D19" s="12">
        <v>16599.999999999971</v>
      </c>
      <c r="F19" s="12">
        <v>16599.999999999982</v>
      </c>
      <c r="G19" s="12">
        <v>20657.867935553848</v>
      </c>
      <c r="I19" s="12">
        <v>16599.999999999982</v>
      </c>
      <c r="J19" s="12">
        <v>20657.867935553848</v>
      </c>
    </row>
    <row r="20" spans="2:10" hidden="1" outlineLevel="1" x14ac:dyDescent="0.25">
      <c r="B20" s="10" t="s">
        <v>80</v>
      </c>
      <c r="C20" s="10" t="s">
        <v>81</v>
      </c>
      <c r="D20" s="12">
        <v>23399.999999999945</v>
      </c>
      <c r="F20" s="12">
        <v>23399.999999999956</v>
      </c>
      <c r="G20" s="12">
        <v>20657.867935553844</v>
      </c>
      <c r="I20" s="12">
        <v>23399.999999999956</v>
      </c>
      <c r="J20" s="12">
        <v>20657.867935553844</v>
      </c>
    </row>
    <row r="21" spans="2:10" hidden="1" outlineLevel="1" x14ac:dyDescent="0.25">
      <c r="B21" s="10" t="s">
        <v>82</v>
      </c>
      <c r="C21" s="10" t="s">
        <v>83</v>
      </c>
      <c r="D21" s="12">
        <v>1599.9999999999989</v>
      </c>
      <c r="F21" s="12">
        <v>1599.999999999997</v>
      </c>
      <c r="G21" s="12">
        <v>20657.867935553855</v>
      </c>
      <c r="I21" s="12">
        <v>1599.999999999997</v>
      </c>
      <c r="J21" s="12">
        <v>20657.867935553855</v>
      </c>
    </row>
    <row r="22" spans="2:10" ht="15.75" hidden="1" outlineLevel="1" thickBot="1" x14ac:dyDescent="0.3">
      <c r="B22" s="7" t="s">
        <v>84</v>
      </c>
      <c r="C22" s="7" t="s">
        <v>85</v>
      </c>
      <c r="D22" s="11">
        <v>935.99999999999909</v>
      </c>
      <c r="F22" s="11">
        <v>935.99999999999818</v>
      </c>
      <c r="G22" s="11">
        <v>20657.867935553859</v>
      </c>
      <c r="I22" s="11">
        <v>935.99999999999818</v>
      </c>
      <c r="J22" s="11">
        <v>20657.867935553859</v>
      </c>
    </row>
    <row r="23" spans="2:10" collapsed="1" x14ac:dyDescent="0.25">
      <c r="B23" s="9"/>
      <c r="C23" s="9"/>
      <c r="D23" s="13"/>
      <c r="F23" s="13"/>
      <c r="G23" s="13"/>
      <c r="I23" s="13"/>
      <c r="J2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workbookViewId="0">
      <selection activeCell="G38" sqref="G38"/>
    </sheetView>
  </sheetViews>
  <sheetFormatPr defaultRowHeight="15" x14ac:dyDescent="0.25"/>
  <cols>
    <col min="2" max="2" width="20.28515625" bestFit="1" customWidth="1"/>
    <col min="3" max="3" width="14.140625" bestFit="1" customWidth="1"/>
    <col min="4" max="5" width="12.28515625" bestFit="1" customWidth="1"/>
    <col min="6" max="6" width="12.5703125" bestFit="1" customWidth="1"/>
    <col min="7" max="7" width="14.5703125" bestFit="1" customWidth="1"/>
    <col min="9" max="9" width="10.5703125" bestFit="1" customWidth="1"/>
    <col min="10" max="10" width="14" bestFit="1" customWidth="1"/>
    <col min="11" max="14" width="11.5703125" bestFit="1" customWidth="1"/>
  </cols>
  <sheetData>
    <row r="2" spans="1:14" x14ac:dyDescent="0.25">
      <c r="A2" t="s">
        <v>30</v>
      </c>
      <c r="B2" s="1">
        <v>0.1</v>
      </c>
    </row>
    <row r="3" spans="1:14" x14ac:dyDescent="0.25">
      <c r="C3" s="4" t="s">
        <v>0</v>
      </c>
      <c r="D3" t="s">
        <v>4</v>
      </c>
      <c r="E3" t="s">
        <v>5</v>
      </c>
      <c r="F3" t="s">
        <v>6</v>
      </c>
      <c r="G3" t="s">
        <v>7</v>
      </c>
    </row>
    <row r="4" spans="1:14" x14ac:dyDescent="0.25">
      <c r="C4" s="4" t="s">
        <v>1</v>
      </c>
      <c r="D4" s="3">
        <v>27000</v>
      </c>
      <c r="E4" s="3">
        <v>22000</v>
      </c>
      <c r="F4" s="3">
        <v>18000</v>
      </c>
      <c r="G4" s="3">
        <v>14000</v>
      </c>
    </row>
    <row r="5" spans="1:14" x14ac:dyDescent="0.25">
      <c r="C5" s="4" t="s">
        <v>2</v>
      </c>
      <c r="D5" s="3">
        <v>15000</v>
      </c>
      <c r="E5" s="3">
        <v>10000</v>
      </c>
      <c r="F5" s="3">
        <v>9000</v>
      </c>
      <c r="G5" s="3">
        <v>7000</v>
      </c>
    </row>
    <row r="6" spans="1:14" x14ac:dyDescent="0.25">
      <c r="C6" s="4" t="s">
        <v>3</v>
      </c>
      <c r="D6" s="3">
        <v>28000</v>
      </c>
      <c r="E6" s="3">
        <v>19000</v>
      </c>
      <c r="F6" s="3">
        <v>21000</v>
      </c>
      <c r="G6" s="3">
        <v>15000</v>
      </c>
    </row>
    <row r="7" spans="1:14" x14ac:dyDescent="0.25">
      <c r="C7" s="4" t="s">
        <v>8</v>
      </c>
      <c r="D7" s="2">
        <f>D5/1.15+D6/1.15^2</f>
        <v>34215.500945179585</v>
      </c>
      <c r="E7" s="2">
        <f t="shared" ref="E7:G7" si="0">E5/1.15+E6/1.15^2</f>
        <v>23062.381852551989</v>
      </c>
      <c r="F7" s="2">
        <f t="shared" si="0"/>
        <v>23705.103969754258</v>
      </c>
      <c r="G7" s="2">
        <f t="shared" si="0"/>
        <v>17429.111531190927</v>
      </c>
    </row>
    <row r="8" spans="1:14" x14ac:dyDescent="0.25">
      <c r="C8" t="s">
        <v>23</v>
      </c>
      <c r="D8" t="s">
        <v>24</v>
      </c>
      <c r="E8" t="s">
        <v>25</v>
      </c>
      <c r="F8" t="s">
        <v>26</v>
      </c>
      <c r="G8" t="s">
        <v>14</v>
      </c>
      <c r="H8" t="s">
        <v>16</v>
      </c>
      <c r="I8" t="s">
        <v>18</v>
      </c>
      <c r="J8" t="s">
        <v>20</v>
      </c>
      <c r="K8" t="s">
        <v>22</v>
      </c>
    </row>
    <row r="9" spans="1:14" x14ac:dyDescent="0.25"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15</v>
      </c>
      <c r="I9" t="s">
        <v>17</v>
      </c>
      <c r="J9" t="s">
        <v>19</v>
      </c>
      <c r="K9" t="s">
        <v>21</v>
      </c>
    </row>
    <row r="10" spans="1:14" x14ac:dyDescent="0.25">
      <c r="B10" t="s">
        <v>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25">
      <c r="B11" t="s">
        <v>28</v>
      </c>
      <c r="C11" s="2">
        <f>D7/1000</f>
        <v>34.215500945179585</v>
      </c>
      <c r="D11" s="2">
        <f t="shared" ref="D11:F11" si="1">E7/1000</f>
        <v>23.06238185255199</v>
      </c>
      <c r="E11" s="2">
        <f t="shared" si="1"/>
        <v>23.705103969754258</v>
      </c>
      <c r="F11" s="2">
        <f t="shared" si="1"/>
        <v>17.429111531190927</v>
      </c>
      <c r="G11">
        <f>-1</f>
        <v>-1</v>
      </c>
      <c r="H11" s="5">
        <f>-1/1.15</f>
        <v>-0.86956521739130443</v>
      </c>
      <c r="I11">
        <f>-1/1.15^2</f>
        <v>-0.7561436672967865</v>
      </c>
      <c r="J11" s="5">
        <f>-1/1.15</f>
        <v>-0.86956521739130443</v>
      </c>
      <c r="K11">
        <f>-1/1.15^2</f>
        <v>-0.7561436672967865</v>
      </c>
      <c r="L11" t="s">
        <v>29</v>
      </c>
      <c r="N11">
        <f>SUMPRODUCT(C11:K11,C$10:K$10)</f>
        <v>0</v>
      </c>
    </row>
    <row r="12" spans="1:14" x14ac:dyDescent="0.25">
      <c r="B12" t="s">
        <v>31</v>
      </c>
      <c r="G12">
        <v>1</v>
      </c>
      <c r="L12" t="s">
        <v>32</v>
      </c>
      <c r="M12" s="3">
        <v>10000</v>
      </c>
      <c r="N12">
        <f t="shared" ref="N12:N28" si="2">SUMPRODUCT(C12:K12,C$10:K$10)</f>
        <v>0</v>
      </c>
    </row>
    <row r="13" spans="1:14" x14ac:dyDescent="0.25">
      <c r="B13" t="s">
        <v>33</v>
      </c>
      <c r="C13">
        <v>0.85</v>
      </c>
      <c r="D13">
        <v>-0.15</v>
      </c>
      <c r="E13">
        <v>-0.15</v>
      </c>
      <c r="F13">
        <v>-0.15</v>
      </c>
      <c r="L13" t="s">
        <v>34</v>
      </c>
      <c r="M13">
        <v>0</v>
      </c>
      <c r="N13">
        <f t="shared" si="2"/>
        <v>0</v>
      </c>
    </row>
    <row r="14" spans="1:14" x14ac:dyDescent="0.25">
      <c r="B14" t="s">
        <v>33</v>
      </c>
      <c r="C14">
        <v>-0.15</v>
      </c>
      <c r="D14">
        <v>0.85</v>
      </c>
      <c r="E14">
        <v>-0.15</v>
      </c>
      <c r="F14">
        <v>-0.15</v>
      </c>
      <c r="L14" t="s">
        <v>34</v>
      </c>
      <c r="M14">
        <v>0</v>
      </c>
      <c r="N14">
        <f t="shared" si="2"/>
        <v>0</v>
      </c>
    </row>
    <row r="15" spans="1:14" x14ac:dyDescent="0.25">
      <c r="B15" t="s">
        <v>33</v>
      </c>
      <c r="C15">
        <v>-0.15</v>
      </c>
      <c r="D15">
        <v>-0.15</v>
      </c>
      <c r="E15">
        <v>0.85</v>
      </c>
      <c r="F15">
        <v>-0.15</v>
      </c>
      <c r="L15" t="s">
        <v>34</v>
      </c>
      <c r="M15">
        <v>0</v>
      </c>
      <c r="N15">
        <f t="shared" si="2"/>
        <v>0</v>
      </c>
    </row>
    <row r="16" spans="1:14" x14ac:dyDescent="0.25">
      <c r="B16" t="s">
        <v>33</v>
      </c>
      <c r="C16">
        <v>-0.15</v>
      </c>
      <c r="D16">
        <v>-0.15</v>
      </c>
      <c r="E16">
        <v>-0.15</v>
      </c>
      <c r="F16">
        <v>0.85</v>
      </c>
      <c r="L16" t="s">
        <v>34</v>
      </c>
      <c r="M16">
        <v>0</v>
      </c>
      <c r="N16">
        <f t="shared" si="2"/>
        <v>0</v>
      </c>
    </row>
    <row r="17" spans="2:14" x14ac:dyDescent="0.25">
      <c r="B17" t="s">
        <v>33</v>
      </c>
      <c r="C17">
        <v>0.85</v>
      </c>
      <c r="D17">
        <v>-0.15</v>
      </c>
      <c r="E17">
        <v>-0.15</v>
      </c>
      <c r="F17">
        <v>-0.15</v>
      </c>
      <c r="L17" t="s">
        <v>34</v>
      </c>
      <c r="M17">
        <v>0</v>
      </c>
      <c r="N17">
        <f t="shared" si="2"/>
        <v>0</v>
      </c>
    </row>
    <row r="18" spans="2:14" x14ac:dyDescent="0.25">
      <c r="B18" t="s">
        <v>33</v>
      </c>
      <c r="C18">
        <v>0.5</v>
      </c>
      <c r="D18">
        <v>-0.5</v>
      </c>
      <c r="E18">
        <v>-0.5</v>
      </c>
      <c r="F18">
        <v>-0.5</v>
      </c>
      <c r="L18" t="s">
        <v>32</v>
      </c>
      <c r="M18">
        <v>0</v>
      </c>
      <c r="N18">
        <f t="shared" si="2"/>
        <v>0</v>
      </c>
    </row>
    <row r="19" spans="2:14" x14ac:dyDescent="0.25">
      <c r="B19" t="s">
        <v>33</v>
      </c>
      <c r="C19">
        <v>-0.5</v>
      </c>
      <c r="D19">
        <v>0.5</v>
      </c>
      <c r="E19">
        <v>-0.5</v>
      </c>
      <c r="F19">
        <v>-0.5</v>
      </c>
      <c r="L19" t="s">
        <v>32</v>
      </c>
      <c r="M19">
        <v>0</v>
      </c>
      <c r="N19">
        <f t="shared" si="2"/>
        <v>0</v>
      </c>
    </row>
    <row r="20" spans="2:14" x14ac:dyDescent="0.25">
      <c r="B20" t="s">
        <v>33</v>
      </c>
      <c r="C20">
        <v>-0.5</v>
      </c>
      <c r="D20">
        <v>-0.5</v>
      </c>
      <c r="E20">
        <v>0.5</v>
      </c>
      <c r="F20">
        <v>-0.5</v>
      </c>
      <c r="L20" t="s">
        <v>32</v>
      </c>
      <c r="M20">
        <v>0</v>
      </c>
      <c r="N20">
        <f t="shared" si="2"/>
        <v>0</v>
      </c>
    </row>
    <row r="21" spans="2:14" x14ac:dyDescent="0.25">
      <c r="B21" t="s">
        <v>33</v>
      </c>
      <c r="C21">
        <v>-0.5</v>
      </c>
      <c r="D21">
        <v>-0.5</v>
      </c>
      <c r="E21">
        <v>-0.5</v>
      </c>
      <c r="F21">
        <v>0.5</v>
      </c>
      <c r="L21" t="s">
        <v>32</v>
      </c>
      <c r="M21">
        <v>0</v>
      </c>
      <c r="N21">
        <f t="shared" si="2"/>
        <v>0</v>
      </c>
    </row>
    <row r="22" spans="2:14" x14ac:dyDescent="0.25">
      <c r="B22" t="s">
        <v>35</v>
      </c>
      <c r="C22" s="6">
        <f>D4/1000</f>
        <v>27</v>
      </c>
      <c r="D22" s="6">
        <f t="shared" ref="D22:F22" si="3">E4/1000</f>
        <v>22</v>
      </c>
      <c r="E22" s="6">
        <f t="shared" si="3"/>
        <v>18</v>
      </c>
      <c r="F22" s="6">
        <f t="shared" si="3"/>
        <v>14</v>
      </c>
      <c r="G22">
        <v>-1</v>
      </c>
      <c r="H22">
        <v>-1</v>
      </c>
      <c r="I22">
        <v>-1</v>
      </c>
      <c r="L22" t="s">
        <v>36</v>
      </c>
      <c r="M22">
        <v>0</v>
      </c>
      <c r="N22">
        <f t="shared" si="2"/>
        <v>0</v>
      </c>
    </row>
    <row r="23" spans="2:14" x14ac:dyDescent="0.25">
      <c r="B23" t="s">
        <v>37</v>
      </c>
      <c r="C23" s="6">
        <f>-C22*0.2</f>
        <v>-5.4</v>
      </c>
      <c r="D23" s="6">
        <f t="shared" ref="D23:F23" si="4">-D22*0.2</f>
        <v>-4.4000000000000004</v>
      </c>
      <c r="E23" s="6">
        <f t="shared" si="4"/>
        <v>-3.6</v>
      </c>
      <c r="F23" s="6">
        <f t="shared" si="4"/>
        <v>-2.8000000000000003</v>
      </c>
      <c r="G23">
        <v>1</v>
      </c>
      <c r="L23" t="s">
        <v>34</v>
      </c>
      <c r="M23">
        <v>0</v>
      </c>
      <c r="N23">
        <f t="shared" si="2"/>
        <v>0</v>
      </c>
    </row>
    <row r="24" spans="2:14" x14ac:dyDescent="0.25">
      <c r="B24" t="s">
        <v>38</v>
      </c>
      <c r="C24" s="3">
        <f>-C22*0.5</f>
        <v>-13.5</v>
      </c>
      <c r="D24" s="3">
        <f t="shared" ref="D24:F24" si="5">-D22*0.5</f>
        <v>-11</v>
      </c>
      <c r="E24" s="3">
        <f t="shared" si="5"/>
        <v>-9</v>
      </c>
      <c r="F24" s="3">
        <f t="shared" si="5"/>
        <v>-7</v>
      </c>
      <c r="G24">
        <v>1</v>
      </c>
      <c r="H24">
        <v>1</v>
      </c>
      <c r="J24">
        <v>-1</v>
      </c>
      <c r="L24" t="s">
        <v>34</v>
      </c>
      <c r="M24">
        <v>0</v>
      </c>
      <c r="N24">
        <f t="shared" si="2"/>
        <v>0</v>
      </c>
    </row>
    <row r="25" spans="2:14" x14ac:dyDescent="0.25">
      <c r="B25" t="s">
        <v>39</v>
      </c>
      <c r="C25">
        <f>-C22*0.04</f>
        <v>-1.08</v>
      </c>
      <c r="D25">
        <f t="shared" ref="D25:F25" si="6">-D22*0.04</f>
        <v>-0.88</v>
      </c>
      <c r="E25">
        <f t="shared" si="6"/>
        <v>-0.72</v>
      </c>
      <c r="F25">
        <f t="shared" si="6"/>
        <v>-0.56000000000000005</v>
      </c>
      <c r="G25">
        <v>0.04</v>
      </c>
      <c r="J25">
        <v>1</v>
      </c>
      <c r="L25" t="s">
        <v>36</v>
      </c>
      <c r="M25">
        <v>0</v>
      </c>
      <c r="N25">
        <f t="shared" si="2"/>
        <v>0</v>
      </c>
    </row>
    <row r="26" spans="2:14" x14ac:dyDescent="0.25">
      <c r="B26" t="s">
        <v>40</v>
      </c>
      <c r="C26">
        <f>-C22*0.04</f>
        <v>-1.08</v>
      </c>
      <c r="D26">
        <f t="shared" ref="D26:F26" si="7">-D22*0.04</f>
        <v>-0.88</v>
      </c>
      <c r="E26">
        <f t="shared" si="7"/>
        <v>-0.72</v>
      </c>
      <c r="F26">
        <f t="shared" si="7"/>
        <v>-0.56000000000000005</v>
      </c>
      <c r="G26">
        <v>0.04</v>
      </c>
      <c r="H26">
        <v>0.04</v>
      </c>
      <c r="K26">
        <v>1</v>
      </c>
      <c r="L26" t="s">
        <v>36</v>
      </c>
      <c r="M26">
        <v>0</v>
      </c>
      <c r="N26">
        <f t="shared" si="2"/>
        <v>0</v>
      </c>
    </row>
    <row r="27" spans="2:14" x14ac:dyDescent="0.25">
      <c r="B27" t="s">
        <v>41</v>
      </c>
      <c r="C27" s="6">
        <f>-D5</f>
        <v>-15000</v>
      </c>
      <c r="D27" s="6">
        <f t="shared" ref="D27:F27" si="8">-E5</f>
        <v>-10000</v>
      </c>
      <c r="E27" s="6">
        <f t="shared" si="8"/>
        <v>-9000</v>
      </c>
      <c r="F27" s="6">
        <f t="shared" si="8"/>
        <v>-7000</v>
      </c>
      <c r="H27">
        <v>1</v>
      </c>
      <c r="L27" t="s">
        <v>32</v>
      </c>
      <c r="M27">
        <v>0</v>
      </c>
      <c r="N27">
        <f t="shared" si="2"/>
        <v>0</v>
      </c>
    </row>
    <row r="28" spans="2:14" x14ac:dyDescent="0.25">
      <c r="B28" t="s">
        <v>42</v>
      </c>
      <c r="C28" s="6">
        <f>-D6</f>
        <v>-28000</v>
      </c>
      <c r="D28" s="6">
        <f t="shared" ref="D28:F28" si="9">-E6</f>
        <v>-19000</v>
      </c>
      <c r="E28" s="6">
        <f t="shared" si="9"/>
        <v>-21000</v>
      </c>
      <c r="F28" s="6">
        <f t="shared" si="9"/>
        <v>-15000</v>
      </c>
      <c r="I28">
        <v>1</v>
      </c>
      <c r="L28" t="s">
        <v>32</v>
      </c>
      <c r="M28">
        <v>0</v>
      </c>
      <c r="N28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2025-04-17T05:53:00Z</dcterms:created>
  <dcterms:modified xsi:type="dcterms:W3CDTF">2025-04-17T07:28:41Z</dcterms:modified>
</cp:coreProperties>
</file>