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vcac-my.sharepoint.com/personal/shayt_yvc_ac_il/Documents/Coleman - Options New/"/>
    </mc:Choice>
  </mc:AlternateContent>
  <xr:revisionPtr revIDLastSave="2" documentId="8_{3B5AD00C-D498-CE43-B41E-7B0CF56EB088}" xr6:coauthVersionLast="47" xr6:coauthVersionMax="47" xr10:uidLastSave="{8476E04C-F3AB-6143-827F-5316F6FF0642}"/>
  <bookViews>
    <workbookView xWindow="17460" yWindow="2500" windowWidth="13360" windowHeight="17580" activeTab="4" xr2:uid="{DCFE99A7-3FED-DB42-82FF-08D868ADD17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D15" i="4"/>
  <c r="B16" i="4"/>
  <c r="C16" i="4"/>
  <c r="B18" i="4"/>
  <c r="C18" i="4"/>
  <c r="D18" i="4"/>
  <c r="A19" i="4"/>
  <c r="B20" i="4" s="1"/>
  <c r="A12" i="4"/>
  <c r="A13" i="4" s="1"/>
  <c r="A14" i="4" s="1"/>
  <c r="A15" i="4" s="1"/>
  <c r="A16" i="4" s="1"/>
  <c r="A17" i="4" s="1"/>
  <c r="B17" i="4" s="1"/>
  <c r="D5" i="4"/>
  <c r="C5" i="4"/>
  <c r="B5" i="4"/>
  <c r="A6" i="4"/>
  <c r="B6" i="4" s="1"/>
  <c r="A17" i="3"/>
  <c r="C7" i="3"/>
  <c r="B7" i="3"/>
  <c r="A8" i="3"/>
  <c r="A9" i="3" s="1"/>
  <c r="A10" i="3" s="1"/>
  <c r="A11" i="3" s="1"/>
  <c r="A12" i="3" s="1"/>
  <c r="A13" i="3" s="1"/>
  <c r="A14" i="3" s="1"/>
  <c r="A15" i="3" s="1"/>
  <c r="A16" i="3" s="1"/>
  <c r="C9" i="2"/>
  <c r="C4" i="2"/>
  <c r="A5" i="2"/>
  <c r="A6" i="2" s="1"/>
  <c r="A7" i="2" s="1"/>
  <c r="A8" i="2" s="1"/>
  <c r="A9" i="2" s="1"/>
  <c r="A10" i="2" s="1"/>
  <c r="C20" i="1"/>
  <c r="D20" i="1" s="1"/>
  <c r="A21" i="1"/>
  <c r="A22" i="1" s="1"/>
  <c r="C7" i="1"/>
  <c r="C6" i="1"/>
  <c r="A7" i="1"/>
  <c r="A8" i="1" s="1"/>
  <c r="A11" i="2" l="1"/>
  <c r="C10" i="2"/>
  <c r="A9" i="1"/>
  <c r="C8" i="1"/>
  <c r="C7" i="2"/>
  <c r="C8" i="2"/>
  <c r="C6" i="2"/>
  <c r="C22" i="1"/>
  <c r="D22" i="1" s="1"/>
  <c r="C5" i="2"/>
  <c r="C21" i="1"/>
  <c r="D21" i="1" s="1"/>
  <c r="B14" i="4"/>
  <c r="C13" i="4"/>
  <c r="D13" i="4"/>
  <c r="E11" i="4"/>
  <c r="D17" i="4"/>
  <c r="C15" i="4"/>
  <c r="B13" i="4"/>
  <c r="E16" i="4"/>
  <c r="C17" i="4"/>
  <c r="B15" i="4"/>
  <c r="D12" i="4"/>
  <c r="D14" i="4"/>
  <c r="C12" i="4"/>
  <c r="D16" i="4"/>
  <c r="C14" i="4"/>
  <c r="B12" i="4"/>
  <c r="C19" i="4"/>
  <c r="D19" i="4"/>
  <c r="B19" i="4"/>
  <c r="D20" i="4"/>
  <c r="C20" i="4"/>
  <c r="E18" i="4"/>
  <c r="E5" i="4"/>
  <c r="A7" i="4"/>
  <c r="C6" i="4"/>
  <c r="D6" i="4"/>
  <c r="D7" i="3"/>
  <c r="C15" i="3"/>
  <c r="B12" i="3"/>
  <c r="B9" i="3"/>
  <c r="B8" i="3"/>
  <c r="C12" i="3"/>
  <c r="B16" i="3"/>
  <c r="C11" i="3"/>
  <c r="B15" i="3"/>
  <c r="C10" i="3"/>
  <c r="B17" i="3"/>
  <c r="C17" i="3"/>
  <c r="B14" i="3"/>
  <c r="C9" i="3"/>
  <c r="B13" i="3"/>
  <c r="D13" i="3" s="1"/>
  <c r="C16" i="3"/>
  <c r="C8" i="3"/>
  <c r="B11" i="3"/>
  <c r="C14" i="3"/>
  <c r="B10" i="3"/>
  <c r="C13" i="3"/>
  <c r="A23" i="1"/>
  <c r="D23" i="1" l="1"/>
  <c r="C23" i="1"/>
  <c r="D14" i="3"/>
  <c r="E13" i="4"/>
  <c r="C11" i="2"/>
  <c r="A12" i="2"/>
  <c r="C12" i="2" s="1"/>
  <c r="A10" i="1"/>
  <c r="C9" i="1"/>
  <c r="E14" i="4"/>
  <c r="D10" i="3"/>
  <c r="E15" i="4"/>
  <c r="E17" i="4"/>
  <c r="E12" i="4"/>
  <c r="E20" i="4"/>
  <c r="E19" i="4"/>
  <c r="E6" i="4"/>
  <c r="B7" i="4"/>
  <c r="A8" i="4"/>
  <c r="C7" i="4"/>
  <c r="D7" i="4"/>
  <c r="D9" i="3"/>
  <c r="D16" i="3"/>
  <c r="D15" i="3"/>
  <c r="D11" i="3"/>
  <c r="D12" i="3"/>
  <c r="D8" i="3"/>
  <c r="D17" i="3"/>
  <c r="A24" i="1"/>
  <c r="A11" i="1" l="1"/>
  <c r="C10" i="1"/>
  <c r="C24" i="1"/>
  <c r="D24" i="1" s="1"/>
  <c r="E7" i="4"/>
  <c r="A9" i="4"/>
  <c r="B8" i="4"/>
  <c r="C8" i="4"/>
  <c r="D8" i="4"/>
  <c r="A25" i="1"/>
  <c r="C25" i="1" l="1"/>
  <c r="D25" i="1" s="1"/>
  <c r="A12" i="1"/>
  <c r="C11" i="1"/>
  <c r="E8" i="4"/>
  <c r="A10" i="4"/>
  <c r="D9" i="4"/>
  <c r="C9" i="4"/>
  <c r="B9" i="4"/>
  <c r="A26" i="1"/>
  <c r="A13" i="1" l="1"/>
  <c r="C12" i="1"/>
  <c r="C26" i="1"/>
  <c r="D26" i="1" s="1"/>
  <c r="E9" i="4"/>
  <c r="A21" i="4"/>
  <c r="D10" i="4"/>
  <c r="C10" i="4"/>
  <c r="B10" i="4"/>
  <c r="A27" i="1"/>
  <c r="C27" i="1" l="1"/>
  <c r="D27" i="1"/>
  <c r="A14" i="1"/>
  <c r="C13" i="1"/>
  <c r="E10" i="4"/>
  <c r="A22" i="4"/>
  <c r="D21" i="4"/>
  <c r="C21" i="4"/>
  <c r="B21" i="4"/>
  <c r="A28" i="1"/>
  <c r="C28" i="1" l="1"/>
  <c r="D28" i="1"/>
  <c r="A15" i="1"/>
  <c r="C14" i="1"/>
  <c r="E21" i="4"/>
  <c r="A23" i="4"/>
  <c r="D22" i="4"/>
  <c r="B22" i="4"/>
  <c r="C22" i="4"/>
  <c r="A29" i="1"/>
  <c r="A16" i="1" l="1"/>
  <c r="C16" i="1" s="1"/>
  <c r="C15" i="1"/>
  <c r="C29" i="1"/>
  <c r="D29" i="1"/>
  <c r="E22" i="4"/>
  <c r="A24" i="4"/>
  <c r="B23" i="4"/>
  <c r="D23" i="4"/>
  <c r="C23" i="4"/>
  <c r="A30" i="1"/>
  <c r="C30" i="1" l="1"/>
  <c r="D30" i="1" s="1"/>
  <c r="E23" i="4"/>
  <c r="A25" i="4"/>
  <c r="C24" i="4"/>
  <c r="B24" i="4"/>
  <c r="D24" i="4"/>
  <c r="E24" i="4" l="1"/>
  <c r="B25" i="4"/>
  <c r="C25" i="4"/>
  <c r="D25" i="4"/>
  <c r="E25" i="4" l="1"/>
</calcChain>
</file>

<file path=xl/sharedStrings.xml><?xml version="1.0" encoding="utf-8"?>
<sst xmlns="http://schemas.openxmlformats.org/spreadsheetml/2006/main" count="72" uniqueCount="58">
  <si>
    <t>פתרון שאלה 1</t>
  </si>
  <si>
    <t>א.</t>
  </si>
  <si>
    <t>st</t>
  </si>
  <si>
    <t>x</t>
  </si>
  <si>
    <t>p&amp;l c110</t>
  </si>
  <si>
    <t>ב.</t>
  </si>
  <si>
    <t>cf c110</t>
  </si>
  <si>
    <t>total CF</t>
  </si>
  <si>
    <t>ג.</t>
  </si>
  <si>
    <t xml:space="preserve">המטרה: הגברת החשיפה לעליית מחיר המניה, ללא תשלום משמעותי (נכס הבסיס יקר יותר מהפרמיה על האופציה). </t>
  </si>
  <si>
    <t>p&amp;l c3.3</t>
  </si>
  <si>
    <t xml:space="preserve">ב. </t>
  </si>
  <si>
    <t>יש לקנות אופציית put במחיר מימוש נמוך יותר מ-3.3.</t>
  </si>
  <si>
    <t>אסטרגיית אוכף תניב ערכים מקבילים לאסטרטגיית שוקת כבר בהינתן תנודות משמעותיות פחות</t>
  </si>
  <si>
    <t>במחיר נכס הבסיס, אך תהיה יקרה יותר ותניב פוטנציאל הפסד משמעותי יותר.</t>
  </si>
  <si>
    <t>הפתרון להלן מתייחס ללשון היחיד שבשאלה (הפרמיה ששולמה בעדה) ולפיה הפרמיה 1,400 על אופציה אחת.</t>
  </si>
  <si>
    <t xml:space="preserve">בשאלה זו, סגל הקורס התחשב בסטודנט/ית שפירש את השאלה כך שעלות שתי האופציות Call 1500 היא 1,400. </t>
  </si>
  <si>
    <t>p&amp;l C1500</t>
  </si>
  <si>
    <t>long 2</t>
  </si>
  <si>
    <t>short 1</t>
  </si>
  <si>
    <t>p&amp;l C1510</t>
  </si>
  <si>
    <t>total</t>
  </si>
  <si>
    <t xml:space="preserve">ערך המדד שיוביל לרווח / הפסד 0: </t>
  </si>
  <si>
    <t>כך שהתזרים מ - plc1500 הוא 2400 לשתי האופציות</t>
  </si>
  <si>
    <t>העלות שלהן 2800</t>
  </si>
  <si>
    <t>התמורה 600</t>
  </si>
  <si>
    <t>התזרים מ - plc1510 הוא 200-</t>
  </si>
  <si>
    <t>סך הרווח / ההפסד 0</t>
  </si>
  <si>
    <t xml:space="preserve">ג. </t>
  </si>
  <si>
    <t>ההפסד המקסימלי הוא בגובה הפרמיה נטו 2200</t>
  </si>
  <si>
    <t>למרות שלא נדרש נוח להמחיש את הפתרון עם טבלה</t>
  </si>
  <si>
    <t>p&amp;l p1500</t>
  </si>
  <si>
    <t>p&amp;l p1550</t>
  </si>
  <si>
    <t>p&amp;l p1600</t>
  </si>
  <si>
    <t>total p&amp;l</t>
  </si>
  <si>
    <t>נק׳ חיתוך עם ציר y:</t>
  </si>
  <si>
    <t>בערך 463,550 ש״ח</t>
  </si>
  <si>
    <t>נק׳ חיתוך עם ציר x:</t>
  </si>
  <si>
    <t xml:space="preserve">בערך מדד 1585.5 </t>
  </si>
  <si>
    <t>צורת התרשים: בהתאם לנלמד בחומרי הלימוד, כעקום put (יורד משמאל לימין) עם שיפוע הולך וקטן, שהופך למקביל לציר ה - x</t>
  </si>
  <si>
    <t xml:space="preserve">בערך של 1600 ואילך. </t>
  </si>
  <si>
    <t>אסטרטגיה נוספת תהיה התקשרות ברכישת אופציות put אחידות. במקרה כזה, לא תחול עליה הדרגתית ברווח השולי על כל ירידה</t>
  </si>
  <si>
    <t xml:space="preserve">תוספתית במחיר השוק של נכס הבסיס. </t>
  </si>
  <si>
    <t>גידור מתייחס למצב שבו קיים נכס בסיס ומעוניינים לגדר (להגן) עליו. המקרה הקלאסי הוא החזקה בנכס</t>
  </si>
  <si>
    <t>בסיס וקניית אופציית put עליו שמניבה תזרים חיובי במידה וערכו יורד ובכך יוצרת הגנה מפני תרחיש</t>
  </si>
  <si>
    <t xml:space="preserve">כזה בפני המשקיע, בהנחה שאיננו מעוניין למכור את נכס הבסיס עצמו. </t>
  </si>
  <si>
    <t xml:space="preserve">ספקולציה מתייחסת להימור על כיוון השתנות מסוים של נכס הבסיס. בעיקר במצבים שבהם נכס </t>
  </si>
  <si>
    <t xml:space="preserve">הבסיס איננו בידי המשקיע, כך שהפעולה המבוצעת בנגזר איננה מגדרת תיק השקעות ראשוני. </t>
  </si>
  <si>
    <t xml:space="preserve">בעוד שפעולת גידור מטרתה מזעור סיכונים, ספקולציה היא בהגדרה מסוכנת מאד, ומבוצעת על ידי </t>
  </si>
  <si>
    <t>משקיעים בעלי תיאבון לסיכון המעוניינים בתשואה עודפת.</t>
  </si>
  <si>
    <t>ככלל, עליית ריבית משמעה עלייה בשיעורי היוון וירידה בשווי נכסים פיננסיים כגון מניות.</t>
  </si>
  <si>
    <t xml:space="preserve">הירידה בשווי הנכסים הפיננסיים מורידה את שווי האופציות מסוג call ומעלה את שווי האופציות מסוג put </t>
  </si>
  <si>
    <t xml:space="preserve">והכל בהנחה שהמידע לא מגולם בשווקים (ששינוי הריבית לא היה צפוי). </t>
  </si>
  <si>
    <t>לגבי מט״ח, עלייה בריבית בשוק הישראלי מגדילה את הביקוש לשקל ולכן מחזקת אותו ומחלישה את הדולר.</t>
  </si>
  <si>
    <t>בהתאם, ההשפעה על נגזרי שוק המט״ח ברמה הבסיסית צפויה להיות דומה להשפעה על נגזרי שוק המניות.</t>
  </si>
  <si>
    <t>זהו סעיף מחשבה, לא מצופה ניתוח אנליטי מעמיק אלא הבנת ההסבר, ולכן התקבלו מספר אפשרויות באופן חלקי כתלות בהנמקה.</t>
  </si>
  <si>
    <t xml:space="preserve">ציפיות המשקיע: לירידה במחיר השוק, תוך רצון להגביל את ההפסד במקרה עליה. </t>
  </si>
  <si>
    <t xml:space="preserve">התקבלה גם פרשנות של מרווח יורד.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</si>
</sst>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F480-E544-CA43-B475-E06518B54BA6}">
  <dimension ref="A1:D33"/>
  <sheetViews>
    <sheetView rightToLeft="1" workbookViewId="0">
      <selection activeCell="A34" sqref="A34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A3" t="s">
        <v>1</v>
      </c>
    </row>
    <row r="5" spans="1:3" x14ac:dyDescent="0.2">
      <c r="A5" t="s">
        <v>2</v>
      </c>
      <c r="B5" t="s">
        <v>3</v>
      </c>
      <c r="C5" t="s">
        <v>4</v>
      </c>
    </row>
    <row r="6" spans="1:3" x14ac:dyDescent="0.2">
      <c r="A6">
        <v>80</v>
      </c>
      <c r="B6">
        <v>110</v>
      </c>
      <c r="C6">
        <f>IF(A6&gt;B6,A6-B6-30,-30)</f>
        <v>-30</v>
      </c>
    </row>
    <row r="7" spans="1:3" x14ac:dyDescent="0.2">
      <c r="A7">
        <f>A6+10</f>
        <v>90</v>
      </c>
      <c r="B7">
        <v>110</v>
      </c>
      <c r="C7">
        <f t="shared" ref="C7:C16" si="0">IF(A7&gt;B7,A7-B7-30,-30)</f>
        <v>-30</v>
      </c>
    </row>
    <row r="8" spans="1:3" x14ac:dyDescent="0.2">
      <c r="A8">
        <f t="shared" ref="A8:A16" si="1">A7+10</f>
        <v>100</v>
      </c>
      <c r="B8">
        <v>110</v>
      </c>
      <c r="C8">
        <f t="shared" si="0"/>
        <v>-30</v>
      </c>
    </row>
    <row r="9" spans="1:3" x14ac:dyDescent="0.2">
      <c r="A9">
        <f t="shared" si="1"/>
        <v>110</v>
      </c>
      <c r="B9">
        <v>110</v>
      </c>
      <c r="C9">
        <f t="shared" si="0"/>
        <v>-30</v>
      </c>
    </row>
    <row r="10" spans="1:3" x14ac:dyDescent="0.2">
      <c r="A10">
        <f t="shared" si="1"/>
        <v>120</v>
      </c>
      <c r="B10">
        <v>110</v>
      </c>
      <c r="C10">
        <f t="shared" si="0"/>
        <v>-20</v>
      </c>
    </row>
    <row r="11" spans="1:3" x14ac:dyDescent="0.2">
      <c r="A11">
        <f t="shared" si="1"/>
        <v>130</v>
      </c>
      <c r="B11">
        <v>110</v>
      </c>
      <c r="C11">
        <f t="shared" si="0"/>
        <v>-10</v>
      </c>
    </row>
    <row r="12" spans="1:3" x14ac:dyDescent="0.2">
      <c r="A12">
        <f t="shared" si="1"/>
        <v>140</v>
      </c>
      <c r="B12">
        <v>110</v>
      </c>
      <c r="C12">
        <f t="shared" si="0"/>
        <v>0</v>
      </c>
    </row>
    <row r="13" spans="1:3" x14ac:dyDescent="0.2">
      <c r="A13">
        <f t="shared" si="1"/>
        <v>150</v>
      </c>
      <c r="B13">
        <v>110</v>
      </c>
      <c r="C13">
        <f t="shared" si="0"/>
        <v>10</v>
      </c>
    </row>
    <row r="14" spans="1:3" x14ac:dyDescent="0.2">
      <c r="A14">
        <f t="shared" si="1"/>
        <v>160</v>
      </c>
      <c r="B14">
        <v>110</v>
      </c>
      <c r="C14">
        <f t="shared" si="0"/>
        <v>20</v>
      </c>
    </row>
    <row r="15" spans="1:3" x14ac:dyDescent="0.2">
      <c r="A15">
        <f t="shared" si="1"/>
        <v>170</v>
      </c>
      <c r="B15">
        <v>110</v>
      </c>
      <c r="C15">
        <f t="shared" si="0"/>
        <v>30</v>
      </c>
    </row>
    <row r="16" spans="1:3" x14ac:dyDescent="0.2">
      <c r="A16">
        <f t="shared" si="1"/>
        <v>180</v>
      </c>
      <c r="B16">
        <v>110</v>
      </c>
      <c r="C16">
        <f t="shared" si="0"/>
        <v>40</v>
      </c>
    </row>
    <row r="18" spans="1:4" x14ac:dyDescent="0.2">
      <c r="A18" t="s">
        <v>5</v>
      </c>
    </row>
    <row r="19" spans="1:4" x14ac:dyDescent="0.2">
      <c r="A19" t="s">
        <v>2</v>
      </c>
      <c r="B19" t="s">
        <v>3</v>
      </c>
      <c r="C19" t="s">
        <v>6</v>
      </c>
      <c r="D19" t="s">
        <v>7</v>
      </c>
    </row>
    <row r="20" spans="1:4" x14ac:dyDescent="0.2">
      <c r="A20">
        <v>80</v>
      </c>
      <c r="B20">
        <v>110</v>
      </c>
      <c r="C20">
        <f>IF(A20&gt;B20,A20-B20,0)</f>
        <v>0</v>
      </c>
      <c r="D20" s="1">
        <f>A20+C20</f>
        <v>80</v>
      </c>
    </row>
    <row r="21" spans="1:4" x14ac:dyDescent="0.2">
      <c r="A21">
        <f>A20+10</f>
        <v>90</v>
      </c>
      <c r="B21">
        <v>110</v>
      </c>
      <c r="C21">
        <f t="shared" ref="C21:C30" si="2">IF(A21&gt;B21,A21-B21,0)</f>
        <v>0</v>
      </c>
      <c r="D21" s="1">
        <f t="shared" ref="D21:D30" si="3">A21+C21</f>
        <v>90</v>
      </c>
    </row>
    <row r="22" spans="1:4" x14ac:dyDescent="0.2">
      <c r="A22">
        <f t="shared" ref="A22:A30" si="4">A21+10</f>
        <v>100</v>
      </c>
      <c r="B22">
        <v>110</v>
      </c>
      <c r="C22">
        <f t="shared" si="2"/>
        <v>0</v>
      </c>
      <c r="D22" s="1">
        <f t="shared" si="3"/>
        <v>100</v>
      </c>
    </row>
    <row r="23" spans="1:4" x14ac:dyDescent="0.2">
      <c r="A23">
        <f t="shared" si="4"/>
        <v>110</v>
      </c>
      <c r="B23">
        <v>110</v>
      </c>
      <c r="C23">
        <f t="shared" si="2"/>
        <v>0</v>
      </c>
      <c r="D23" s="1">
        <f t="shared" si="3"/>
        <v>110</v>
      </c>
    </row>
    <row r="24" spans="1:4" x14ac:dyDescent="0.2">
      <c r="A24">
        <f t="shared" si="4"/>
        <v>120</v>
      </c>
      <c r="B24">
        <v>110</v>
      </c>
      <c r="C24">
        <f t="shared" si="2"/>
        <v>10</v>
      </c>
      <c r="D24" s="1">
        <f t="shared" si="3"/>
        <v>130</v>
      </c>
    </row>
    <row r="25" spans="1:4" x14ac:dyDescent="0.2">
      <c r="A25">
        <f t="shared" si="4"/>
        <v>130</v>
      </c>
      <c r="B25">
        <v>110</v>
      </c>
      <c r="C25">
        <f t="shared" si="2"/>
        <v>20</v>
      </c>
      <c r="D25" s="1">
        <f t="shared" si="3"/>
        <v>150</v>
      </c>
    </row>
    <row r="26" spans="1:4" x14ac:dyDescent="0.2">
      <c r="A26">
        <f t="shared" si="4"/>
        <v>140</v>
      </c>
      <c r="B26">
        <v>110</v>
      </c>
      <c r="C26">
        <f t="shared" si="2"/>
        <v>30</v>
      </c>
      <c r="D26" s="1">
        <f t="shared" si="3"/>
        <v>170</v>
      </c>
    </row>
    <row r="27" spans="1:4" x14ac:dyDescent="0.2">
      <c r="A27">
        <f t="shared" si="4"/>
        <v>150</v>
      </c>
      <c r="B27">
        <v>110</v>
      </c>
      <c r="C27">
        <f t="shared" si="2"/>
        <v>40</v>
      </c>
      <c r="D27" s="1">
        <f t="shared" si="3"/>
        <v>190</v>
      </c>
    </row>
    <row r="28" spans="1:4" x14ac:dyDescent="0.2">
      <c r="A28">
        <f t="shared" si="4"/>
        <v>160</v>
      </c>
      <c r="B28">
        <v>110</v>
      </c>
      <c r="C28">
        <f t="shared" si="2"/>
        <v>50</v>
      </c>
      <c r="D28" s="1">
        <f t="shared" si="3"/>
        <v>210</v>
      </c>
    </row>
    <row r="29" spans="1:4" x14ac:dyDescent="0.2">
      <c r="A29">
        <f t="shared" si="4"/>
        <v>170</v>
      </c>
      <c r="B29">
        <v>110</v>
      </c>
      <c r="C29">
        <f t="shared" si="2"/>
        <v>60</v>
      </c>
      <c r="D29" s="1">
        <f t="shared" si="3"/>
        <v>230</v>
      </c>
    </row>
    <row r="30" spans="1:4" x14ac:dyDescent="0.2">
      <c r="A30">
        <f t="shared" si="4"/>
        <v>180</v>
      </c>
      <c r="B30">
        <v>110</v>
      </c>
      <c r="C30">
        <f t="shared" si="2"/>
        <v>70</v>
      </c>
      <c r="D30" s="1">
        <f t="shared" si="3"/>
        <v>250</v>
      </c>
    </row>
    <row r="32" spans="1:4" x14ac:dyDescent="0.2">
      <c r="A32" t="s">
        <v>8</v>
      </c>
    </row>
    <row r="33" spans="1:1" x14ac:dyDescent="0.2">
      <c r="A3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FA1-8E51-E64E-90FB-57D3841A154C}">
  <dimension ref="A1:C19"/>
  <sheetViews>
    <sheetView rightToLeft="1" workbookViewId="0">
      <selection activeCell="A20" sqref="A20"/>
    </sheetView>
  </sheetViews>
  <sheetFormatPr baseColWidth="10" defaultRowHeight="16" x14ac:dyDescent="0.2"/>
  <sheetData>
    <row r="1" spans="1:3" x14ac:dyDescent="0.2">
      <c r="A1" t="s">
        <v>1</v>
      </c>
    </row>
    <row r="3" spans="1:3" x14ac:dyDescent="0.2">
      <c r="A3" t="s">
        <v>2</v>
      </c>
      <c r="B3" t="s">
        <v>3</v>
      </c>
      <c r="C3" t="s">
        <v>10</v>
      </c>
    </row>
    <row r="4" spans="1:3" x14ac:dyDescent="0.2">
      <c r="A4">
        <v>3</v>
      </c>
      <c r="B4">
        <v>3.3</v>
      </c>
      <c r="C4">
        <f>IF(A4&gt;B4,(A4-B4)*10000-800,-800)</f>
        <v>-800</v>
      </c>
    </row>
    <row r="5" spans="1:3" x14ac:dyDescent="0.2">
      <c r="A5">
        <f>A4+0.1</f>
        <v>3.1</v>
      </c>
      <c r="B5">
        <v>3.3</v>
      </c>
      <c r="C5">
        <f t="shared" ref="C5:C12" si="0">IF(A5&gt;B5,(A5-B5)*10000-800,-800)</f>
        <v>-800</v>
      </c>
    </row>
    <row r="6" spans="1:3" x14ac:dyDescent="0.2">
      <c r="A6">
        <f t="shared" ref="A6:A12" si="1">A5+0.1</f>
        <v>3.2</v>
      </c>
      <c r="B6">
        <v>3.3</v>
      </c>
      <c r="C6">
        <f t="shared" si="0"/>
        <v>-800</v>
      </c>
    </row>
    <row r="7" spans="1:3" x14ac:dyDescent="0.2">
      <c r="A7">
        <f t="shared" si="1"/>
        <v>3.3000000000000003</v>
      </c>
      <c r="B7">
        <v>3.3</v>
      </c>
      <c r="C7">
        <f t="shared" si="0"/>
        <v>-800</v>
      </c>
    </row>
    <row r="8" spans="1:3" x14ac:dyDescent="0.2">
      <c r="A8">
        <f t="shared" si="1"/>
        <v>3.4000000000000004</v>
      </c>
      <c r="B8">
        <v>3.3</v>
      </c>
      <c r="C8">
        <f t="shared" si="0"/>
        <v>200.00000000000534</v>
      </c>
    </row>
    <row r="9" spans="1:3" x14ac:dyDescent="0.2">
      <c r="A9">
        <f t="shared" si="1"/>
        <v>3.5000000000000004</v>
      </c>
      <c r="B9">
        <v>3.3</v>
      </c>
      <c r="C9">
        <f t="shared" si="0"/>
        <v>1200.0000000000061</v>
      </c>
    </row>
    <row r="10" spans="1:3" x14ac:dyDescent="0.2">
      <c r="A10">
        <f t="shared" si="1"/>
        <v>3.6000000000000005</v>
      </c>
      <c r="B10">
        <v>3.3</v>
      </c>
      <c r="C10">
        <f t="shared" si="0"/>
        <v>2200.0000000000073</v>
      </c>
    </row>
    <row r="11" spans="1:3" x14ac:dyDescent="0.2">
      <c r="A11">
        <f t="shared" si="1"/>
        <v>3.7000000000000006</v>
      </c>
      <c r="B11">
        <v>3.3</v>
      </c>
      <c r="C11">
        <f t="shared" si="0"/>
        <v>3200.0000000000082</v>
      </c>
    </row>
    <row r="12" spans="1:3" x14ac:dyDescent="0.2">
      <c r="A12">
        <f t="shared" si="1"/>
        <v>3.8000000000000007</v>
      </c>
      <c r="B12">
        <v>3.3</v>
      </c>
      <c r="C12">
        <f t="shared" si="0"/>
        <v>4200.0000000000091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1" x14ac:dyDescent="0.2">
      <c r="A17" t="s">
        <v>8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E95B-4172-1842-A910-07CF4534A3FC}">
  <dimension ref="A1:D29"/>
  <sheetViews>
    <sheetView rightToLeft="1" workbookViewId="0">
      <selection activeCell="F29" sqref="F29"/>
    </sheetView>
  </sheetViews>
  <sheetFormatPr baseColWidth="10" defaultRowHeight="16" x14ac:dyDescent="0.2"/>
  <sheetData>
    <row r="1" spans="1:4" x14ac:dyDescent="0.2">
      <c r="A1" t="s">
        <v>16</v>
      </c>
    </row>
    <row r="2" spans="1:4" x14ac:dyDescent="0.2">
      <c r="A2" t="s">
        <v>15</v>
      </c>
    </row>
    <row r="4" spans="1:4" x14ac:dyDescent="0.2">
      <c r="A4" t="s">
        <v>1</v>
      </c>
    </row>
    <row r="5" spans="1:4" x14ac:dyDescent="0.2">
      <c r="B5" t="s">
        <v>18</v>
      </c>
      <c r="C5" t="s">
        <v>19</v>
      </c>
    </row>
    <row r="6" spans="1:4" x14ac:dyDescent="0.2">
      <c r="A6" t="s">
        <v>2</v>
      </c>
      <c r="B6" t="s">
        <v>17</v>
      </c>
      <c r="C6" t="s">
        <v>20</v>
      </c>
      <c r="D6" t="s">
        <v>21</v>
      </c>
    </row>
    <row r="7" spans="1:4" x14ac:dyDescent="0.2">
      <c r="A7">
        <v>1500</v>
      </c>
      <c r="B7">
        <f>IF(A7&gt;1500,2*(A7-1500)*100-1400*2,-1400*2)</f>
        <v>-2800</v>
      </c>
      <c r="C7">
        <f>-IF(A7&gt;1510,(A7-1510)*100-600,-600)</f>
        <v>600</v>
      </c>
      <c r="D7">
        <f>B7+C7</f>
        <v>-2200</v>
      </c>
    </row>
    <row r="8" spans="1:4" x14ac:dyDescent="0.2">
      <c r="A8">
        <f>A7+1</f>
        <v>1501</v>
      </c>
      <c r="B8">
        <f t="shared" ref="B8:B17" si="0">IF(A8&gt;1500,2*(A8-1500)*100-1400*2,-1400*2)</f>
        <v>-2600</v>
      </c>
      <c r="C8">
        <f t="shared" ref="C8:C17" si="1">-IF(A8&gt;1510,(A8-1510)*100-600,-600)</f>
        <v>600</v>
      </c>
      <c r="D8">
        <f t="shared" ref="D8:D17" si="2">B8+C8</f>
        <v>-2000</v>
      </c>
    </row>
    <row r="9" spans="1:4" x14ac:dyDescent="0.2">
      <c r="A9">
        <f t="shared" ref="A9:A17" si="3">A8+1</f>
        <v>1502</v>
      </c>
      <c r="B9">
        <f t="shared" si="0"/>
        <v>-2400</v>
      </c>
      <c r="C9">
        <f t="shared" si="1"/>
        <v>600</v>
      </c>
      <c r="D9">
        <f t="shared" si="2"/>
        <v>-1800</v>
      </c>
    </row>
    <row r="10" spans="1:4" x14ac:dyDescent="0.2">
      <c r="A10">
        <f t="shared" si="3"/>
        <v>1503</v>
      </c>
      <c r="B10">
        <f t="shared" si="0"/>
        <v>-2200</v>
      </c>
      <c r="C10">
        <f t="shared" si="1"/>
        <v>600</v>
      </c>
      <c r="D10">
        <f t="shared" si="2"/>
        <v>-1600</v>
      </c>
    </row>
    <row r="11" spans="1:4" x14ac:dyDescent="0.2">
      <c r="A11">
        <f t="shared" si="3"/>
        <v>1504</v>
      </c>
      <c r="B11">
        <f t="shared" si="0"/>
        <v>-2000</v>
      </c>
      <c r="C11">
        <f t="shared" si="1"/>
        <v>600</v>
      </c>
      <c r="D11">
        <f t="shared" si="2"/>
        <v>-1400</v>
      </c>
    </row>
    <row r="12" spans="1:4" x14ac:dyDescent="0.2">
      <c r="A12">
        <f t="shared" si="3"/>
        <v>1505</v>
      </c>
      <c r="B12">
        <f t="shared" si="0"/>
        <v>-1800</v>
      </c>
      <c r="C12">
        <f t="shared" si="1"/>
        <v>600</v>
      </c>
      <c r="D12">
        <f t="shared" si="2"/>
        <v>-1200</v>
      </c>
    </row>
    <row r="13" spans="1:4" x14ac:dyDescent="0.2">
      <c r="A13">
        <f t="shared" si="3"/>
        <v>1506</v>
      </c>
      <c r="B13">
        <f t="shared" si="0"/>
        <v>-1600</v>
      </c>
      <c r="C13">
        <f t="shared" si="1"/>
        <v>600</v>
      </c>
      <c r="D13">
        <f t="shared" si="2"/>
        <v>-1000</v>
      </c>
    </row>
    <row r="14" spans="1:4" x14ac:dyDescent="0.2">
      <c r="A14">
        <f t="shared" si="3"/>
        <v>1507</v>
      </c>
      <c r="B14">
        <f t="shared" si="0"/>
        <v>-1400</v>
      </c>
      <c r="C14">
        <f t="shared" si="1"/>
        <v>600</v>
      </c>
      <c r="D14">
        <f t="shared" si="2"/>
        <v>-800</v>
      </c>
    </row>
    <row r="15" spans="1:4" x14ac:dyDescent="0.2">
      <c r="A15">
        <f t="shared" si="3"/>
        <v>1508</v>
      </c>
      <c r="B15">
        <f t="shared" si="0"/>
        <v>-1200</v>
      </c>
      <c r="C15">
        <f t="shared" si="1"/>
        <v>600</v>
      </c>
      <c r="D15">
        <f t="shared" si="2"/>
        <v>-600</v>
      </c>
    </row>
    <row r="16" spans="1:4" x14ac:dyDescent="0.2">
      <c r="A16">
        <f t="shared" si="3"/>
        <v>1509</v>
      </c>
      <c r="B16">
        <f t="shared" si="0"/>
        <v>-1000</v>
      </c>
      <c r="C16">
        <f t="shared" si="1"/>
        <v>600</v>
      </c>
      <c r="D16">
        <f t="shared" si="2"/>
        <v>-400</v>
      </c>
    </row>
    <row r="17" spans="1:4" x14ac:dyDescent="0.2">
      <c r="A17">
        <f t="shared" si="3"/>
        <v>1510</v>
      </c>
      <c r="B17">
        <f t="shared" si="0"/>
        <v>-800</v>
      </c>
      <c r="C17">
        <f t="shared" si="1"/>
        <v>600</v>
      </c>
      <c r="D17">
        <f t="shared" si="2"/>
        <v>-200</v>
      </c>
    </row>
    <row r="20" spans="1:4" x14ac:dyDescent="0.2">
      <c r="A20" t="s">
        <v>11</v>
      </c>
    </row>
    <row r="21" spans="1:4" x14ac:dyDescent="0.2">
      <c r="A21" t="s">
        <v>22</v>
      </c>
      <c r="D21">
        <v>1512</v>
      </c>
    </row>
    <row r="22" spans="1:4" x14ac:dyDescent="0.2">
      <c r="A22" t="s">
        <v>23</v>
      </c>
    </row>
    <row r="23" spans="1:4" x14ac:dyDescent="0.2">
      <c r="A23" t="s">
        <v>24</v>
      </c>
    </row>
    <row r="24" spans="1:4" x14ac:dyDescent="0.2">
      <c r="A24" t="s">
        <v>26</v>
      </c>
    </row>
    <row r="25" spans="1:4" x14ac:dyDescent="0.2">
      <c r="A25" t="s">
        <v>25</v>
      </c>
    </row>
    <row r="26" spans="1:4" x14ac:dyDescent="0.2">
      <c r="A26" t="s">
        <v>27</v>
      </c>
    </row>
    <row r="28" spans="1:4" x14ac:dyDescent="0.2">
      <c r="A28" t="s">
        <v>28</v>
      </c>
    </row>
    <row r="29" spans="1:4" x14ac:dyDescent="0.2">
      <c r="A2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83FE-F67C-154E-B319-0F575C1DA151}">
  <dimension ref="A1:E40"/>
  <sheetViews>
    <sheetView rightToLeft="1" topLeftCell="A5" workbookViewId="0">
      <selection activeCell="A40" sqref="A40"/>
    </sheetView>
  </sheetViews>
  <sheetFormatPr baseColWidth="10" defaultRowHeight="16" x14ac:dyDescent="0.2"/>
  <sheetData>
    <row r="1" spans="1:5" x14ac:dyDescent="0.2">
      <c r="A1" t="s">
        <v>1</v>
      </c>
    </row>
    <row r="2" spans="1:5" x14ac:dyDescent="0.2">
      <c r="A2" t="s">
        <v>30</v>
      </c>
    </row>
    <row r="4" spans="1:5" x14ac:dyDescent="0.2">
      <c r="A4" t="s">
        <v>2</v>
      </c>
      <c r="B4" t="s">
        <v>31</v>
      </c>
      <c r="C4" t="s">
        <v>32</v>
      </c>
      <c r="D4" t="s">
        <v>33</v>
      </c>
      <c r="E4" t="s">
        <v>34</v>
      </c>
    </row>
    <row r="5" spans="1:5" x14ac:dyDescent="0.2">
      <c r="A5">
        <v>1000</v>
      </c>
      <c r="B5">
        <f>IF(A5&lt;1500,(1500-A5)*100-400,-400)</f>
        <v>49600</v>
      </c>
      <c r="C5">
        <f>IF(A5&lt;1550,(1550-A5)*100-500,-500)</f>
        <v>54500</v>
      </c>
      <c r="D5">
        <f>IF(A5&lt;1600,(1600-A5)*100-550,-550)</f>
        <v>59450</v>
      </c>
      <c r="E5">
        <f>B5+C5+D5</f>
        <v>163550</v>
      </c>
    </row>
    <row r="6" spans="1:5" x14ac:dyDescent="0.2">
      <c r="A6">
        <f>A5+100</f>
        <v>1100</v>
      </c>
      <c r="B6">
        <f t="shared" ref="B6:B25" si="0">IF(A6&lt;1500,(1500-A6)*100-400,-400)</f>
        <v>39600</v>
      </c>
      <c r="C6">
        <f t="shared" ref="C6:C25" si="1">IF(A6&lt;1550,(1550-A6)*100-500,-500)</f>
        <v>44500</v>
      </c>
      <c r="D6">
        <f t="shared" ref="D6:D25" si="2">IF(A6&lt;1600,(1600-A6)*100-550,-550)</f>
        <v>49450</v>
      </c>
      <c r="E6">
        <f t="shared" ref="E6:E25" si="3">B6+C6+D6</f>
        <v>133550</v>
      </c>
    </row>
    <row r="7" spans="1:5" x14ac:dyDescent="0.2">
      <c r="A7">
        <f t="shared" ref="A7:A25" si="4">A6+100</f>
        <v>1200</v>
      </c>
      <c r="B7">
        <f t="shared" si="0"/>
        <v>29600</v>
      </c>
      <c r="C7">
        <f t="shared" si="1"/>
        <v>34500</v>
      </c>
      <c r="D7">
        <f t="shared" si="2"/>
        <v>39450</v>
      </c>
      <c r="E7">
        <f t="shared" si="3"/>
        <v>103550</v>
      </c>
    </row>
    <row r="8" spans="1:5" x14ac:dyDescent="0.2">
      <c r="A8">
        <f t="shared" si="4"/>
        <v>1300</v>
      </c>
      <c r="B8">
        <f t="shared" si="0"/>
        <v>19600</v>
      </c>
      <c r="C8">
        <f t="shared" si="1"/>
        <v>24500</v>
      </c>
      <c r="D8">
        <f t="shared" si="2"/>
        <v>29450</v>
      </c>
      <c r="E8">
        <f t="shared" si="3"/>
        <v>73550</v>
      </c>
    </row>
    <row r="9" spans="1:5" x14ac:dyDescent="0.2">
      <c r="A9">
        <f t="shared" si="4"/>
        <v>1400</v>
      </c>
      <c r="B9">
        <f t="shared" si="0"/>
        <v>9600</v>
      </c>
      <c r="C9">
        <f t="shared" si="1"/>
        <v>14500</v>
      </c>
      <c r="D9">
        <f t="shared" si="2"/>
        <v>19450</v>
      </c>
      <c r="E9">
        <f t="shared" si="3"/>
        <v>43550</v>
      </c>
    </row>
    <row r="10" spans="1:5" x14ac:dyDescent="0.2">
      <c r="A10">
        <f t="shared" si="4"/>
        <v>1500</v>
      </c>
      <c r="B10">
        <f t="shared" si="0"/>
        <v>-400</v>
      </c>
      <c r="C10">
        <f t="shared" si="1"/>
        <v>4500</v>
      </c>
      <c r="D10">
        <f t="shared" si="2"/>
        <v>9450</v>
      </c>
      <c r="E10">
        <f t="shared" si="3"/>
        <v>13550</v>
      </c>
    </row>
    <row r="11" spans="1:5" x14ac:dyDescent="0.2">
      <c r="A11">
        <v>1510</v>
      </c>
      <c r="B11">
        <f t="shared" si="0"/>
        <v>-400</v>
      </c>
      <c r="C11">
        <f t="shared" ref="C11:C20" si="5">IF(A11&lt;1550,(1550-A11)*100-500,-500)</f>
        <v>3500</v>
      </c>
      <c r="D11">
        <f t="shared" ref="D11:D20" si="6">IF(A11&lt;1600,(1600-A11)*100-550,-550)</f>
        <v>8450</v>
      </c>
      <c r="E11">
        <f t="shared" ref="E11:E20" si="7">B11+C11+D11</f>
        <v>11550</v>
      </c>
    </row>
    <row r="12" spans="1:5" x14ac:dyDescent="0.2">
      <c r="A12">
        <f>A11+10</f>
        <v>1520</v>
      </c>
      <c r="B12">
        <f t="shared" si="0"/>
        <v>-400</v>
      </c>
      <c r="C12">
        <f t="shared" si="5"/>
        <v>2500</v>
      </c>
      <c r="D12">
        <f t="shared" si="6"/>
        <v>7450</v>
      </c>
      <c r="E12">
        <f t="shared" si="7"/>
        <v>9550</v>
      </c>
    </row>
    <row r="13" spans="1:5" x14ac:dyDescent="0.2">
      <c r="A13">
        <f>A12+10</f>
        <v>1530</v>
      </c>
      <c r="B13">
        <f t="shared" si="0"/>
        <v>-400</v>
      </c>
      <c r="C13">
        <f t="shared" si="5"/>
        <v>1500</v>
      </c>
      <c r="D13">
        <f t="shared" si="6"/>
        <v>6450</v>
      </c>
      <c r="E13">
        <f t="shared" si="7"/>
        <v>7550</v>
      </c>
    </row>
    <row r="14" spans="1:5" x14ac:dyDescent="0.2">
      <c r="A14">
        <f t="shared" ref="A14:A19" si="8">A13+10</f>
        <v>1540</v>
      </c>
      <c r="B14">
        <f t="shared" si="0"/>
        <v>-400</v>
      </c>
      <c r="C14">
        <f t="shared" si="5"/>
        <v>500</v>
      </c>
      <c r="D14">
        <f t="shared" si="6"/>
        <v>5450</v>
      </c>
      <c r="E14">
        <f t="shared" si="7"/>
        <v>5550</v>
      </c>
    </row>
    <row r="15" spans="1:5" x14ac:dyDescent="0.2">
      <c r="A15">
        <f t="shared" si="8"/>
        <v>1550</v>
      </c>
      <c r="B15">
        <f t="shared" si="0"/>
        <v>-400</v>
      </c>
      <c r="C15">
        <f t="shared" si="5"/>
        <v>-500</v>
      </c>
      <c r="D15">
        <f t="shared" si="6"/>
        <v>4450</v>
      </c>
      <c r="E15">
        <f t="shared" si="7"/>
        <v>3550</v>
      </c>
    </row>
    <row r="16" spans="1:5" x14ac:dyDescent="0.2">
      <c r="A16">
        <f t="shared" si="8"/>
        <v>1560</v>
      </c>
      <c r="B16">
        <f t="shared" si="0"/>
        <v>-400</v>
      </c>
      <c r="C16">
        <f t="shared" si="5"/>
        <v>-500</v>
      </c>
      <c r="D16">
        <f t="shared" si="6"/>
        <v>3450</v>
      </c>
      <c r="E16">
        <f t="shared" si="7"/>
        <v>2550</v>
      </c>
    </row>
    <row r="17" spans="1:5" x14ac:dyDescent="0.2">
      <c r="A17">
        <f t="shared" si="8"/>
        <v>1570</v>
      </c>
      <c r="B17">
        <f t="shared" si="0"/>
        <v>-400</v>
      </c>
      <c r="C17">
        <f t="shared" si="5"/>
        <v>-500</v>
      </c>
      <c r="D17">
        <f t="shared" si="6"/>
        <v>2450</v>
      </c>
      <c r="E17">
        <f t="shared" si="7"/>
        <v>1550</v>
      </c>
    </row>
    <row r="18" spans="1:5" x14ac:dyDescent="0.2">
      <c r="A18">
        <v>1580</v>
      </c>
      <c r="B18">
        <f t="shared" si="0"/>
        <v>-400</v>
      </c>
      <c r="C18">
        <f t="shared" si="5"/>
        <v>-500</v>
      </c>
      <c r="D18">
        <f t="shared" si="6"/>
        <v>1450</v>
      </c>
      <c r="E18">
        <f t="shared" si="7"/>
        <v>550</v>
      </c>
    </row>
    <row r="19" spans="1:5" x14ac:dyDescent="0.2">
      <c r="A19">
        <f t="shared" si="8"/>
        <v>1590</v>
      </c>
      <c r="B19">
        <f t="shared" si="0"/>
        <v>-400</v>
      </c>
      <c r="C19">
        <f t="shared" si="5"/>
        <v>-500</v>
      </c>
      <c r="D19">
        <f t="shared" si="6"/>
        <v>450</v>
      </c>
      <c r="E19">
        <f t="shared" si="7"/>
        <v>-450</v>
      </c>
    </row>
    <row r="20" spans="1:5" x14ac:dyDescent="0.2">
      <c r="A20">
        <v>1600</v>
      </c>
      <c r="B20">
        <f t="shared" si="0"/>
        <v>-400</v>
      </c>
      <c r="C20">
        <f t="shared" si="5"/>
        <v>-500</v>
      </c>
      <c r="D20">
        <f t="shared" si="6"/>
        <v>-550</v>
      </c>
      <c r="E20">
        <f t="shared" si="7"/>
        <v>-1450</v>
      </c>
    </row>
    <row r="21" spans="1:5" x14ac:dyDescent="0.2">
      <c r="A21">
        <f>A10+100</f>
        <v>1600</v>
      </c>
      <c r="B21">
        <f t="shared" si="0"/>
        <v>-400</v>
      </c>
      <c r="C21">
        <f t="shared" si="1"/>
        <v>-500</v>
      </c>
      <c r="D21">
        <f t="shared" si="2"/>
        <v>-550</v>
      </c>
      <c r="E21">
        <f t="shared" si="3"/>
        <v>-1450</v>
      </c>
    </row>
    <row r="22" spans="1:5" x14ac:dyDescent="0.2">
      <c r="A22">
        <f t="shared" si="4"/>
        <v>1700</v>
      </c>
      <c r="B22">
        <f t="shared" si="0"/>
        <v>-400</v>
      </c>
      <c r="C22">
        <f t="shared" si="1"/>
        <v>-500</v>
      </c>
      <c r="D22">
        <f t="shared" si="2"/>
        <v>-550</v>
      </c>
      <c r="E22">
        <f t="shared" si="3"/>
        <v>-1450</v>
      </c>
    </row>
    <row r="23" spans="1:5" x14ac:dyDescent="0.2">
      <c r="A23">
        <f t="shared" si="4"/>
        <v>1800</v>
      </c>
      <c r="B23">
        <f t="shared" si="0"/>
        <v>-400</v>
      </c>
      <c r="C23">
        <f t="shared" si="1"/>
        <v>-500</v>
      </c>
      <c r="D23">
        <f t="shared" si="2"/>
        <v>-550</v>
      </c>
      <c r="E23">
        <f t="shared" si="3"/>
        <v>-1450</v>
      </c>
    </row>
    <row r="24" spans="1:5" x14ac:dyDescent="0.2">
      <c r="A24">
        <f t="shared" si="4"/>
        <v>1900</v>
      </c>
      <c r="B24">
        <f t="shared" si="0"/>
        <v>-400</v>
      </c>
      <c r="C24">
        <f t="shared" si="1"/>
        <v>-500</v>
      </c>
      <c r="D24">
        <f t="shared" si="2"/>
        <v>-550</v>
      </c>
      <c r="E24">
        <f t="shared" si="3"/>
        <v>-1450</v>
      </c>
    </row>
    <row r="25" spans="1:5" x14ac:dyDescent="0.2">
      <c r="A25">
        <f t="shared" si="4"/>
        <v>2000</v>
      </c>
      <c r="B25">
        <f t="shared" si="0"/>
        <v>-400</v>
      </c>
      <c r="C25">
        <f t="shared" si="1"/>
        <v>-500</v>
      </c>
      <c r="D25">
        <f t="shared" si="2"/>
        <v>-550</v>
      </c>
      <c r="E25">
        <f t="shared" si="3"/>
        <v>-1450</v>
      </c>
    </row>
    <row r="27" spans="1:5" x14ac:dyDescent="0.2">
      <c r="A27" t="s">
        <v>35</v>
      </c>
    </row>
    <row r="28" spans="1:5" x14ac:dyDescent="0.2">
      <c r="A28" t="s">
        <v>36</v>
      </c>
    </row>
    <row r="30" spans="1:5" x14ac:dyDescent="0.2">
      <c r="A30" t="s">
        <v>37</v>
      </c>
    </row>
    <row r="31" spans="1:5" x14ac:dyDescent="0.2">
      <c r="A31" t="s">
        <v>38</v>
      </c>
    </row>
    <row r="33" spans="1:1" x14ac:dyDescent="0.2">
      <c r="A33" t="s">
        <v>39</v>
      </c>
    </row>
    <row r="34" spans="1:1" x14ac:dyDescent="0.2">
      <c r="A34" t="s">
        <v>40</v>
      </c>
    </row>
    <row r="36" spans="1:1" x14ac:dyDescent="0.2">
      <c r="A36" t="s">
        <v>11</v>
      </c>
    </row>
    <row r="37" spans="1:1" x14ac:dyDescent="0.2">
      <c r="A37" t="s">
        <v>56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9F78-4A11-4644-9346-1F892FD470AE}">
  <dimension ref="A1:A18"/>
  <sheetViews>
    <sheetView rightToLeft="1" tabSelected="1"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43</v>
      </c>
    </row>
    <row r="3" spans="1:1" x14ac:dyDescent="0.2">
      <c r="A3" t="s">
        <v>44</v>
      </c>
    </row>
    <row r="4" spans="1:1" x14ac:dyDescent="0.2">
      <c r="A4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9" spans="1:1" x14ac:dyDescent="0.2">
      <c r="A9" t="s">
        <v>48</v>
      </c>
    </row>
    <row r="10" spans="1:1" x14ac:dyDescent="0.2">
      <c r="A10" t="s">
        <v>49</v>
      </c>
    </row>
    <row r="12" spans="1:1" x14ac:dyDescent="0.2">
      <c r="A12" t="s">
        <v>11</v>
      </c>
    </row>
    <row r="13" spans="1:1" x14ac:dyDescent="0.2">
      <c r="A13" t="s">
        <v>55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18" spans="1:1" x14ac:dyDescent="0.2">
      <c r="A1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 Tsaban</cp:lastModifiedBy>
  <dcterms:created xsi:type="dcterms:W3CDTF">2023-03-14T16:15:52Z</dcterms:created>
  <dcterms:modified xsi:type="dcterms:W3CDTF">2023-03-16T09:11:39Z</dcterms:modified>
</cp:coreProperties>
</file>