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small_lr" sheetId="1" r:id="rId4"/>
    <sheet state="visible" name="linear_two_iteration" sheetId="2" r:id="rId5"/>
    <sheet state="visible" name="linear" sheetId="3" r:id="rId6"/>
    <sheet state="visible" name="mlp" sheetId="4" r:id="rId7"/>
    <sheet state="visible" name="relu" sheetId="5" r:id="rId8"/>
    <sheet state="visible" name="sigmoid" sheetId="6" r:id="rId9"/>
    <sheet state="visible" name="softmax" sheetId="7" r:id="rId10"/>
    <sheet state="visible" name="softmax_error_only" sheetId="8" r:id="rId11"/>
    <sheet state="visible" name="sse_only" sheetId="9" r:id="rId12"/>
  </sheets>
  <definedNames/>
  <calcPr/>
</workbook>
</file>

<file path=xl/sharedStrings.xml><?xml version="1.0" encoding="utf-8"?>
<sst xmlns="http://schemas.openxmlformats.org/spreadsheetml/2006/main" count="1027" uniqueCount="124">
  <si>
    <t>BATCH SIZE PERTAMA</t>
  </si>
  <si>
    <t>Output Layer</t>
  </si>
  <si>
    <t>bhy =</t>
  </si>
  <si>
    <t>bhy1</t>
  </si>
  <si>
    <t>bhy2</t>
  </si>
  <si>
    <t>bhy3</t>
  </si>
  <si>
    <t>why=</t>
  </si>
  <si>
    <t>w1</t>
  </si>
  <si>
    <t>w3</t>
  </si>
  <si>
    <t>w5</t>
  </si>
  <si>
    <t>w2</t>
  </si>
  <si>
    <t>w4</t>
  </si>
  <si>
    <t>w6</t>
  </si>
  <si>
    <t>Data Pertama</t>
  </si>
  <si>
    <t>bias=</t>
  </si>
  <si>
    <t>x=</t>
  </si>
  <si>
    <t>target output=</t>
  </si>
  <si>
    <t>a. Tahap forward propagation</t>
  </si>
  <si>
    <t>net_o=</t>
  </si>
  <si>
    <t>o=</t>
  </si>
  <si>
    <t>b. Tahap backward propagation</t>
  </si>
  <si>
    <t>𝜕Etotal/𝜕o1=</t>
  </si>
  <si>
    <t>𝜕Etotal/𝜕o2=</t>
  </si>
  <si>
    <t>𝜕Etotal/𝜕o3=</t>
  </si>
  <si>
    <t>𝜕o1/𝜕net_o1=</t>
  </si>
  <si>
    <t>𝜕o2/𝜕net_o2=</t>
  </si>
  <si>
    <t>𝜕o3/𝜕net_o3=</t>
  </si>
  <si>
    <t>𝜕net_o1/𝜕w1=</t>
  </si>
  <si>
    <t>𝜕net_o2/𝜕w3=</t>
  </si>
  <si>
    <t>𝜕net_o3/𝜕w5=</t>
  </si>
  <si>
    <t>𝜕net_o1/𝜕w2=</t>
  </si>
  <si>
    <t>𝜕net_o2/𝜕w4=</t>
  </si>
  <si>
    <t>𝜕net_o3/𝜕w6=</t>
  </si>
  <si>
    <t>𝜕net_o1/𝜕bhy1=</t>
  </si>
  <si>
    <t>𝜕net_o2/𝜕bhy2=</t>
  </si>
  <si>
    <t>𝜕net_o3/𝜕bhy3=</t>
  </si>
  <si>
    <t>𝜕Etotal/𝜕w1=</t>
  </si>
  <si>
    <t>𝜕Etotal/𝜕w3=</t>
  </si>
  <si>
    <t>𝜕Etotal/𝜕w5=</t>
  </si>
  <si>
    <t>𝜕Etotal/𝜕w2=</t>
  </si>
  <si>
    <t>𝜕Etotal/𝜕w4=</t>
  </si>
  <si>
    <t>𝜕Etotal/𝜕w6=</t>
  </si>
  <si>
    <t>𝜕Etotal/𝜕bhy1=</t>
  </si>
  <si>
    <t>𝜕Etotal/𝜕bhy2=</t>
  </si>
  <si>
    <t>𝜕Etotal/𝜕bhy3=</t>
  </si>
  <si>
    <t>c. Update delta weight</t>
  </si>
  <si>
    <t>learning rate=</t>
  </si>
  <si>
    <t>w1=</t>
  </si>
  <si>
    <t>w3=</t>
  </si>
  <si>
    <t>w5=</t>
  </si>
  <si>
    <t>w2=</t>
  </si>
  <si>
    <t>w4=</t>
  </si>
  <si>
    <t>w6=</t>
  </si>
  <si>
    <t>bhy1=</t>
  </si>
  <si>
    <t>bhy2=</t>
  </si>
  <si>
    <t>bhy3=</t>
  </si>
  <si>
    <t>BATCH SIZE KEDUA</t>
  </si>
  <si>
    <t>Data Kedua</t>
  </si>
  <si>
    <t>c. Update bobot</t>
  </si>
  <si>
    <t>ITERASI PERTAMA</t>
  </si>
  <si>
    <t>ITERASI KEDUA</t>
  </si>
  <si>
    <t>DATA PERTAMA</t>
  </si>
  <si>
    <t>DATA KEDUA</t>
  </si>
  <si>
    <t>w = w - lr * (dE/dw)</t>
  </si>
  <si>
    <t>Hidden Layer</t>
  </si>
  <si>
    <t>bxh =</t>
  </si>
  <si>
    <t>bxh1</t>
  </si>
  <si>
    <t>bxh2</t>
  </si>
  <si>
    <t>wxh=</t>
  </si>
  <si>
    <t>w7</t>
  </si>
  <si>
    <t>w8</t>
  </si>
  <si>
    <t>Lakukanlah backpropagation sesuai dengan instruksi yang diberikan.</t>
  </si>
  <si>
    <t>a. Lakukanlah tahap forward propagation untuk menghitung nilai h dan vektor luaran o dari training instance tersebut.</t>
  </si>
  <si>
    <t>net_h=</t>
  </si>
  <si>
    <t>net_h1</t>
  </si>
  <si>
    <t>net_h2</t>
  </si>
  <si>
    <t>bias hidden 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</si>
  <si>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</si>
  <si>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h=</t>
  </si>
  <si>
    <t>h1</t>
  </si>
  <si>
    <t>h2</t>
  </si>
  <si>
    <t>net_o1</t>
  </si>
  <si>
    <t>net_o2</t>
  </si>
  <si>
    <t>o1</t>
  </si>
  <si>
    <t>o2</t>
  </si>
  <si>
    <t>b. Lakukanlah tahap backward propagation untuk menghitung 𝜕Etotal/𝜕why</t>
  </si>
  <si>
    <t>𝜕Eo1/o1</t>
  </si>
  <si>
    <t>𝜕Eo2/o2</t>
  </si>
  <si>
    <t>𝜕net_o1/𝜕w5=</t>
  </si>
  <si>
    <t>𝜕net_o2/𝜕w7=</t>
  </si>
  <si>
    <t>𝜕net_o1/𝜕w6=</t>
  </si>
  <si>
    <t>𝜕net_o2/𝜕w8=</t>
  </si>
  <si>
    <t>𝜕Etotal/𝜕w7=</t>
  </si>
  <si>
    <t>𝜕Etotal/𝜕w8=</t>
  </si>
  <si>
    <t>c. Lakukanlah tahap backward propagation untuk menghitung 𝜕Etotal/𝜕wxh</t>
  </si>
  <si>
    <t>𝜕Eo1/𝜕net_o1=</t>
  </si>
  <si>
    <t>𝜕Eo2/𝜕net_o2=</t>
  </si>
  <si>
    <t>𝜕net_o1/𝜕h1=</t>
  </si>
  <si>
    <t>𝜕net_o2/𝜕h1=</t>
  </si>
  <si>
    <t>𝜕net_o1/𝜕h2=</t>
  </si>
  <si>
    <t>𝜕net_o2/𝜕h2=</t>
  </si>
  <si>
    <t>𝜕Eo1/𝜕h1=</t>
  </si>
  <si>
    <t>𝜕Eo2/𝜕h1=</t>
  </si>
  <si>
    <t>𝜕Eo1/𝜕h2=</t>
  </si>
  <si>
    <t>𝜕Eo2/𝜕h2=</t>
  </si>
  <si>
    <t>𝜕Etotal/𝜕h1=</t>
  </si>
  <si>
    <t>𝜕Etotal/𝜕h2=</t>
  </si>
  <si>
    <t>𝜕h1/𝜕net_h1=</t>
  </si>
  <si>
    <t>𝜕h2/𝜕net_h2=</t>
  </si>
  <si>
    <t>𝜕net_h1/𝜕w1=</t>
  </si>
  <si>
    <t>𝜕net_h2/𝜕w3=</t>
  </si>
  <si>
    <t>𝜕net_h1/𝜕w2=</t>
  </si>
  <si>
    <t>𝜕net_h2/𝜕w4=</t>
  </si>
  <si>
    <t>𝜕net_h1/𝜕bxh1=</t>
  </si>
  <si>
    <t>𝜕net_h2/𝜕bxh2=</t>
  </si>
  <si>
    <t>𝜕Etotal/𝜕bxh1=</t>
  </si>
  <si>
    <t>𝜕Etotal/𝜕bxh2=</t>
  </si>
  <si>
    <t>d. Lakukan update weight berdasarkan learning rate yang telah ditentukan</t>
  </si>
  <si>
    <t>bxh1=</t>
  </si>
  <si>
    <t>bxh2=</t>
  </si>
  <si>
    <t>w7=</t>
  </si>
  <si>
    <t>w8=</t>
  </si>
  <si>
    <t>ITER PERTAMA</t>
  </si>
  <si>
    <t>ITER KEDUA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</si>
</sst>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0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FF"/>
      <name val="Arial"/>
    </font>
    <font>
      <i/>
      <sz val="11.0"/>
      <color rgb="FFFF0000"/>
      <name val="Arial"/>
    </font>
    <font>
      <sz val="11.0"/>
      <color rgb="FFFF0000"/>
      <name val="Arial"/>
    </font>
    <font>
      <sz val="12.0"/>
      <color theme="1"/>
      <name val="Arial"/>
    </font>
    <font>
      <sz val="12.0"/>
      <color rgb="FF0000FF"/>
      <name val="Arial"/>
    </font>
    <font>
      <i/>
      <sz val="12.0"/>
      <color rgb="FFFF0000"/>
      <name val="Arial"/>
    </font>
    <font>
      <sz val="12.0"/>
      <color rgb="FFFF0000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1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2" fontId="1" numFmtId="2" xfId="0" applyAlignment="1" applyFont="1" applyNumberForma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3" fillId="0" fontId="1" numFmtId="164" xfId="0" applyAlignment="1" applyBorder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center" vertical="bottom"/>
    </xf>
    <xf borderId="2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5" numFmtId="2" xfId="0" applyAlignment="1" applyFont="1" applyNumberFormat="1">
      <alignment vertical="bottom"/>
    </xf>
    <xf borderId="0" fillId="2" fontId="5" numFmtId="2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horizontal="right" shrinkToFit="0" vertical="bottom" wrapText="0"/>
    </xf>
    <xf borderId="0" fillId="0" fontId="8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readingOrder="0" vertical="bottom"/>
    </xf>
    <xf borderId="0" fillId="0" fontId="5" numFmtId="2" xfId="0" applyAlignment="1" applyFont="1" applyNumberFormat="1">
      <alignment horizontal="right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1" numFmtId="164" xfId="0" applyAlignment="1" applyFont="1" applyNumberFormat="1">
      <alignment vertical="bottom"/>
    </xf>
    <xf borderId="0" fillId="4" fontId="1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0" fontId="9" numFmtId="0" xfId="0" applyFont="1"/>
    <xf borderId="1" fillId="0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right" vertical="bottom"/>
    </xf>
    <xf borderId="7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3" fillId="0" fontId="5" numFmtId="164" xfId="0" applyAlignment="1" applyBorder="1" applyFont="1" applyNumberFormat="1">
      <alignment horizontal="right" readingOrder="0" vertical="bottom"/>
    </xf>
    <xf borderId="1" fillId="0" fontId="5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/>
      <c r="C2" s="4"/>
      <c r="D2" s="4"/>
      <c r="E2" s="2"/>
      <c r="F2" s="2"/>
      <c r="G2" s="2"/>
      <c r="H2" s="2"/>
      <c r="I2" s="2"/>
    </row>
    <row r="3">
      <c r="A3" s="5" t="s">
        <v>2</v>
      </c>
      <c r="B3" s="6">
        <v>0.1</v>
      </c>
      <c r="C3" s="6">
        <v>0.3</v>
      </c>
      <c r="D3" s="6">
        <v>0.2</v>
      </c>
      <c r="E3" s="2"/>
      <c r="F3" s="2" t="s">
        <v>3</v>
      </c>
      <c r="G3" s="2" t="s">
        <v>4</v>
      </c>
      <c r="H3" s="7" t="s">
        <v>5</v>
      </c>
      <c r="I3" s="2"/>
    </row>
    <row r="4">
      <c r="A4" s="5" t="s">
        <v>6</v>
      </c>
      <c r="B4" s="6">
        <v>0.4</v>
      </c>
      <c r="C4" s="6">
        <v>0.2</v>
      </c>
      <c r="D4" s="6">
        <v>-0.7</v>
      </c>
      <c r="E4" s="2"/>
      <c r="F4" s="2" t="s">
        <v>7</v>
      </c>
      <c r="G4" s="2" t="s">
        <v>8</v>
      </c>
      <c r="H4" s="7" t="s">
        <v>9</v>
      </c>
      <c r="I4" s="2"/>
    </row>
    <row r="5">
      <c r="A5" s="8"/>
      <c r="B5" s="6">
        <v>0.1</v>
      </c>
      <c r="C5" s="6">
        <v>-0.8</v>
      </c>
      <c r="D5" s="6">
        <v>0.5</v>
      </c>
      <c r="E5" s="2"/>
      <c r="F5" s="2" t="s">
        <v>10</v>
      </c>
      <c r="G5" s="2" t="s">
        <v>11</v>
      </c>
      <c r="H5" s="7" t="s">
        <v>12</v>
      </c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1" t="s">
        <v>13</v>
      </c>
      <c r="B7" s="4"/>
      <c r="C7" s="2"/>
      <c r="D7" s="2"/>
      <c r="E7" s="2"/>
      <c r="F7" s="2"/>
      <c r="G7" s="2"/>
      <c r="H7" s="2"/>
      <c r="I7" s="2"/>
    </row>
    <row r="8">
      <c r="A8" s="9" t="s">
        <v>14</v>
      </c>
      <c r="B8" s="6">
        <v>1.0</v>
      </c>
      <c r="C8" s="2"/>
      <c r="D8" s="2"/>
      <c r="E8" s="2"/>
      <c r="F8" s="2"/>
      <c r="G8" s="2"/>
      <c r="H8" s="2"/>
      <c r="I8" s="2"/>
    </row>
    <row r="9">
      <c r="A9" s="9" t="s">
        <v>15</v>
      </c>
      <c r="B9" s="6">
        <v>3.0</v>
      </c>
      <c r="C9" s="2"/>
      <c r="D9" s="2"/>
      <c r="E9" s="2"/>
      <c r="F9" s="2"/>
      <c r="G9" s="2"/>
      <c r="H9" s="2"/>
      <c r="I9" s="2"/>
    </row>
    <row r="10">
      <c r="A10" s="10"/>
      <c r="B10" s="6">
        <v>1.0</v>
      </c>
      <c r="C10" s="2"/>
      <c r="D10" s="2"/>
      <c r="E10" s="2"/>
      <c r="F10" s="2"/>
      <c r="G10" s="2"/>
      <c r="H10" s="2"/>
      <c r="I10" s="2"/>
    </row>
    <row r="11">
      <c r="A11" s="2"/>
      <c r="B11" s="4"/>
      <c r="C11" s="2"/>
      <c r="D11" s="2"/>
      <c r="E11" s="2"/>
      <c r="F11" s="2"/>
      <c r="G11" s="2"/>
      <c r="H11" s="2"/>
      <c r="I11" s="2"/>
    </row>
    <row r="12">
      <c r="A12" s="10" t="s">
        <v>16</v>
      </c>
      <c r="B12" s="6">
        <v>2.0</v>
      </c>
      <c r="C12" s="2"/>
      <c r="D12" s="2"/>
      <c r="E12" s="2"/>
      <c r="F12" s="2"/>
      <c r="G12" s="2"/>
      <c r="H12" s="2"/>
      <c r="I12" s="2"/>
    </row>
    <row r="13">
      <c r="A13" s="10"/>
      <c r="B13" s="6">
        <v>0.3</v>
      </c>
      <c r="C13" s="2"/>
      <c r="D13" s="2"/>
      <c r="E13" s="2"/>
      <c r="F13" s="2"/>
      <c r="G13" s="2"/>
      <c r="H13" s="2"/>
      <c r="I13" s="2"/>
    </row>
    <row r="14">
      <c r="A14" s="10"/>
      <c r="B14" s="6">
        <v>-1.9</v>
      </c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11"/>
      <c r="B16" s="2"/>
      <c r="C16" s="2"/>
      <c r="D16" s="2"/>
      <c r="E16" s="2"/>
      <c r="F16" s="2"/>
      <c r="G16" s="2"/>
      <c r="H16" s="2"/>
      <c r="I16" s="2"/>
    </row>
    <row r="17">
      <c r="A17" s="12" t="s">
        <v>17</v>
      </c>
      <c r="B17" s="2"/>
      <c r="C17" s="2"/>
      <c r="D17" s="2"/>
      <c r="E17" s="2"/>
      <c r="F17" s="2"/>
      <c r="G17" s="2"/>
      <c r="H17" s="2"/>
      <c r="I17" s="2"/>
    </row>
    <row r="18">
      <c r="A18" s="2"/>
      <c r="B18" s="13"/>
      <c r="C18" s="2"/>
      <c r="D18" s="2"/>
      <c r="E18" s="2"/>
      <c r="F18" s="2"/>
      <c r="G18" s="2"/>
      <c r="H18" s="2"/>
      <c r="I18" s="2"/>
    </row>
    <row r="19">
      <c r="A19" s="14" t="s">
        <v>18</v>
      </c>
      <c r="B19" s="15">
        <f t="array" ref="B19:B21">MMULT(TRANSPOSE(B3:D5), B8:B10)</f>
        <v>1.4</v>
      </c>
      <c r="C19" s="16"/>
      <c r="D19" s="1"/>
      <c r="E19" s="2"/>
      <c r="F19" s="2"/>
      <c r="G19" s="2"/>
      <c r="H19" s="2"/>
      <c r="I19" s="2"/>
    </row>
    <row r="20">
      <c r="A20" s="2"/>
      <c r="B20" s="15">
        <v>0.10000000000000009</v>
      </c>
      <c r="C20" s="17"/>
      <c r="D20" s="2"/>
      <c r="E20" s="2"/>
      <c r="F20" s="2"/>
      <c r="G20" s="2"/>
      <c r="H20" s="2"/>
      <c r="I20" s="2"/>
    </row>
    <row r="21">
      <c r="A21" s="2"/>
      <c r="B21" s="15">
        <v>-1.3999999999999997</v>
      </c>
      <c r="C21" s="17"/>
      <c r="D21" s="2"/>
      <c r="E21" s="2"/>
      <c r="F21" s="2"/>
      <c r="G21" s="2"/>
      <c r="H21" s="2"/>
      <c r="I21" s="2"/>
    </row>
    <row r="22">
      <c r="A22" s="2"/>
      <c r="B22" s="13"/>
      <c r="C22" s="17"/>
      <c r="D22" s="1"/>
      <c r="E22" s="2"/>
      <c r="F22" s="2"/>
      <c r="G22" s="2"/>
      <c r="H22" s="2"/>
      <c r="I22" s="2"/>
    </row>
    <row r="23">
      <c r="A23" s="14" t="s">
        <v>19</v>
      </c>
      <c r="B23" s="15">
        <f t="shared" ref="B23:B25" si="1">B19</f>
        <v>1.4</v>
      </c>
      <c r="C23" s="17"/>
      <c r="D23" s="1"/>
      <c r="E23" s="1"/>
      <c r="F23" s="2"/>
      <c r="G23" s="2"/>
      <c r="H23" s="2"/>
      <c r="I23" s="2"/>
    </row>
    <row r="24">
      <c r="A24" s="2"/>
      <c r="B24" s="15">
        <f t="shared" si="1"/>
        <v>0.1</v>
      </c>
      <c r="C24" s="17"/>
      <c r="D24" s="2"/>
      <c r="E24" s="2"/>
      <c r="F24" s="2"/>
      <c r="G24" s="2"/>
      <c r="H24" s="2"/>
      <c r="I24" s="2"/>
    </row>
    <row r="25">
      <c r="A25" s="2"/>
      <c r="B25" s="18">
        <f t="shared" si="1"/>
        <v>-1.4</v>
      </c>
      <c r="C25" s="17"/>
      <c r="D25" s="2"/>
      <c r="E25" s="2"/>
      <c r="F25" s="2"/>
      <c r="G25" s="2"/>
      <c r="H25" s="2"/>
      <c r="I25" s="2"/>
    </row>
    <row r="26">
      <c r="A26" s="2"/>
      <c r="B26" s="17"/>
      <c r="C26" s="17"/>
      <c r="D26" s="2"/>
      <c r="E26" s="2"/>
      <c r="F26" s="2"/>
      <c r="G26" s="2"/>
      <c r="H26" s="2"/>
      <c r="I26" s="2"/>
    </row>
    <row r="27">
      <c r="A27" s="12" t="s">
        <v>20</v>
      </c>
      <c r="B27" s="17"/>
      <c r="C27" s="17"/>
      <c r="D27" s="2"/>
      <c r="E27" s="2"/>
      <c r="F27" s="2"/>
      <c r="G27" s="2"/>
      <c r="H27" s="2"/>
      <c r="I27" s="2"/>
    </row>
    <row r="28">
      <c r="A28" s="19" t="s">
        <v>21</v>
      </c>
      <c r="B28" s="15">
        <f t="shared" ref="B28:B30" si="2">2 * -1 * 0.5 * (B12 - B23)</f>
        <v>-0.6</v>
      </c>
      <c r="C28" s="2"/>
      <c r="D28" s="2"/>
      <c r="E28" s="2"/>
      <c r="F28" s="11"/>
      <c r="G28" s="2"/>
      <c r="H28" s="2"/>
      <c r="I28" s="2"/>
    </row>
    <row r="29">
      <c r="A29" s="19" t="s">
        <v>22</v>
      </c>
      <c r="B29" s="15">
        <f t="shared" si="2"/>
        <v>-0.2</v>
      </c>
      <c r="C29" s="2"/>
      <c r="D29" s="2"/>
      <c r="E29" s="2"/>
      <c r="F29" s="20"/>
      <c r="G29" s="2"/>
      <c r="H29" s="2"/>
      <c r="I29" s="2"/>
    </row>
    <row r="30">
      <c r="A30" s="19" t="s">
        <v>23</v>
      </c>
      <c r="B30" s="14">
        <f t="shared" si="2"/>
        <v>0.5</v>
      </c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19" t="s">
        <v>24</v>
      </c>
      <c r="B32" s="15">
        <f t="shared" ref="B32:B34" si="3">1</f>
        <v>1</v>
      </c>
      <c r="C32" s="2"/>
      <c r="D32" s="2"/>
      <c r="E32" s="2"/>
      <c r="F32" s="2"/>
      <c r="G32" s="2"/>
      <c r="H32" s="2"/>
      <c r="I32" s="2"/>
    </row>
    <row r="33">
      <c r="A33" s="19" t="s">
        <v>25</v>
      </c>
      <c r="B33" s="15">
        <f t="shared" si="3"/>
        <v>1</v>
      </c>
      <c r="C33" s="2" t="str">
        <f>C30</f>
        <v/>
      </c>
      <c r="D33" s="2"/>
      <c r="E33" s="2"/>
      <c r="F33" s="2"/>
      <c r="G33" s="2"/>
      <c r="H33" s="2"/>
      <c r="I33" s="2"/>
    </row>
    <row r="34">
      <c r="A34" s="19" t="s">
        <v>26</v>
      </c>
      <c r="B34" s="14">
        <f t="shared" si="3"/>
        <v>1</v>
      </c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19" t="s">
        <v>27</v>
      </c>
      <c r="B36" s="15">
        <f t="shared" ref="B36:B37" si="4">B9</f>
        <v>3</v>
      </c>
      <c r="C36" s="19" t="s">
        <v>28</v>
      </c>
      <c r="D36" s="15">
        <f t="shared" ref="D36:D37" si="5">B9</f>
        <v>3</v>
      </c>
      <c r="E36" s="2"/>
      <c r="F36" s="21" t="s">
        <v>29</v>
      </c>
      <c r="G36" s="15">
        <f t="shared" ref="G36:G37" si="6">B9</f>
        <v>3</v>
      </c>
      <c r="H36" s="2"/>
      <c r="I36" s="2"/>
    </row>
    <row r="37">
      <c r="A37" s="19" t="s">
        <v>30</v>
      </c>
      <c r="B37" s="15">
        <f t="shared" si="4"/>
        <v>1</v>
      </c>
      <c r="C37" s="19" t="s">
        <v>31</v>
      </c>
      <c r="D37" s="15">
        <f t="shared" si="5"/>
        <v>1</v>
      </c>
      <c r="E37" s="2"/>
      <c r="F37" s="21" t="s">
        <v>32</v>
      </c>
      <c r="G37" s="15">
        <f t="shared" si="6"/>
        <v>1</v>
      </c>
      <c r="H37" s="2"/>
      <c r="I37" s="2"/>
    </row>
    <row r="38">
      <c r="A38" s="19" t="s">
        <v>33</v>
      </c>
      <c r="B38" s="15">
        <f>B8</f>
        <v>1</v>
      </c>
      <c r="C38" s="19" t="s">
        <v>34</v>
      </c>
      <c r="D38" s="15">
        <f>B8</f>
        <v>1</v>
      </c>
      <c r="E38" s="2"/>
      <c r="F38" s="21" t="s">
        <v>35</v>
      </c>
      <c r="G38" s="15">
        <f>B8</f>
        <v>1</v>
      </c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19" t="s">
        <v>36</v>
      </c>
      <c r="B40" s="15">
        <f>B28 * B32 * B36</f>
        <v>-1.8</v>
      </c>
      <c r="C40" s="19" t="s">
        <v>37</v>
      </c>
      <c r="D40" s="15">
        <f>B29 * B33 * D36</f>
        <v>-0.6</v>
      </c>
      <c r="E40" s="2"/>
      <c r="F40" s="19" t="s">
        <v>38</v>
      </c>
      <c r="G40" s="15">
        <f>B30 * B34 * G36</f>
        <v>1.5</v>
      </c>
      <c r="H40" s="2"/>
      <c r="I40" s="2"/>
    </row>
    <row r="41">
      <c r="A41" s="19" t="s">
        <v>39</v>
      </c>
      <c r="B41" s="15">
        <f>B28 * B32 * B37</f>
        <v>-0.6</v>
      </c>
      <c r="C41" s="19" t="s">
        <v>40</v>
      </c>
      <c r="D41" s="15">
        <f>B29 * B33 * D37</f>
        <v>-0.2</v>
      </c>
      <c r="E41" s="2"/>
      <c r="F41" s="19" t="s">
        <v>41</v>
      </c>
      <c r="G41" s="15">
        <f>B30 * B34 * G37</f>
        <v>0.5</v>
      </c>
      <c r="H41" s="2"/>
      <c r="I41" s="2"/>
    </row>
    <row r="42">
      <c r="A42" s="19" t="s">
        <v>42</v>
      </c>
      <c r="B42" s="15">
        <f>B28 * B32 * B38</f>
        <v>-0.6</v>
      </c>
      <c r="C42" s="19" t="s">
        <v>43</v>
      </c>
      <c r="D42" s="15">
        <f>B29 * B33 * D38</f>
        <v>-0.2</v>
      </c>
      <c r="E42" s="2"/>
      <c r="F42" s="21" t="s">
        <v>44</v>
      </c>
      <c r="G42" s="15">
        <f>B30 * B34 * G38</f>
        <v>0.5</v>
      </c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2" t="s">
        <v>45</v>
      </c>
      <c r="B44" s="2"/>
      <c r="C44" s="2"/>
      <c r="D44" s="2"/>
      <c r="E44" s="2"/>
      <c r="F44" s="2"/>
      <c r="G44" s="2"/>
      <c r="H44" s="2"/>
      <c r="I44" s="2"/>
    </row>
    <row r="45">
      <c r="A45" s="14" t="s">
        <v>46</v>
      </c>
      <c r="B45" s="23">
        <v>0.001</v>
      </c>
      <c r="C45" s="2"/>
      <c r="D45" s="2"/>
      <c r="E45" s="2"/>
      <c r="F45" s="11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14" t="s">
        <v>47</v>
      </c>
      <c r="B47" s="15">
        <f>B45 * B40</f>
        <v>-0.0018</v>
      </c>
      <c r="C47" s="14" t="s">
        <v>48</v>
      </c>
      <c r="D47" s="15">
        <f>B45 * D40</f>
        <v>-0.0006</v>
      </c>
      <c r="E47" s="2"/>
      <c r="F47" s="14" t="s">
        <v>49</v>
      </c>
      <c r="G47" s="15">
        <f>B45 * G40</f>
        <v>0.0015</v>
      </c>
      <c r="H47" s="2"/>
      <c r="I47" s="2"/>
    </row>
    <row r="48">
      <c r="A48" s="14" t="s">
        <v>50</v>
      </c>
      <c r="B48" s="15">
        <f>B45 * B41</f>
        <v>-0.0006</v>
      </c>
      <c r="C48" s="14" t="s">
        <v>51</v>
      </c>
      <c r="D48" s="15">
        <f>B45 * D41</f>
        <v>-0.0002</v>
      </c>
      <c r="E48" s="2"/>
      <c r="F48" s="14" t="s">
        <v>52</v>
      </c>
      <c r="G48" s="15">
        <f>B45 * G41</f>
        <v>0.0005</v>
      </c>
      <c r="H48" s="2"/>
      <c r="I48" s="2"/>
    </row>
    <row r="49">
      <c r="A49" s="14" t="s">
        <v>53</v>
      </c>
      <c r="B49" s="15">
        <f>B45 * B42</f>
        <v>-0.0006</v>
      </c>
      <c r="C49" s="14" t="s">
        <v>54</v>
      </c>
      <c r="D49" s="15">
        <f>B45 * D42</f>
        <v>-0.0002</v>
      </c>
      <c r="E49" s="2"/>
      <c r="F49" s="14" t="s">
        <v>55</v>
      </c>
      <c r="G49" s="15">
        <f>B45 * G42</f>
        <v>0.0005</v>
      </c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1" t="s">
        <v>56</v>
      </c>
      <c r="B52" s="2"/>
      <c r="C52" s="2"/>
      <c r="D52" s="2"/>
      <c r="E52" s="2"/>
      <c r="F52" s="2"/>
      <c r="G52" s="2"/>
      <c r="H52" s="2"/>
      <c r="I52" s="2"/>
    </row>
    <row r="53">
      <c r="A53" s="3" t="s">
        <v>1</v>
      </c>
      <c r="B53" s="4"/>
      <c r="C53" s="4"/>
      <c r="D53" s="4"/>
      <c r="E53" s="2"/>
      <c r="F53" s="2"/>
      <c r="G53" s="2"/>
      <c r="H53" s="2"/>
      <c r="I53" s="2"/>
    </row>
    <row r="54">
      <c r="A54" s="5" t="s">
        <v>2</v>
      </c>
      <c r="B54" s="6">
        <v>0.1</v>
      </c>
      <c r="C54" s="6">
        <v>0.3</v>
      </c>
      <c r="D54" s="6">
        <v>0.2</v>
      </c>
      <c r="E54" s="2"/>
      <c r="F54" s="2" t="s">
        <v>3</v>
      </c>
      <c r="G54" s="2" t="s">
        <v>4</v>
      </c>
      <c r="H54" s="7" t="s">
        <v>5</v>
      </c>
      <c r="I54" s="2"/>
    </row>
    <row r="55">
      <c r="A55" s="5" t="s">
        <v>6</v>
      </c>
      <c r="B55" s="6">
        <v>0.4</v>
      </c>
      <c r="C55" s="6">
        <v>0.2</v>
      </c>
      <c r="D55" s="6">
        <v>-0.7</v>
      </c>
      <c r="E55" s="2"/>
      <c r="F55" s="2" t="s">
        <v>7</v>
      </c>
      <c r="G55" s="2" t="s">
        <v>8</v>
      </c>
      <c r="H55" s="7" t="s">
        <v>9</v>
      </c>
      <c r="I55" s="2"/>
    </row>
    <row r="56">
      <c r="A56" s="8"/>
      <c r="B56" s="6">
        <v>0.1</v>
      </c>
      <c r="C56" s="6">
        <v>-0.8</v>
      </c>
      <c r="D56" s="6">
        <v>0.5</v>
      </c>
      <c r="E56" s="2"/>
      <c r="F56" s="2" t="s">
        <v>10</v>
      </c>
      <c r="G56" s="2" t="s">
        <v>11</v>
      </c>
      <c r="H56" s="7" t="s">
        <v>12</v>
      </c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</row>
    <row r="59">
      <c r="A59" s="9" t="s">
        <v>14</v>
      </c>
      <c r="B59" s="24">
        <v>1.0</v>
      </c>
      <c r="C59" s="2"/>
      <c r="D59" s="2"/>
      <c r="E59" s="2"/>
      <c r="F59" s="2"/>
      <c r="G59" s="2"/>
      <c r="H59" s="2"/>
      <c r="I59" s="2"/>
    </row>
    <row r="60">
      <c r="A60" s="9" t="s">
        <v>15</v>
      </c>
      <c r="B60" s="6">
        <v>1.0</v>
      </c>
      <c r="C60" s="2"/>
      <c r="D60" s="2"/>
      <c r="E60" s="2"/>
      <c r="F60" s="2"/>
      <c r="G60" s="2"/>
      <c r="H60" s="2"/>
      <c r="I60" s="2"/>
    </row>
    <row r="61">
      <c r="A61" s="10"/>
      <c r="B61" s="6">
        <v>2.0</v>
      </c>
      <c r="C61" s="2"/>
      <c r="D61" s="2"/>
      <c r="E61" s="2"/>
      <c r="F61" s="2"/>
      <c r="G61" s="2"/>
      <c r="H61" s="2"/>
      <c r="I61" s="2"/>
    </row>
    <row r="62">
      <c r="A62" s="2"/>
      <c r="B62" s="4"/>
      <c r="C62" s="2"/>
      <c r="D62" s="2"/>
      <c r="E62" s="2"/>
      <c r="F62" s="2"/>
      <c r="G62" s="2"/>
      <c r="H62" s="2"/>
      <c r="I62" s="2"/>
    </row>
    <row r="63">
      <c r="A63" s="10" t="s">
        <v>16</v>
      </c>
      <c r="B63" s="25">
        <v>1.3</v>
      </c>
      <c r="C63" s="2"/>
      <c r="D63" s="2"/>
      <c r="E63" s="2"/>
      <c r="F63" s="2"/>
      <c r="G63" s="2"/>
      <c r="H63" s="2"/>
      <c r="I63" s="2"/>
    </row>
    <row r="64">
      <c r="A64" s="10"/>
      <c r="B64" s="25">
        <v>-0.7</v>
      </c>
      <c r="C64" s="2"/>
      <c r="D64" s="2"/>
      <c r="E64" s="2"/>
      <c r="F64" s="2"/>
      <c r="G64" s="2"/>
      <c r="H64" s="2"/>
      <c r="I64" s="2"/>
    </row>
    <row r="65">
      <c r="A65" s="10"/>
      <c r="B65" s="25">
        <v>0.1</v>
      </c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11"/>
      <c r="B68" s="2"/>
      <c r="C68" s="2"/>
      <c r="D68" s="2"/>
      <c r="E68" s="2"/>
      <c r="F68" s="2"/>
      <c r="G68" s="2"/>
      <c r="H68" s="2"/>
      <c r="I68" s="2"/>
    </row>
    <row r="69">
      <c r="A69" s="12" t="s">
        <v>17</v>
      </c>
      <c r="B69" s="2"/>
      <c r="C69" s="2"/>
      <c r="D69" s="2"/>
      <c r="E69" s="2"/>
      <c r="F69" s="2"/>
      <c r="G69" s="2"/>
      <c r="H69" s="2"/>
      <c r="I69" s="2"/>
    </row>
    <row r="70">
      <c r="A70" s="2"/>
      <c r="B70" s="13"/>
      <c r="C70" s="2"/>
      <c r="D70" s="2"/>
      <c r="E70" s="2"/>
      <c r="F70" s="2"/>
      <c r="G70" s="2"/>
      <c r="H70" s="2"/>
      <c r="I70" s="2"/>
    </row>
    <row r="71">
      <c r="A71" s="14" t="s">
        <v>18</v>
      </c>
      <c r="B71" s="15">
        <f t="array" ref="B71:B73">MMULT(TRANSPOSE(B54:D56), B59:B61)</f>
        <v>0.7</v>
      </c>
      <c r="C71" s="16"/>
      <c r="D71" s="1"/>
      <c r="E71" s="2"/>
      <c r="F71" s="2"/>
      <c r="G71" s="2"/>
      <c r="H71" s="2"/>
      <c r="I71" s="2"/>
    </row>
    <row r="72">
      <c r="A72" s="2"/>
      <c r="B72" s="15">
        <v>-1.1</v>
      </c>
      <c r="C72" s="17"/>
      <c r="D72" s="2"/>
      <c r="E72" s="2"/>
      <c r="F72" s="2"/>
      <c r="G72" s="2"/>
      <c r="H72" s="2"/>
      <c r="I72" s="2"/>
    </row>
    <row r="73">
      <c r="A73" s="2"/>
      <c r="B73" s="15">
        <v>0.5</v>
      </c>
      <c r="C73" s="17"/>
      <c r="D73" s="2"/>
      <c r="E73" s="2"/>
      <c r="F73" s="2"/>
      <c r="G73" s="2"/>
      <c r="H73" s="2"/>
      <c r="I73" s="2"/>
    </row>
    <row r="74">
      <c r="A74" s="2"/>
      <c r="B74" s="13"/>
      <c r="C74" s="17"/>
      <c r="D74" s="2"/>
      <c r="E74" s="2"/>
      <c r="F74" s="2"/>
      <c r="G74" s="2"/>
      <c r="H74" s="2"/>
      <c r="I74" s="2"/>
    </row>
    <row r="75">
      <c r="A75" s="14" t="s">
        <v>19</v>
      </c>
      <c r="B75" s="15">
        <f t="shared" ref="B75:B77" si="7">B71</f>
        <v>0.7</v>
      </c>
      <c r="C75" s="17"/>
      <c r="D75" s="1"/>
      <c r="E75" s="1"/>
      <c r="F75" s="2"/>
      <c r="G75" s="2"/>
      <c r="H75" s="2"/>
      <c r="I75" s="2"/>
    </row>
    <row r="76">
      <c r="A76" s="2"/>
      <c r="B76" s="15">
        <f t="shared" si="7"/>
        <v>-1.1</v>
      </c>
      <c r="C76" s="17"/>
      <c r="D76" s="2"/>
      <c r="E76" s="2"/>
      <c r="F76" s="2"/>
      <c r="G76" s="2"/>
      <c r="H76" s="2"/>
      <c r="I76" s="2"/>
    </row>
    <row r="77">
      <c r="A77" s="2"/>
      <c r="B77" s="26">
        <f t="shared" si="7"/>
        <v>0.5</v>
      </c>
      <c r="C77" s="17"/>
      <c r="D77" s="2"/>
      <c r="E77" s="2"/>
      <c r="F77" s="2"/>
      <c r="G77" s="2"/>
      <c r="H77" s="2"/>
      <c r="I77" s="2"/>
    </row>
    <row r="78">
      <c r="A78" s="2"/>
      <c r="B78" s="17"/>
      <c r="C78" s="17"/>
      <c r="D78" s="2"/>
      <c r="E78" s="2"/>
      <c r="F78" s="2"/>
      <c r="G78" s="2"/>
      <c r="H78" s="2"/>
      <c r="I78" s="2"/>
    </row>
    <row r="79">
      <c r="A79" s="12" t="s">
        <v>20</v>
      </c>
      <c r="B79" s="17"/>
      <c r="C79" s="17"/>
      <c r="D79" s="2"/>
      <c r="E79" s="2"/>
      <c r="F79" s="2"/>
      <c r="G79" s="2"/>
      <c r="H79" s="2"/>
      <c r="I79" s="2"/>
    </row>
    <row r="80">
      <c r="A80" s="19" t="s">
        <v>21</v>
      </c>
      <c r="B80" s="15">
        <f t="shared" ref="B80:B82" si="8">2 * -1 * 0.5 * (B63 - B75)</f>
        <v>-0.6</v>
      </c>
      <c r="C80" s="2"/>
      <c r="D80" s="2"/>
      <c r="E80" s="2"/>
      <c r="F80" s="11"/>
      <c r="G80" s="2"/>
      <c r="H80" s="2"/>
      <c r="I80" s="2"/>
    </row>
    <row r="81">
      <c r="A81" s="19" t="s">
        <v>22</v>
      </c>
      <c r="B81" s="15">
        <f t="shared" si="8"/>
        <v>-0.4</v>
      </c>
      <c r="C81" s="2"/>
      <c r="D81" s="2"/>
      <c r="E81" s="2"/>
      <c r="F81" s="20"/>
      <c r="G81" s="2"/>
      <c r="H81" s="2"/>
      <c r="I81" s="2"/>
    </row>
    <row r="82">
      <c r="A82" s="19" t="s">
        <v>23</v>
      </c>
      <c r="B82" s="14">
        <f t="shared" si="8"/>
        <v>0.4</v>
      </c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19" t="s">
        <v>24</v>
      </c>
      <c r="B84" s="15">
        <f t="shared" ref="B84:B86" si="9">1</f>
        <v>1</v>
      </c>
      <c r="C84" s="2"/>
      <c r="D84" s="2"/>
      <c r="E84" s="2"/>
      <c r="F84" s="2"/>
      <c r="G84" s="2"/>
      <c r="H84" s="2"/>
      <c r="I84" s="2"/>
    </row>
    <row r="85">
      <c r="A85" s="19" t="s">
        <v>25</v>
      </c>
      <c r="B85" s="15">
        <f t="shared" si="9"/>
        <v>1</v>
      </c>
      <c r="C85" s="2" t="str">
        <f>C82</f>
        <v/>
      </c>
      <c r="D85" s="2"/>
      <c r="E85" s="2"/>
      <c r="F85" s="2"/>
      <c r="G85" s="2"/>
      <c r="H85" s="2"/>
      <c r="I85" s="2"/>
    </row>
    <row r="86">
      <c r="A86" s="19" t="s">
        <v>26</v>
      </c>
      <c r="B86" s="14">
        <f t="shared" si="9"/>
        <v>1</v>
      </c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19" t="s">
        <v>27</v>
      </c>
      <c r="B88" s="15">
        <f t="shared" ref="B88:B89" si="10">B60</f>
        <v>1</v>
      </c>
      <c r="C88" s="19" t="s">
        <v>28</v>
      </c>
      <c r="D88" s="15">
        <f t="shared" ref="D88:D89" si="11">B60</f>
        <v>1</v>
      </c>
      <c r="E88" s="2"/>
      <c r="F88" s="21" t="s">
        <v>29</v>
      </c>
      <c r="G88" s="15">
        <f t="shared" ref="G88:G89" si="12">B60</f>
        <v>1</v>
      </c>
      <c r="H88" s="2"/>
      <c r="I88" s="2"/>
    </row>
    <row r="89">
      <c r="A89" s="19" t="s">
        <v>30</v>
      </c>
      <c r="B89" s="15">
        <f t="shared" si="10"/>
        <v>2</v>
      </c>
      <c r="C89" s="19" t="s">
        <v>31</v>
      </c>
      <c r="D89" s="15">
        <f t="shared" si="11"/>
        <v>2</v>
      </c>
      <c r="E89" s="2"/>
      <c r="F89" s="21" t="s">
        <v>32</v>
      </c>
      <c r="G89" s="15">
        <f t="shared" si="12"/>
        <v>2</v>
      </c>
      <c r="H89" s="2"/>
      <c r="I89" s="2"/>
    </row>
    <row r="90">
      <c r="A90" s="19" t="s">
        <v>33</v>
      </c>
      <c r="B90" s="15">
        <f>B59</f>
        <v>1</v>
      </c>
      <c r="C90" s="19" t="s">
        <v>34</v>
      </c>
      <c r="D90" s="15">
        <f>B59</f>
        <v>1</v>
      </c>
      <c r="E90" s="2"/>
      <c r="F90" s="21" t="s">
        <v>35</v>
      </c>
      <c r="G90" s="15">
        <f>B59</f>
        <v>1</v>
      </c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19" t="s">
        <v>36</v>
      </c>
      <c r="B92" s="15">
        <f>B80 * B84 * B88</f>
        <v>-0.6</v>
      </c>
      <c r="C92" s="19" t="s">
        <v>37</v>
      </c>
      <c r="D92" s="15">
        <f>B81 * B85 * D88</f>
        <v>-0.4</v>
      </c>
      <c r="E92" s="2"/>
      <c r="F92" s="19" t="s">
        <v>38</v>
      </c>
      <c r="G92" s="15">
        <f>B82 * B86 * G88</f>
        <v>0.4</v>
      </c>
      <c r="H92" s="2"/>
      <c r="I92" s="2"/>
    </row>
    <row r="93">
      <c r="A93" s="19" t="s">
        <v>39</v>
      </c>
      <c r="B93" s="15">
        <f>B80 * B84 * B89</f>
        <v>-1.2</v>
      </c>
      <c r="C93" s="19" t="s">
        <v>40</v>
      </c>
      <c r="D93" s="15">
        <f>B81 * B85 * D89</f>
        <v>-0.8</v>
      </c>
      <c r="E93" s="2"/>
      <c r="F93" s="19" t="s">
        <v>41</v>
      </c>
      <c r="G93" s="15">
        <f>B82 * B86 * G89</f>
        <v>0.8</v>
      </c>
      <c r="H93" s="2"/>
      <c r="I93" s="2"/>
    </row>
    <row r="94">
      <c r="A94" s="19" t="s">
        <v>42</v>
      </c>
      <c r="B94" s="15">
        <f>B80 * B84 * B90</f>
        <v>-0.6</v>
      </c>
      <c r="C94" s="19" t="s">
        <v>43</v>
      </c>
      <c r="D94" s="15">
        <f>B81 * B85 * D90</f>
        <v>-0.4</v>
      </c>
      <c r="E94" s="2"/>
      <c r="F94" s="21" t="s">
        <v>44</v>
      </c>
      <c r="G94" s="15">
        <f>B82 * B86 * G90</f>
        <v>0.4</v>
      </c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2" t="s">
        <v>58</v>
      </c>
      <c r="B96" s="2"/>
      <c r="C96" s="2"/>
      <c r="D96" s="2"/>
      <c r="E96" s="2"/>
      <c r="F96" s="2"/>
      <c r="G96" s="2"/>
      <c r="H96" s="2"/>
      <c r="I96" s="2"/>
    </row>
    <row r="97">
      <c r="A97" s="14" t="s">
        <v>46</v>
      </c>
      <c r="B97" s="23">
        <v>0.001</v>
      </c>
      <c r="C97" s="2"/>
      <c r="D97" s="2"/>
      <c r="E97" s="2"/>
      <c r="F97" s="11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14" t="s">
        <v>47</v>
      </c>
      <c r="B99" s="15">
        <f>B55 - ( B97 * B92 + B47 )</f>
        <v>0.4024</v>
      </c>
      <c r="C99" s="14" t="s">
        <v>48</v>
      </c>
      <c r="D99" s="15">
        <f>C55 - ( B97 * D92 + D47 )</f>
        <v>0.201</v>
      </c>
      <c r="E99" s="2"/>
      <c r="F99" s="14" t="s">
        <v>49</v>
      </c>
      <c r="G99" s="15">
        <f>D55 - ( B97 * G92 + G47 )</f>
        <v>-0.7019</v>
      </c>
      <c r="H99" s="2"/>
      <c r="I99" s="2"/>
    </row>
    <row r="100">
      <c r="A100" s="14" t="s">
        <v>50</v>
      </c>
      <c r="B100" s="15">
        <f>B56 - ( B97 * B93 + B48 )</f>
        <v>0.1018</v>
      </c>
      <c r="C100" s="14" t="s">
        <v>51</v>
      </c>
      <c r="D100" s="15">
        <f>C56 - ( B97 * D93 + D48 )</f>
        <v>-0.799</v>
      </c>
      <c r="E100" s="2"/>
      <c r="F100" s="14" t="s">
        <v>52</v>
      </c>
      <c r="G100" s="15">
        <f>D56 - ( B97 * G93 + G48 )</f>
        <v>0.4987</v>
      </c>
      <c r="H100" s="2"/>
      <c r="I100" s="2"/>
    </row>
    <row r="101">
      <c r="A101" s="14" t="s">
        <v>53</v>
      </c>
      <c r="B101" s="15">
        <f>B54 - ( B97 * B94 + B49 )</f>
        <v>0.1012</v>
      </c>
      <c r="C101" s="14" t="s">
        <v>54</v>
      </c>
      <c r="D101" s="15">
        <f>C54 - ( B97 * D94 + D49 )</f>
        <v>0.3006</v>
      </c>
      <c r="E101" s="2"/>
      <c r="F101" s="14" t="s">
        <v>55</v>
      </c>
      <c r="G101" s="15">
        <f>D54 - ( B97 * G94 + G49 )</f>
        <v>0.1991</v>
      </c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1" t="s">
        <v>59</v>
      </c>
      <c r="B1" s="2"/>
      <c r="C1" s="2"/>
      <c r="D1" s="2"/>
      <c r="E1" s="2"/>
      <c r="F1" s="2"/>
      <c r="G1" s="2"/>
      <c r="H1" s="2"/>
      <c r="I1" s="2"/>
    </row>
    <row r="2">
      <c r="A2" s="1"/>
      <c r="B2" s="2"/>
      <c r="C2" s="2"/>
      <c r="D2" s="2"/>
      <c r="E2" s="2"/>
      <c r="F2" s="2"/>
      <c r="G2" s="2"/>
      <c r="H2" s="2"/>
      <c r="I2" s="2"/>
    </row>
    <row r="3">
      <c r="A3" s="1" t="s">
        <v>0</v>
      </c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4"/>
      <c r="C4" s="4"/>
      <c r="D4" s="4"/>
      <c r="E4" s="2"/>
      <c r="F4" s="2"/>
      <c r="G4" s="2"/>
      <c r="H4" s="2"/>
      <c r="I4" s="2"/>
    </row>
    <row r="5">
      <c r="A5" s="5" t="s">
        <v>2</v>
      </c>
      <c r="B5" s="6">
        <v>0.1</v>
      </c>
      <c r="C5" s="6">
        <v>0.3</v>
      </c>
      <c r="D5" s="6">
        <v>0.2</v>
      </c>
      <c r="E5" s="2"/>
      <c r="F5" s="2" t="s">
        <v>3</v>
      </c>
      <c r="G5" s="2" t="s">
        <v>4</v>
      </c>
      <c r="H5" s="7" t="s">
        <v>5</v>
      </c>
      <c r="I5" s="2"/>
    </row>
    <row r="6">
      <c r="A6" s="5" t="s">
        <v>6</v>
      </c>
      <c r="B6" s="6">
        <v>0.4</v>
      </c>
      <c r="C6" s="6">
        <v>0.2</v>
      </c>
      <c r="D6" s="6">
        <v>-0.7</v>
      </c>
      <c r="E6" s="2"/>
      <c r="F6" s="2" t="s">
        <v>7</v>
      </c>
      <c r="G6" s="2" t="s">
        <v>8</v>
      </c>
      <c r="H6" s="7" t="s">
        <v>9</v>
      </c>
      <c r="I6" s="2"/>
    </row>
    <row r="7">
      <c r="A7" s="8"/>
      <c r="B7" s="6">
        <v>0.1</v>
      </c>
      <c r="C7" s="6">
        <v>-0.8</v>
      </c>
      <c r="D7" s="6">
        <v>0.5</v>
      </c>
      <c r="E7" s="2"/>
      <c r="F7" s="2" t="s">
        <v>10</v>
      </c>
      <c r="G7" s="2" t="s">
        <v>11</v>
      </c>
      <c r="H7" s="7" t="s">
        <v>12</v>
      </c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7" t="s">
        <v>13</v>
      </c>
      <c r="B9" s="4"/>
      <c r="C9" s="2"/>
      <c r="D9" s="2"/>
      <c r="E9" s="2"/>
      <c r="F9" s="2"/>
      <c r="G9" s="2"/>
      <c r="H9" s="2"/>
      <c r="I9" s="2"/>
    </row>
    <row r="10">
      <c r="A10" s="9" t="s">
        <v>14</v>
      </c>
      <c r="B10" s="6">
        <v>1.0</v>
      </c>
      <c r="C10" s="2"/>
      <c r="D10" s="2"/>
      <c r="E10" s="2"/>
      <c r="F10" s="2"/>
      <c r="G10" s="2"/>
      <c r="H10" s="2"/>
      <c r="I10" s="2"/>
    </row>
    <row r="11">
      <c r="A11" s="9" t="s">
        <v>15</v>
      </c>
      <c r="B11" s="6">
        <v>3.0</v>
      </c>
      <c r="C11" s="2"/>
      <c r="D11" s="2"/>
      <c r="E11" s="2"/>
      <c r="F11" s="2"/>
      <c r="G11" s="2"/>
      <c r="H11" s="2"/>
      <c r="I11" s="2"/>
    </row>
    <row r="12">
      <c r="A12" s="10"/>
      <c r="B12" s="6">
        <v>1.0</v>
      </c>
      <c r="C12" s="2"/>
      <c r="D12" s="2"/>
      <c r="E12" s="2"/>
      <c r="F12" s="2"/>
      <c r="G12" s="2"/>
      <c r="H12" s="2"/>
      <c r="I12" s="2"/>
    </row>
    <row r="13">
      <c r="A13" s="2"/>
      <c r="B13" s="4"/>
      <c r="C13" s="2"/>
      <c r="D13" s="2"/>
      <c r="E13" s="2"/>
      <c r="F13" s="2"/>
      <c r="G13" s="2"/>
      <c r="H13" s="2"/>
      <c r="I13" s="2"/>
    </row>
    <row r="14">
      <c r="A14" s="10" t="s">
        <v>16</v>
      </c>
      <c r="B14" s="6">
        <v>2.0</v>
      </c>
      <c r="C14" s="2"/>
      <c r="D14" s="2"/>
      <c r="E14" s="2"/>
      <c r="F14" s="2"/>
      <c r="G14" s="2"/>
      <c r="H14" s="2"/>
      <c r="I14" s="2"/>
    </row>
    <row r="15">
      <c r="A15" s="10"/>
      <c r="B15" s="6">
        <v>0.3</v>
      </c>
      <c r="C15" s="2"/>
      <c r="D15" s="2"/>
      <c r="E15" s="2"/>
      <c r="F15" s="2"/>
      <c r="G15" s="2"/>
      <c r="H15" s="2"/>
      <c r="I15" s="2"/>
    </row>
    <row r="16">
      <c r="A16" s="10"/>
      <c r="B16" s="6">
        <v>-1.9</v>
      </c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11"/>
      <c r="B18" s="2"/>
      <c r="C18" s="2"/>
      <c r="D18" s="2"/>
      <c r="E18" s="2"/>
      <c r="F18" s="2"/>
      <c r="G18" s="2"/>
      <c r="H18" s="2"/>
      <c r="I18" s="2"/>
    </row>
    <row r="19">
      <c r="A19" s="12" t="s">
        <v>17</v>
      </c>
      <c r="B19" s="2"/>
      <c r="C19" s="2"/>
      <c r="D19" s="2"/>
      <c r="E19" s="2"/>
      <c r="F19" s="2"/>
      <c r="G19" s="2"/>
      <c r="H19" s="2"/>
      <c r="I19" s="2"/>
    </row>
    <row r="20">
      <c r="A20" s="2"/>
      <c r="B20" s="13"/>
      <c r="C20" s="2"/>
      <c r="D20" s="2"/>
      <c r="E20" s="2"/>
      <c r="F20" s="2"/>
      <c r="G20" s="2"/>
      <c r="H20" s="2"/>
      <c r="I20" s="2"/>
    </row>
    <row r="21">
      <c r="A21" s="14" t="s">
        <v>18</v>
      </c>
      <c r="B21" s="15">
        <f t="array" ref="B21:B23">MMULT(TRANSPOSE(B5:D7), B10:B12)</f>
        <v>1.4</v>
      </c>
      <c r="C21" s="16"/>
      <c r="D21" s="1"/>
      <c r="E21" s="2"/>
      <c r="F21" s="2"/>
      <c r="G21" s="2"/>
      <c r="H21" s="2"/>
      <c r="I21" s="2"/>
    </row>
    <row r="22">
      <c r="A22" s="2"/>
      <c r="B22" s="15">
        <v>0.10000000000000009</v>
      </c>
      <c r="C22" s="17"/>
      <c r="D22" s="2"/>
      <c r="E22" s="2"/>
      <c r="F22" s="2"/>
      <c r="G22" s="2"/>
      <c r="H22" s="2"/>
      <c r="I22" s="2"/>
    </row>
    <row r="23">
      <c r="A23" s="2"/>
      <c r="B23" s="15">
        <v>-1.3999999999999997</v>
      </c>
      <c r="C23" s="17"/>
      <c r="D23" s="2"/>
      <c r="E23" s="2"/>
      <c r="F23" s="2"/>
      <c r="G23" s="2"/>
      <c r="H23" s="2"/>
      <c r="I23" s="2"/>
    </row>
    <row r="24">
      <c r="A24" s="2"/>
      <c r="B24" s="13"/>
      <c r="C24" s="17"/>
      <c r="D24" s="1"/>
      <c r="E24" s="2"/>
      <c r="F24" s="2"/>
      <c r="G24" s="2"/>
      <c r="H24" s="2"/>
      <c r="I24" s="2"/>
    </row>
    <row r="25">
      <c r="A25" s="14" t="s">
        <v>19</v>
      </c>
      <c r="B25" s="15">
        <f t="shared" ref="B25:B27" si="1">B21</f>
        <v>1.4</v>
      </c>
      <c r="C25" s="17"/>
      <c r="D25" s="1"/>
      <c r="E25" s="1"/>
      <c r="F25" s="2"/>
      <c r="G25" s="2"/>
      <c r="H25" s="2"/>
      <c r="I25" s="2"/>
    </row>
    <row r="26">
      <c r="A26" s="2"/>
      <c r="B26" s="15">
        <f t="shared" si="1"/>
        <v>0.1</v>
      </c>
      <c r="C26" s="17"/>
      <c r="D26" s="2"/>
      <c r="E26" s="2"/>
      <c r="F26" s="2"/>
      <c r="G26" s="2"/>
      <c r="H26" s="2"/>
      <c r="I26" s="2"/>
    </row>
    <row r="27">
      <c r="A27" s="2"/>
      <c r="B27" s="18">
        <f t="shared" si="1"/>
        <v>-1.4</v>
      </c>
      <c r="C27" s="17"/>
      <c r="D27" s="2"/>
      <c r="E27" s="2"/>
      <c r="F27" s="2"/>
      <c r="G27" s="2"/>
      <c r="H27" s="2"/>
      <c r="I27" s="2"/>
    </row>
    <row r="28">
      <c r="A28" s="2"/>
      <c r="B28" s="17"/>
      <c r="C28" s="17"/>
      <c r="D28" s="2"/>
      <c r="E28" s="2"/>
      <c r="F28" s="2"/>
      <c r="G28" s="2"/>
      <c r="H28" s="2"/>
      <c r="I28" s="2"/>
    </row>
    <row r="29">
      <c r="A29" s="12" t="s">
        <v>20</v>
      </c>
      <c r="B29" s="17"/>
      <c r="C29" s="17"/>
      <c r="D29" s="2"/>
      <c r="E29" s="2"/>
      <c r="F29" s="2"/>
      <c r="G29" s="2"/>
      <c r="H29" s="2"/>
      <c r="I29" s="2"/>
    </row>
    <row r="30">
      <c r="A30" s="19" t="s">
        <v>21</v>
      </c>
      <c r="B30" s="15">
        <f t="shared" ref="B30:B32" si="2">2 * -1 * 0.5 * (B14 - B25)</f>
        <v>-0.6</v>
      </c>
      <c r="C30" s="2"/>
      <c r="D30" s="2"/>
      <c r="E30" s="2"/>
      <c r="F30" s="11"/>
      <c r="G30" s="2"/>
      <c r="H30" s="2"/>
      <c r="I30" s="2"/>
    </row>
    <row r="31">
      <c r="A31" s="19" t="s">
        <v>22</v>
      </c>
      <c r="B31" s="15">
        <f t="shared" si="2"/>
        <v>-0.2</v>
      </c>
      <c r="C31" s="2"/>
      <c r="D31" s="2"/>
      <c r="E31" s="2"/>
      <c r="F31" s="11"/>
      <c r="G31" s="2"/>
      <c r="H31" s="2"/>
      <c r="I31" s="2"/>
    </row>
    <row r="32">
      <c r="A32" s="19" t="s">
        <v>23</v>
      </c>
      <c r="B32" s="14">
        <f t="shared" si="2"/>
        <v>0.5</v>
      </c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19" t="s">
        <v>24</v>
      </c>
      <c r="B34" s="15">
        <f t="shared" ref="B34:B36" si="3">1</f>
        <v>1</v>
      </c>
      <c r="C34" s="2"/>
      <c r="D34" s="2"/>
      <c r="E34" s="2"/>
      <c r="F34" s="2"/>
      <c r="G34" s="2"/>
      <c r="H34" s="2"/>
      <c r="I34" s="2"/>
    </row>
    <row r="35">
      <c r="A35" s="19" t="s">
        <v>25</v>
      </c>
      <c r="B35" s="15">
        <f t="shared" si="3"/>
        <v>1</v>
      </c>
      <c r="C35" s="2" t="str">
        <f>C32</f>
        <v/>
      </c>
      <c r="D35" s="2"/>
      <c r="E35" s="2"/>
      <c r="F35" s="2"/>
      <c r="G35" s="2"/>
      <c r="H35" s="2"/>
      <c r="I35" s="2"/>
    </row>
    <row r="36">
      <c r="A36" s="19" t="s">
        <v>26</v>
      </c>
      <c r="B36" s="14">
        <f t="shared" si="3"/>
        <v>1</v>
      </c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19" t="s">
        <v>27</v>
      </c>
      <c r="B38" s="15">
        <f t="shared" ref="B38:B39" si="4">B11</f>
        <v>3</v>
      </c>
      <c r="C38" s="19" t="s">
        <v>28</v>
      </c>
      <c r="D38" s="15">
        <f t="shared" ref="D38:D39" si="5">B11</f>
        <v>3</v>
      </c>
      <c r="E38" s="2"/>
      <c r="F38" s="21" t="s">
        <v>29</v>
      </c>
      <c r="G38" s="15">
        <f t="shared" ref="G38:G39" si="6">B11</f>
        <v>3</v>
      </c>
      <c r="H38" s="2"/>
      <c r="I38" s="2"/>
    </row>
    <row r="39">
      <c r="A39" s="19" t="s">
        <v>30</v>
      </c>
      <c r="B39" s="15">
        <f t="shared" si="4"/>
        <v>1</v>
      </c>
      <c r="C39" s="19" t="s">
        <v>31</v>
      </c>
      <c r="D39" s="15">
        <f t="shared" si="5"/>
        <v>1</v>
      </c>
      <c r="E39" s="2"/>
      <c r="F39" s="21" t="s">
        <v>32</v>
      </c>
      <c r="G39" s="15">
        <f t="shared" si="6"/>
        <v>1</v>
      </c>
      <c r="H39" s="2"/>
      <c r="I39" s="2"/>
    </row>
    <row r="40">
      <c r="A40" s="19" t="s">
        <v>33</v>
      </c>
      <c r="B40" s="15">
        <f>B10</f>
        <v>1</v>
      </c>
      <c r="C40" s="19" t="s">
        <v>34</v>
      </c>
      <c r="D40" s="15">
        <f>B10</f>
        <v>1</v>
      </c>
      <c r="E40" s="2"/>
      <c r="F40" s="21" t="s">
        <v>35</v>
      </c>
      <c r="G40" s="15">
        <f>B10</f>
        <v>1</v>
      </c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19" t="s">
        <v>36</v>
      </c>
      <c r="B42" s="15">
        <f>B30 * B34 * B38</f>
        <v>-1.8</v>
      </c>
      <c r="C42" s="19" t="s">
        <v>37</v>
      </c>
      <c r="D42" s="15">
        <f>B31 * B35 * D38</f>
        <v>-0.6</v>
      </c>
      <c r="E42" s="2"/>
      <c r="F42" s="19" t="s">
        <v>38</v>
      </c>
      <c r="G42" s="15">
        <f>B32 * B36 * G38</f>
        <v>1.5</v>
      </c>
      <c r="H42" s="2"/>
      <c r="I42" s="2"/>
    </row>
    <row r="43">
      <c r="A43" s="19" t="s">
        <v>39</v>
      </c>
      <c r="B43" s="15">
        <f>B30 * B34 * B39</f>
        <v>-0.6</v>
      </c>
      <c r="C43" s="19" t="s">
        <v>40</v>
      </c>
      <c r="D43" s="15">
        <f>B31 * B35 * D39</f>
        <v>-0.2</v>
      </c>
      <c r="E43" s="2"/>
      <c r="F43" s="19" t="s">
        <v>41</v>
      </c>
      <c r="G43" s="15">
        <f>B32 * B36 * G39</f>
        <v>0.5</v>
      </c>
      <c r="H43" s="2"/>
      <c r="I43" s="2"/>
    </row>
    <row r="44">
      <c r="A44" s="19" t="s">
        <v>42</v>
      </c>
      <c r="B44" s="15">
        <f>B30 * B34 * B40</f>
        <v>-0.6</v>
      </c>
      <c r="C44" s="19" t="s">
        <v>43</v>
      </c>
      <c r="D44" s="15">
        <f>B31 * B35 * D40</f>
        <v>-0.2</v>
      </c>
      <c r="E44" s="2"/>
      <c r="F44" s="21" t="s">
        <v>44</v>
      </c>
      <c r="G44" s="15">
        <f>B32 * B36 * G40</f>
        <v>0.5</v>
      </c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2" t="s">
        <v>45</v>
      </c>
      <c r="B46" s="2"/>
      <c r="C46" s="2"/>
      <c r="D46" s="2"/>
      <c r="E46" s="2"/>
      <c r="F46" s="2"/>
      <c r="G46" s="2"/>
      <c r="H46" s="2"/>
      <c r="I46" s="2"/>
    </row>
    <row r="47">
      <c r="A47" s="14" t="s">
        <v>46</v>
      </c>
      <c r="B47" s="23">
        <v>0.1</v>
      </c>
      <c r="C47" s="2"/>
      <c r="D47" s="2"/>
      <c r="E47" s="2"/>
      <c r="F47" s="11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4" t="s">
        <v>47</v>
      </c>
      <c r="B49" s="15">
        <f>B47 * B42</f>
        <v>-0.18</v>
      </c>
      <c r="C49" s="14" t="s">
        <v>48</v>
      </c>
      <c r="D49" s="15">
        <f>B47 * D42</f>
        <v>-0.06</v>
      </c>
      <c r="E49" s="2"/>
      <c r="F49" s="14" t="s">
        <v>49</v>
      </c>
      <c r="G49" s="15">
        <f>B47 * G42</f>
        <v>0.15</v>
      </c>
      <c r="H49" s="2"/>
      <c r="I49" s="2"/>
    </row>
    <row r="50">
      <c r="A50" s="14" t="s">
        <v>50</v>
      </c>
      <c r="B50" s="15">
        <f>B47 * B43</f>
        <v>-0.06</v>
      </c>
      <c r="C50" s="14" t="s">
        <v>51</v>
      </c>
      <c r="D50" s="15">
        <f>B47 * D43</f>
        <v>-0.02</v>
      </c>
      <c r="E50" s="2"/>
      <c r="F50" s="14" t="s">
        <v>52</v>
      </c>
      <c r="G50" s="15">
        <f>B47 * G43</f>
        <v>0.05</v>
      </c>
      <c r="H50" s="2"/>
      <c r="I50" s="2"/>
    </row>
    <row r="51">
      <c r="A51" s="14" t="s">
        <v>53</v>
      </c>
      <c r="B51" s="15">
        <f>B47 * B44</f>
        <v>-0.06</v>
      </c>
      <c r="C51" s="14" t="s">
        <v>54</v>
      </c>
      <c r="D51" s="15">
        <f>B47 * D44</f>
        <v>-0.02</v>
      </c>
      <c r="E51" s="2"/>
      <c r="F51" s="14" t="s">
        <v>55</v>
      </c>
      <c r="G51" s="15">
        <f>B47 * G44</f>
        <v>0.05</v>
      </c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1" t="s">
        <v>56</v>
      </c>
      <c r="B54" s="2"/>
      <c r="C54" s="2"/>
      <c r="D54" s="2"/>
      <c r="E54" s="2"/>
      <c r="F54" s="2"/>
      <c r="G54" s="2"/>
      <c r="H54" s="2"/>
      <c r="I54" s="2"/>
    </row>
    <row r="55">
      <c r="A55" s="3" t="s">
        <v>1</v>
      </c>
      <c r="B55" s="4"/>
      <c r="C55" s="4"/>
      <c r="D55" s="4"/>
      <c r="E55" s="2"/>
      <c r="F55" s="2"/>
      <c r="G55" s="2"/>
      <c r="H55" s="2"/>
      <c r="I55" s="2"/>
    </row>
    <row r="56">
      <c r="A56" s="5" t="s">
        <v>2</v>
      </c>
      <c r="B56" s="6">
        <v>0.1</v>
      </c>
      <c r="C56" s="6">
        <v>0.3</v>
      </c>
      <c r="D56" s="6">
        <v>0.2</v>
      </c>
      <c r="E56" s="2"/>
      <c r="F56" s="2" t="s">
        <v>3</v>
      </c>
      <c r="G56" s="2" t="s">
        <v>4</v>
      </c>
      <c r="H56" s="7" t="s">
        <v>5</v>
      </c>
      <c r="I56" s="2"/>
    </row>
    <row r="57">
      <c r="A57" s="5" t="s">
        <v>6</v>
      </c>
      <c r="B57" s="6">
        <v>0.4</v>
      </c>
      <c r="C57" s="6">
        <v>0.2</v>
      </c>
      <c r="D57" s="6">
        <v>-0.7</v>
      </c>
      <c r="E57" s="2"/>
      <c r="F57" s="2" t="s">
        <v>7</v>
      </c>
      <c r="G57" s="2" t="s">
        <v>8</v>
      </c>
      <c r="H57" s="7" t="s">
        <v>9</v>
      </c>
      <c r="I57" s="2"/>
    </row>
    <row r="58">
      <c r="A58" s="8"/>
      <c r="B58" s="6">
        <v>0.1</v>
      </c>
      <c r="C58" s="6">
        <v>-0.8</v>
      </c>
      <c r="D58" s="6">
        <v>0.5</v>
      </c>
      <c r="E58" s="2"/>
      <c r="F58" s="2" t="s">
        <v>10</v>
      </c>
      <c r="G58" s="2" t="s">
        <v>11</v>
      </c>
      <c r="H58" s="7" t="s">
        <v>12</v>
      </c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1" t="s">
        <v>57</v>
      </c>
      <c r="B60" s="2"/>
      <c r="C60" s="2"/>
      <c r="D60" s="2"/>
      <c r="E60" s="2"/>
      <c r="F60" s="2"/>
      <c r="G60" s="2"/>
      <c r="H60" s="2"/>
      <c r="I60" s="2"/>
    </row>
    <row r="61">
      <c r="A61" s="9" t="s">
        <v>14</v>
      </c>
      <c r="B61" s="24">
        <v>1.0</v>
      </c>
      <c r="C61" s="2"/>
      <c r="D61" s="2"/>
      <c r="E61" s="2"/>
      <c r="F61" s="2"/>
      <c r="G61" s="2"/>
      <c r="H61" s="2"/>
      <c r="I61" s="2"/>
    </row>
    <row r="62">
      <c r="A62" s="9" t="s">
        <v>15</v>
      </c>
      <c r="B62" s="6">
        <v>1.0</v>
      </c>
      <c r="C62" s="2"/>
      <c r="D62" s="2"/>
      <c r="E62" s="2"/>
      <c r="F62" s="2"/>
      <c r="G62" s="2"/>
      <c r="H62" s="2"/>
      <c r="I62" s="2"/>
    </row>
    <row r="63">
      <c r="A63" s="10"/>
      <c r="B63" s="6">
        <v>2.0</v>
      </c>
      <c r="C63" s="2"/>
      <c r="D63" s="2"/>
      <c r="E63" s="2"/>
      <c r="F63" s="2"/>
      <c r="G63" s="2"/>
      <c r="H63" s="2"/>
      <c r="I63" s="2"/>
    </row>
    <row r="64">
      <c r="A64" s="2"/>
      <c r="B64" s="4"/>
      <c r="C64" s="2"/>
      <c r="D64" s="2"/>
      <c r="E64" s="2"/>
      <c r="F64" s="2"/>
      <c r="G64" s="2"/>
      <c r="H64" s="2"/>
      <c r="I64" s="2"/>
    </row>
    <row r="65">
      <c r="A65" s="10" t="s">
        <v>16</v>
      </c>
      <c r="B65" s="25">
        <v>1.3</v>
      </c>
      <c r="C65" s="2"/>
      <c r="D65" s="2"/>
      <c r="E65" s="2"/>
      <c r="F65" s="2"/>
      <c r="G65" s="2"/>
      <c r="H65" s="2"/>
      <c r="I65" s="2"/>
    </row>
    <row r="66">
      <c r="A66" s="10"/>
      <c r="B66" s="25">
        <v>-0.7</v>
      </c>
      <c r="C66" s="2"/>
      <c r="D66" s="2"/>
      <c r="E66" s="2"/>
      <c r="F66" s="2"/>
      <c r="G66" s="2"/>
      <c r="H66" s="2"/>
      <c r="I66" s="2"/>
    </row>
    <row r="67">
      <c r="A67" s="10"/>
      <c r="B67" s="25">
        <v>0.1</v>
      </c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11"/>
      <c r="B70" s="2"/>
      <c r="C70" s="2"/>
      <c r="D70" s="2"/>
      <c r="E70" s="2"/>
      <c r="F70" s="2"/>
      <c r="G70" s="2"/>
      <c r="H70" s="2"/>
      <c r="I70" s="2"/>
    </row>
    <row r="71">
      <c r="A71" s="12" t="s">
        <v>17</v>
      </c>
      <c r="B71" s="2"/>
      <c r="C71" s="2"/>
      <c r="D71" s="2"/>
      <c r="E71" s="2"/>
      <c r="F71" s="2"/>
      <c r="G71" s="2"/>
      <c r="H71" s="2"/>
      <c r="I71" s="2"/>
    </row>
    <row r="72">
      <c r="A72" s="2"/>
      <c r="B72" s="13"/>
      <c r="C72" s="2"/>
      <c r="D72" s="2"/>
      <c r="E72" s="2"/>
      <c r="F72" s="2"/>
      <c r="G72" s="2"/>
      <c r="H72" s="2"/>
      <c r="I72" s="2"/>
    </row>
    <row r="73">
      <c r="A73" s="14" t="s">
        <v>18</v>
      </c>
      <c r="B73" s="15">
        <f t="array" ref="B73:B75">MMULT(TRANSPOSE(B56:D58), B61:B63)</f>
        <v>0.7</v>
      </c>
      <c r="C73" s="16"/>
      <c r="D73" s="1"/>
      <c r="E73" s="2"/>
      <c r="F73" s="2"/>
      <c r="G73" s="2"/>
      <c r="H73" s="2"/>
      <c r="I73" s="2"/>
    </row>
    <row r="74">
      <c r="A74" s="2"/>
      <c r="B74" s="15">
        <v>-1.1</v>
      </c>
      <c r="C74" s="17"/>
      <c r="D74" s="2"/>
      <c r="E74" s="2"/>
      <c r="F74" s="2"/>
      <c r="G74" s="2"/>
      <c r="H74" s="2"/>
      <c r="I74" s="2"/>
    </row>
    <row r="75">
      <c r="A75" s="2"/>
      <c r="B75" s="15">
        <v>0.5</v>
      </c>
      <c r="C75" s="17"/>
      <c r="D75" s="2"/>
      <c r="E75" s="2"/>
      <c r="F75" s="2"/>
      <c r="G75" s="2"/>
      <c r="H75" s="2"/>
      <c r="I75" s="2"/>
    </row>
    <row r="76">
      <c r="A76" s="2"/>
      <c r="B76" s="13"/>
      <c r="C76" s="17"/>
      <c r="D76" s="2"/>
      <c r="E76" s="2"/>
      <c r="F76" s="2"/>
      <c r="G76" s="2"/>
      <c r="H76" s="2"/>
      <c r="I76" s="2"/>
    </row>
    <row r="77">
      <c r="A77" s="14" t="s">
        <v>19</v>
      </c>
      <c r="B77" s="15">
        <f t="shared" ref="B77:B79" si="7">B73</f>
        <v>0.7</v>
      </c>
      <c r="C77" s="17"/>
      <c r="D77" s="1"/>
      <c r="E77" s="1"/>
      <c r="F77" s="2"/>
      <c r="G77" s="2"/>
      <c r="H77" s="2"/>
      <c r="I77" s="2"/>
    </row>
    <row r="78">
      <c r="A78" s="2"/>
      <c r="B78" s="15">
        <f t="shared" si="7"/>
        <v>-1.1</v>
      </c>
      <c r="C78" s="17"/>
      <c r="D78" s="2"/>
      <c r="E78" s="2"/>
      <c r="F78" s="2"/>
      <c r="G78" s="2"/>
      <c r="H78" s="2"/>
      <c r="I78" s="2"/>
    </row>
    <row r="79">
      <c r="A79" s="2"/>
      <c r="B79" s="26">
        <f t="shared" si="7"/>
        <v>0.5</v>
      </c>
      <c r="C79" s="17"/>
      <c r="D79" s="2"/>
      <c r="E79" s="2"/>
      <c r="F79" s="2"/>
      <c r="G79" s="2"/>
      <c r="H79" s="2"/>
      <c r="I79" s="2"/>
    </row>
    <row r="80">
      <c r="A80" s="2"/>
      <c r="B80" s="17"/>
      <c r="C80" s="17"/>
      <c r="D80" s="2"/>
      <c r="E80" s="2"/>
      <c r="F80" s="2"/>
      <c r="G80" s="2"/>
      <c r="H80" s="2"/>
      <c r="I80" s="2"/>
    </row>
    <row r="81">
      <c r="A81" s="12" t="s">
        <v>20</v>
      </c>
      <c r="B81" s="17"/>
      <c r="C81" s="17"/>
      <c r="D81" s="2"/>
      <c r="E81" s="2"/>
      <c r="F81" s="2"/>
      <c r="G81" s="2"/>
      <c r="H81" s="2"/>
      <c r="I81" s="2"/>
    </row>
    <row r="82">
      <c r="A82" s="19" t="s">
        <v>21</v>
      </c>
      <c r="B82" s="15">
        <f t="shared" ref="B82:B84" si="8">2 * -1 * 0.5 * (B65 - B77)</f>
        <v>-0.6</v>
      </c>
      <c r="C82" s="2"/>
      <c r="D82" s="2"/>
      <c r="E82" s="2"/>
      <c r="F82" s="11"/>
      <c r="G82" s="2"/>
      <c r="H82" s="2"/>
      <c r="I82" s="2"/>
    </row>
    <row r="83">
      <c r="A83" s="19" t="s">
        <v>22</v>
      </c>
      <c r="B83" s="15">
        <f t="shared" si="8"/>
        <v>-0.4</v>
      </c>
      <c r="C83" s="2"/>
      <c r="D83" s="2"/>
      <c r="E83" s="2"/>
      <c r="F83" s="11"/>
      <c r="G83" s="2"/>
      <c r="H83" s="2"/>
      <c r="I83" s="2"/>
    </row>
    <row r="84">
      <c r="A84" s="19" t="s">
        <v>23</v>
      </c>
      <c r="B84" s="14">
        <f t="shared" si="8"/>
        <v>0.4</v>
      </c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19" t="s">
        <v>24</v>
      </c>
      <c r="B86" s="15">
        <f t="shared" ref="B86:B88" si="9">1</f>
        <v>1</v>
      </c>
      <c r="C86" s="2"/>
      <c r="D86" s="2"/>
      <c r="E86" s="2"/>
      <c r="F86" s="2"/>
      <c r="G86" s="2"/>
      <c r="H86" s="2"/>
      <c r="I86" s="2"/>
    </row>
    <row r="87">
      <c r="A87" s="19" t="s">
        <v>25</v>
      </c>
      <c r="B87" s="15">
        <f t="shared" si="9"/>
        <v>1</v>
      </c>
      <c r="C87" s="2" t="str">
        <f>C84</f>
        <v/>
      </c>
      <c r="D87" s="2"/>
      <c r="E87" s="2"/>
      <c r="F87" s="2"/>
      <c r="G87" s="2"/>
      <c r="H87" s="2"/>
      <c r="I87" s="2"/>
    </row>
    <row r="88">
      <c r="A88" s="19" t="s">
        <v>26</v>
      </c>
      <c r="B88" s="14">
        <f t="shared" si="9"/>
        <v>1</v>
      </c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19" t="s">
        <v>27</v>
      </c>
      <c r="B90" s="15">
        <f t="shared" ref="B90:B91" si="10">B62</f>
        <v>1</v>
      </c>
      <c r="C90" s="19" t="s">
        <v>28</v>
      </c>
      <c r="D90" s="15">
        <f t="shared" ref="D90:D91" si="11">B62</f>
        <v>1</v>
      </c>
      <c r="E90" s="2"/>
      <c r="F90" s="21" t="s">
        <v>29</v>
      </c>
      <c r="G90" s="15">
        <f t="shared" ref="G90:G91" si="12">B62</f>
        <v>1</v>
      </c>
      <c r="H90" s="2"/>
      <c r="I90" s="2"/>
    </row>
    <row r="91">
      <c r="A91" s="19" t="s">
        <v>30</v>
      </c>
      <c r="B91" s="15">
        <f t="shared" si="10"/>
        <v>2</v>
      </c>
      <c r="C91" s="19" t="s">
        <v>31</v>
      </c>
      <c r="D91" s="15">
        <f t="shared" si="11"/>
        <v>2</v>
      </c>
      <c r="E91" s="2"/>
      <c r="F91" s="21" t="s">
        <v>32</v>
      </c>
      <c r="G91" s="15">
        <f t="shared" si="12"/>
        <v>2</v>
      </c>
      <c r="H91" s="2"/>
      <c r="I91" s="2"/>
    </row>
    <row r="92">
      <c r="A92" s="19" t="s">
        <v>33</v>
      </c>
      <c r="B92" s="15">
        <f>B61</f>
        <v>1</v>
      </c>
      <c r="C92" s="19" t="s">
        <v>34</v>
      </c>
      <c r="D92" s="15">
        <f>B61</f>
        <v>1</v>
      </c>
      <c r="E92" s="2"/>
      <c r="F92" s="21" t="s">
        <v>35</v>
      </c>
      <c r="G92" s="15">
        <f>B61</f>
        <v>1</v>
      </c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19" t="s">
        <v>36</v>
      </c>
      <c r="B94" s="15">
        <f>B82 * B86 * B90</f>
        <v>-0.6</v>
      </c>
      <c r="C94" s="19" t="s">
        <v>37</v>
      </c>
      <c r="D94" s="15">
        <f>B83 * B87 * D90</f>
        <v>-0.4</v>
      </c>
      <c r="E94" s="2"/>
      <c r="F94" s="19" t="s">
        <v>38</v>
      </c>
      <c r="G94" s="15">
        <f>B84 * B88 * G90</f>
        <v>0.4</v>
      </c>
      <c r="H94" s="2"/>
      <c r="I94" s="2"/>
    </row>
    <row r="95">
      <c r="A95" s="19" t="s">
        <v>39</v>
      </c>
      <c r="B95" s="15">
        <f>B82 * B86 * B91</f>
        <v>-1.2</v>
      </c>
      <c r="C95" s="19" t="s">
        <v>40</v>
      </c>
      <c r="D95" s="15">
        <f>B83 * B87 * D91</f>
        <v>-0.8</v>
      </c>
      <c r="E95" s="2"/>
      <c r="F95" s="19" t="s">
        <v>41</v>
      </c>
      <c r="G95" s="15">
        <f>B84 * B88 * G91</f>
        <v>0.8</v>
      </c>
      <c r="H95" s="2"/>
      <c r="I95" s="2"/>
    </row>
    <row r="96">
      <c r="A96" s="19" t="s">
        <v>42</v>
      </c>
      <c r="B96" s="15">
        <f>B82 * B86 * B92</f>
        <v>-0.6</v>
      </c>
      <c r="C96" s="19" t="s">
        <v>43</v>
      </c>
      <c r="D96" s="15">
        <f>B83 * B87 * D92</f>
        <v>-0.4</v>
      </c>
      <c r="E96" s="2"/>
      <c r="F96" s="21" t="s">
        <v>44</v>
      </c>
      <c r="G96" s="15">
        <f>B84 * B88 * G92</f>
        <v>0.4</v>
      </c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2" t="s">
        <v>58</v>
      </c>
      <c r="B98" s="2"/>
      <c r="C98" s="2"/>
      <c r="D98" s="2"/>
      <c r="E98" s="2"/>
      <c r="F98" s="2"/>
      <c r="G98" s="2"/>
      <c r="H98" s="2"/>
      <c r="I98" s="2"/>
    </row>
    <row r="99">
      <c r="A99" s="14" t="s">
        <v>46</v>
      </c>
      <c r="B99" s="23">
        <v>0.1</v>
      </c>
      <c r="C99" s="2"/>
      <c r="D99" s="2"/>
      <c r="E99" s="2"/>
      <c r="F99" s="11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14" t="s">
        <v>47</v>
      </c>
      <c r="B101" s="15">
        <f>B57 - ( B99 * B94 + B49 )</f>
        <v>0.64</v>
      </c>
      <c r="C101" s="14" t="s">
        <v>48</v>
      </c>
      <c r="D101" s="15">
        <f>C57 - ( B99 * D94 + D49 )</f>
        <v>0.3</v>
      </c>
      <c r="E101" s="2"/>
      <c r="F101" s="14" t="s">
        <v>49</v>
      </c>
      <c r="G101" s="15">
        <f>D57 - ( B99 * G94 + G49 )</f>
        <v>-0.89</v>
      </c>
      <c r="H101" s="2"/>
      <c r="I101" s="2"/>
    </row>
    <row r="102">
      <c r="A102" s="14" t="s">
        <v>50</v>
      </c>
      <c r="B102" s="15">
        <f>B58 - ( B99 * B95 + B50 )</f>
        <v>0.28</v>
      </c>
      <c r="C102" s="14" t="s">
        <v>51</v>
      </c>
      <c r="D102" s="15">
        <f>C58 - ( B99 * D95 + D50 )</f>
        <v>-0.7</v>
      </c>
      <c r="E102" s="2"/>
      <c r="F102" s="14" t="s">
        <v>52</v>
      </c>
      <c r="G102" s="15">
        <f>D58 - ( B99 * G95 + G50 )</f>
        <v>0.37</v>
      </c>
      <c r="H102" s="2"/>
      <c r="I102" s="2"/>
    </row>
    <row r="103">
      <c r="A103" s="14" t="s">
        <v>53</v>
      </c>
      <c r="B103" s="15">
        <f>B56 - ( B99 * B96 + B51 )</f>
        <v>0.22</v>
      </c>
      <c r="C103" s="14" t="s">
        <v>54</v>
      </c>
      <c r="D103" s="15">
        <f>C56 - ( B99 * D96 + D51 )</f>
        <v>0.36</v>
      </c>
      <c r="E103" s="2"/>
      <c r="F103" s="14" t="s">
        <v>55</v>
      </c>
      <c r="G103" s="15">
        <f>D56 - ( B99 * G96 + G51 )</f>
        <v>0.11</v>
      </c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1" t="s">
        <v>60</v>
      </c>
      <c r="B106" s="2"/>
      <c r="C106" s="2"/>
      <c r="D106" s="2"/>
      <c r="E106" s="2"/>
      <c r="F106" s="2"/>
      <c r="G106" s="2"/>
      <c r="H106" s="2"/>
      <c r="I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</row>
    <row r="108">
      <c r="A108" s="1" t="s">
        <v>61</v>
      </c>
      <c r="B108" s="2"/>
      <c r="C108" s="2"/>
      <c r="D108" s="2"/>
      <c r="E108" s="2"/>
      <c r="F108" s="2"/>
      <c r="G108" s="2"/>
      <c r="H108" s="2"/>
      <c r="I108" s="2"/>
    </row>
    <row r="109">
      <c r="A109" s="4"/>
      <c r="B109" s="4"/>
      <c r="C109" s="4"/>
      <c r="D109" s="4"/>
      <c r="E109" s="2"/>
      <c r="F109" s="2"/>
      <c r="G109" s="2"/>
      <c r="H109" s="2"/>
      <c r="I109" s="2"/>
    </row>
    <row r="110">
      <c r="A110" s="5" t="s">
        <v>2</v>
      </c>
      <c r="B110" s="28">
        <f>B103</f>
        <v>0.22</v>
      </c>
      <c r="C110" s="28">
        <f>D103</f>
        <v>0.36</v>
      </c>
      <c r="D110" s="28">
        <f>G103</f>
        <v>0.11</v>
      </c>
      <c r="E110" s="2"/>
      <c r="F110" s="2" t="s">
        <v>3</v>
      </c>
      <c r="G110" s="2" t="s">
        <v>4</v>
      </c>
      <c r="H110" s="7" t="s">
        <v>5</v>
      </c>
      <c r="I110" s="2"/>
    </row>
    <row r="111">
      <c r="A111" s="5" t="s">
        <v>6</v>
      </c>
      <c r="B111" s="28">
        <f t="shared" ref="B111:B112" si="13">B101</f>
        <v>0.64</v>
      </c>
      <c r="C111" s="28">
        <f t="shared" ref="C111:C112" si="14">D101</f>
        <v>0.3</v>
      </c>
      <c r="D111" s="28">
        <f t="shared" ref="D111:D112" si="15">G101</f>
        <v>-0.89</v>
      </c>
      <c r="E111" s="2"/>
      <c r="F111" s="2" t="s">
        <v>7</v>
      </c>
      <c r="G111" s="2" t="s">
        <v>8</v>
      </c>
      <c r="H111" s="7" t="s">
        <v>9</v>
      </c>
      <c r="I111" s="2"/>
    </row>
    <row r="112">
      <c r="A112" s="8"/>
      <c r="B112" s="28">
        <f t="shared" si="13"/>
        <v>0.28</v>
      </c>
      <c r="C112" s="28">
        <f t="shared" si="14"/>
        <v>-0.7</v>
      </c>
      <c r="D112" s="28">
        <f t="shared" si="15"/>
        <v>0.37</v>
      </c>
      <c r="E112" s="2"/>
      <c r="F112" s="2" t="s">
        <v>10</v>
      </c>
      <c r="G112" s="2" t="s">
        <v>11</v>
      </c>
      <c r="H112" s="7" t="s">
        <v>12</v>
      </c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11"/>
      <c r="B114" s="4"/>
      <c r="C114" s="2"/>
      <c r="D114" s="2"/>
      <c r="E114" s="2"/>
      <c r="F114" s="2"/>
      <c r="G114" s="2"/>
      <c r="H114" s="2"/>
      <c r="I114" s="2"/>
    </row>
    <row r="115">
      <c r="A115" s="9" t="s">
        <v>14</v>
      </c>
      <c r="B115" s="6">
        <v>1.0</v>
      </c>
      <c r="C115" s="2"/>
      <c r="D115" s="2"/>
      <c r="E115" s="2"/>
      <c r="F115" s="2"/>
      <c r="G115" s="2"/>
      <c r="H115" s="2"/>
      <c r="I115" s="2"/>
    </row>
    <row r="116">
      <c r="A116" s="9" t="s">
        <v>15</v>
      </c>
      <c r="B116" s="6">
        <v>3.0</v>
      </c>
      <c r="C116" s="2"/>
      <c r="D116" s="2"/>
      <c r="E116" s="2"/>
      <c r="F116" s="2"/>
      <c r="G116" s="2"/>
      <c r="H116" s="2"/>
      <c r="I116" s="2"/>
    </row>
    <row r="117">
      <c r="A117" s="10"/>
      <c r="B117" s="6">
        <v>1.0</v>
      </c>
      <c r="C117" s="2"/>
      <c r="D117" s="2"/>
      <c r="E117" s="2"/>
      <c r="F117" s="2"/>
      <c r="G117" s="2"/>
      <c r="H117" s="2"/>
      <c r="I117" s="2"/>
    </row>
    <row r="118">
      <c r="A118" s="2"/>
      <c r="B118" s="4"/>
      <c r="C118" s="2"/>
      <c r="D118" s="2"/>
      <c r="E118" s="2"/>
      <c r="F118" s="2"/>
      <c r="G118" s="2"/>
      <c r="H118" s="2"/>
      <c r="I118" s="2"/>
    </row>
    <row r="119">
      <c r="A119" s="10" t="s">
        <v>16</v>
      </c>
      <c r="B119" s="6">
        <v>2.0</v>
      </c>
      <c r="C119" s="2"/>
      <c r="D119" s="2"/>
      <c r="E119" s="2"/>
      <c r="F119" s="2"/>
      <c r="G119" s="2"/>
      <c r="H119" s="2"/>
      <c r="I119" s="2"/>
    </row>
    <row r="120">
      <c r="A120" s="10"/>
      <c r="B120" s="6">
        <v>0.3</v>
      </c>
      <c r="C120" s="2"/>
      <c r="D120" s="2"/>
      <c r="E120" s="2"/>
      <c r="F120" s="2"/>
      <c r="G120" s="2"/>
      <c r="H120" s="2"/>
      <c r="I120" s="2"/>
    </row>
    <row r="121">
      <c r="A121" s="10"/>
      <c r="B121" s="6">
        <v>-1.9</v>
      </c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11"/>
      <c r="B123" s="2"/>
      <c r="C123" s="2"/>
      <c r="D123" s="2"/>
      <c r="E123" s="2"/>
      <c r="F123" s="2"/>
      <c r="G123" s="2"/>
      <c r="H123" s="2"/>
      <c r="I123" s="2"/>
    </row>
    <row r="124">
      <c r="A124" s="12" t="s">
        <v>17</v>
      </c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13"/>
      <c r="C125" s="2"/>
      <c r="D125" s="2"/>
      <c r="E125" s="2"/>
      <c r="F125" s="2"/>
      <c r="G125" s="2"/>
      <c r="H125" s="2"/>
      <c r="I125" s="2"/>
    </row>
    <row r="126">
      <c r="A126" s="14" t="s">
        <v>18</v>
      </c>
      <c r="B126" s="15">
        <f t="array" ref="B126:B128">MMULT(TRANSPOSE(B110:D112), B115:B117)</f>
        <v>2.42</v>
      </c>
      <c r="C126" s="16"/>
      <c r="D126" s="1"/>
      <c r="E126" s="2"/>
      <c r="F126" s="2"/>
      <c r="G126" s="2"/>
      <c r="H126" s="2"/>
      <c r="I126" s="2"/>
    </row>
    <row r="127">
      <c r="A127" s="2"/>
      <c r="B127" s="15">
        <v>0.5599999999999997</v>
      </c>
      <c r="C127" s="17"/>
      <c r="D127" s="2"/>
      <c r="E127" s="2"/>
      <c r="F127" s="2"/>
      <c r="G127" s="2"/>
      <c r="H127" s="2"/>
      <c r="I127" s="2"/>
    </row>
    <row r="128">
      <c r="A128" s="2"/>
      <c r="B128" s="15">
        <v>-2.19</v>
      </c>
      <c r="C128" s="17"/>
      <c r="D128" s="2"/>
      <c r="E128" s="2"/>
      <c r="F128" s="2"/>
      <c r="G128" s="2"/>
      <c r="H128" s="2"/>
      <c r="I128" s="2"/>
    </row>
    <row r="129">
      <c r="A129" s="2"/>
      <c r="B129" s="13"/>
      <c r="C129" s="17"/>
      <c r="D129" s="1"/>
      <c r="E129" s="2"/>
      <c r="F129" s="2"/>
      <c r="G129" s="2"/>
      <c r="H129" s="2"/>
      <c r="I129" s="2"/>
    </row>
    <row r="130">
      <c r="A130" s="14" t="s">
        <v>19</v>
      </c>
      <c r="B130" s="15">
        <f t="shared" ref="B130:B132" si="16">B126</f>
        <v>2.42</v>
      </c>
      <c r="C130" s="17"/>
      <c r="D130" s="1"/>
      <c r="E130" s="1"/>
      <c r="F130" s="2"/>
      <c r="G130" s="2"/>
      <c r="H130" s="2"/>
      <c r="I130" s="2"/>
    </row>
    <row r="131">
      <c r="A131" s="2"/>
      <c r="B131" s="15">
        <f t="shared" si="16"/>
        <v>0.56</v>
      </c>
      <c r="C131" s="17"/>
      <c r="D131" s="2"/>
      <c r="E131" s="2"/>
      <c r="F131" s="2"/>
      <c r="G131" s="2"/>
      <c r="H131" s="2"/>
      <c r="I131" s="2"/>
    </row>
    <row r="132">
      <c r="A132" s="2"/>
      <c r="B132" s="18">
        <f t="shared" si="16"/>
        <v>-2.19</v>
      </c>
      <c r="C132" s="17"/>
      <c r="D132" s="2"/>
      <c r="E132" s="2"/>
      <c r="F132" s="2"/>
      <c r="G132" s="2"/>
      <c r="H132" s="2"/>
      <c r="I132" s="2"/>
    </row>
    <row r="133">
      <c r="A133" s="2"/>
      <c r="B133" s="17"/>
      <c r="C133" s="17"/>
      <c r="D133" s="2"/>
      <c r="E133" s="2"/>
      <c r="F133" s="2"/>
      <c r="G133" s="2"/>
      <c r="H133" s="2"/>
      <c r="I133" s="2"/>
    </row>
    <row r="134">
      <c r="A134" s="12" t="s">
        <v>20</v>
      </c>
      <c r="B134" s="17"/>
      <c r="C134" s="17"/>
      <c r="D134" s="2"/>
      <c r="E134" s="2"/>
      <c r="F134" s="2"/>
      <c r="G134" s="2"/>
      <c r="H134" s="2"/>
      <c r="I134" s="2"/>
    </row>
    <row r="135">
      <c r="A135" s="19" t="s">
        <v>21</v>
      </c>
      <c r="B135" s="15">
        <f t="shared" ref="B135:B137" si="17">2 * -1 * 0.5 * (B119 - B130)</f>
        <v>0.42</v>
      </c>
      <c r="C135" s="2"/>
      <c r="D135" s="2"/>
      <c r="E135" s="2"/>
      <c r="F135" s="11"/>
      <c r="G135" s="2"/>
      <c r="H135" s="2"/>
      <c r="I135" s="2"/>
    </row>
    <row r="136">
      <c r="A136" s="19" t="s">
        <v>22</v>
      </c>
      <c r="B136" s="15">
        <f t="shared" si="17"/>
        <v>0.26</v>
      </c>
      <c r="C136" s="2"/>
      <c r="D136" s="2"/>
      <c r="E136" s="2"/>
      <c r="F136" s="11"/>
      <c r="G136" s="2"/>
      <c r="H136" s="2"/>
      <c r="I136" s="2"/>
    </row>
    <row r="137">
      <c r="A137" s="19" t="s">
        <v>23</v>
      </c>
      <c r="B137" s="14">
        <f t="shared" si="17"/>
        <v>-0.29</v>
      </c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19" t="s">
        <v>24</v>
      </c>
      <c r="B139" s="15">
        <f t="shared" ref="B139:B141" si="18">1</f>
        <v>1</v>
      </c>
      <c r="C139" s="2"/>
      <c r="D139" s="2"/>
      <c r="E139" s="2"/>
      <c r="F139" s="2"/>
      <c r="G139" s="2"/>
      <c r="H139" s="2"/>
      <c r="I139" s="2"/>
    </row>
    <row r="140">
      <c r="A140" s="19" t="s">
        <v>25</v>
      </c>
      <c r="B140" s="15">
        <f t="shared" si="18"/>
        <v>1</v>
      </c>
      <c r="C140" s="2" t="str">
        <f>C137</f>
        <v/>
      </c>
      <c r="D140" s="2"/>
      <c r="E140" s="2"/>
      <c r="F140" s="2"/>
      <c r="G140" s="2"/>
      <c r="H140" s="2"/>
      <c r="I140" s="2"/>
    </row>
    <row r="141">
      <c r="A141" s="19" t="s">
        <v>26</v>
      </c>
      <c r="B141" s="14">
        <f t="shared" si="18"/>
        <v>1</v>
      </c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19" t="s">
        <v>27</v>
      </c>
      <c r="B143" s="15">
        <f t="shared" ref="B143:B144" si="19">B116</f>
        <v>3</v>
      </c>
      <c r="C143" s="19" t="s">
        <v>28</v>
      </c>
      <c r="D143" s="15">
        <f t="shared" ref="D143:D144" si="20">B116</f>
        <v>3</v>
      </c>
      <c r="E143" s="2"/>
      <c r="F143" s="21" t="s">
        <v>29</v>
      </c>
      <c r="G143" s="15">
        <f t="shared" ref="G143:G144" si="21">B116</f>
        <v>3</v>
      </c>
      <c r="H143" s="2"/>
      <c r="I143" s="2"/>
    </row>
    <row r="144">
      <c r="A144" s="19" t="s">
        <v>30</v>
      </c>
      <c r="B144" s="15">
        <f t="shared" si="19"/>
        <v>1</v>
      </c>
      <c r="C144" s="19" t="s">
        <v>31</v>
      </c>
      <c r="D144" s="15">
        <f t="shared" si="20"/>
        <v>1</v>
      </c>
      <c r="E144" s="2"/>
      <c r="F144" s="21" t="s">
        <v>32</v>
      </c>
      <c r="G144" s="15">
        <f t="shared" si="21"/>
        <v>1</v>
      </c>
      <c r="H144" s="2"/>
      <c r="I144" s="2"/>
    </row>
    <row r="145">
      <c r="A145" s="19" t="s">
        <v>33</v>
      </c>
      <c r="B145" s="15">
        <f>B115</f>
        <v>1</v>
      </c>
      <c r="C145" s="19" t="s">
        <v>34</v>
      </c>
      <c r="D145" s="15">
        <f>B115</f>
        <v>1</v>
      </c>
      <c r="E145" s="2"/>
      <c r="F145" s="21" t="s">
        <v>35</v>
      </c>
      <c r="G145" s="15">
        <f>B115</f>
        <v>1</v>
      </c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19" t="s">
        <v>36</v>
      </c>
      <c r="B147" s="15">
        <f>B135 * B139 * B143</f>
        <v>1.26</v>
      </c>
      <c r="C147" s="19" t="s">
        <v>37</v>
      </c>
      <c r="D147" s="15">
        <f>B136 * B140 * D143</f>
        <v>0.78</v>
      </c>
      <c r="E147" s="2"/>
      <c r="F147" s="19" t="s">
        <v>38</v>
      </c>
      <c r="G147" s="15">
        <f>B137 * B141 * G143</f>
        <v>-0.87</v>
      </c>
      <c r="H147" s="2"/>
      <c r="I147" s="2"/>
    </row>
    <row r="148">
      <c r="A148" s="19" t="s">
        <v>39</v>
      </c>
      <c r="B148" s="15">
        <f>B135 * B139 * B144</f>
        <v>0.42</v>
      </c>
      <c r="C148" s="19" t="s">
        <v>40</v>
      </c>
      <c r="D148" s="15">
        <f>B136 * B140 * D144</f>
        <v>0.26</v>
      </c>
      <c r="E148" s="2"/>
      <c r="F148" s="19" t="s">
        <v>41</v>
      </c>
      <c r="G148" s="15">
        <f>B137 * B141 * G144</f>
        <v>-0.29</v>
      </c>
      <c r="H148" s="2"/>
      <c r="I148" s="2"/>
    </row>
    <row r="149">
      <c r="A149" s="19" t="s">
        <v>42</v>
      </c>
      <c r="B149" s="15">
        <f>B135 * B139 * B145</f>
        <v>0.42</v>
      </c>
      <c r="C149" s="19" t="s">
        <v>43</v>
      </c>
      <c r="D149" s="15">
        <f>B136 * B140 * D145</f>
        <v>0.26</v>
      </c>
      <c r="E149" s="2"/>
      <c r="F149" s="21" t="s">
        <v>44</v>
      </c>
      <c r="G149" s="15">
        <f>B137 * B141 * G145</f>
        <v>-0.29</v>
      </c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2" t="s">
        <v>45</v>
      </c>
      <c r="B151" s="2"/>
      <c r="C151" s="2"/>
      <c r="D151" s="2"/>
      <c r="E151" s="2"/>
      <c r="F151" s="2"/>
      <c r="G151" s="2"/>
      <c r="H151" s="2"/>
      <c r="I151" s="2"/>
    </row>
    <row r="152">
      <c r="A152" s="14" t="s">
        <v>46</v>
      </c>
      <c r="B152" s="23">
        <v>0.1</v>
      </c>
      <c r="C152" s="2"/>
      <c r="D152" s="2"/>
      <c r="E152" s="2"/>
      <c r="F152" s="11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14" t="s">
        <v>47</v>
      </c>
      <c r="B154" s="15">
        <f>B152 * B147</f>
        <v>0.126</v>
      </c>
      <c r="C154" s="14" t="s">
        <v>48</v>
      </c>
      <c r="D154" s="15">
        <f>B152 * D147</f>
        <v>0.078</v>
      </c>
      <c r="E154" s="2"/>
      <c r="F154" s="14" t="s">
        <v>49</v>
      </c>
      <c r="G154" s="15">
        <f>B152 * G147</f>
        <v>-0.087</v>
      </c>
      <c r="H154" s="2"/>
      <c r="I154" s="2"/>
    </row>
    <row r="155">
      <c r="A155" s="14" t="s">
        <v>50</v>
      </c>
      <c r="B155" s="15">
        <f>B152 * B148</f>
        <v>0.042</v>
      </c>
      <c r="C155" s="14" t="s">
        <v>51</v>
      </c>
      <c r="D155" s="15">
        <f>B152 * D148</f>
        <v>0.026</v>
      </c>
      <c r="E155" s="2"/>
      <c r="F155" s="14" t="s">
        <v>52</v>
      </c>
      <c r="G155" s="15">
        <f>B152 * G148</f>
        <v>-0.029</v>
      </c>
      <c r="H155" s="2"/>
      <c r="I155" s="2"/>
    </row>
    <row r="156">
      <c r="A156" s="14" t="s">
        <v>53</v>
      </c>
      <c r="B156" s="15">
        <f>B152 * B149</f>
        <v>0.042</v>
      </c>
      <c r="C156" s="14" t="s">
        <v>54</v>
      </c>
      <c r="D156" s="15">
        <f>B152 * D149</f>
        <v>0.026</v>
      </c>
      <c r="E156" s="2"/>
      <c r="F156" s="14" t="s">
        <v>55</v>
      </c>
      <c r="G156" s="15">
        <f>B152 * G149</f>
        <v>-0.029</v>
      </c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1" t="s">
        <v>62</v>
      </c>
      <c r="B159" s="2"/>
      <c r="C159" s="2"/>
      <c r="D159" s="2"/>
      <c r="E159" s="2"/>
      <c r="F159" s="2"/>
      <c r="G159" s="2"/>
      <c r="H159" s="2"/>
      <c r="I159" s="2"/>
    </row>
    <row r="160">
      <c r="A160" s="4"/>
      <c r="B160" s="4"/>
      <c r="C160" s="4"/>
      <c r="D160" s="4"/>
      <c r="E160" s="2"/>
      <c r="F160" s="2"/>
      <c r="G160" s="2"/>
      <c r="H160" s="2"/>
      <c r="I160" s="2"/>
    </row>
    <row r="161">
      <c r="A161" s="5" t="s">
        <v>2</v>
      </c>
      <c r="B161" s="28">
        <f t="shared" ref="B161:D161" si="22">B110</f>
        <v>0.22</v>
      </c>
      <c r="C161" s="28">
        <f t="shared" si="22"/>
        <v>0.36</v>
      </c>
      <c r="D161" s="28">
        <f t="shared" si="22"/>
        <v>0.11</v>
      </c>
      <c r="E161" s="2"/>
      <c r="F161" s="2" t="s">
        <v>3</v>
      </c>
      <c r="G161" s="2" t="s">
        <v>4</v>
      </c>
      <c r="H161" s="7" t="s">
        <v>5</v>
      </c>
      <c r="I161" s="2"/>
    </row>
    <row r="162">
      <c r="A162" s="5" t="s">
        <v>6</v>
      </c>
      <c r="B162" s="28">
        <f t="shared" ref="B162:D162" si="23">B111</f>
        <v>0.64</v>
      </c>
      <c r="C162" s="28">
        <f t="shared" si="23"/>
        <v>0.3</v>
      </c>
      <c r="D162" s="28">
        <f t="shared" si="23"/>
        <v>-0.89</v>
      </c>
      <c r="E162" s="2"/>
      <c r="F162" s="2" t="s">
        <v>7</v>
      </c>
      <c r="G162" s="2" t="s">
        <v>8</v>
      </c>
      <c r="H162" s="7" t="s">
        <v>9</v>
      </c>
      <c r="I162" s="2"/>
    </row>
    <row r="163">
      <c r="A163" s="8"/>
      <c r="B163" s="28">
        <f t="shared" ref="B163:D163" si="24">B112</f>
        <v>0.28</v>
      </c>
      <c r="C163" s="28">
        <f t="shared" si="24"/>
        <v>-0.7</v>
      </c>
      <c r="D163" s="28">
        <f t="shared" si="24"/>
        <v>0.37</v>
      </c>
      <c r="E163" s="2"/>
      <c r="F163" s="2" t="s">
        <v>10</v>
      </c>
      <c r="G163" s="2" t="s">
        <v>11</v>
      </c>
      <c r="H163" s="7" t="s">
        <v>12</v>
      </c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9" t="s">
        <v>14</v>
      </c>
      <c r="B165" s="24">
        <v>1.0</v>
      </c>
      <c r="C165" s="2"/>
      <c r="D165" s="2"/>
      <c r="E165" s="2"/>
      <c r="F165" s="2"/>
      <c r="G165" s="2"/>
      <c r="H165" s="2"/>
      <c r="I165" s="2"/>
    </row>
    <row r="166">
      <c r="A166" s="9" t="s">
        <v>15</v>
      </c>
      <c r="B166" s="6">
        <v>1.0</v>
      </c>
      <c r="C166" s="2"/>
      <c r="D166" s="2"/>
      <c r="E166" s="2"/>
      <c r="F166" s="2"/>
      <c r="G166" s="2"/>
      <c r="H166" s="2"/>
      <c r="I166" s="2"/>
    </row>
    <row r="167">
      <c r="A167" s="10"/>
      <c r="B167" s="6">
        <v>2.0</v>
      </c>
      <c r="C167" s="2"/>
      <c r="D167" s="2"/>
      <c r="E167" s="2"/>
      <c r="F167" s="2"/>
      <c r="G167" s="2"/>
      <c r="H167" s="2"/>
      <c r="I167" s="2"/>
    </row>
    <row r="168">
      <c r="A168" s="2"/>
      <c r="B168" s="4"/>
      <c r="C168" s="2"/>
      <c r="D168" s="2"/>
      <c r="E168" s="2"/>
      <c r="F168" s="2"/>
      <c r="G168" s="2"/>
      <c r="H168" s="2"/>
      <c r="I168" s="2"/>
    </row>
    <row r="169">
      <c r="A169" s="10" t="s">
        <v>16</v>
      </c>
      <c r="B169" s="25">
        <v>1.3</v>
      </c>
      <c r="C169" s="2"/>
      <c r="D169" s="2"/>
      <c r="E169" s="2"/>
      <c r="F169" s="2"/>
      <c r="G169" s="2"/>
      <c r="H169" s="2"/>
      <c r="I169" s="2"/>
    </row>
    <row r="170">
      <c r="A170" s="10"/>
      <c r="B170" s="25">
        <v>-0.7</v>
      </c>
      <c r="C170" s="2"/>
      <c r="D170" s="2"/>
      <c r="E170" s="2"/>
      <c r="F170" s="2"/>
      <c r="G170" s="2"/>
      <c r="H170" s="2"/>
      <c r="I170" s="2"/>
    </row>
    <row r="171">
      <c r="A171" s="10"/>
      <c r="B171" s="25">
        <v>0.1</v>
      </c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11"/>
      <c r="B174" s="2"/>
      <c r="C174" s="2"/>
      <c r="D174" s="2"/>
      <c r="E174" s="2"/>
      <c r="F174" s="2"/>
      <c r="G174" s="2"/>
      <c r="H174" s="2"/>
      <c r="I174" s="2"/>
    </row>
    <row r="175">
      <c r="A175" s="12" t="s">
        <v>17</v>
      </c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13"/>
      <c r="C176" s="2"/>
      <c r="D176" s="2"/>
      <c r="E176" s="2"/>
      <c r="F176" s="2"/>
      <c r="G176" s="2"/>
      <c r="H176" s="2"/>
      <c r="I176" s="2"/>
    </row>
    <row r="177">
      <c r="A177" s="14" t="s">
        <v>18</v>
      </c>
      <c r="B177" s="15">
        <f t="array" ref="B177:B179">MMULT(TRANSPOSE(B161:D163), B165:B167)</f>
        <v>1.42</v>
      </c>
      <c r="C177" s="16"/>
      <c r="D177" s="1"/>
      <c r="E177" s="2"/>
      <c r="F177" s="2"/>
      <c r="G177" s="2"/>
      <c r="H177" s="2"/>
      <c r="I177" s="2"/>
    </row>
    <row r="178">
      <c r="A178" s="2"/>
      <c r="B178" s="15">
        <v>-0.7400000000000002</v>
      </c>
      <c r="C178" s="17"/>
      <c r="D178" s="2"/>
      <c r="E178" s="2"/>
      <c r="F178" s="2"/>
      <c r="G178" s="2"/>
      <c r="H178" s="2"/>
      <c r="I178" s="2"/>
    </row>
    <row r="179">
      <c r="A179" s="2"/>
      <c r="B179" s="15">
        <v>-0.040000000000000036</v>
      </c>
      <c r="C179" s="17"/>
      <c r="D179" s="2"/>
      <c r="E179" s="2"/>
      <c r="F179" s="2"/>
      <c r="G179" s="2"/>
      <c r="H179" s="2"/>
      <c r="I179" s="2"/>
    </row>
    <row r="180">
      <c r="A180" s="2"/>
      <c r="B180" s="13"/>
      <c r="C180" s="17"/>
      <c r="D180" s="2"/>
      <c r="E180" s="2"/>
      <c r="F180" s="2"/>
      <c r="G180" s="2"/>
      <c r="H180" s="2"/>
      <c r="I180" s="2"/>
    </row>
    <row r="181">
      <c r="A181" s="14" t="s">
        <v>19</v>
      </c>
      <c r="B181" s="15">
        <f t="shared" ref="B181:B183" si="25">B177</f>
        <v>1.42</v>
      </c>
      <c r="C181" s="17"/>
      <c r="D181" s="1"/>
      <c r="E181" s="1"/>
      <c r="F181" s="2"/>
      <c r="G181" s="2"/>
      <c r="H181" s="2"/>
      <c r="I181" s="2"/>
    </row>
    <row r="182">
      <c r="A182" s="2"/>
      <c r="B182" s="15">
        <f t="shared" si="25"/>
        <v>-0.74</v>
      </c>
      <c r="C182" s="17"/>
      <c r="D182" s="2"/>
      <c r="E182" s="2"/>
      <c r="F182" s="2"/>
      <c r="G182" s="2"/>
      <c r="H182" s="2"/>
      <c r="I182" s="2"/>
    </row>
    <row r="183">
      <c r="A183" s="2"/>
      <c r="B183" s="26">
        <f t="shared" si="25"/>
        <v>-0.04</v>
      </c>
      <c r="C183" s="17"/>
      <c r="D183" s="2"/>
      <c r="E183" s="2"/>
      <c r="F183" s="2"/>
      <c r="G183" s="2"/>
      <c r="H183" s="2"/>
      <c r="I183" s="2"/>
    </row>
    <row r="184">
      <c r="A184" s="2"/>
      <c r="B184" s="17"/>
      <c r="C184" s="17"/>
      <c r="D184" s="2"/>
      <c r="E184" s="2"/>
      <c r="F184" s="2"/>
      <c r="G184" s="2"/>
      <c r="H184" s="2"/>
      <c r="I184" s="2"/>
    </row>
    <row r="185">
      <c r="A185" s="12" t="s">
        <v>20</v>
      </c>
      <c r="B185" s="17"/>
      <c r="C185" s="17"/>
      <c r="D185" s="2"/>
      <c r="E185" s="2"/>
      <c r="F185" s="2"/>
      <c r="G185" s="2"/>
      <c r="H185" s="2"/>
      <c r="I185" s="2"/>
    </row>
    <row r="186">
      <c r="A186" s="19" t="s">
        <v>21</v>
      </c>
      <c r="B186" s="15">
        <f t="shared" ref="B186:B188" si="26">2 * -1 * 0.5 * (B169 - B181)</f>
        <v>0.12</v>
      </c>
      <c r="C186" s="2"/>
      <c r="D186" s="2"/>
      <c r="E186" s="2"/>
      <c r="F186" s="11"/>
      <c r="G186" s="2"/>
      <c r="H186" s="2"/>
      <c r="I186" s="2"/>
    </row>
    <row r="187">
      <c r="A187" s="19" t="s">
        <v>22</v>
      </c>
      <c r="B187" s="15">
        <f t="shared" si="26"/>
        <v>-0.04</v>
      </c>
      <c r="C187" s="2"/>
      <c r="D187" s="2"/>
      <c r="E187" s="2"/>
      <c r="F187" s="11"/>
      <c r="G187" s="2"/>
      <c r="H187" s="2"/>
      <c r="I187" s="2"/>
    </row>
    <row r="188">
      <c r="A188" s="19" t="s">
        <v>23</v>
      </c>
      <c r="B188" s="14">
        <f t="shared" si="26"/>
        <v>-0.14</v>
      </c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19" t="s">
        <v>24</v>
      </c>
      <c r="B190" s="15">
        <f t="shared" ref="B190:B192" si="27">1</f>
        <v>1</v>
      </c>
      <c r="C190" s="2"/>
      <c r="D190" s="2"/>
      <c r="E190" s="2"/>
      <c r="F190" s="2"/>
      <c r="G190" s="2"/>
      <c r="H190" s="2"/>
      <c r="I190" s="2"/>
    </row>
    <row r="191">
      <c r="A191" s="19" t="s">
        <v>25</v>
      </c>
      <c r="B191" s="15">
        <f t="shared" si="27"/>
        <v>1</v>
      </c>
      <c r="C191" s="2" t="str">
        <f>C188</f>
        <v/>
      </c>
      <c r="D191" s="2"/>
      <c r="E191" s="2"/>
      <c r="F191" s="2"/>
      <c r="G191" s="2"/>
      <c r="H191" s="2"/>
      <c r="I191" s="2"/>
    </row>
    <row r="192">
      <c r="A192" s="19" t="s">
        <v>26</v>
      </c>
      <c r="B192" s="14">
        <f t="shared" si="27"/>
        <v>1</v>
      </c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19" t="s">
        <v>27</v>
      </c>
      <c r="B194" s="15">
        <f t="shared" ref="B194:B195" si="28">B166</f>
        <v>1</v>
      </c>
      <c r="C194" s="19" t="s">
        <v>28</v>
      </c>
      <c r="D194" s="15">
        <f t="shared" ref="D194:D195" si="29">B166</f>
        <v>1</v>
      </c>
      <c r="E194" s="2"/>
      <c r="F194" s="21" t="s">
        <v>29</v>
      </c>
      <c r="G194" s="15">
        <f t="shared" ref="G194:G195" si="30">B166</f>
        <v>1</v>
      </c>
      <c r="H194" s="2"/>
      <c r="I194" s="2"/>
    </row>
    <row r="195">
      <c r="A195" s="19" t="s">
        <v>30</v>
      </c>
      <c r="B195" s="15">
        <f t="shared" si="28"/>
        <v>2</v>
      </c>
      <c r="C195" s="19" t="s">
        <v>31</v>
      </c>
      <c r="D195" s="15">
        <f t="shared" si="29"/>
        <v>2</v>
      </c>
      <c r="E195" s="2"/>
      <c r="F195" s="21" t="s">
        <v>32</v>
      </c>
      <c r="G195" s="15">
        <f t="shared" si="30"/>
        <v>2</v>
      </c>
      <c r="H195" s="2"/>
      <c r="I195" s="2"/>
    </row>
    <row r="196">
      <c r="A196" s="19" t="s">
        <v>33</v>
      </c>
      <c r="B196" s="15">
        <f>B165</f>
        <v>1</v>
      </c>
      <c r="C196" s="19" t="s">
        <v>34</v>
      </c>
      <c r="D196" s="15">
        <f>B165</f>
        <v>1</v>
      </c>
      <c r="E196" s="2"/>
      <c r="F196" s="21" t="s">
        <v>35</v>
      </c>
      <c r="G196" s="15">
        <f>B165</f>
        <v>1</v>
      </c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19" t="s">
        <v>36</v>
      </c>
      <c r="B198" s="15">
        <f>B186 * B190 * B194</f>
        <v>0.12</v>
      </c>
      <c r="C198" s="19" t="s">
        <v>37</v>
      </c>
      <c r="D198" s="15">
        <f>B187 * B191 * D194</f>
        <v>-0.04</v>
      </c>
      <c r="E198" s="2"/>
      <c r="F198" s="19" t="s">
        <v>38</v>
      </c>
      <c r="G198" s="15">
        <f>B188 * B192 * G194</f>
        <v>-0.14</v>
      </c>
      <c r="H198" s="2"/>
      <c r="I198" s="2"/>
    </row>
    <row r="199">
      <c r="A199" s="19" t="s">
        <v>39</v>
      </c>
      <c r="B199" s="15">
        <f>B186 * B190 * B195</f>
        <v>0.24</v>
      </c>
      <c r="C199" s="19" t="s">
        <v>40</v>
      </c>
      <c r="D199" s="15">
        <f>B187 * B191 * D195</f>
        <v>-0.08</v>
      </c>
      <c r="E199" s="2"/>
      <c r="F199" s="19" t="s">
        <v>41</v>
      </c>
      <c r="G199" s="15">
        <f>B188 * B192 * G195</f>
        <v>-0.28</v>
      </c>
      <c r="H199" s="2"/>
      <c r="I199" s="2"/>
    </row>
    <row r="200">
      <c r="A200" s="19" t="s">
        <v>42</v>
      </c>
      <c r="B200" s="15">
        <f>B186 * B190 * B196</f>
        <v>0.12</v>
      </c>
      <c r="C200" s="19" t="s">
        <v>43</v>
      </c>
      <c r="D200" s="15">
        <f>B187 * B191 * D196</f>
        <v>-0.04</v>
      </c>
      <c r="E200" s="2"/>
      <c r="F200" s="21" t="s">
        <v>44</v>
      </c>
      <c r="G200" s="15">
        <f>B188 * B192 * G196</f>
        <v>-0.14</v>
      </c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2" t="s">
        <v>58</v>
      </c>
      <c r="B202" s="2"/>
      <c r="C202" s="2"/>
      <c r="D202" s="2"/>
      <c r="E202" s="2"/>
      <c r="F202" s="2"/>
      <c r="G202" s="2"/>
      <c r="H202" s="2"/>
      <c r="I202" s="2"/>
    </row>
    <row r="203">
      <c r="A203" s="14" t="s">
        <v>46</v>
      </c>
      <c r="B203" s="23">
        <v>0.1</v>
      </c>
      <c r="C203" s="2"/>
      <c r="D203" s="2"/>
      <c r="E203" s="2"/>
      <c r="F203" s="11" t="s">
        <v>63</v>
      </c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14" t="s">
        <v>47</v>
      </c>
      <c r="B205" s="15">
        <f>B162 - ( B203 * B198 + B154 )</f>
        <v>0.502</v>
      </c>
      <c r="C205" s="14" t="s">
        <v>48</v>
      </c>
      <c r="D205" s="15">
        <f>C162 - ( B203 * D198 + D154 )</f>
        <v>0.226</v>
      </c>
      <c r="E205" s="2"/>
      <c r="F205" s="14" t="s">
        <v>49</v>
      </c>
      <c r="G205" s="15">
        <f>D162 - ( B203 * G198 + G154 )</f>
        <v>-0.789</v>
      </c>
      <c r="H205" s="2"/>
      <c r="I205" s="2"/>
    </row>
    <row r="206">
      <c r="A206" s="14" t="s">
        <v>50</v>
      </c>
      <c r="B206" s="15">
        <f>B163 - ( B203 * B199 + B155 )</f>
        <v>0.214</v>
      </c>
      <c r="C206" s="14" t="s">
        <v>51</v>
      </c>
      <c r="D206" s="15">
        <f>C163 - ( B203 * D199 + D155 )</f>
        <v>-0.718</v>
      </c>
      <c r="E206" s="2"/>
      <c r="F206" s="14" t="s">
        <v>52</v>
      </c>
      <c r="G206" s="15">
        <f>D163 - ( B203 * G199 + G155 )</f>
        <v>0.427</v>
      </c>
      <c r="H206" s="2"/>
      <c r="I206" s="2"/>
    </row>
    <row r="207">
      <c r="A207" s="14" t="s">
        <v>53</v>
      </c>
      <c r="B207" s="15">
        <f>B161 - ( B203 * B200 + B156 )</f>
        <v>0.166</v>
      </c>
      <c r="C207" s="14" t="s">
        <v>54</v>
      </c>
      <c r="D207" s="15">
        <f>C161 - ( B203 * D200 + D156 )</f>
        <v>0.338</v>
      </c>
      <c r="E207" s="2"/>
      <c r="F207" s="14" t="s">
        <v>55</v>
      </c>
      <c r="G207" s="15">
        <f>D161 - ( B203 * G200 + G156 )</f>
        <v>0.153</v>
      </c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>
      <c r="A2" s="31" t="s">
        <v>1</v>
      </c>
      <c r="B2" s="32"/>
      <c r="C2" s="32"/>
      <c r="D2" s="32"/>
      <c r="E2" s="30"/>
      <c r="F2" s="30"/>
      <c r="G2" s="30"/>
      <c r="H2" s="30"/>
      <c r="I2" s="30"/>
    </row>
    <row r="3">
      <c r="A3" s="33" t="s">
        <v>2</v>
      </c>
      <c r="B3" s="34">
        <v>0.1</v>
      </c>
      <c r="C3" s="34">
        <v>0.3</v>
      </c>
      <c r="D3" s="34">
        <v>0.2</v>
      </c>
      <c r="E3" s="30"/>
      <c r="F3" s="30" t="s">
        <v>3</v>
      </c>
      <c r="G3" s="30" t="s">
        <v>4</v>
      </c>
      <c r="H3" s="35" t="s">
        <v>5</v>
      </c>
      <c r="I3" s="30"/>
    </row>
    <row r="4">
      <c r="A4" s="33" t="s">
        <v>6</v>
      </c>
      <c r="B4" s="34">
        <v>0.4</v>
      </c>
      <c r="C4" s="34">
        <v>0.2</v>
      </c>
      <c r="D4" s="34">
        <v>-0.7</v>
      </c>
      <c r="E4" s="30"/>
      <c r="F4" s="30" t="s">
        <v>7</v>
      </c>
      <c r="G4" s="30" t="s">
        <v>8</v>
      </c>
      <c r="H4" s="35" t="s">
        <v>9</v>
      </c>
      <c r="I4" s="30"/>
    </row>
    <row r="5">
      <c r="A5" s="36"/>
      <c r="B5" s="34">
        <v>0.1</v>
      </c>
      <c r="C5" s="34">
        <v>-0.8</v>
      </c>
      <c r="D5" s="34">
        <v>0.5</v>
      </c>
      <c r="E5" s="30"/>
      <c r="F5" s="30" t="s">
        <v>10</v>
      </c>
      <c r="G5" s="30" t="s">
        <v>11</v>
      </c>
      <c r="H5" s="35" t="s">
        <v>12</v>
      </c>
      <c r="I5" s="30"/>
    </row>
    <row r="6">
      <c r="A6" s="30"/>
      <c r="B6" s="30"/>
      <c r="C6" s="30"/>
      <c r="D6" s="30"/>
      <c r="E6" s="30"/>
      <c r="F6" s="30"/>
      <c r="G6" s="30"/>
      <c r="H6" s="30"/>
      <c r="I6" s="30"/>
    </row>
    <row r="7">
      <c r="A7" s="29" t="s">
        <v>13</v>
      </c>
      <c r="B7" s="32"/>
      <c r="C7" s="30"/>
      <c r="D7" s="30"/>
      <c r="E7" s="30"/>
      <c r="F7" s="30"/>
      <c r="G7" s="30"/>
      <c r="H7" s="30"/>
      <c r="I7" s="30"/>
    </row>
    <row r="8">
      <c r="A8" s="37" t="s">
        <v>14</v>
      </c>
      <c r="B8" s="34">
        <v>1.0</v>
      </c>
      <c r="C8" s="30"/>
      <c r="D8" s="30"/>
      <c r="E8" s="30"/>
      <c r="F8" s="30"/>
      <c r="G8" s="30"/>
      <c r="H8" s="30"/>
      <c r="I8" s="30"/>
    </row>
    <row r="9">
      <c r="A9" s="37" t="s">
        <v>15</v>
      </c>
      <c r="B9" s="34">
        <v>3.0</v>
      </c>
      <c r="C9" s="30"/>
      <c r="D9" s="30"/>
      <c r="E9" s="30"/>
      <c r="F9" s="30"/>
      <c r="G9" s="30"/>
      <c r="H9" s="30"/>
      <c r="I9" s="30"/>
    </row>
    <row r="10">
      <c r="A10" s="38"/>
      <c r="B10" s="34">
        <v>1.0</v>
      </c>
      <c r="C10" s="30"/>
      <c r="D10" s="30"/>
      <c r="E10" s="30"/>
      <c r="F10" s="30"/>
      <c r="G10" s="30"/>
      <c r="H10" s="30"/>
      <c r="I10" s="30"/>
    </row>
    <row r="11">
      <c r="A11" s="30"/>
      <c r="B11" s="32"/>
      <c r="C11" s="30"/>
      <c r="D11" s="30"/>
      <c r="E11" s="30"/>
      <c r="F11" s="30"/>
      <c r="G11" s="30"/>
      <c r="H11" s="30"/>
      <c r="I11" s="30"/>
    </row>
    <row r="12">
      <c r="A12" s="38" t="s">
        <v>16</v>
      </c>
      <c r="B12" s="34">
        <v>2.0</v>
      </c>
      <c r="C12" s="30"/>
      <c r="D12" s="30"/>
      <c r="E12" s="30"/>
      <c r="F12" s="30"/>
      <c r="G12" s="30"/>
      <c r="H12" s="30"/>
      <c r="I12" s="30"/>
    </row>
    <row r="13">
      <c r="A13" s="38"/>
      <c r="B13" s="34">
        <v>0.3</v>
      </c>
      <c r="C13" s="30"/>
      <c r="D13" s="30"/>
      <c r="E13" s="30"/>
      <c r="F13" s="30"/>
      <c r="G13" s="30"/>
      <c r="H13" s="30"/>
      <c r="I13" s="30"/>
    </row>
    <row r="14">
      <c r="A14" s="38"/>
      <c r="B14" s="34">
        <v>-1.9</v>
      </c>
      <c r="C14" s="30"/>
      <c r="D14" s="30"/>
      <c r="E14" s="30"/>
      <c r="F14" s="30"/>
      <c r="G14" s="30"/>
      <c r="H14" s="30"/>
      <c r="I14" s="30"/>
    </row>
    <row r="15">
      <c r="A15" s="30"/>
      <c r="B15" s="30"/>
      <c r="C15" s="30"/>
      <c r="D15" s="30"/>
      <c r="E15" s="30"/>
      <c r="F15" s="30"/>
      <c r="G15" s="30"/>
      <c r="H15" s="30"/>
      <c r="I15" s="30"/>
    </row>
    <row r="16">
      <c r="A16" s="39"/>
      <c r="B16" s="30"/>
      <c r="C16" s="30"/>
      <c r="D16" s="30"/>
      <c r="E16" s="30"/>
      <c r="F16" s="30"/>
      <c r="G16" s="30"/>
      <c r="H16" s="30"/>
      <c r="I16" s="30"/>
    </row>
    <row r="17">
      <c r="A17" s="40" t="s">
        <v>17</v>
      </c>
      <c r="B17" s="30"/>
      <c r="C17" s="30"/>
      <c r="D17" s="30"/>
      <c r="E17" s="30"/>
      <c r="F17" s="30"/>
      <c r="G17" s="30"/>
      <c r="H17" s="30"/>
      <c r="I17" s="30"/>
    </row>
    <row r="18">
      <c r="A18" s="30"/>
      <c r="B18" s="41"/>
      <c r="C18" s="30"/>
      <c r="D18" s="30"/>
      <c r="E18" s="30"/>
      <c r="F18" s="30"/>
      <c r="G18" s="30"/>
      <c r="H18" s="30"/>
      <c r="I18" s="30"/>
    </row>
    <row r="19">
      <c r="A19" s="42" t="s">
        <v>18</v>
      </c>
      <c r="B19" s="43">
        <f t="array" ref="B19:B21">MMULT(TRANSPOSE(B3:D5), B8:B10)</f>
        <v>1.4</v>
      </c>
      <c r="C19" s="44"/>
      <c r="D19" s="29"/>
      <c r="E19" s="30"/>
      <c r="F19" s="30"/>
      <c r="G19" s="30"/>
      <c r="H19" s="30"/>
      <c r="I19" s="30"/>
    </row>
    <row r="20">
      <c r="A20" s="30"/>
      <c r="B20" s="43">
        <v>0.10000000000000009</v>
      </c>
      <c r="C20" s="45"/>
      <c r="D20" s="30"/>
      <c r="E20" s="30"/>
      <c r="F20" s="30"/>
      <c r="G20" s="30"/>
      <c r="H20" s="30"/>
      <c r="I20" s="30"/>
    </row>
    <row r="21">
      <c r="A21" s="30"/>
      <c r="B21" s="43">
        <v>-1.3999999999999997</v>
      </c>
      <c r="C21" s="45"/>
      <c r="D21" s="30"/>
      <c r="E21" s="30"/>
      <c r="F21" s="30"/>
      <c r="G21" s="30"/>
      <c r="H21" s="30"/>
      <c r="I21" s="30"/>
    </row>
    <row r="22">
      <c r="A22" s="30"/>
      <c r="B22" s="41"/>
      <c r="C22" s="45"/>
      <c r="D22" s="29"/>
      <c r="E22" s="30"/>
      <c r="F22" s="30"/>
      <c r="G22" s="30"/>
      <c r="H22" s="30"/>
      <c r="I22" s="30"/>
    </row>
    <row r="23">
      <c r="A23" s="42" t="s">
        <v>19</v>
      </c>
      <c r="B23" s="43">
        <f t="shared" ref="B23:B25" si="1">B19</f>
        <v>1.4</v>
      </c>
      <c r="C23" s="45"/>
      <c r="D23" s="29"/>
      <c r="E23" s="29"/>
      <c r="F23" s="30"/>
      <c r="G23" s="30"/>
      <c r="H23" s="30"/>
      <c r="I23" s="30"/>
    </row>
    <row r="24">
      <c r="A24" s="30"/>
      <c r="B24" s="43">
        <f t="shared" si="1"/>
        <v>0.1</v>
      </c>
      <c r="C24" s="45"/>
      <c r="D24" s="30"/>
      <c r="E24" s="30"/>
      <c r="F24" s="30"/>
      <c r="G24" s="30"/>
      <c r="H24" s="30"/>
      <c r="I24" s="30"/>
    </row>
    <row r="25">
      <c r="A25" s="30"/>
      <c r="B25" s="46">
        <f t="shared" si="1"/>
        <v>-1.4</v>
      </c>
      <c r="C25" s="45"/>
      <c r="D25" s="30"/>
      <c r="E25" s="30"/>
      <c r="F25" s="30"/>
      <c r="G25" s="30"/>
      <c r="H25" s="30"/>
      <c r="I25" s="30"/>
    </row>
    <row r="26">
      <c r="A26" s="30"/>
      <c r="B26" s="45"/>
      <c r="C26" s="45"/>
      <c r="D26" s="30"/>
      <c r="E26" s="30"/>
      <c r="F26" s="30"/>
      <c r="G26" s="30"/>
      <c r="H26" s="30"/>
      <c r="I26" s="30"/>
    </row>
    <row r="27">
      <c r="A27" s="40" t="s">
        <v>20</v>
      </c>
      <c r="B27" s="45"/>
      <c r="C27" s="45"/>
      <c r="D27" s="30"/>
      <c r="E27" s="30"/>
      <c r="F27" s="30"/>
      <c r="G27" s="30"/>
      <c r="H27" s="30"/>
      <c r="I27" s="30"/>
    </row>
    <row r="28">
      <c r="A28" s="47" t="s">
        <v>21</v>
      </c>
      <c r="B28" s="43">
        <f t="shared" ref="B28:B30" si="2">2 * -1 * 0.5 * (B12 - B23)</f>
        <v>-0.6</v>
      </c>
      <c r="C28" s="30"/>
      <c r="D28" s="30"/>
      <c r="E28" s="30"/>
      <c r="F28" s="48"/>
      <c r="G28" s="30"/>
      <c r="H28" s="30"/>
      <c r="I28" s="30"/>
    </row>
    <row r="29">
      <c r="A29" s="47" t="s">
        <v>22</v>
      </c>
      <c r="B29" s="43">
        <f t="shared" si="2"/>
        <v>-0.2</v>
      </c>
      <c r="C29" s="30"/>
      <c r="D29" s="30"/>
      <c r="E29" s="30"/>
      <c r="F29" s="49"/>
      <c r="G29" s="30"/>
      <c r="H29" s="30"/>
      <c r="I29" s="30"/>
    </row>
    <row r="30">
      <c r="A30" s="47" t="s">
        <v>23</v>
      </c>
      <c r="B30" s="42">
        <f t="shared" si="2"/>
        <v>0.5</v>
      </c>
      <c r="C30" s="30"/>
      <c r="D30" s="30"/>
      <c r="E30" s="30"/>
      <c r="F30" s="30"/>
      <c r="G30" s="30"/>
      <c r="H30" s="30"/>
      <c r="I30" s="30"/>
    </row>
    <row r="31">
      <c r="A31" s="30"/>
      <c r="B31" s="30"/>
      <c r="C31" s="30"/>
      <c r="D31" s="30"/>
      <c r="E31" s="30"/>
      <c r="F31" s="30"/>
      <c r="G31" s="30"/>
      <c r="H31" s="30"/>
      <c r="I31" s="30"/>
    </row>
    <row r="32">
      <c r="A32" s="47" t="s">
        <v>24</v>
      </c>
      <c r="B32" s="43">
        <f t="shared" ref="B32:B34" si="3">1</f>
        <v>1</v>
      </c>
      <c r="C32" s="30"/>
      <c r="D32" s="30"/>
      <c r="E32" s="30"/>
      <c r="F32" s="30"/>
      <c r="G32" s="30"/>
      <c r="H32" s="30"/>
      <c r="I32" s="30"/>
    </row>
    <row r="33">
      <c r="A33" s="47" t="s">
        <v>25</v>
      </c>
      <c r="B33" s="43">
        <f t="shared" si="3"/>
        <v>1</v>
      </c>
      <c r="C33" s="30" t="str">
        <f>C30</f>
        <v/>
      </c>
      <c r="D33" s="30"/>
      <c r="E33" s="30"/>
      <c r="F33" s="30"/>
      <c r="G33" s="30"/>
      <c r="H33" s="30"/>
      <c r="I33" s="30"/>
    </row>
    <row r="34">
      <c r="A34" s="47" t="s">
        <v>26</v>
      </c>
      <c r="B34" s="42">
        <f t="shared" si="3"/>
        <v>1</v>
      </c>
      <c r="C34" s="30"/>
      <c r="D34" s="30"/>
      <c r="E34" s="30"/>
      <c r="F34" s="30"/>
      <c r="G34" s="30"/>
      <c r="H34" s="30"/>
      <c r="I34" s="30"/>
    </row>
    <row r="35">
      <c r="A35" s="30"/>
      <c r="B35" s="30"/>
      <c r="C35" s="30"/>
      <c r="D35" s="30"/>
      <c r="E35" s="30"/>
      <c r="F35" s="30"/>
      <c r="G35" s="30"/>
      <c r="H35" s="30"/>
      <c r="I35" s="30"/>
    </row>
    <row r="36">
      <c r="A36" s="47" t="s">
        <v>27</v>
      </c>
      <c r="B36" s="43">
        <f t="shared" ref="B36:B37" si="4">B9</f>
        <v>3</v>
      </c>
      <c r="C36" s="47" t="s">
        <v>28</v>
      </c>
      <c r="D36" s="43">
        <f t="shared" ref="D36:D37" si="5">B9</f>
        <v>3</v>
      </c>
      <c r="E36" s="30"/>
      <c r="F36" s="50" t="s">
        <v>29</v>
      </c>
      <c r="G36" s="43">
        <f t="shared" ref="G36:G37" si="6">B9</f>
        <v>3</v>
      </c>
      <c r="H36" s="30"/>
      <c r="I36" s="30"/>
    </row>
    <row r="37">
      <c r="A37" s="47" t="s">
        <v>30</v>
      </c>
      <c r="B37" s="43">
        <f t="shared" si="4"/>
        <v>1</v>
      </c>
      <c r="C37" s="47" t="s">
        <v>31</v>
      </c>
      <c r="D37" s="43">
        <f t="shared" si="5"/>
        <v>1</v>
      </c>
      <c r="E37" s="30"/>
      <c r="F37" s="50" t="s">
        <v>32</v>
      </c>
      <c r="G37" s="43">
        <f t="shared" si="6"/>
        <v>1</v>
      </c>
      <c r="H37" s="30"/>
      <c r="I37" s="30"/>
    </row>
    <row r="38">
      <c r="A38" s="47" t="s">
        <v>33</v>
      </c>
      <c r="B38" s="43">
        <f>B8</f>
        <v>1</v>
      </c>
      <c r="C38" s="47" t="s">
        <v>34</v>
      </c>
      <c r="D38" s="43">
        <f>B8</f>
        <v>1</v>
      </c>
      <c r="E38" s="30"/>
      <c r="F38" s="50" t="s">
        <v>35</v>
      </c>
      <c r="G38" s="43">
        <f>B8</f>
        <v>1</v>
      </c>
      <c r="H38" s="30"/>
      <c r="I38" s="30"/>
    </row>
    <row r="39">
      <c r="A39" s="30"/>
      <c r="B39" s="30"/>
      <c r="C39" s="30"/>
      <c r="D39" s="30"/>
      <c r="E39" s="30"/>
      <c r="F39" s="30"/>
      <c r="G39" s="30"/>
      <c r="H39" s="30"/>
      <c r="I39" s="30"/>
    </row>
    <row r="40">
      <c r="A40" s="47" t="s">
        <v>36</v>
      </c>
      <c r="B40" s="43">
        <f>B28 * B32 * B36</f>
        <v>-1.8</v>
      </c>
      <c r="C40" s="47" t="s">
        <v>37</v>
      </c>
      <c r="D40" s="43">
        <f>B29 * B33 * D36</f>
        <v>-0.6</v>
      </c>
      <c r="E40" s="30"/>
      <c r="F40" s="47" t="s">
        <v>38</v>
      </c>
      <c r="G40" s="43">
        <f>B30 * B34 * G36</f>
        <v>1.5</v>
      </c>
      <c r="H40" s="30"/>
      <c r="I40" s="30"/>
    </row>
    <row r="41">
      <c r="A41" s="47" t="s">
        <v>39</v>
      </c>
      <c r="B41" s="43">
        <f>B28 * B32 * B37</f>
        <v>-0.6</v>
      </c>
      <c r="C41" s="47" t="s">
        <v>40</v>
      </c>
      <c r="D41" s="43">
        <f>B29 * B33 * D37</f>
        <v>-0.2</v>
      </c>
      <c r="E41" s="30"/>
      <c r="F41" s="47" t="s">
        <v>41</v>
      </c>
      <c r="G41" s="43">
        <f>B30 * B34 * G37</f>
        <v>0.5</v>
      </c>
      <c r="H41" s="30"/>
      <c r="I41" s="30"/>
    </row>
    <row r="42">
      <c r="A42" s="47" t="s">
        <v>42</v>
      </c>
      <c r="B42" s="43">
        <f>B28 * B32 * B38</f>
        <v>-0.6</v>
      </c>
      <c r="C42" s="47" t="s">
        <v>43</v>
      </c>
      <c r="D42" s="43">
        <f>B29 * B33 * D38</f>
        <v>-0.2</v>
      </c>
      <c r="E42" s="30"/>
      <c r="F42" s="50" t="s">
        <v>44</v>
      </c>
      <c r="G42" s="43">
        <f>B30 * B34 * G38</f>
        <v>0.5</v>
      </c>
      <c r="H42" s="30"/>
      <c r="I42" s="30"/>
    </row>
    <row r="43">
      <c r="A43" s="30"/>
      <c r="B43" s="30"/>
      <c r="C43" s="30"/>
      <c r="D43" s="30"/>
      <c r="E43" s="30"/>
      <c r="F43" s="30"/>
      <c r="G43" s="30"/>
      <c r="H43" s="30"/>
      <c r="I43" s="30"/>
    </row>
    <row r="44">
      <c r="A44" s="51" t="s">
        <v>45</v>
      </c>
      <c r="B44" s="30"/>
      <c r="C44" s="30"/>
      <c r="D44" s="30"/>
      <c r="E44" s="30"/>
      <c r="F44" s="30"/>
      <c r="G44" s="30"/>
      <c r="H44" s="30"/>
      <c r="I44" s="30"/>
    </row>
    <row r="45">
      <c r="A45" s="42" t="s">
        <v>46</v>
      </c>
      <c r="B45" s="42">
        <v>0.1</v>
      </c>
      <c r="C45" s="30"/>
      <c r="D45" s="30"/>
      <c r="E45" s="30"/>
      <c r="F45" s="39"/>
      <c r="G45" s="30"/>
      <c r="H45" s="30"/>
      <c r="I45" s="30"/>
    </row>
    <row r="46">
      <c r="A46" s="30"/>
      <c r="B46" s="30"/>
      <c r="C46" s="30"/>
      <c r="D46" s="30"/>
      <c r="E46" s="30"/>
      <c r="F46" s="30"/>
      <c r="G46" s="30"/>
      <c r="H46" s="30"/>
      <c r="I46" s="30"/>
    </row>
    <row r="47">
      <c r="A47" s="42" t="s">
        <v>47</v>
      </c>
      <c r="B47" s="43">
        <f>B45 * B40</f>
        <v>-0.18</v>
      </c>
      <c r="C47" s="42" t="s">
        <v>48</v>
      </c>
      <c r="D47" s="43">
        <f>B45 * D40</f>
        <v>-0.06</v>
      </c>
      <c r="E47" s="30"/>
      <c r="F47" s="42" t="s">
        <v>49</v>
      </c>
      <c r="G47" s="43">
        <f>B45 * G40</f>
        <v>0.15</v>
      </c>
      <c r="H47" s="30"/>
      <c r="I47" s="30"/>
    </row>
    <row r="48">
      <c r="A48" s="42" t="s">
        <v>50</v>
      </c>
      <c r="B48" s="43">
        <f>B45 * B41</f>
        <v>-0.06</v>
      </c>
      <c r="C48" s="42" t="s">
        <v>51</v>
      </c>
      <c r="D48" s="43">
        <f>B45 * D41</f>
        <v>-0.02</v>
      </c>
      <c r="E48" s="30"/>
      <c r="F48" s="42" t="s">
        <v>52</v>
      </c>
      <c r="G48" s="43">
        <f>B45 * G41</f>
        <v>0.05</v>
      </c>
      <c r="H48" s="30"/>
      <c r="I48" s="30"/>
    </row>
    <row r="49">
      <c r="A49" s="42" t="s">
        <v>53</v>
      </c>
      <c r="B49" s="43">
        <f>B45 * B42</f>
        <v>-0.06</v>
      </c>
      <c r="C49" s="42" t="s">
        <v>54</v>
      </c>
      <c r="D49" s="43">
        <f>B45 * D42</f>
        <v>-0.02</v>
      </c>
      <c r="E49" s="30"/>
      <c r="F49" s="42" t="s">
        <v>55</v>
      </c>
      <c r="G49" s="43">
        <f>B45 * G42</f>
        <v>0.05</v>
      </c>
      <c r="H49" s="30"/>
      <c r="I49" s="30"/>
    </row>
    <row r="50">
      <c r="A50" s="30"/>
      <c r="B50" s="30"/>
      <c r="C50" s="30"/>
      <c r="D50" s="30"/>
      <c r="E50" s="30"/>
      <c r="F50" s="30"/>
      <c r="G50" s="30"/>
      <c r="H50" s="30"/>
      <c r="I50" s="30"/>
    </row>
    <row r="51">
      <c r="A51" s="30"/>
      <c r="B51" s="30"/>
      <c r="C51" s="30"/>
      <c r="D51" s="30"/>
      <c r="E51" s="30"/>
      <c r="F51" s="30"/>
      <c r="G51" s="30"/>
      <c r="H51" s="30"/>
      <c r="I51" s="30"/>
    </row>
    <row r="52">
      <c r="A52" s="29" t="s">
        <v>56</v>
      </c>
      <c r="B52" s="30"/>
      <c r="C52" s="30"/>
      <c r="D52" s="30"/>
      <c r="E52" s="30"/>
      <c r="F52" s="30"/>
      <c r="G52" s="30"/>
      <c r="H52" s="30"/>
      <c r="I52" s="30"/>
    </row>
    <row r="53">
      <c r="A53" s="31" t="s">
        <v>1</v>
      </c>
      <c r="B53" s="32"/>
      <c r="C53" s="32"/>
      <c r="D53" s="32"/>
      <c r="E53" s="30"/>
      <c r="F53" s="30"/>
      <c r="G53" s="30"/>
      <c r="H53" s="30"/>
      <c r="I53" s="30"/>
    </row>
    <row r="54">
      <c r="A54" s="33" t="s">
        <v>2</v>
      </c>
      <c r="B54" s="34">
        <v>0.1</v>
      </c>
      <c r="C54" s="34">
        <v>0.3</v>
      </c>
      <c r="D54" s="34">
        <v>0.2</v>
      </c>
      <c r="E54" s="30"/>
      <c r="F54" s="30" t="s">
        <v>3</v>
      </c>
      <c r="G54" s="30" t="s">
        <v>4</v>
      </c>
      <c r="H54" s="35" t="s">
        <v>5</v>
      </c>
      <c r="I54" s="30"/>
    </row>
    <row r="55">
      <c r="A55" s="33" t="s">
        <v>6</v>
      </c>
      <c r="B55" s="34">
        <v>0.4</v>
      </c>
      <c r="C55" s="34">
        <v>0.2</v>
      </c>
      <c r="D55" s="34">
        <v>-0.7</v>
      </c>
      <c r="E55" s="30"/>
      <c r="F55" s="30" t="s">
        <v>7</v>
      </c>
      <c r="G55" s="30" t="s">
        <v>8</v>
      </c>
      <c r="H55" s="35" t="s">
        <v>9</v>
      </c>
      <c r="I55" s="30"/>
    </row>
    <row r="56">
      <c r="A56" s="36"/>
      <c r="B56" s="34">
        <v>0.1</v>
      </c>
      <c r="C56" s="34">
        <v>-0.8</v>
      </c>
      <c r="D56" s="34">
        <v>0.5</v>
      </c>
      <c r="E56" s="30"/>
      <c r="F56" s="30" t="s">
        <v>10</v>
      </c>
      <c r="G56" s="30" t="s">
        <v>11</v>
      </c>
      <c r="H56" s="35" t="s">
        <v>12</v>
      </c>
      <c r="I56" s="30"/>
    </row>
    <row r="57">
      <c r="A57" s="30"/>
      <c r="B57" s="30"/>
      <c r="C57" s="30"/>
      <c r="D57" s="30"/>
      <c r="E57" s="30"/>
      <c r="F57" s="30"/>
      <c r="G57" s="30"/>
      <c r="H57" s="30"/>
      <c r="I57" s="30"/>
    </row>
    <row r="58">
      <c r="A58" s="29" t="s">
        <v>62</v>
      </c>
      <c r="B58" s="30"/>
      <c r="C58" s="30"/>
      <c r="D58" s="30"/>
      <c r="E58" s="30"/>
      <c r="F58" s="30"/>
      <c r="G58" s="30"/>
      <c r="H58" s="30"/>
      <c r="I58" s="30"/>
    </row>
    <row r="59">
      <c r="A59" s="37" t="s">
        <v>14</v>
      </c>
      <c r="B59" s="52">
        <v>1.0</v>
      </c>
      <c r="C59" s="30"/>
      <c r="D59" s="30"/>
      <c r="E59" s="30"/>
      <c r="F59" s="30"/>
      <c r="G59" s="30"/>
      <c r="H59" s="30"/>
      <c r="I59" s="30"/>
    </row>
    <row r="60">
      <c r="A60" s="37" t="s">
        <v>15</v>
      </c>
      <c r="B60" s="34">
        <v>1.0</v>
      </c>
      <c r="C60" s="30"/>
      <c r="D60" s="30"/>
      <c r="E60" s="30"/>
      <c r="F60" s="30"/>
      <c r="G60" s="30"/>
      <c r="H60" s="30"/>
      <c r="I60" s="30"/>
    </row>
    <row r="61">
      <c r="A61" s="38"/>
      <c r="B61" s="34">
        <v>2.0</v>
      </c>
      <c r="C61" s="30"/>
      <c r="D61" s="30"/>
      <c r="E61" s="30"/>
      <c r="F61" s="30"/>
      <c r="G61" s="30"/>
      <c r="H61" s="30"/>
      <c r="I61" s="30"/>
    </row>
    <row r="62">
      <c r="A62" s="30"/>
      <c r="B62" s="32"/>
      <c r="C62" s="30"/>
      <c r="D62" s="30"/>
      <c r="E62" s="30"/>
      <c r="F62" s="30"/>
      <c r="G62" s="30"/>
      <c r="H62" s="30"/>
      <c r="I62" s="30"/>
    </row>
    <row r="63">
      <c r="A63" s="38" t="s">
        <v>16</v>
      </c>
      <c r="B63" s="53">
        <v>1.3</v>
      </c>
      <c r="C63" s="30"/>
      <c r="D63" s="30"/>
      <c r="E63" s="30"/>
      <c r="F63" s="30"/>
      <c r="G63" s="30"/>
      <c r="H63" s="30"/>
      <c r="I63" s="30"/>
    </row>
    <row r="64">
      <c r="A64" s="38"/>
      <c r="B64" s="53">
        <v>-0.7</v>
      </c>
      <c r="C64" s="30"/>
      <c r="D64" s="30"/>
      <c r="E64" s="30"/>
      <c r="F64" s="30"/>
      <c r="G64" s="30"/>
      <c r="H64" s="30"/>
      <c r="I64" s="30"/>
    </row>
    <row r="65">
      <c r="A65" s="38"/>
      <c r="B65" s="53">
        <v>0.1</v>
      </c>
      <c r="C65" s="30"/>
      <c r="D65" s="30"/>
      <c r="E65" s="30"/>
      <c r="F65" s="30"/>
      <c r="G65" s="30"/>
      <c r="H65" s="30"/>
      <c r="I65" s="30"/>
    </row>
    <row r="66">
      <c r="A66" s="30"/>
      <c r="B66" s="30"/>
      <c r="C66" s="30"/>
      <c r="D66" s="30"/>
      <c r="E66" s="30"/>
      <c r="F66" s="30"/>
      <c r="G66" s="30"/>
      <c r="H66" s="30"/>
      <c r="I66" s="30"/>
    </row>
    <row r="67">
      <c r="A67" s="30"/>
      <c r="B67" s="30"/>
      <c r="C67" s="30"/>
      <c r="D67" s="30"/>
      <c r="E67" s="30"/>
      <c r="F67" s="30"/>
      <c r="G67" s="30"/>
      <c r="H67" s="30"/>
      <c r="I67" s="30"/>
    </row>
    <row r="68">
      <c r="A68" s="39"/>
      <c r="B68" s="30"/>
      <c r="C68" s="30"/>
      <c r="D68" s="30"/>
      <c r="E68" s="30"/>
      <c r="F68" s="30"/>
      <c r="G68" s="30"/>
      <c r="H68" s="30"/>
      <c r="I68" s="30"/>
    </row>
    <row r="69">
      <c r="A69" s="40" t="s">
        <v>17</v>
      </c>
      <c r="B69" s="30"/>
      <c r="C69" s="30"/>
      <c r="D69" s="30"/>
      <c r="E69" s="30"/>
      <c r="F69" s="30"/>
      <c r="G69" s="30"/>
      <c r="H69" s="30"/>
      <c r="I69" s="30"/>
    </row>
    <row r="70">
      <c r="A70" s="30"/>
      <c r="B70" s="41"/>
      <c r="C70" s="30"/>
      <c r="D70" s="30"/>
      <c r="E70" s="30"/>
      <c r="F70" s="30"/>
      <c r="G70" s="30"/>
      <c r="H70" s="30"/>
      <c r="I70" s="30"/>
    </row>
    <row r="71">
      <c r="A71" s="42" t="s">
        <v>18</v>
      </c>
      <c r="B71" s="43">
        <f t="array" ref="B71:B73">MMULT(TRANSPOSE(B54:D56), B59:B61)</f>
        <v>0.7</v>
      </c>
      <c r="C71" s="44"/>
      <c r="D71" s="29"/>
      <c r="E71" s="30"/>
      <c r="F71" s="30"/>
      <c r="G71" s="30"/>
      <c r="H71" s="30"/>
      <c r="I71" s="30"/>
    </row>
    <row r="72">
      <c r="A72" s="30"/>
      <c r="B72" s="43">
        <v>-1.1</v>
      </c>
      <c r="C72" s="45"/>
      <c r="D72" s="30"/>
      <c r="E72" s="30"/>
      <c r="F72" s="30"/>
      <c r="G72" s="30"/>
      <c r="H72" s="30"/>
      <c r="I72" s="30"/>
    </row>
    <row r="73">
      <c r="A73" s="30"/>
      <c r="B73" s="43">
        <v>0.5</v>
      </c>
      <c r="C73" s="45"/>
      <c r="D73" s="30"/>
      <c r="E73" s="30"/>
      <c r="F73" s="30"/>
      <c r="G73" s="30"/>
      <c r="H73" s="30"/>
      <c r="I73" s="30"/>
    </row>
    <row r="74">
      <c r="A74" s="30"/>
      <c r="B74" s="41"/>
      <c r="C74" s="45"/>
      <c r="D74" s="30"/>
      <c r="E74" s="30"/>
      <c r="F74" s="30"/>
      <c r="G74" s="30"/>
      <c r="H74" s="30"/>
      <c r="I74" s="30"/>
    </row>
    <row r="75">
      <c r="A75" s="42" t="s">
        <v>19</v>
      </c>
      <c r="B75" s="43">
        <f t="shared" ref="B75:B77" si="7">B71</f>
        <v>0.7</v>
      </c>
      <c r="C75" s="45"/>
      <c r="D75" s="29"/>
      <c r="E75" s="29"/>
      <c r="F75" s="30"/>
      <c r="G75" s="30"/>
      <c r="H75" s="30"/>
      <c r="I75" s="30"/>
    </row>
    <row r="76">
      <c r="A76" s="30"/>
      <c r="B76" s="43">
        <f t="shared" si="7"/>
        <v>-1.1</v>
      </c>
      <c r="C76" s="45"/>
      <c r="D76" s="30"/>
      <c r="E76" s="30"/>
      <c r="F76" s="30"/>
      <c r="G76" s="30"/>
      <c r="H76" s="30"/>
      <c r="I76" s="30"/>
    </row>
    <row r="77">
      <c r="A77" s="30"/>
      <c r="B77" s="54">
        <f t="shared" si="7"/>
        <v>0.5</v>
      </c>
      <c r="C77" s="45"/>
      <c r="D77" s="30"/>
      <c r="E77" s="30"/>
      <c r="F77" s="30"/>
      <c r="G77" s="30"/>
      <c r="H77" s="30"/>
      <c r="I77" s="30"/>
    </row>
    <row r="78">
      <c r="A78" s="30"/>
      <c r="B78" s="45"/>
      <c r="C78" s="45"/>
      <c r="D78" s="30"/>
      <c r="E78" s="30"/>
      <c r="F78" s="30"/>
      <c r="G78" s="30"/>
      <c r="H78" s="30"/>
      <c r="I78" s="30"/>
    </row>
    <row r="79">
      <c r="A79" s="40" t="s">
        <v>20</v>
      </c>
      <c r="B79" s="45"/>
      <c r="C79" s="45"/>
      <c r="D79" s="30"/>
      <c r="E79" s="30"/>
      <c r="F79" s="30"/>
      <c r="G79" s="30"/>
      <c r="H79" s="30"/>
      <c r="I79" s="30"/>
    </row>
    <row r="80">
      <c r="A80" s="47" t="s">
        <v>21</v>
      </c>
      <c r="B80" s="43">
        <f t="shared" ref="B80:B82" si="8">2 * -1 * 0.5 * (B63 - B75)</f>
        <v>-0.6</v>
      </c>
      <c r="C80" s="30"/>
      <c r="D80" s="30"/>
      <c r="E80" s="30"/>
      <c r="F80" s="39"/>
      <c r="G80" s="30"/>
      <c r="H80" s="30"/>
      <c r="I80" s="30"/>
    </row>
    <row r="81">
      <c r="A81" s="47" t="s">
        <v>22</v>
      </c>
      <c r="B81" s="43">
        <f t="shared" si="8"/>
        <v>-0.4</v>
      </c>
      <c r="C81" s="30"/>
      <c r="D81" s="30"/>
      <c r="E81" s="30"/>
      <c r="F81" s="39"/>
      <c r="G81" s="30"/>
      <c r="H81" s="30"/>
      <c r="I81" s="30"/>
    </row>
    <row r="82">
      <c r="A82" s="47" t="s">
        <v>23</v>
      </c>
      <c r="B82" s="42">
        <f t="shared" si="8"/>
        <v>0.4</v>
      </c>
      <c r="C82" s="30"/>
      <c r="D82" s="30"/>
      <c r="E82" s="30"/>
      <c r="F82" s="30"/>
      <c r="G82" s="30"/>
      <c r="H82" s="30"/>
      <c r="I82" s="30"/>
    </row>
    <row r="83">
      <c r="A83" s="30"/>
      <c r="B83" s="30"/>
      <c r="C83" s="30"/>
      <c r="D83" s="30"/>
      <c r="E83" s="30"/>
      <c r="F83" s="30"/>
      <c r="G83" s="30"/>
      <c r="H83" s="30"/>
      <c r="I83" s="30"/>
    </row>
    <row r="84">
      <c r="A84" s="47" t="s">
        <v>24</v>
      </c>
      <c r="B84" s="43">
        <f t="shared" ref="B84:B86" si="9">1</f>
        <v>1</v>
      </c>
      <c r="C84" s="30"/>
      <c r="D84" s="30"/>
      <c r="E84" s="30"/>
      <c r="F84" s="30"/>
      <c r="G84" s="30"/>
      <c r="H84" s="30"/>
      <c r="I84" s="30"/>
    </row>
    <row r="85">
      <c r="A85" s="47" t="s">
        <v>25</v>
      </c>
      <c r="B85" s="43">
        <f t="shared" si="9"/>
        <v>1</v>
      </c>
      <c r="C85" s="30" t="str">
        <f>C82</f>
        <v/>
      </c>
      <c r="D85" s="30"/>
      <c r="E85" s="30"/>
      <c r="F85" s="30"/>
      <c r="G85" s="30"/>
      <c r="H85" s="30"/>
      <c r="I85" s="30"/>
    </row>
    <row r="86">
      <c r="A86" s="47" t="s">
        <v>26</v>
      </c>
      <c r="B86" s="42">
        <f t="shared" si="9"/>
        <v>1</v>
      </c>
      <c r="C86" s="30"/>
      <c r="D86" s="30"/>
      <c r="E86" s="30"/>
      <c r="F86" s="30"/>
      <c r="G86" s="30"/>
      <c r="H86" s="30"/>
      <c r="I86" s="30"/>
    </row>
    <row r="87">
      <c r="A87" s="30"/>
      <c r="B87" s="30"/>
      <c r="C87" s="30"/>
      <c r="D87" s="30"/>
      <c r="E87" s="30"/>
      <c r="F87" s="30"/>
      <c r="G87" s="30"/>
      <c r="H87" s="30"/>
      <c r="I87" s="30"/>
    </row>
    <row r="88">
      <c r="A88" s="47" t="s">
        <v>27</v>
      </c>
      <c r="B88" s="43">
        <f t="shared" ref="B88:B89" si="10">B60</f>
        <v>1</v>
      </c>
      <c r="C88" s="47" t="s">
        <v>28</v>
      </c>
      <c r="D88" s="43">
        <f t="shared" ref="D88:D89" si="11">B60</f>
        <v>1</v>
      </c>
      <c r="E88" s="30"/>
      <c r="F88" s="50" t="s">
        <v>29</v>
      </c>
      <c r="G88" s="43">
        <f t="shared" ref="G88:G89" si="12">B60</f>
        <v>1</v>
      </c>
      <c r="H88" s="30"/>
      <c r="I88" s="30"/>
    </row>
    <row r="89">
      <c r="A89" s="47" t="s">
        <v>30</v>
      </c>
      <c r="B89" s="43">
        <f t="shared" si="10"/>
        <v>2</v>
      </c>
      <c r="C89" s="47" t="s">
        <v>31</v>
      </c>
      <c r="D89" s="43">
        <f t="shared" si="11"/>
        <v>2</v>
      </c>
      <c r="E89" s="30"/>
      <c r="F89" s="50" t="s">
        <v>32</v>
      </c>
      <c r="G89" s="43">
        <f t="shared" si="12"/>
        <v>2</v>
      </c>
      <c r="H89" s="30"/>
      <c r="I89" s="30"/>
    </row>
    <row r="90">
      <c r="A90" s="47" t="s">
        <v>33</v>
      </c>
      <c r="B90" s="43">
        <f>B59</f>
        <v>1</v>
      </c>
      <c r="C90" s="47" t="s">
        <v>34</v>
      </c>
      <c r="D90" s="43">
        <f>B59</f>
        <v>1</v>
      </c>
      <c r="E90" s="30"/>
      <c r="F90" s="50" t="s">
        <v>35</v>
      </c>
      <c r="G90" s="43">
        <f>B59</f>
        <v>1</v>
      </c>
      <c r="H90" s="30"/>
      <c r="I90" s="30"/>
    </row>
    <row r="91">
      <c r="A91" s="30"/>
      <c r="B91" s="30"/>
      <c r="C91" s="30"/>
      <c r="D91" s="30"/>
      <c r="E91" s="30"/>
      <c r="F91" s="30"/>
      <c r="G91" s="30"/>
      <c r="H91" s="30"/>
      <c r="I91" s="30"/>
    </row>
    <row r="92">
      <c r="A92" s="47" t="s">
        <v>36</v>
      </c>
      <c r="B92" s="43">
        <f>B80 * B84 * B88</f>
        <v>-0.6</v>
      </c>
      <c r="C92" s="47" t="s">
        <v>37</v>
      </c>
      <c r="D92" s="43">
        <f>B81 * B85 * D88</f>
        <v>-0.4</v>
      </c>
      <c r="E92" s="30"/>
      <c r="F92" s="47" t="s">
        <v>38</v>
      </c>
      <c r="G92" s="43">
        <f>B82 * B86 * G88</f>
        <v>0.4</v>
      </c>
      <c r="H92" s="30"/>
      <c r="I92" s="30"/>
    </row>
    <row r="93">
      <c r="A93" s="47" t="s">
        <v>39</v>
      </c>
      <c r="B93" s="43">
        <f>B80 * B84 * B89</f>
        <v>-1.2</v>
      </c>
      <c r="C93" s="47" t="s">
        <v>40</v>
      </c>
      <c r="D93" s="43">
        <f>B81 * B85 * D89</f>
        <v>-0.8</v>
      </c>
      <c r="E93" s="30"/>
      <c r="F93" s="47" t="s">
        <v>41</v>
      </c>
      <c r="G93" s="43">
        <f>B82 * B86 * G89</f>
        <v>0.8</v>
      </c>
      <c r="H93" s="30"/>
      <c r="I93" s="30"/>
    </row>
    <row r="94">
      <c r="A94" s="47" t="s">
        <v>42</v>
      </c>
      <c r="B94" s="43">
        <f>B80 * B84 * B90</f>
        <v>-0.6</v>
      </c>
      <c r="C94" s="47" t="s">
        <v>43</v>
      </c>
      <c r="D94" s="43">
        <f>B81 * B85 * D90</f>
        <v>-0.4</v>
      </c>
      <c r="E94" s="30"/>
      <c r="F94" s="50" t="s">
        <v>44</v>
      </c>
      <c r="G94" s="43">
        <f>B82 * B86 * G90</f>
        <v>0.4</v>
      </c>
      <c r="H94" s="30"/>
      <c r="I94" s="30"/>
    </row>
    <row r="95">
      <c r="A95" s="30"/>
      <c r="B95" s="30"/>
      <c r="C95" s="30"/>
      <c r="D95" s="30"/>
      <c r="E95" s="30"/>
      <c r="F95" s="30"/>
      <c r="G95" s="30"/>
      <c r="H95" s="30"/>
      <c r="I95" s="30"/>
    </row>
    <row r="96">
      <c r="A96" s="51" t="s">
        <v>58</v>
      </c>
      <c r="B96" s="30"/>
      <c r="C96" s="30"/>
      <c r="D96" s="30"/>
      <c r="E96" s="30"/>
      <c r="F96" s="30"/>
      <c r="G96" s="30"/>
      <c r="H96" s="30"/>
      <c r="I96" s="30"/>
    </row>
    <row r="97">
      <c r="A97" s="42" t="s">
        <v>46</v>
      </c>
      <c r="B97" s="42">
        <v>0.1</v>
      </c>
      <c r="C97" s="30"/>
      <c r="D97" s="30"/>
      <c r="E97" s="30"/>
      <c r="F97" s="39"/>
      <c r="G97" s="30"/>
      <c r="H97" s="30"/>
      <c r="I97" s="30"/>
    </row>
    <row r="98">
      <c r="A98" s="30"/>
      <c r="B98" s="30"/>
      <c r="C98" s="30"/>
      <c r="D98" s="30"/>
      <c r="E98" s="30"/>
      <c r="F98" s="30"/>
      <c r="G98" s="30"/>
      <c r="H98" s="30"/>
      <c r="I98" s="30"/>
    </row>
    <row r="99">
      <c r="A99" s="42" t="s">
        <v>47</v>
      </c>
      <c r="B99" s="43">
        <f>B55 - ( B97 * B92 + B47 )</f>
        <v>0.64</v>
      </c>
      <c r="C99" s="42" t="s">
        <v>48</v>
      </c>
      <c r="D99" s="43">
        <f>C55 - ( B97 * D92 + D47 )</f>
        <v>0.3</v>
      </c>
      <c r="E99" s="30"/>
      <c r="F99" s="42" t="s">
        <v>49</v>
      </c>
      <c r="G99" s="43">
        <f>D55 - ( B97 * G92 + G47 )</f>
        <v>-0.89</v>
      </c>
      <c r="H99" s="30"/>
      <c r="I99" s="30"/>
    </row>
    <row r="100">
      <c r="A100" s="42" t="s">
        <v>50</v>
      </c>
      <c r="B100" s="43">
        <f>B56 - ( B97 * B93 + B48 )</f>
        <v>0.28</v>
      </c>
      <c r="C100" s="42" t="s">
        <v>51</v>
      </c>
      <c r="D100" s="43">
        <f>C56 - ( B97 * D93 + D48 )</f>
        <v>-0.7</v>
      </c>
      <c r="E100" s="30"/>
      <c r="F100" s="42" t="s">
        <v>52</v>
      </c>
      <c r="G100" s="43">
        <f>D56 - ( B97 * G93 + G48 )</f>
        <v>0.37</v>
      </c>
      <c r="H100" s="30"/>
      <c r="I100" s="30"/>
    </row>
    <row r="101">
      <c r="A101" s="42" t="s">
        <v>53</v>
      </c>
      <c r="B101" s="43">
        <f>B54 - ( B97 * B94 + B49 )</f>
        <v>0.22</v>
      </c>
      <c r="C101" s="42" t="s">
        <v>54</v>
      </c>
      <c r="D101" s="43">
        <f>C54 - ( B97 * D94 + D49 )</f>
        <v>0.36</v>
      </c>
      <c r="E101" s="30"/>
      <c r="F101" s="42" t="s">
        <v>55</v>
      </c>
      <c r="G101" s="43">
        <f>D54 - ( B97 * G94 + G49 )</f>
        <v>0.11</v>
      </c>
      <c r="H101" s="30"/>
      <c r="I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/>
      <c r="B2" s="2"/>
      <c r="C2" s="2"/>
      <c r="D2" s="2"/>
      <c r="E2" s="2"/>
      <c r="F2" s="2"/>
      <c r="G2" s="2"/>
      <c r="H2" s="2"/>
    </row>
    <row r="3">
      <c r="A3" s="3" t="s">
        <v>64</v>
      </c>
      <c r="B3" s="4"/>
      <c r="C3" s="4"/>
      <c r="D3" s="2"/>
      <c r="E3" s="2"/>
      <c r="F3" s="2"/>
      <c r="G3" s="2"/>
      <c r="H3" s="2"/>
    </row>
    <row r="4">
      <c r="A4" s="8" t="s">
        <v>65</v>
      </c>
      <c r="B4" s="55">
        <v>0.1</v>
      </c>
      <c r="C4" s="55">
        <v>0.2</v>
      </c>
      <c r="D4" s="7" t="s">
        <v>66</v>
      </c>
      <c r="E4" s="7" t="s">
        <v>67</v>
      </c>
      <c r="F4" s="2"/>
      <c r="G4" s="2"/>
      <c r="H4" s="2"/>
    </row>
    <row r="5">
      <c r="A5" s="8" t="s">
        <v>68</v>
      </c>
      <c r="B5" s="55">
        <v>0.4</v>
      </c>
      <c r="C5" s="55">
        <v>-0.5</v>
      </c>
      <c r="D5" s="7" t="s">
        <v>7</v>
      </c>
      <c r="E5" s="7" t="s">
        <v>8</v>
      </c>
      <c r="F5" s="2"/>
      <c r="G5" s="2"/>
      <c r="H5" s="2"/>
    </row>
    <row r="6">
      <c r="A6" s="8"/>
      <c r="B6" s="55">
        <v>0.7</v>
      </c>
      <c r="C6" s="55">
        <v>0.8</v>
      </c>
      <c r="D6" s="7" t="s">
        <v>10</v>
      </c>
      <c r="E6" s="7" t="s">
        <v>11</v>
      </c>
      <c r="F6" s="2"/>
      <c r="G6" s="2"/>
      <c r="H6" s="2"/>
    </row>
    <row r="7">
      <c r="A7" s="3"/>
      <c r="B7" s="4"/>
      <c r="C7" s="4"/>
      <c r="D7" s="2"/>
      <c r="E7" s="2"/>
      <c r="F7" s="2"/>
      <c r="G7" s="2"/>
      <c r="H7" s="2"/>
    </row>
    <row r="8">
      <c r="A8" s="3" t="s">
        <v>1</v>
      </c>
      <c r="B8" s="4"/>
      <c r="C8" s="4"/>
      <c r="D8" s="2"/>
      <c r="E8" s="2"/>
      <c r="F8" s="2"/>
      <c r="G8" s="2"/>
      <c r="H8" s="2"/>
    </row>
    <row r="9">
      <c r="A9" s="8" t="s">
        <v>2</v>
      </c>
      <c r="B9" s="55">
        <v>0.1</v>
      </c>
      <c r="C9" s="55">
        <v>0.2</v>
      </c>
      <c r="D9" s="7" t="s">
        <v>3</v>
      </c>
      <c r="E9" s="7" t="s">
        <v>4</v>
      </c>
      <c r="F9" s="2"/>
      <c r="G9" s="2"/>
      <c r="H9" s="2"/>
    </row>
    <row r="10">
      <c r="A10" s="8" t="s">
        <v>6</v>
      </c>
      <c r="B10" s="56">
        <v>0.4</v>
      </c>
      <c r="C10" s="55">
        <v>-0.5</v>
      </c>
      <c r="D10" s="7" t="s">
        <v>9</v>
      </c>
      <c r="E10" s="7" t="s">
        <v>69</v>
      </c>
      <c r="F10" s="2"/>
      <c r="G10" s="2"/>
      <c r="H10" s="2"/>
    </row>
    <row r="11">
      <c r="A11" s="8"/>
      <c r="B11" s="55">
        <v>0.7</v>
      </c>
      <c r="C11" s="55">
        <v>0.8</v>
      </c>
      <c r="D11" s="7" t="s">
        <v>12</v>
      </c>
      <c r="E11" s="7" t="s">
        <v>70</v>
      </c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7" t="s">
        <v>13</v>
      </c>
      <c r="B13" s="4"/>
      <c r="C13" s="2"/>
      <c r="D13" s="2"/>
      <c r="E13" s="2"/>
      <c r="F13" s="2"/>
      <c r="G13" s="2"/>
      <c r="H13" s="2"/>
    </row>
    <row r="14">
      <c r="A14" s="10" t="s">
        <v>14</v>
      </c>
      <c r="B14" s="57">
        <v>1.0</v>
      </c>
      <c r="C14" s="2"/>
      <c r="D14" s="2"/>
      <c r="E14" s="2"/>
      <c r="F14" s="2"/>
      <c r="G14" s="2"/>
      <c r="H14" s="2"/>
    </row>
    <row r="15">
      <c r="A15" s="10" t="s">
        <v>15</v>
      </c>
      <c r="B15" s="58">
        <v>-1.0</v>
      </c>
      <c r="C15" s="2"/>
      <c r="D15" s="2"/>
      <c r="E15" s="2"/>
      <c r="F15" s="2"/>
      <c r="G15" s="2"/>
      <c r="H15" s="2"/>
    </row>
    <row r="16">
      <c r="A16" s="10"/>
      <c r="B16" s="58">
        <v>0.5</v>
      </c>
      <c r="C16" s="2"/>
      <c r="D16" s="2"/>
      <c r="E16" s="2"/>
      <c r="F16" s="2"/>
      <c r="G16" s="2"/>
      <c r="H16" s="2"/>
    </row>
    <row r="17">
      <c r="A17" s="2"/>
      <c r="B17" s="4"/>
      <c r="C17" s="2"/>
      <c r="D17" s="2"/>
      <c r="E17" s="2"/>
      <c r="F17" s="2"/>
      <c r="G17" s="2"/>
      <c r="H17" s="2"/>
    </row>
    <row r="18">
      <c r="A18" s="10" t="s">
        <v>16</v>
      </c>
      <c r="B18" s="58">
        <v>0.1</v>
      </c>
      <c r="C18" s="2"/>
      <c r="D18" s="2"/>
      <c r="E18" s="2"/>
      <c r="F18" s="2"/>
      <c r="G18" s="2"/>
      <c r="H18" s="2"/>
    </row>
    <row r="19">
      <c r="A19" s="10"/>
      <c r="B19" s="58">
        <v>1.0</v>
      </c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11" t="s">
        <v>71</v>
      </c>
      <c r="B21" s="2"/>
      <c r="C21" s="2"/>
      <c r="D21" s="2"/>
      <c r="E21" s="2"/>
      <c r="F21" s="2"/>
      <c r="G21" s="2"/>
      <c r="H21" s="2"/>
    </row>
    <row r="22">
      <c r="A22" s="59" t="s">
        <v>72</v>
      </c>
      <c r="B22" s="2"/>
      <c r="C22" s="2"/>
      <c r="D22" s="2"/>
      <c r="E22" s="2"/>
      <c r="F22" s="2"/>
      <c r="G22" s="2"/>
      <c r="H22" s="2"/>
    </row>
    <row r="23">
      <c r="A23" s="2" t="s">
        <v>73</v>
      </c>
      <c r="B23" s="60">
        <f>B5*B15 + B6*B16 + B4*B14</f>
        <v>0.05</v>
      </c>
      <c r="C23" s="2" t="s">
        <v>74</v>
      </c>
      <c r="D23" s="2"/>
      <c r="E23" s="2"/>
      <c r="F23" s="2"/>
      <c r="G23" s="2"/>
      <c r="H23" s="2"/>
    </row>
    <row r="24">
      <c r="A24" s="2"/>
      <c r="B24" s="60">
        <f>C5*B15 + C6*B16 + C4*B14</f>
        <v>1.1</v>
      </c>
      <c r="C24" s="2" t="s">
        <v>75</v>
      </c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 t="s">
        <v>76</v>
      </c>
      <c r="B26" s="2">
        <v>1.0</v>
      </c>
      <c r="C26" s="2"/>
      <c r="D26" s="2"/>
      <c r="E26" s="2"/>
      <c r="F26" s="2"/>
      <c r="G26" s="2" t="s">
        <v>77</v>
      </c>
      <c r="H26" s="2"/>
    </row>
    <row r="27">
      <c r="A27" s="2" t="s">
        <v>78</v>
      </c>
      <c r="B27" s="60">
        <f t="shared" ref="B27:B28" si="1">B23</f>
        <v>0.05</v>
      </c>
      <c r="C27" s="17" t="s">
        <v>79</v>
      </c>
      <c r="D27" s="2"/>
      <c r="E27" s="2"/>
      <c r="F27" s="2"/>
      <c r="G27" s="2"/>
      <c r="H27" s="2"/>
    </row>
    <row r="28">
      <c r="A28" s="2"/>
      <c r="B28" s="60">
        <f t="shared" si="1"/>
        <v>1.1</v>
      </c>
      <c r="C28" s="2" t="s">
        <v>80</v>
      </c>
      <c r="D28" s="2"/>
      <c r="E28" s="2"/>
      <c r="F28" s="2"/>
      <c r="G28" s="2"/>
      <c r="H28" s="2"/>
    </row>
    <row r="29">
      <c r="A29" s="2"/>
      <c r="B29" s="13"/>
      <c r="C29" s="2"/>
      <c r="D29" s="2"/>
      <c r="E29" s="2"/>
      <c r="F29" s="2"/>
      <c r="G29" s="2"/>
      <c r="H29" s="2"/>
    </row>
    <row r="30">
      <c r="A30" s="2" t="s">
        <v>18</v>
      </c>
      <c r="B30" s="60">
        <f>B10*B27 + B11*B28 + B9*B26</f>
        <v>0.89</v>
      </c>
      <c r="C30" s="2" t="s">
        <v>81</v>
      </c>
      <c r="D30" s="2"/>
      <c r="E30" s="2"/>
      <c r="F30" s="2"/>
      <c r="G30" s="2"/>
      <c r="H30" s="2"/>
    </row>
    <row r="31">
      <c r="A31" s="2"/>
      <c r="B31" s="61">
        <f>C10*B27 + C11*B28 + C9*B26</f>
        <v>1.055</v>
      </c>
      <c r="C31" s="17" t="s">
        <v>82</v>
      </c>
      <c r="D31" s="2"/>
      <c r="E31" s="2"/>
      <c r="F31" s="2"/>
      <c r="G31" s="2"/>
      <c r="H31" s="2"/>
    </row>
    <row r="32">
      <c r="A32" s="2"/>
      <c r="B32" s="13"/>
      <c r="C32" s="17"/>
      <c r="D32" s="2"/>
      <c r="E32" s="2"/>
      <c r="F32" s="2"/>
      <c r="G32" s="2"/>
      <c r="H32" s="2"/>
    </row>
    <row r="33">
      <c r="A33" s="2" t="s">
        <v>19</v>
      </c>
      <c r="B33" s="60">
        <f t="shared" ref="B33:B34" si="2">IF(B30&lt;0, 0, B30)</f>
        <v>0.89</v>
      </c>
      <c r="C33" s="17" t="s">
        <v>83</v>
      </c>
      <c r="D33" s="2"/>
      <c r="E33" s="2"/>
      <c r="F33" s="2"/>
      <c r="G33" s="2"/>
      <c r="H33" s="2"/>
    </row>
    <row r="34">
      <c r="A34" s="2"/>
      <c r="B34" s="60">
        <f t="shared" si="2"/>
        <v>1.055</v>
      </c>
      <c r="C34" s="17" t="s">
        <v>84</v>
      </c>
      <c r="D34" s="2"/>
      <c r="E34" s="2"/>
      <c r="F34" s="2"/>
      <c r="G34" s="2"/>
      <c r="H34" s="2"/>
    </row>
    <row r="35">
      <c r="A35" s="2"/>
      <c r="B35" s="17"/>
      <c r="C35" s="17"/>
      <c r="D35" s="2"/>
      <c r="E35" s="2"/>
      <c r="F35" s="2"/>
      <c r="G35" s="2"/>
      <c r="H35" s="2"/>
    </row>
    <row r="36">
      <c r="A36" s="59" t="s">
        <v>85</v>
      </c>
      <c r="B36" s="17"/>
      <c r="C36" s="17"/>
      <c r="D36" s="2"/>
      <c r="E36" s="2"/>
      <c r="F36" s="2"/>
      <c r="G36" s="2"/>
      <c r="H36" s="2"/>
    </row>
    <row r="37">
      <c r="A37" s="62" t="s">
        <v>21</v>
      </c>
      <c r="B37" s="60">
        <f t="shared" ref="B37:B38" si="3">0.5 * 2 * (-1) * (B18 - B33)</f>
        <v>0.79</v>
      </c>
      <c r="C37" s="62" t="s">
        <v>86</v>
      </c>
      <c r="D37" s="2"/>
      <c r="E37" s="2"/>
      <c r="F37" s="2"/>
      <c r="G37" s="2"/>
      <c r="H37" s="2"/>
    </row>
    <row r="38">
      <c r="A38" s="62" t="s">
        <v>22</v>
      </c>
      <c r="B38" s="60">
        <f t="shared" si="3"/>
        <v>0.055</v>
      </c>
      <c r="C38" s="62" t="s">
        <v>87</v>
      </c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62" t="s">
        <v>24</v>
      </c>
      <c r="B42" s="60">
        <f t="shared" ref="B42:B43" si="4">IF(B30&lt;0, 0, 1)</f>
        <v>1</v>
      </c>
      <c r="C42" s="2"/>
      <c r="D42" s="2"/>
      <c r="E42" s="2"/>
      <c r="F42" s="2"/>
      <c r="G42" s="2"/>
      <c r="H42" s="2"/>
    </row>
    <row r="43">
      <c r="A43" s="62" t="s">
        <v>25</v>
      </c>
      <c r="B43" s="60">
        <f t="shared" si="4"/>
        <v>1</v>
      </c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62" t="s">
        <v>88</v>
      </c>
      <c r="B46" s="60">
        <f t="shared" ref="B46:B47" si="5">B27</f>
        <v>0.05</v>
      </c>
      <c r="C46" s="62" t="s">
        <v>89</v>
      </c>
      <c r="D46" s="60">
        <f t="shared" ref="D46:D47" si="6">B27</f>
        <v>0.05</v>
      </c>
      <c r="E46" s="2"/>
      <c r="F46" s="2"/>
      <c r="G46" s="1"/>
      <c r="H46" s="2"/>
    </row>
    <row r="47">
      <c r="A47" s="62" t="s">
        <v>90</v>
      </c>
      <c r="B47" s="60">
        <f t="shared" si="5"/>
        <v>1.1</v>
      </c>
      <c r="C47" s="62" t="s">
        <v>91</v>
      </c>
      <c r="D47" s="60">
        <f t="shared" si="6"/>
        <v>1.1</v>
      </c>
      <c r="E47" s="2"/>
      <c r="F47" s="2"/>
      <c r="G47" s="2"/>
      <c r="H47" s="2"/>
    </row>
    <row r="48">
      <c r="A48" s="62" t="s">
        <v>33</v>
      </c>
      <c r="B48" s="60">
        <f>B26</f>
        <v>1</v>
      </c>
      <c r="C48" s="62" t="s">
        <v>34</v>
      </c>
      <c r="D48" s="60">
        <f>B26</f>
        <v>1</v>
      </c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62" t="s">
        <v>38</v>
      </c>
      <c r="B54" s="60">
        <f> B37 * B42 * B46</f>
        <v>0.0395</v>
      </c>
      <c r="C54" s="62" t="s">
        <v>92</v>
      </c>
      <c r="D54" s="60">
        <f> B38 * B43 * D46</f>
        <v>0.00275</v>
      </c>
      <c r="E54" s="2"/>
      <c r="F54" s="2"/>
      <c r="G54" s="2"/>
      <c r="H54" s="2"/>
    </row>
    <row r="55">
      <c r="A55" s="62" t="s">
        <v>41</v>
      </c>
      <c r="B55" s="60">
        <f> B37 * B42 * B47</f>
        <v>0.869</v>
      </c>
      <c r="C55" s="62" t="s">
        <v>93</v>
      </c>
      <c r="D55" s="60">
        <f> B38 * B43 * D47</f>
        <v>0.0605</v>
      </c>
      <c r="E55" s="2"/>
      <c r="F55" s="2"/>
      <c r="G55" s="2"/>
      <c r="H55" s="2"/>
    </row>
    <row r="56">
      <c r="A56" s="62" t="s">
        <v>42</v>
      </c>
      <c r="B56" s="60">
        <f> B37 * B42 * B48</f>
        <v>0.79</v>
      </c>
      <c r="C56" s="62" t="s">
        <v>43</v>
      </c>
      <c r="D56" s="60">
        <f> B38 * B43 * D48</f>
        <v>0.055</v>
      </c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59" t="s">
        <v>94</v>
      </c>
      <c r="B58" s="2"/>
      <c r="C58" s="2"/>
      <c r="D58" s="2"/>
      <c r="E58" s="2"/>
      <c r="F58" s="2"/>
      <c r="G58" s="2"/>
      <c r="H58" s="2"/>
    </row>
    <row r="59">
      <c r="A59" s="62"/>
      <c r="B59" s="2"/>
      <c r="C59" s="2"/>
      <c r="D59" s="2"/>
      <c r="E59" s="2"/>
      <c r="F59" s="2"/>
      <c r="G59" s="2"/>
      <c r="H59" s="2"/>
    </row>
    <row r="60">
      <c r="A60" s="62"/>
      <c r="B60" s="2"/>
      <c r="C60" s="2"/>
      <c r="D60" s="2"/>
      <c r="E60" s="2"/>
      <c r="F60" s="2"/>
      <c r="G60" s="2"/>
      <c r="H60" s="2"/>
    </row>
    <row r="61">
      <c r="A61" s="62" t="s">
        <v>95</v>
      </c>
      <c r="B61" s="60">
        <f t="shared" ref="B61:B62" si="7">B37*B42</f>
        <v>0.79</v>
      </c>
      <c r="C61" s="2"/>
      <c r="D61" s="2"/>
      <c r="E61" s="2"/>
      <c r="F61" s="2"/>
      <c r="G61" s="2"/>
      <c r="H61" s="2"/>
    </row>
    <row r="62">
      <c r="A62" s="62" t="s">
        <v>96</v>
      </c>
      <c r="B62" s="60">
        <f t="shared" si="7"/>
        <v>0.055</v>
      </c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62"/>
      <c r="B64" s="62"/>
      <c r="C64" s="62"/>
      <c r="D64" s="62"/>
      <c r="E64" s="2"/>
      <c r="F64" s="2"/>
      <c r="G64" s="2"/>
      <c r="H64" s="2"/>
    </row>
    <row r="65">
      <c r="A65" s="62" t="s">
        <v>97</v>
      </c>
      <c r="B65" s="60">
        <f t="shared" ref="B65:B66" si="8">B10</f>
        <v>0.4</v>
      </c>
      <c r="C65" s="62" t="s">
        <v>98</v>
      </c>
      <c r="D65" s="60">
        <f t="shared" ref="D65:D66" si="9">C10</f>
        <v>-0.5</v>
      </c>
      <c r="E65" s="2"/>
      <c r="F65" s="2"/>
      <c r="G65" s="2"/>
      <c r="H65" s="2"/>
    </row>
    <row r="66">
      <c r="A66" s="62" t="s">
        <v>99</v>
      </c>
      <c r="B66" s="60">
        <f t="shared" si="8"/>
        <v>0.7</v>
      </c>
      <c r="C66" s="62" t="s">
        <v>100</v>
      </c>
      <c r="D66" s="60">
        <f t="shared" si="9"/>
        <v>0.8</v>
      </c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62" t="s">
        <v>101</v>
      </c>
      <c r="B68" s="60">
        <f>B61*B65</f>
        <v>0.316</v>
      </c>
      <c r="C68" s="62" t="s">
        <v>102</v>
      </c>
      <c r="D68" s="60">
        <f>B62*D65</f>
        <v>-0.0275</v>
      </c>
      <c r="E68" s="2"/>
      <c r="F68" s="2"/>
      <c r="G68" s="2"/>
      <c r="H68" s="2"/>
    </row>
    <row r="69">
      <c r="A69" s="62" t="s">
        <v>103</v>
      </c>
      <c r="B69" s="60">
        <f>B61*B66</f>
        <v>0.553</v>
      </c>
      <c r="C69" s="62" t="s">
        <v>104</v>
      </c>
      <c r="D69" s="60">
        <f>B62*D66</f>
        <v>0.044</v>
      </c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62" t="s">
        <v>105</v>
      </c>
      <c r="B71" s="60">
        <f t="shared" ref="B71:B72" si="10">B68+D68</f>
        <v>0.2885</v>
      </c>
      <c r="C71" s="2"/>
      <c r="D71" s="2"/>
      <c r="E71" s="2"/>
      <c r="F71" s="13"/>
      <c r="G71" s="2"/>
      <c r="H71" s="2"/>
    </row>
    <row r="72">
      <c r="A72" s="62" t="s">
        <v>106</v>
      </c>
      <c r="B72" s="60">
        <f t="shared" si="10"/>
        <v>0.597</v>
      </c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62" t="s">
        <v>107</v>
      </c>
      <c r="B74" s="60">
        <f t="shared" ref="B74:B75" si="11">1</f>
        <v>1</v>
      </c>
      <c r="C74" s="2"/>
      <c r="D74" s="2"/>
      <c r="E74" s="2"/>
      <c r="F74" s="2"/>
      <c r="G74" s="2"/>
      <c r="H74" s="2"/>
    </row>
    <row r="75">
      <c r="A75" s="62" t="s">
        <v>108</v>
      </c>
      <c r="B75" s="60">
        <f t="shared" si="11"/>
        <v>1</v>
      </c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62" t="s">
        <v>109</v>
      </c>
      <c r="B77" s="60">
        <f t="shared" ref="B77:B78" si="12">B15</f>
        <v>-1</v>
      </c>
      <c r="C77" s="62" t="s">
        <v>110</v>
      </c>
      <c r="D77" s="60">
        <f t="shared" ref="D77:D78" si="13">B15</f>
        <v>-1</v>
      </c>
      <c r="E77" s="2"/>
      <c r="F77" s="2"/>
      <c r="G77" s="2"/>
      <c r="H77" s="2"/>
    </row>
    <row r="78">
      <c r="A78" s="62" t="s">
        <v>111</v>
      </c>
      <c r="B78" s="60">
        <f t="shared" si="12"/>
        <v>0.5</v>
      </c>
      <c r="C78" s="62" t="s">
        <v>112</v>
      </c>
      <c r="D78" s="60">
        <f t="shared" si="13"/>
        <v>0.5</v>
      </c>
      <c r="E78" s="2"/>
      <c r="F78" s="2"/>
      <c r="G78" s="2"/>
      <c r="H78" s="2"/>
    </row>
    <row r="79">
      <c r="A79" s="62" t="s">
        <v>113</v>
      </c>
      <c r="B79" s="60">
        <f>B14</f>
        <v>1</v>
      </c>
      <c r="C79" s="62" t="s">
        <v>114</v>
      </c>
      <c r="D79" s="60">
        <f>B14</f>
        <v>1</v>
      </c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62" t="s">
        <v>36</v>
      </c>
      <c r="B81" s="60">
        <f>B71 * B74 * B77</f>
        <v>-0.2885</v>
      </c>
      <c r="C81" s="62" t="s">
        <v>37</v>
      </c>
      <c r="D81" s="60">
        <f>B72 * B75 * B77</f>
        <v>-0.597</v>
      </c>
      <c r="E81" s="2"/>
      <c r="F81" s="2"/>
      <c r="G81" s="2"/>
      <c r="H81" s="2"/>
    </row>
    <row r="82">
      <c r="A82" s="62" t="s">
        <v>39</v>
      </c>
      <c r="B82" s="60">
        <f>B71 * B74 * B78</f>
        <v>0.14425</v>
      </c>
      <c r="C82" s="62" t="s">
        <v>40</v>
      </c>
      <c r="D82" s="60">
        <f>B72 * B75 * B78</f>
        <v>0.2985</v>
      </c>
      <c r="E82" s="2"/>
      <c r="F82" s="2"/>
      <c r="G82" s="2"/>
      <c r="H82" s="2"/>
    </row>
    <row r="83">
      <c r="A83" s="62" t="s">
        <v>115</v>
      </c>
      <c r="B83" s="60">
        <f>B71 * B74 * B79</f>
        <v>0.2885</v>
      </c>
      <c r="C83" s="62" t="s">
        <v>116</v>
      </c>
      <c r="D83" s="60">
        <f>B72 * B75 * B79</f>
        <v>0.597</v>
      </c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2" t="s">
        <v>117</v>
      </c>
      <c r="B85" s="2"/>
      <c r="C85" s="2"/>
      <c r="D85" s="2"/>
      <c r="E85" s="2"/>
      <c r="F85" s="2"/>
      <c r="G85" s="2"/>
      <c r="H85" s="2"/>
    </row>
    <row r="86">
      <c r="A86" s="2" t="s">
        <v>46</v>
      </c>
      <c r="B86" s="1">
        <v>0.1</v>
      </c>
      <c r="C86" s="2"/>
      <c r="D86" s="2"/>
      <c r="E86" s="2"/>
      <c r="F86" s="2"/>
      <c r="G86" s="2"/>
      <c r="H86" s="2"/>
    </row>
    <row r="87">
      <c r="A87" s="2" t="s">
        <v>47</v>
      </c>
      <c r="B87" s="60">
        <f>B86 * B81</f>
        <v>-0.02885</v>
      </c>
      <c r="C87" s="2" t="s">
        <v>48</v>
      </c>
      <c r="D87" s="60">
        <f>B86 * D81</f>
        <v>-0.0597</v>
      </c>
      <c r="E87" s="2"/>
      <c r="F87" s="2"/>
      <c r="G87" s="2"/>
      <c r="H87" s="2"/>
    </row>
    <row r="88">
      <c r="A88" s="2" t="s">
        <v>50</v>
      </c>
      <c r="B88" s="60">
        <f>B86 * B82</f>
        <v>0.014425</v>
      </c>
      <c r="C88" s="2" t="s">
        <v>51</v>
      </c>
      <c r="D88" s="60">
        <f>B86 * D82</f>
        <v>0.02985</v>
      </c>
      <c r="E88" s="2"/>
      <c r="F88" s="2"/>
      <c r="G88" s="2"/>
      <c r="H88" s="2"/>
    </row>
    <row r="89">
      <c r="A89" s="2" t="s">
        <v>118</v>
      </c>
      <c r="B89" s="60">
        <f>B86 * B83</f>
        <v>0.02885</v>
      </c>
      <c r="C89" s="2" t="s">
        <v>119</v>
      </c>
      <c r="D89" s="60">
        <f>B86 * D83</f>
        <v>0.0597</v>
      </c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 t="s">
        <v>49</v>
      </c>
      <c r="B91" s="60">
        <f>B86 * B54</f>
        <v>0.00395</v>
      </c>
      <c r="C91" s="2" t="s">
        <v>120</v>
      </c>
      <c r="D91" s="60">
        <f>B86 * D54</f>
        <v>0.000275</v>
      </c>
      <c r="E91" s="2"/>
      <c r="F91" s="2"/>
      <c r="G91" s="2"/>
      <c r="H91" s="2"/>
    </row>
    <row r="92">
      <c r="A92" s="2" t="s">
        <v>52</v>
      </c>
      <c r="B92" s="60">
        <f>B86 * B55</f>
        <v>0.0869</v>
      </c>
      <c r="C92" s="2" t="s">
        <v>121</v>
      </c>
      <c r="D92" s="60">
        <f>B86 * D55</f>
        <v>0.00605</v>
      </c>
      <c r="E92" s="2"/>
      <c r="F92" s="2"/>
      <c r="G92" s="2"/>
      <c r="H92" s="2"/>
    </row>
    <row r="93">
      <c r="A93" s="2" t="s">
        <v>53</v>
      </c>
      <c r="B93" s="60">
        <f>B86 * B56</f>
        <v>0.079</v>
      </c>
      <c r="C93" s="2" t="s">
        <v>53</v>
      </c>
      <c r="D93" s="60">
        <f>B86 * D56</f>
        <v>0.0055</v>
      </c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63"/>
      <c r="B95" s="63"/>
      <c r="C95" s="63"/>
      <c r="D95" s="63"/>
      <c r="E95" s="63"/>
      <c r="F95" s="63"/>
      <c r="G95" s="63"/>
      <c r="H95" s="63"/>
    </row>
    <row r="96">
      <c r="A96" s="1" t="s">
        <v>56</v>
      </c>
      <c r="B96" s="2"/>
      <c r="C96" s="2"/>
      <c r="D96" s="2"/>
      <c r="E96" s="2"/>
      <c r="F96" s="2"/>
      <c r="G96" s="2"/>
      <c r="H96" s="2"/>
    </row>
    <row r="97">
      <c r="A97" s="1"/>
      <c r="B97" s="2"/>
      <c r="C97" s="2"/>
      <c r="D97" s="2"/>
      <c r="E97" s="2"/>
      <c r="F97" s="2"/>
      <c r="G97" s="2"/>
      <c r="H97" s="2"/>
    </row>
    <row r="98">
      <c r="A98" s="3" t="s">
        <v>64</v>
      </c>
      <c r="B98" s="4"/>
      <c r="C98" s="4"/>
      <c r="D98" s="2"/>
      <c r="E98" s="2"/>
      <c r="F98" s="2"/>
      <c r="G98" s="2"/>
      <c r="H98" s="2"/>
    </row>
    <row r="99">
      <c r="A99" s="8" t="s">
        <v>65</v>
      </c>
      <c r="B99" s="55">
        <v>0.1</v>
      </c>
      <c r="C99" s="55">
        <v>0.2</v>
      </c>
      <c r="D99" s="7" t="s">
        <v>66</v>
      </c>
      <c r="E99" s="7" t="s">
        <v>67</v>
      </c>
      <c r="F99" s="2"/>
      <c r="G99" s="2"/>
      <c r="H99" s="2"/>
    </row>
    <row r="100">
      <c r="A100" s="8" t="s">
        <v>68</v>
      </c>
      <c r="B100" s="55">
        <v>0.4</v>
      </c>
      <c r="C100" s="55">
        <v>-0.5</v>
      </c>
      <c r="D100" s="7" t="s">
        <v>7</v>
      </c>
      <c r="E100" s="7" t="s">
        <v>8</v>
      </c>
      <c r="F100" s="2"/>
      <c r="G100" s="2"/>
      <c r="H100" s="2"/>
    </row>
    <row r="101">
      <c r="A101" s="8"/>
      <c r="B101" s="55">
        <v>0.7</v>
      </c>
      <c r="C101" s="55">
        <v>0.8</v>
      </c>
      <c r="D101" s="7" t="s">
        <v>10</v>
      </c>
      <c r="E101" s="7" t="s">
        <v>11</v>
      </c>
      <c r="F101" s="2"/>
      <c r="G101" s="2"/>
      <c r="H101" s="2"/>
    </row>
    <row r="102">
      <c r="A102" s="3"/>
      <c r="B102" s="4"/>
      <c r="C102" s="4"/>
      <c r="D102" s="2"/>
      <c r="E102" s="2"/>
      <c r="F102" s="2"/>
      <c r="G102" s="2"/>
      <c r="H102" s="2"/>
    </row>
    <row r="103">
      <c r="A103" s="3" t="s">
        <v>1</v>
      </c>
      <c r="B103" s="4"/>
      <c r="C103" s="4"/>
      <c r="D103" s="2"/>
      <c r="E103" s="2"/>
      <c r="F103" s="2"/>
      <c r="G103" s="2"/>
      <c r="H103" s="2"/>
    </row>
    <row r="104">
      <c r="A104" s="8" t="s">
        <v>2</v>
      </c>
      <c r="B104" s="55">
        <v>0.1</v>
      </c>
      <c r="C104" s="55">
        <v>0.2</v>
      </c>
      <c r="D104" s="7" t="s">
        <v>3</v>
      </c>
      <c r="E104" s="7" t="s">
        <v>4</v>
      </c>
      <c r="F104" s="2"/>
      <c r="G104" s="2"/>
      <c r="H104" s="2"/>
    </row>
    <row r="105">
      <c r="A105" s="8" t="s">
        <v>6</v>
      </c>
      <c r="B105" s="56">
        <v>0.4</v>
      </c>
      <c r="C105" s="55">
        <v>-0.5</v>
      </c>
      <c r="D105" s="7" t="s">
        <v>9</v>
      </c>
      <c r="E105" s="7" t="s">
        <v>69</v>
      </c>
      <c r="F105" s="2"/>
      <c r="G105" s="2"/>
      <c r="H105" s="2"/>
    </row>
    <row r="106">
      <c r="A106" s="8"/>
      <c r="B106" s="55">
        <v>0.7</v>
      </c>
      <c r="C106" s="55">
        <v>0.8</v>
      </c>
      <c r="D106" s="7" t="s">
        <v>12</v>
      </c>
      <c r="E106" s="7" t="s">
        <v>70</v>
      </c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7" t="s">
        <v>13</v>
      </c>
      <c r="B108" s="4"/>
      <c r="C108" s="2"/>
      <c r="D108" s="2"/>
      <c r="E108" s="2"/>
      <c r="F108" s="2"/>
      <c r="G108" s="2"/>
      <c r="H108" s="2"/>
    </row>
    <row r="109">
      <c r="A109" s="10" t="s">
        <v>14</v>
      </c>
      <c r="B109" s="57">
        <v>1.0</v>
      </c>
      <c r="C109" s="2"/>
      <c r="D109" s="2"/>
      <c r="E109" s="2"/>
      <c r="F109" s="2"/>
      <c r="G109" s="2"/>
      <c r="H109" s="2"/>
    </row>
    <row r="110">
      <c r="A110" s="10" t="s">
        <v>15</v>
      </c>
      <c r="B110" s="58">
        <v>0.5</v>
      </c>
      <c r="C110" s="2"/>
      <c r="D110" s="2"/>
      <c r="E110" s="2"/>
      <c r="F110" s="2"/>
      <c r="G110" s="2"/>
      <c r="H110" s="2"/>
    </row>
    <row r="111">
      <c r="A111" s="10"/>
      <c r="B111" s="58">
        <v>-1.0</v>
      </c>
      <c r="C111" s="2"/>
      <c r="D111" s="2"/>
      <c r="E111" s="2"/>
      <c r="F111" s="2"/>
      <c r="G111" s="2"/>
      <c r="H111" s="2"/>
    </row>
    <row r="112">
      <c r="A112" s="2"/>
      <c r="B112" s="4"/>
      <c r="C112" s="2"/>
      <c r="D112" s="2"/>
      <c r="E112" s="2"/>
      <c r="F112" s="2"/>
      <c r="G112" s="2"/>
      <c r="H112" s="2"/>
    </row>
    <row r="113">
      <c r="A113" s="10" t="s">
        <v>16</v>
      </c>
      <c r="B113" s="58">
        <v>1.0</v>
      </c>
      <c r="C113" s="2"/>
      <c r="D113" s="2"/>
      <c r="E113" s="2"/>
      <c r="F113" s="2"/>
      <c r="G113" s="2"/>
      <c r="H113" s="2"/>
    </row>
    <row r="114">
      <c r="A114" s="10"/>
      <c r="B114" s="58">
        <v>0.1</v>
      </c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11" t="s">
        <v>71</v>
      </c>
      <c r="B116" s="2"/>
      <c r="C116" s="2"/>
      <c r="D116" s="2"/>
      <c r="E116" s="2"/>
      <c r="F116" s="2"/>
      <c r="G116" s="2"/>
      <c r="H116" s="2"/>
    </row>
    <row r="117">
      <c r="A117" s="59" t="s">
        <v>72</v>
      </c>
      <c r="B117" s="2"/>
      <c r="C117" s="2"/>
      <c r="D117" s="2"/>
      <c r="E117" s="2"/>
      <c r="F117" s="2"/>
      <c r="G117" s="2"/>
      <c r="H117" s="2"/>
    </row>
    <row r="118">
      <c r="A118" s="2" t="s">
        <v>73</v>
      </c>
      <c r="B118" s="60">
        <f>B100*B110 + B101*B111 + B99*B109</f>
        <v>-0.4</v>
      </c>
      <c r="C118" s="2" t="s">
        <v>74</v>
      </c>
      <c r="D118" s="2"/>
      <c r="E118" s="2"/>
      <c r="F118" s="2"/>
      <c r="G118" s="2"/>
      <c r="H118" s="2"/>
    </row>
    <row r="119">
      <c r="A119" s="2"/>
      <c r="B119" s="60">
        <f>C100*B110 + C101*B111 + C99*B109</f>
        <v>-0.85</v>
      </c>
      <c r="C119" s="2" t="s">
        <v>75</v>
      </c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 t="s">
        <v>76</v>
      </c>
      <c r="B121" s="2">
        <v>1.0</v>
      </c>
      <c r="C121" s="2"/>
      <c r="D121" s="2"/>
      <c r="E121" s="2"/>
      <c r="F121" s="2"/>
      <c r="G121" s="2" t="s">
        <v>77</v>
      </c>
      <c r="H121" s="2"/>
    </row>
    <row r="122">
      <c r="A122" s="2" t="s">
        <v>78</v>
      </c>
      <c r="B122" s="60">
        <f t="shared" ref="B122:B123" si="14">B118</f>
        <v>-0.4</v>
      </c>
      <c r="C122" s="17" t="s">
        <v>79</v>
      </c>
      <c r="D122" s="2"/>
      <c r="E122" s="2"/>
      <c r="F122" s="2"/>
      <c r="G122" s="2"/>
      <c r="H122" s="2"/>
    </row>
    <row r="123">
      <c r="A123" s="2"/>
      <c r="B123" s="60">
        <f t="shared" si="14"/>
        <v>-0.85</v>
      </c>
      <c r="C123" s="2" t="s">
        <v>80</v>
      </c>
      <c r="D123" s="2"/>
      <c r="E123" s="2"/>
      <c r="F123" s="2"/>
      <c r="G123" s="2"/>
      <c r="H123" s="2"/>
    </row>
    <row r="124">
      <c r="A124" s="2"/>
      <c r="B124" s="13"/>
      <c r="C124" s="2"/>
      <c r="D124" s="2"/>
      <c r="E124" s="2"/>
      <c r="F124" s="2"/>
      <c r="G124" s="2"/>
      <c r="H124" s="2"/>
    </row>
    <row r="125">
      <c r="A125" s="2" t="s">
        <v>18</v>
      </c>
      <c r="B125" s="60">
        <f>B105*B122 + B106*B123 + B104*B121</f>
        <v>-0.655</v>
      </c>
      <c r="C125" s="2" t="s">
        <v>81</v>
      </c>
      <c r="D125" s="2"/>
      <c r="E125" s="2"/>
      <c r="F125" s="2"/>
      <c r="G125" s="2"/>
      <c r="H125" s="2"/>
    </row>
    <row r="126">
      <c r="A126" s="2"/>
      <c r="B126" s="61">
        <f>C105*B122 + C106*B123 + C104*B121</f>
        <v>-0.28</v>
      </c>
      <c r="C126" s="17" t="s">
        <v>82</v>
      </c>
      <c r="D126" s="2"/>
      <c r="E126" s="2"/>
      <c r="F126" s="2"/>
      <c r="G126" s="2"/>
      <c r="H126" s="2"/>
    </row>
    <row r="127">
      <c r="A127" s="2"/>
      <c r="B127" s="13"/>
      <c r="C127" s="17"/>
      <c r="D127" s="2"/>
      <c r="E127" s="2"/>
      <c r="F127" s="2"/>
      <c r="G127" s="2"/>
      <c r="H127" s="2"/>
    </row>
    <row r="128">
      <c r="A128" s="2" t="s">
        <v>19</v>
      </c>
      <c r="B128" s="60">
        <f t="shared" ref="B128:B129" si="15">IF(B125&lt;0, 0, B125)</f>
        <v>0</v>
      </c>
      <c r="C128" s="17" t="s">
        <v>83</v>
      </c>
      <c r="D128" s="2"/>
      <c r="E128" s="2"/>
      <c r="F128" s="2"/>
      <c r="G128" s="2"/>
      <c r="H128" s="2"/>
    </row>
    <row r="129">
      <c r="A129" s="2"/>
      <c r="B129" s="60">
        <f t="shared" si="15"/>
        <v>0</v>
      </c>
      <c r="C129" s="17" t="s">
        <v>84</v>
      </c>
      <c r="D129" s="2"/>
      <c r="E129" s="2"/>
      <c r="F129" s="2"/>
      <c r="G129" s="2"/>
      <c r="H129" s="2"/>
    </row>
    <row r="130">
      <c r="A130" s="2"/>
      <c r="B130" s="17"/>
      <c r="C130" s="17"/>
      <c r="D130" s="2"/>
      <c r="E130" s="2"/>
      <c r="F130" s="2"/>
      <c r="G130" s="2"/>
      <c r="H130" s="2"/>
    </row>
    <row r="131">
      <c r="A131" s="59" t="s">
        <v>85</v>
      </c>
      <c r="B131" s="17"/>
      <c r="C131" s="17"/>
      <c r="D131" s="2"/>
      <c r="E131" s="2"/>
      <c r="F131" s="2"/>
      <c r="G131" s="2"/>
      <c r="H131" s="2"/>
    </row>
    <row r="132">
      <c r="A132" s="62" t="s">
        <v>21</v>
      </c>
      <c r="B132" s="60">
        <f t="shared" ref="B132:B133" si="16">0.5 * 2 * (-1) * (B113 - B128)</f>
        <v>-1</v>
      </c>
      <c r="C132" s="62" t="s">
        <v>86</v>
      </c>
      <c r="D132" s="2"/>
      <c r="E132" s="2"/>
      <c r="F132" s="2"/>
      <c r="G132" s="2"/>
      <c r="H132" s="2"/>
    </row>
    <row r="133">
      <c r="A133" s="62" t="s">
        <v>22</v>
      </c>
      <c r="B133" s="60">
        <f t="shared" si="16"/>
        <v>-0.1</v>
      </c>
      <c r="C133" s="62" t="s">
        <v>87</v>
      </c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62" t="s">
        <v>24</v>
      </c>
      <c r="B137" s="60">
        <f t="shared" ref="B137:B138" si="17">IF(B125&lt;0, 0, 1)</f>
        <v>0</v>
      </c>
      <c r="C137" s="2"/>
      <c r="D137" s="2"/>
      <c r="E137" s="2"/>
      <c r="F137" s="2"/>
      <c r="G137" s="2"/>
      <c r="H137" s="2"/>
    </row>
    <row r="138">
      <c r="A138" s="62" t="s">
        <v>25</v>
      </c>
      <c r="B138" s="60">
        <f t="shared" si="17"/>
        <v>0</v>
      </c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62" t="s">
        <v>88</v>
      </c>
      <c r="B141" s="60">
        <f t="shared" ref="B141:B142" si="18">B122</f>
        <v>-0.4</v>
      </c>
      <c r="C141" s="62" t="s">
        <v>89</v>
      </c>
      <c r="D141" s="60">
        <f t="shared" ref="D141:D142" si="19">B122</f>
        <v>-0.4</v>
      </c>
      <c r="E141" s="2"/>
      <c r="F141" s="2"/>
      <c r="G141" s="2"/>
      <c r="H141" s="2"/>
    </row>
    <row r="142">
      <c r="A142" s="62" t="s">
        <v>90</v>
      </c>
      <c r="B142" s="60">
        <f t="shared" si="18"/>
        <v>-0.85</v>
      </c>
      <c r="C142" s="62" t="s">
        <v>91</v>
      </c>
      <c r="D142" s="60">
        <f t="shared" si="19"/>
        <v>-0.85</v>
      </c>
      <c r="E142" s="2"/>
      <c r="F142" s="2"/>
      <c r="G142" s="2"/>
      <c r="H142" s="2"/>
    </row>
    <row r="143">
      <c r="A143" s="62" t="s">
        <v>33</v>
      </c>
      <c r="B143" s="60">
        <f>B121</f>
        <v>1</v>
      </c>
      <c r="C143" s="62" t="s">
        <v>34</v>
      </c>
      <c r="D143" s="60">
        <f>B121</f>
        <v>1</v>
      </c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62" t="s">
        <v>38</v>
      </c>
      <c r="B149" s="60">
        <f> B132 * B137 * B141</f>
        <v>0</v>
      </c>
      <c r="C149" s="62" t="s">
        <v>92</v>
      </c>
      <c r="D149" s="60">
        <f> B133 * B138 * D141</f>
        <v>0</v>
      </c>
      <c r="E149" s="2"/>
      <c r="F149" s="2"/>
      <c r="G149" s="2"/>
      <c r="H149" s="2"/>
    </row>
    <row r="150">
      <c r="A150" s="62" t="s">
        <v>41</v>
      </c>
      <c r="B150" s="60">
        <f> B132 * B137 * B142</f>
        <v>0</v>
      </c>
      <c r="C150" s="62" t="s">
        <v>93</v>
      </c>
      <c r="D150" s="60">
        <f> B133 * B138 * D142</f>
        <v>0</v>
      </c>
      <c r="E150" s="2"/>
      <c r="F150" s="2"/>
      <c r="G150" s="2"/>
      <c r="H150" s="2"/>
    </row>
    <row r="151">
      <c r="A151" s="62" t="s">
        <v>42</v>
      </c>
      <c r="B151" s="60">
        <f> B132 * B137 * B143</f>
        <v>0</v>
      </c>
      <c r="C151" s="62" t="s">
        <v>43</v>
      </c>
      <c r="D151" s="60">
        <f> B133 * B138 * D143</f>
        <v>0</v>
      </c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59" t="s">
        <v>94</v>
      </c>
      <c r="B153" s="2"/>
      <c r="C153" s="2"/>
      <c r="D153" s="2"/>
      <c r="E153" s="2"/>
      <c r="F153" s="2"/>
      <c r="G153" s="2"/>
      <c r="H153" s="2"/>
    </row>
    <row r="154">
      <c r="A154" s="62"/>
      <c r="B154" s="2"/>
      <c r="C154" s="2"/>
      <c r="D154" s="2"/>
      <c r="E154" s="2"/>
      <c r="F154" s="2"/>
      <c r="G154" s="2"/>
      <c r="H154" s="2"/>
    </row>
    <row r="155">
      <c r="A155" s="62"/>
      <c r="B155" s="2"/>
      <c r="C155" s="2"/>
      <c r="D155" s="2"/>
      <c r="E155" s="2"/>
      <c r="F155" s="2"/>
      <c r="G155" s="2"/>
      <c r="H155" s="2"/>
    </row>
    <row r="156">
      <c r="A156" s="62" t="s">
        <v>95</v>
      </c>
      <c r="B156" s="60">
        <f t="shared" ref="B156:B157" si="20">B132*B137</f>
        <v>0</v>
      </c>
      <c r="C156" s="2"/>
      <c r="D156" s="2"/>
      <c r="E156" s="2"/>
      <c r="F156" s="2"/>
      <c r="G156" s="2"/>
      <c r="H156" s="2"/>
    </row>
    <row r="157">
      <c r="A157" s="62" t="s">
        <v>96</v>
      </c>
      <c r="B157" s="60">
        <f t="shared" si="20"/>
        <v>0</v>
      </c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62"/>
      <c r="B159" s="62"/>
      <c r="C159" s="62"/>
      <c r="D159" s="62"/>
      <c r="E159" s="2"/>
      <c r="F159" s="2"/>
      <c r="G159" s="2"/>
      <c r="H159" s="2"/>
    </row>
    <row r="160">
      <c r="A160" s="62" t="s">
        <v>97</v>
      </c>
      <c r="B160" s="60">
        <f t="shared" ref="B160:B161" si="21">B105</f>
        <v>0.4</v>
      </c>
      <c r="C160" s="62" t="s">
        <v>98</v>
      </c>
      <c r="D160" s="60">
        <f t="shared" ref="D160:D161" si="22">C105</f>
        <v>-0.5</v>
      </c>
      <c r="E160" s="2"/>
      <c r="F160" s="2"/>
      <c r="G160" s="2"/>
      <c r="H160" s="2"/>
    </row>
    <row r="161">
      <c r="A161" s="62" t="s">
        <v>99</v>
      </c>
      <c r="B161" s="60">
        <f t="shared" si="21"/>
        <v>0.7</v>
      </c>
      <c r="C161" s="62" t="s">
        <v>100</v>
      </c>
      <c r="D161" s="60">
        <f t="shared" si="22"/>
        <v>0.8</v>
      </c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62" t="s">
        <v>101</v>
      </c>
      <c r="B163" s="60">
        <f>B156*B160</f>
        <v>0</v>
      </c>
      <c r="C163" s="62" t="s">
        <v>102</v>
      </c>
      <c r="D163" s="60">
        <f>B157*D160</f>
        <v>0</v>
      </c>
      <c r="E163" s="2"/>
      <c r="F163" s="2"/>
      <c r="G163" s="2"/>
      <c r="H163" s="2"/>
    </row>
    <row r="164">
      <c r="A164" s="62" t="s">
        <v>103</v>
      </c>
      <c r="B164" s="60">
        <f>B156*B161</f>
        <v>0</v>
      </c>
      <c r="C164" s="62" t="s">
        <v>104</v>
      </c>
      <c r="D164" s="60">
        <f>B157*D161</f>
        <v>0</v>
      </c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62" t="s">
        <v>105</v>
      </c>
      <c r="B166" s="60">
        <f t="shared" ref="B166:B167" si="23">B163+D163</f>
        <v>0</v>
      </c>
      <c r="C166" s="2"/>
      <c r="D166" s="2"/>
      <c r="E166" s="2"/>
      <c r="F166" s="13"/>
      <c r="G166" s="2"/>
      <c r="H166" s="2"/>
    </row>
    <row r="167">
      <c r="A167" s="62" t="s">
        <v>106</v>
      </c>
      <c r="B167" s="60">
        <f t="shared" si="23"/>
        <v>0</v>
      </c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62" t="s">
        <v>107</v>
      </c>
      <c r="B169" s="60">
        <f t="shared" ref="B169:B170" si="24">1</f>
        <v>1</v>
      </c>
      <c r="C169" s="2"/>
      <c r="D169" s="2"/>
      <c r="E169" s="2"/>
      <c r="F169" s="2"/>
      <c r="G169" s="2"/>
      <c r="H169" s="2"/>
    </row>
    <row r="170">
      <c r="A170" s="62" t="s">
        <v>108</v>
      </c>
      <c r="B170" s="60">
        <f t="shared" si="24"/>
        <v>1</v>
      </c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62" t="s">
        <v>109</v>
      </c>
      <c r="B172" s="60">
        <f t="shared" ref="B172:B173" si="25">B110</f>
        <v>0.5</v>
      </c>
      <c r="C172" s="62" t="s">
        <v>110</v>
      </c>
      <c r="D172" s="60">
        <f t="shared" ref="D172:D173" si="26">B110</f>
        <v>0.5</v>
      </c>
      <c r="E172" s="2"/>
      <c r="F172" s="2"/>
      <c r="G172" s="2"/>
      <c r="H172" s="2"/>
    </row>
    <row r="173">
      <c r="A173" s="62" t="s">
        <v>111</v>
      </c>
      <c r="B173" s="60">
        <f t="shared" si="25"/>
        <v>-1</v>
      </c>
      <c r="C173" s="62" t="s">
        <v>112</v>
      </c>
      <c r="D173" s="60">
        <f t="shared" si="26"/>
        <v>-1</v>
      </c>
      <c r="E173" s="2"/>
      <c r="F173" s="2"/>
      <c r="G173" s="2"/>
      <c r="H173" s="2"/>
    </row>
    <row r="174">
      <c r="A174" s="62" t="s">
        <v>113</v>
      </c>
      <c r="B174" s="60">
        <f>B109</f>
        <v>1</v>
      </c>
      <c r="C174" s="62" t="s">
        <v>114</v>
      </c>
      <c r="D174" s="60">
        <f>B109</f>
        <v>1</v>
      </c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62" t="s">
        <v>36</v>
      </c>
      <c r="B176" s="60">
        <f>B166 * B169 * B172</f>
        <v>0</v>
      </c>
      <c r="C176" s="62" t="s">
        <v>37</v>
      </c>
      <c r="D176" s="60">
        <f>B167 * B170 * B172</f>
        <v>0</v>
      </c>
      <c r="E176" s="2"/>
      <c r="F176" s="2"/>
      <c r="G176" s="2"/>
      <c r="H176" s="2"/>
    </row>
    <row r="177">
      <c r="A177" s="62" t="s">
        <v>39</v>
      </c>
      <c r="B177" s="60">
        <f>B166 * B169 * B173</f>
        <v>0</v>
      </c>
      <c r="C177" s="62" t="s">
        <v>40</v>
      </c>
      <c r="D177" s="60">
        <f>B167 * B170 * B173</f>
        <v>0</v>
      </c>
      <c r="E177" s="2"/>
      <c r="F177" s="2"/>
      <c r="G177" s="2"/>
      <c r="H177" s="2"/>
    </row>
    <row r="178">
      <c r="A178" s="62" t="s">
        <v>115</v>
      </c>
      <c r="B178" s="60">
        <f>B166 * B169 * B174</f>
        <v>0</v>
      </c>
      <c r="C178" s="62" t="s">
        <v>116</v>
      </c>
      <c r="D178" s="60">
        <f>B167 * B170 * B174</f>
        <v>0</v>
      </c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2" t="s">
        <v>117</v>
      </c>
      <c r="B180" s="2"/>
      <c r="C180" s="2"/>
      <c r="D180" s="2"/>
      <c r="E180" s="2"/>
      <c r="F180" s="2"/>
      <c r="G180" s="2"/>
      <c r="H180" s="2"/>
    </row>
    <row r="181">
      <c r="A181" s="2" t="s">
        <v>46</v>
      </c>
      <c r="B181" s="1">
        <v>0.1</v>
      </c>
      <c r="C181" s="2"/>
      <c r="D181" s="2"/>
      <c r="E181" s="2"/>
      <c r="F181" s="2"/>
      <c r="G181" s="2"/>
      <c r="H181" s="2"/>
    </row>
    <row r="182">
      <c r="A182" s="2" t="s">
        <v>47</v>
      </c>
      <c r="B182" s="60">
        <f>B100 - (B181 * B176 + B87)</f>
        <v>0.42885</v>
      </c>
      <c r="C182" s="2" t="s">
        <v>48</v>
      </c>
      <c r="D182" s="60">
        <f>C100 - ( B181 * D176 + D87)</f>
        <v>-0.4403</v>
      </c>
      <c r="E182" s="2"/>
      <c r="F182" s="2"/>
      <c r="G182" s="2"/>
      <c r="H182" s="2"/>
    </row>
    <row r="183">
      <c r="A183" s="2" t="s">
        <v>50</v>
      </c>
      <c r="B183" s="60">
        <f>B101 - (B181 * B176 + B88)</f>
        <v>0.685575</v>
      </c>
      <c r="C183" s="2" t="s">
        <v>51</v>
      </c>
      <c r="D183" s="60">
        <f>C101 - ( B181 * D176 + D88)</f>
        <v>0.77015</v>
      </c>
      <c r="E183" s="2"/>
      <c r="F183" s="2"/>
      <c r="G183" s="2"/>
      <c r="H183" s="2"/>
    </row>
    <row r="184">
      <c r="A184" s="2" t="s">
        <v>118</v>
      </c>
      <c r="B184" s="60">
        <f>B99 - (B181 * B176 + B89)</f>
        <v>0.07115</v>
      </c>
      <c r="C184" s="2" t="s">
        <v>119</v>
      </c>
      <c r="D184" s="60">
        <f>C99 - ( B181 * D176 + D89)</f>
        <v>0.1403</v>
      </c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 t="s">
        <v>49</v>
      </c>
      <c r="B186" s="60">
        <f> B105 - (B181 * B149 + B91)</f>
        <v>0.39605</v>
      </c>
      <c r="C186" s="2" t="s">
        <v>120</v>
      </c>
      <c r="D186" s="60">
        <f>C105 - (B181 * D149 + D91)</f>
        <v>-0.500275</v>
      </c>
      <c r="E186" s="2"/>
      <c r="F186" s="2"/>
      <c r="G186" s="2"/>
      <c r="H186" s="2"/>
    </row>
    <row r="187">
      <c r="A187" s="2" t="s">
        <v>52</v>
      </c>
      <c r="B187" s="60">
        <f> B106 - (B181 * B149 + B92)</f>
        <v>0.6131</v>
      </c>
      <c r="C187" s="2" t="s">
        <v>121</v>
      </c>
      <c r="D187" s="60">
        <f>C106 - (B181 * D149 + D92)</f>
        <v>0.79395</v>
      </c>
      <c r="E187" s="2"/>
      <c r="F187" s="2"/>
      <c r="G187" s="2"/>
      <c r="H187" s="2"/>
    </row>
    <row r="188">
      <c r="A188" s="2" t="s">
        <v>53</v>
      </c>
      <c r="B188" s="60">
        <f> B104 - (B181 * B149 + B93)</f>
        <v>0.021</v>
      </c>
      <c r="C188" s="2" t="s">
        <v>53</v>
      </c>
      <c r="D188" s="60">
        <f>C104 - (B181 * D149 + D93)</f>
        <v>0.1945</v>
      </c>
      <c r="E188" s="2"/>
      <c r="F188" s="2"/>
      <c r="G188" s="2"/>
      <c r="H188" s="2"/>
    </row>
    <row r="189">
      <c r="A189" s="63"/>
      <c r="B189" s="63"/>
      <c r="C189" s="63"/>
      <c r="D189" s="63"/>
      <c r="E189" s="63"/>
      <c r="F189" s="63"/>
      <c r="G189" s="63"/>
      <c r="H189" s="6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/>
      <c r="C2" s="4"/>
      <c r="D2" s="4"/>
      <c r="E2" s="2"/>
      <c r="F2" s="2"/>
      <c r="G2" s="2"/>
      <c r="H2" s="2"/>
      <c r="I2" s="2"/>
    </row>
    <row r="3">
      <c r="A3" s="5" t="s">
        <v>2</v>
      </c>
      <c r="B3" s="6">
        <v>0.1</v>
      </c>
      <c r="C3" s="25">
        <v>0.2</v>
      </c>
      <c r="D3" s="25">
        <v>0.3</v>
      </c>
      <c r="E3" s="2"/>
      <c r="F3" s="2" t="s">
        <v>3</v>
      </c>
      <c r="G3" s="2" t="s">
        <v>4</v>
      </c>
      <c r="H3" s="7" t="s">
        <v>5</v>
      </c>
      <c r="I3" s="2"/>
    </row>
    <row r="4">
      <c r="A4" s="5" t="s">
        <v>6</v>
      </c>
      <c r="B4" s="6">
        <v>0.4</v>
      </c>
      <c r="C4" s="25">
        <v>-0.5</v>
      </c>
      <c r="D4" s="25">
        <v>0.6</v>
      </c>
      <c r="E4" s="2"/>
      <c r="F4" s="2" t="s">
        <v>7</v>
      </c>
      <c r="G4" s="2" t="s">
        <v>8</v>
      </c>
      <c r="H4" s="7" t="s">
        <v>9</v>
      </c>
      <c r="I4" s="2"/>
    </row>
    <row r="5">
      <c r="A5" s="8"/>
      <c r="B5" s="25">
        <v>0.7</v>
      </c>
      <c r="C5" s="25">
        <v>0.8</v>
      </c>
      <c r="D5" s="25">
        <v>0.9</v>
      </c>
      <c r="E5" s="2"/>
      <c r="F5" s="2" t="s">
        <v>10</v>
      </c>
      <c r="G5" s="2" t="s">
        <v>11</v>
      </c>
      <c r="H5" s="7" t="s">
        <v>12</v>
      </c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1" t="s">
        <v>13</v>
      </c>
      <c r="B7" s="4"/>
      <c r="C7" s="2"/>
      <c r="D7" s="2"/>
      <c r="E7" s="2"/>
      <c r="F7" s="2"/>
      <c r="G7" s="2"/>
      <c r="H7" s="2"/>
      <c r="I7" s="2"/>
    </row>
    <row r="8">
      <c r="A8" s="9" t="s">
        <v>14</v>
      </c>
      <c r="B8" s="6">
        <v>1.0</v>
      </c>
      <c r="C8" s="2"/>
      <c r="D8" s="2"/>
      <c r="E8" s="2"/>
      <c r="F8" s="2"/>
      <c r="G8" s="2"/>
      <c r="H8" s="2"/>
      <c r="I8" s="2"/>
    </row>
    <row r="9">
      <c r="A9" s="9" t="s">
        <v>15</v>
      </c>
      <c r="B9" s="25">
        <v>-1.0</v>
      </c>
      <c r="C9" s="2"/>
      <c r="D9" s="2"/>
      <c r="E9" s="2"/>
      <c r="F9" s="2"/>
      <c r="G9" s="2"/>
      <c r="H9" s="2"/>
      <c r="I9" s="2"/>
    </row>
    <row r="10">
      <c r="A10" s="10"/>
      <c r="B10" s="25">
        <v>0.5</v>
      </c>
      <c r="C10" s="2"/>
      <c r="D10" s="2"/>
      <c r="E10" s="2"/>
      <c r="F10" s="2"/>
      <c r="G10" s="2"/>
      <c r="H10" s="2"/>
      <c r="I10" s="2"/>
    </row>
    <row r="11">
      <c r="A11" s="2"/>
      <c r="B11" s="4"/>
      <c r="C11" s="2"/>
      <c r="D11" s="2"/>
      <c r="E11" s="2"/>
      <c r="F11" s="2"/>
      <c r="G11" s="2"/>
      <c r="H11" s="2"/>
      <c r="I11" s="2"/>
    </row>
    <row r="12">
      <c r="A12" s="10" t="s">
        <v>16</v>
      </c>
      <c r="B12" s="25">
        <v>0.1</v>
      </c>
      <c r="C12" s="2"/>
      <c r="D12" s="2"/>
      <c r="E12" s="2"/>
      <c r="F12" s="2"/>
      <c r="G12" s="2"/>
      <c r="H12" s="2"/>
      <c r="I12" s="2"/>
    </row>
    <row r="13">
      <c r="A13" s="10"/>
      <c r="B13" s="25">
        <v>1.0</v>
      </c>
      <c r="C13" s="2"/>
      <c r="D13" s="2"/>
      <c r="E13" s="2"/>
      <c r="F13" s="2"/>
      <c r="G13" s="2"/>
      <c r="H13" s="2"/>
      <c r="I13" s="2"/>
    </row>
    <row r="14">
      <c r="A14" s="10"/>
      <c r="B14" s="25">
        <v>0.1</v>
      </c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11"/>
      <c r="B16" s="2"/>
      <c r="C16" s="2"/>
      <c r="D16" s="2"/>
      <c r="E16" s="2"/>
      <c r="F16" s="2"/>
      <c r="G16" s="2"/>
      <c r="H16" s="2"/>
      <c r="I16" s="2"/>
    </row>
    <row r="17">
      <c r="A17" s="12" t="s">
        <v>17</v>
      </c>
      <c r="B17" s="2"/>
      <c r="C17" s="2"/>
      <c r="D17" s="2"/>
      <c r="E17" s="2"/>
      <c r="F17" s="2"/>
      <c r="G17" s="2"/>
      <c r="H17" s="2"/>
      <c r="I17" s="2"/>
    </row>
    <row r="18">
      <c r="A18" s="2"/>
      <c r="B18" s="13"/>
      <c r="C18" s="2"/>
      <c r="D18" s="2"/>
      <c r="E18" s="2"/>
      <c r="F18" s="2"/>
      <c r="G18" s="2"/>
      <c r="H18" s="2"/>
      <c r="I18" s="2"/>
    </row>
    <row r="19">
      <c r="A19" s="14" t="s">
        <v>18</v>
      </c>
      <c r="B19" s="15">
        <f t="array" ref="B19:B21">MMULT(TRANSPOSE(B3:D5), B8:B10)</f>
        <v>0.05</v>
      </c>
      <c r="C19" s="16"/>
      <c r="D19" s="1"/>
      <c r="E19" s="2"/>
      <c r="F19" s="2"/>
      <c r="G19" s="2"/>
      <c r="H19" s="2"/>
      <c r="I19" s="2"/>
    </row>
    <row r="20">
      <c r="A20" s="2"/>
      <c r="B20" s="15">
        <v>1.1</v>
      </c>
      <c r="C20" s="17"/>
      <c r="D20" s="2"/>
      <c r="E20" s="2"/>
      <c r="F20" s="2"/>
      <c r="G20" s="2"/>
      <c r="H20" s="2"/>
      <c r="I20" s="2"/>
    </row>
    <row r="21">
      <c r="A21" s="2"/>
      <c r="B21" s="15">
        <v>0.15000000000000002</v>
      </c>
      <c r="C21" s="17"/>
      <c r="D21" s="2"/>
      <c r="E21" s="2"/>
      <c r="F21" s="2"/>
      <c r="G21" s="2"/>
      <c r="H21" s="2"/>
      <c r="I21" s="2"/>
    </row>
    <row r="22">
      <c r="A22" s="2"/>
      <c r="B22" s="13"/>
      <c r="C22" s="17"/>
      <c r="D22" s="1"/>
      <c r="E22" s="2"/>
      <c r="F22" s="2"/>
      <c r="G22" s="2"/>
      <c r="H22" s="2"/>
      <c r="I22" s="2"/>
    </row>
    <row r="23">
      <c r="A23" s="14" t="s">
        <v>19</v>
      </c>
      <c r="B23" s="15">
        <f t="shared" ref="B23:B25" si="1">IF(B19&lt;0, 0, B19)</f>
        <v>0.05</v>
      </c>
      <c r="C23" s="17"/>
      <c r="D23" s="1"/>
      <c r="E23" s="1"/>
      <c r="F23" s="2"/>
      <c r="G23" s="2"/>
      <c r="H23" s="2"/>
      <c r="I23" s="2"/>
    </row>
    <row r="24">
      <c r="A24" s="2"/>
      <c r="B24" s="15">
        <f t="shared" si="1"/>
        <v>1.1</v>
      </c>
      <c r="C24" s="17"/>
      <c r="D24" s="2"/>
      <c r="E24" s="2"/>
      <c r="F24" s="2"/>
      <c r="G24" s="2"/>
      <c r="H24" s="2"/>
      <c r="I24" s="2"/>
    </row>
    <row r="25">
      <c r="A25" s="2"/>
      <c r="B25" s="18">
        <f t="shared" si="1"/>
        <v>0.15</v>
      </c>
      <c r="C25" s="17"/>
      <c r="D25" s="2"/>
      <c r="E25" s="2"/>
      <c r="F25" s="2"/>
      <c r="G25" s="2"/>
      <c r="H25" s="2"/>
      <c r="I25" s="2"/>
    </row>
    <row r="26">
      <c r="A26" s="2"/>
      <c r="B26" s="17"/>
      <c r="C26" s="17"/>
      <c r="D26" s="2"/>
      <c r="E26" s="2"/>
      <c r="F26" s="2"/>
      <c r="G26" s="2"/>
      <c r="H26" s="2"/>
      <c r="I26" s="2"/>
    </row>
    <row r="27">
      <c r="A27" s="12" t="s">
        <v>20</v>
      </c>
      <c r="B27" s="17"/>
      <c r="C27" s="17"/>
      <c r="D27" s="2"/>
      <c r="E27" s="2"/>
      <c r="F27" s="2"/>
      <c r="G27" s="2"/>
      <c r="H27" s="2"/>
      <c r="I27" s="2"/>
    </row>
    <row r="28">
      <c r="A28" s="19" t="s">
        <v>21</v>
      </c>
      <c r="B28" s="15">
        <f t="shared" ref="B28:B30" si="2">2 * -1 * 0.5 * (B12 - B23)</f>
        <v>-0.05</v>
      </c>
      <c r="C28" s="2"/>
      <c r="D28" s="2"/>
      <c r="E28" s="2"/>
      <c r="F28" s="11"/>
      <c r="G28" s="2"/>
      <c r="H28" s="2"/>
      <c r="I28" s="2"/>
    </row>
    <row r="29">
      <c r="A29" s="19" t="s">
        <v>22</v>
      </c>
      <c r="B29" s="15">
        <f t="shared" si="2"/>
        <v>0.1</v>
      </c>
      <c r="C29" s="2"/>
      <c r="D29" s="2"/>
      <c r="E29" s="2"/>
      <c r="F29" s="20"/>
      <c r="G29" s="2"/>
      <c r="H29" s="2"/>
      <c r="I29" s="2"/>
    </row>
    <row r="30">
      <c r="A30" s="19" t="s">
        <v>23</v>
      </c>
      <c r="B30" s="14">
        <f t="shared" si="2"/>
        <v>0.05</v>
      </c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19" t="s">
        <v>24</v>
      </c>
      <c r="B32" s="15">
        <f t="shared" ref="B32:B34" si="3">IF(B19&lt;0, 0, 1)</f>
        <v>1</v>
      </c>
      <c r="C32" s="2"/>
      <c r="D32" s="2"/>
      <c r="E32" s="2"/>
      <c r="F32" s="2"/>
      <c r="G32" s="2"/>
      <c r="H32" s="2"/>
      <c r="I32" s="2"/>
    </row>
    <row r="33">
      <c r="A33" s="19" t="s">
        <v>25</v>
      </c>
      <c r="B33" s="15">
        <f t="shared" si="3"/>
        <v>1</v>
      </c>
      <c r="C33" s="2" t="str">
        <f>C30</f>
        <v/>
      </c>
      <c r="D33" s="2"/>
      <c r="E33" s="2"/>
      <c r="F33" s="2"/>
      <c r="G33" s="2"/>
      <c r="H33" s="2"/>
      <c r="I33" s="2"/>
    </row>
    <row r="34">
      <c r="A34" s="19" t="s">
        <v>26</v>
      </c>
      <c r="B34" s="14">
        <f t="shared" si="3"/>
        <v>1</v>
      </c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19" t="s">
        <v>27</v>
      </c>
      <c r="B36" s="15">
        <f t="shared" ref="B36:B37" si="4">B9</f>
        <v>-1</v>
      </c>
      <c r="C36" s="19" t="s">
        <v>28</v>
      </c>
      <c r="D36" s="15">
        <f t="shared" ref="D36:D37" si="5">B9</f>
        <v>-1</v>
      </c>
      <c r="E36" s="2"/>
      <c r="F36" s="21" t="s">
        <v>29</v>
      </c>
      <c r="G36" s="15">
        <f t="shared" ref="G36:G37" si="6">B9</f>
        <v>-1</v>
      </c>
      <c r="H36" s="2"/>
      <c r="I36" s="2"/>
    </row>
    <row r="37">
      <c r="A37" s="19" t="s">
        <v>30</v>
      </c>
      <c r="B37" s="15">
        <f t="shared" si="4"/>
        <v>0.5</v>
      </c>
      <c r="C37" s="19" t="s">
        <v>31</v>
      </c>
      <c r="D37" s="15">
        <f t="shared" si="5"/>
        <v>0.5</v>
      </c>
      <c r="E37" s="2"/>
      <c r="F37" s="21" t="s">
        <v>32</v>
      </c>
      <c r="G37" s="15">
        <f t="shared" si="6"/>
        <v>0.5</v>
      </c>
      <c r="H37" s="2"/>
      <c r="I37" s="2"/>
    </row>
    <row r="38">
      <c r="A38" s="19" t="s">
        <v>33</v>
      </c>
      <c r="B38" s="15">
        <f>B8</f>
        <v>1</v>
      </c>
      <c r="C38" s="19" t="s">
        <v>34</v>
      </c>
      <c r="D38" s="15">
        <f>B8</f>
        <v>1</v>
      </c>
      <c r="E38" s="2"/>
      <c r="F38" s="21" t="s">
        <v>35</v>
      </c>
      <c r="G38" s="15">
        <f>B8</f>
        <v>1</v>
      </c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19" t="s">
        <v>36</v>
      </c>
      <c r="B40" s="15">
        <f>B28 * B32 * B36</f>
        <v>0.05</v>
      </c>
      <c r="C40" s="19" t="s">
        <v>37</v>
      </c>
      <c r="D40" s="15">
        <f>B29 * B33 * D36</f>
        <v>-0.1</v>
      </c>
      <c r="E40" s="2"/>
      <c r="F40" s="19" t="s">
        <v>38</v>
      </c>
      <c r="G40" s="15">
        <f>B30 * B34 * G36</f>
        <v>-0.05</v>
      </c>
      <c r="H40" s="2"/>
      <c r="I40" s="2"/>
    </row>
    <row r="41">
      <c r="A41" s="19" t="s">
        <v>39</v>
      </c>
      <c r="B41" s="15">
        <f>B28 * B32 * B37</f>
        <v>-0.025</v>
      </c>
      <c r="C41" s="19" t="s">
        <v>40</v>
      </c>
      <c r="D41" s="15">
        <f>B29 * B33 * D37</f>
        <v>0.05</v>
      </c>
      <c r="E41" s="2"/>
      <c r="F41" s="19" t="s">
        <v>41</v>
      </c>
      <c r="G41" s="15">
        <f>B30 * B34 * G37</f>
        <v>0.025</v>
      </c>
      <c r="H41" s="2"/>
      <c r="I41" s="2"/>
    </row>
    <row r="42">
      <c r="A42" s="19" t="s">
        <v>42</v>
      </c>
      <c r="B42" s="15">
        <f>B28 * B32 * B38</f>
        <v>-0.05</v>
      </c>
      <c r="C42" s="19" t="s">
        <v>43</v>
      </c>
      <c r="D42" s="15">
        <f>B29 * B33 * D38</f>
        <v>0.1</v>
      </c>
      <c r="E42" s="2"/>
      <c r="F42" s="21" t="s">
        <v>44</v>
      </c>
      <c r="G42" s="15">
        <f>B30 * B34 * G38</f>
        <v>0.05</v>
      </c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2" t="s">
        <v>45</v>
      </c>
      <c r="B44" s="2"/>
      <c r="C44" s="2"/>
      <c r="D44" s="2"/>
      <c r="E44" s="2"/>
      <c r="F44" s="2"/>
      <c r="G44" s="2"/>
      <c r="H44" s="2"/>
      <c r="I44" s="2"/>
    </row>
    <row r="45">
      <c r="A45" s="14" t="s">
        <v>46</v>
      </c>
      <c r="B45" s="23">
        <v>0.1</v>
      </c>
      <c r="C45" s="2"/>
      <c r="D45" s="2"/>
      <c r="E45" s="2"/>
      <c r="F45" s="11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14" t="s">
        <v>47</v>
      </c>
      <c r="B47" s="15">
        <f>B45 * B40</f>
        <v>0.005</v>
      </c>
      <c r="C47" s="14" t="s">
        <v>48</v>
      </c>
      <c r="D47" s="15">
        <f>B45 * D40</f>
        <v>-0.01</v>
      </c>
      <c r="E47" s="2"/>
      <c r="F47" s="14" t="s">
        <v>49</v>
      </c>
      <c r="G47" s="15">
        <f>B45 * G40</f>
        <v>-0.005</v>
      </c>
      <c r="H47" s="2"/>
      <c r="I47" s="2"/>
    </row>
    <row r="48">
      <c r="A48" s="14" t="s">
        <v>50</v>
      </c>
      <c r="B48" s="15">
        <f>B45 * B41</f>
        <v>-0.0025</v>
      </c>
      <c r="C48" s="14" t="s">
        <v>51</v>
      </c>
      <c r="D48" s="15">
        <f>B45 * D41</f>
        <v>0.005</v>
      </c>
      <c r="E48" s="2"/>
      <c r="F48" s="14" t="s">
        <v>52</v>
      </c>
      <c r="G48" s="15">
        <f>B45 * G41</f>
        <v>0.0025</v>
      </c>
      <c r="H48" s="2"/>
      <c r="I48" s="2"/>
    </row>
    <row r="49">
      <c r="A49" s="14" t="s">
        <v>53</v>
      </c>
      <c r="B49" s="15">
        <f>B45 * B42</f>
        <v>-0.005</v>
      </c>
      <c r="C49" s="14" t="s">
        <v>54</v>
      </c>
      <c r="D49" s="15">
        <f>B45 * D42</f>
        <v>0.01</v>
      </c>
      <c r="E49" s="2"/>
      <c r="F49" s="14" t="s">
        <v>55</v>
      </c>
      <c r="G49" s="15">
        <f>B45 * G42</f>
        <v>0.005</v>
      </c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1" t="s">
        <v>56</v>
      </c>
      <c r="B52" s="2"/>
      <c r="C52" s="2"/>
      <c r="D52" s="2"/>
      <c r="E52" s="2"/>
      <c r="F52" s="2"/>
      <c r="G52" s="2"/>
      <c r="H52" s="2"/>
      <c r="I52" s="2"/>
    </row>
    <row r="53">
      <c r="A53" s="3" t="s">
        <v>1</v>
      </c>
      <c r="B53" s="4"/>
      <c r="C53" s="4"/>
      <c r="D53" s="4"/>
      <c r="E53" s="2"/>
      <c r="F53" s="2"/>
      <c r="G53" s="2"/>
      <c r="H53" s="2"/>
      <c r="I53" s="2"/>
    </row>
    <row r="54">
      <c r="A54" s="5" t="s">
        <v>2</v>
      </c>
      <c r="B54" s="6">
        <v>0.1</v>
      </c>
      <c r="C54" s="25">
        <v>0.2</v>
      </c>
      <c r="D54" s="25">
        <v>0.3</v>
      </c>
      <c r="E54" s="2"/>
      <c r="F54" s="2" t="s">
        <v>3</v>
      </c>
      <c r="G54" s="2" t="s">
        <v>4</v>
      </c>
      <c r="H54" s="7" t="s">
        <v>5</v>
      </c>
      <c r="I54" s="2"/>
    </row>
    <row r="55">
      <c r="A55" s="5" t="s">
        <v>6</v>
      </c>
      <c r="B55" s="6">
        <v>0.4</v>
      </c>
      <c r="C55" s="25">
        <v>-0.5</v>
      </c>
      <c r="D55" s="25">
        <v>0.6</v>
      </c>
      <c r="E55" s="2"/>
      <c r="F55" s="2" t="s">
        <v>7</v>
      </c>
      <c r="G55" s="2" t="s">
        <v>8</v>
      </c>
      <c r="H55" s="7" t="s">
        <v>9</v>
      </c>
      <c r="I55" s="2"/>
    </row>
    <row r="56">
      <c r="A56" s="8"/>
      <c r="B56" s="25">
        <v>0.7</v>
      </c>
      <c r="C56" s="25">
        <v>0.8</v>
      </c>
      <c r="D56" s="25">
        <v>0.9</v>
      </c>
      <c r="E56" s="2"/>
      <c r="F56" s="2" t="s">
        <v>10</v>
      </c>
      <c r="G56" s="2" t="s">
        <v>11</v>
      </c>
      <c r="H56" s="7" t="s">
        <v>12</v>
      </c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</row>
    <row r="59">
      <c r="A59" s="9" t="s">
        <v>14</v>
      </c>
      <c r="B59" s="6">
        <v>1.0</v>
      </c>
      <c r="C59" s="2"/>
      <c r="D59" s="2"/>
      <c r="E59" s="2"/>
      <c r="F59" s="2"/>
      <c r="G59" s="2"/>
      <c r="H59" s="2"/>
      <c r="I59" s="2"/>
    </row>
    <row r="60">
      <c r="A60" s="9" t="s">
        <v>15</v>
      </c>
      <c r="B60" s="25">
        <v>0.5</v>
      </c>
      <c r="C60" s="2"/>
      <c r="D60" s="2"/>
      <c r="E60" s="2"/>
      <c r="F60" s="2"/>
      <c r="G60" s="2"/>
      <c r="H60" s="2"/>
      <c r="I60" s="2"/>
    </row>
    <row r="61">
      <c r="A61" s="10"/>
      <c r="B61" s="25">
        <v>-1.0</v>
      </c>
      <c r="C61" s="2"/>
      <c r="D61" s="2"/>
      <c r="E61" s="2"/>
      <c r="F61" s="2"/>
      <c r="G61" s="2"/>
      <c r="H61" s="2"/>
      <c r="I61" s="2"/>
    </row>
    <row r="62">
      <c r="A62" s="2"/>
      <c r="B62" s="4"/>
      <c r="C62" s="2"/>
      <c r="D62" s="2"/>
      <c r="E62" s="2"/>
      <c r="F62" s="2"/>
      <c r="G62" s="2"/>
      <c r="H62" s="2"/>
      <c r="I62" s="2"/>
    </row>
    <row r="63">
      <c r="A63" s="10" t="s">
        <v>16</v>
      </c>
      <c r="B63" s="25">
        <v>0.1</v>
      </c>
      <c r="C63" s="2"/>
      <c r="D63" s="2"/>
      <c r="E63" s="2"/>
      <c r="F63" s="2"/>
      <c r="G63" s="2"/>
      <c r="H63" s="2"/>
      <c r="I63" s="2"/>
    </row>
    <row r="64">
      <c r="A64" s="10"/>
      <c r="B64" s="25">
        <v>0.1</v>
      </c>
      <c r="C64" s="2"/>
      <c r="D64" s="2"/>
      <c r="E64" s="2"/>
      <c r="F64" s="2"/>
      <c r="G64" s="2"/>
      <c r="H64" s="2"/>
      <c r="I64" s="2"/>
    </row>
    <row r="65">
      <c r="A65" s="10"/>
      <c r="B65" s="25">
        <v>1.0</v>
      </c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11"/>
      <c r="B68" s="2"/>
      <c r="C68" s="2"/>
      <c r="D68" s="2"/>
      <c r="E68" s="2"/>
      <c r="F68" s="2"/>
      <c r="G68" s="2"/>
      <c r="H68" s="2"/>
      <c r="I68" s="2"/>
    </row>
    <row r="69">
      <c r="A69" s="12" t="s">
        <v>17</v>
      </c>
      <c r="B69" s="2"/>
      <c r="C69" s="2"/>
      <c r="D69" s="2"/>
      <c r="E69" s="2"/>
      <c r="F69" s="2"/>
      <c r="G69" s="2"/>
      <c r="H69" s="2"/>
      <c r="I69" s="2"/>
    </row>
    <row r="70">
      <c r="A70" s="2"/>
      <c r="B70" s="13"/>
      <c r="C70" s="2"/>
      <c r="D70" s="2"/>
      <c r="E70" s="2"/>
      <c r="F70" s="2"/>
      <c r="G70" s="2"/>
      <c r="H70" s="2"/>
      <c r="I70" s="2"/>
    </row>
    <row r="71">
      <c r="A71" s="14" t="s">
        <v>18</v>
      </c>
      <c r="B71" s="15">
        <f t="array" ref="B71:B73">MMULT(TRANSPOSE(B54:D56), B59:B61)</f>
        <v>-0.4</v>
      </c>
      <c r="C71" s="16"/>
      <c r="D71" s="1"/>
      <c r="E71" s="2"/>
      <c r="F71" s="2"/>
      <c r="G71" s="2"/>
      <c r="H71" s="2"/>
      <c r="I71" s="2"/>
    </row>
    <row r="72">
      <c r="A72" s="2"/>
      <c r="B72" s="15">
        <v>-0.8500000000000001</v>
      </c>
      <c r="C72" s="17"/>
      <c r="D72" s="2"/>
      <c r="E72" s="2"/>
      <c r="F72" s="2"/>
      <c r="G72" s="2"/>
      <c r="H72" s="2"/>
      <c r="I72" s="2"/>
    </row>
    <row r="73">
      <c r="A73" s="2"/>
      <c r="B73" s="15">
        <v>-0.30000000000000004</v>
      </c>
      <c r="C73" s="17"/>
      <c r="D73" s="2"/>
      <c r="E73" s="2"/>
      <c r="F73" s="2"/>
      <c r="G73" s="2"/>
      <c r="H73" s="2"/>
      <c r="I73" s="2"/>
    </row>
    <row r="74">
      <c r="A74" s="2"/>
      <c r="B74" s="13"/>
      <c r="C74" s="17"/>
      <c r="D74" s="2"/>
      <c r="E74" s="2"/>
      <c r="F74" s="2"/>
      <c r="G74" s="2"/>
      <c r="H74" s="2"/>
      <c r="I74" s="2"/>
    </row>
    <row r="75">
      <c r="A75" s="14" t="s">
        <v>19</v>
      </c>
      <c r="B75" s="15">
        <f t="shared" ref="B75:B77" si="7">IF(B71&lt;0, 0, B71)</f>
        <v>0</v>
      </c>
      <c r="C75" s="17"/>
      <c r="D75" s="1"/>
      <c r="E75" s="1"/>
      <c r="F75" s="2"/>
      <c r="G75" s="2"/>
      <c r="H75" s="2"/>
      <c r="I75" s="2"/>
    </row>
    <row r="76">
      <c r="A76" s="2"/>
      <c r="B76" s="15">
        <f t="shared" si="7"/>
        <v>0</v>
      </c>
      <c r="C76" s="17"/>
      <c r="D76" s="2"/>
      <c r="E76" s="2"/>
      <c r="F76" s="2"/>
      <c r="G76" s="2"/>
      <c r="H76" s="2"/>
      <c r="I76" s="2"/>
    </row>
    <row r="77">
      <c r="A77" s="2"/>
      <c r="B77" s="26">
        <f t="shared" si="7"/>
        <v>0</v>
      </c>
      <c r="C77" s="17"/>
      <c r="D77" s="2"/>
      <c r="E77" s="2"/>
      <c r="F77" s="2"/>
      <c r="G77" s="2"/>
      <c r="H77" s="2"/>
      <c r="I77" s="2"/>
    </row>
    <row r="78">
      <c r="A78" s="2"/>
      <c r="B78" s="17"/>
      <c r="C78" s="17"/>
      <c r="D78" s="2"/>
      <c r="E78" s="2"/>
      <c r="F78" s="2"/>
      <c r="G78" s="2"/>
      <c r="H78" s="2"/>
      <c r="I78" s="2"/>
    </row>
    <row r="79">
      <c r="A79" s="12" t="s">
        <v>20</v>
      </c>
      <c r="B79" s="17"/>
      <c r="C79" s="17"/>
      <c r="D79" s="2"/>
      <c r="E79" s="2"/>
      <c r="F79" s="2"/>
      <c r="G79" s="2"/>
      <c r="H79" s="2"/>
      <c r="I79" s="2"/>
    </row>
    <row r="80">
      <c r="A80" s="19" t="s">
        <v>21</v>
      </c>
      <c r="B80" s="15">
        <f t="shared" ref="B80:B82" si="8">2 * -1 * 0.5 * (B63 - B75)</f>
        <v>-0.1</v>
      </c>
      <c r="C80" s="2"/>
      <c r="D80" s="2"/>
      <c r="E80" s="2"/>
      <c r="F80" s="11"/>
      <c r="G80" s="2"/>
      <c r="H80" s="2"/>
      <c r="I80" s="2"/>
    </row>
    <row r="81">
      <c r="A81" s="19" t="s">
        <v>22</v>
      </c>
      <c r="B81" s="15">
        <f t="shared" si="8"/>
        <v>-0.1</v>
      </c>
      <c r="C81" s="2"/>
      <c r="D81" s="2"/>
      <c r="E81" s="2"/>
      <c r="F81" s="20"/>
      <c r="G81" s="2"/>
      <c r="H81" s="2"/>
      <c r="I81" s="2"/>
    </row>
    <row r="82">
      <c r="A82" s="19" t="s">
        <v>23</v>
      </c>
      <c r="B82" s="14">
        <f t="shared" si="8"/>
        <v>-1</v>
      </c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19" t="s">
        <v>24</v>
      </c>
      <c r="B84" s="15">
        <f t="shared" ref="B84:B86" si="9">IF(B71&lt;0, 0, 1)</f>
        <v>0</v>
      </c>
      <c r="C84" s="2"/>
      <c r="D84" s="2"/>
      <c r="E84" s="2"/>
      <c r="F84" s="2"/>
      <c r="G84" s="2"/>
      <c r="H84" s="2"/>
      <c r="I84" s="2"/>
    </row>
    <row r="85">
      <c r="A85" s="19" t="s">
        <v>25</v>
      </c>
      <c r="B85" s="15">
        <f t="shared" si="9"/>
        <v>0</v>
      </c>
      <c r="C85" s="2" t="str">
        <f>C82</f>
        <v/>
      </c>
      <c r="D85" s="2"/>
      <c r="E85" s="2"/>
      <c r="F85" s="2"/>
      <c r="G85" s="2"/>
      <c r="H85" s="2"/>
      <c r="I85" s="2"/>
    </row>
    <row r="86">
      <c r="A86" s="19" t="s">
        <v>26</v>
      </c>
      <c r="B86" s="14">
        <f t="shared" si="9"/>
        <v>0</v>
      </c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19" t="s">
        <v>27</v>
      </c>
      <c r="B88" s="15">
        <f t="shared" ref="B88:B89" si="10">B60</f>
        <v>0.5</v>
      </c>
      <c r="C88" s="19" t="s">
        <v>28</v>
      </c>
      <c r="D88" s="15">
        <f t="shared" ref="D88:D89" si="11">B60</f>
        <v>0.5</v>
      </c>
      <c r="E88" s="2"/>
      <c r="F88" s="21" t="s">
        <v>29</v>
      </c>
      <c r="G88" s="15">
        <f t="shared" ref="G88:G89" si="12">B60</f>
        <v>0.5</v>
      </c>
      <c r="H88" s="2"/>
      <c r="I88" s="2"/>
    </row>
    <row r="89">
      <c r="A89" s="19" t="s">
        <v>30</v>
      </c>
      <c r="B89" s="15">
        <f t="shared" si="10"/>
        <v>-1</v>
      </c>
      <c r="C89" s="19" t="s">
        <v>31</v>
      </c>
      <c r="D89" s="15">
        <f t="shared" si="11"/>
        <v>-1</v>
      </c>
      <c r="E89" s="2"/>
      <c r="F89" s="21" t="s">
        <v>32</v>
      </c>
      <c r="G89" s="15">
        <f t="shared" si="12"/>
        <v>-1</v>
      </c>
      <c r="H89" s="2"/>
      <c r="I89" s="2"/>
    </row>
    <row r="90">
      <c r="A90" s="19" t="s">
        <v>33</v>
      </c>
      <c r="B90" s="15">
        <f>B59</f>
        <v>1</v>
      </c>
      <c r="C90" s="19" t="s">
        <v>34</v>
      </c>
      <c r="D90" s="15">
        <f>B59</f>
        <v>1</v>
      </c>
      <c r="E90" s="2"/>
      <c r="F90" s="21" t="s">
        <v>35</v>
      </c>
      <c r="G90" s="15">
        <f>B59</f>
        <v>1</v>
      </c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19" t="s">
        <v>36</v>
      </c>
      <c r="B92" s="15">
        <f>B80 * B84 * B88</f>
        <v>0</v>
      </c>
      <c r="C92" s="19" t="s">
        <v>37</v>
      </c>
      <c r="D92" s="15">
        <f>B81 * B85 * D88</f>
        <v>0</v>
      </c>
      <c r="E92" s="2"/>
      <c r="F92" s="19" t="s">
        <v>38</v>
      </c>
      <c r="G92" s="15">
        <f>B82 * B86 * G88</f>
        <v>0</v>
      </c>
      <c r="H92" s="2"/>
      <c r="I92" s="2"/>
    </row>
    <row r="93">
      <c r="A93" s="19" t="s">
        <v>39</v>
      </c>
      <c r="B93" s="15">
        <f>B80 * B84 * B89</f>
        <v>0</v>
      </c>
      <c r="C93" s="19" t="s">
        <v>40</v>
      </c>
      <c r="D93" s="15">
        <f>B81 * B85 * D89</f>
        <v>0</v>
      </c>
      <c r="E93" s="2"/>
      <c r="F93" s="19" t="s">
        <v>41</v>
      </c>
      <c r="G93" s="15">
        <f>B82 * B86 * G89</f>
        <v>0</v>
      </c>
      <c r="H93" s="2"/>
      <c r="I93" s="2"/>
    </row>
    <row r="94">
      <c r="A94" s="19" t="s">
        <v>42</v>
      </c>
      <c r="B94" s="15">
        <f>B80 * B84 * B90</f>
        <v>0</v>
      </c>
      <c r="C94" s="19" t="s">
        <v>43</v>
      </c>
      <c r="D94" s="15">
        <f>B81 * B85 * D90</f>
        <v>0</v>
      </c>
      <c r="E94" s="2"/>
      <c r="F94" s="21" t="s">
        <v>44</v>
      </c>
      <c r="G94" s="15">
        <f>B82 * B86 * G90</f>
        <v>0</v>
      </c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2" t="s">
        <v>58</v>
      </c>
      <c r="B96" s="2"/>
      <c r="C96" s="2"/>
      <c r="D96" s="2"/>
      <c r="E96" s="2"/>
      <c r="F96" s="2"/>
      <c r="G96" s="2"/>
      <c r="H96" s="2"/>
      <c r="I96" s="2"/>
    </row>
    <row r="97">
      <c r="A97" s="14" t="s">
        <v>46</v>
      </c>
      <c r="B97" s="23">
        <v>0.1</v>
      </c>
      <c r="C97" s="2"/>
      <c r="D97" s="2"/>
      <c r="E97" s="2"/>
      <c r="F97" s="11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14" t="s">
        <v>47</v>
      </c>
      <c r="B99" s="15">
        <f>B55 - ( B97 * B92 + B47 )</f>
        <v>0.395</v>
      </c>
      <c r="C99" s="14" t="s">
        <v>48</v>
      </c>
      <c r="D99" s="15">
        <f>C55 - ( B97 * D92 + D47 )</f>
        <v>-0.49</v>
      </c>
      <c r="E99" s="2"/>
      <c r="F99" s="14" t="s">
        <v>49</v>
      </c>
      <c r="G99" s="15">
        <f>D55 - ( B97 * G92 + G47 )</f>
        <v>0.605</v>
      </c>
      <c r="H99" s="2"/>
      <c r="I99" s="2"/>
    </row>
    <row r="100">
      <c r="A100" s="14" t="s">
        <v>50</v>
      </c>
      <c r="B100" s="15">
        <f>B56 - ( B97 * B93 + B48 )</f>
        <v>0.7025</v>
      </c>
      <c r="C100" s="14" t="s">
        <v>51</v>
      </c>
      <c r="D100" s="15">
        <f>C56 - ( B97 * D93 + D48 )</f>
        <v>0.795</v>
      </c>
      <c r="E100" s="2"/>
      <c r="F100" s="14" t="s">
        <v>52</v>
      </c>
      <c r="G100" s="15">
        <f>D56 - ( B97 * G93 + G48 )</f>
        <v>0.8975</v>
      </c>
      <c r="H100" s="2"/>
      <c r="I100" s="2"/>
    </row>
    <row r="101">
      <c r="A101" s="14" t="s">
        <v>53</v>
      </c>
      <c r="B101" s="15">
        <f>B54 - ( B97 * B94 + B49 )</f>
        <v>0.105</v>
      </c>
      <c r="C101" s="14" t="s">
        <v>54</v>
      </c>
      <c r="D101" s="15">
        <f>C54 - ( B97 * D94 + D49 )</f>
        <v>0.19</v>
      </c>
      <c r="E101" s="2"/>
      <c r="F101" s="14" t="s">
        <v>55</v>
      </c>
      <c r="G101" s="15">
        <f>D54 - ( B97 * G94 + G49 )</f>
        <v>0.295</v>
      </c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29" t="s">
        <v>0</v>
      </c>
      <c r="B1" s="30"/>
      <c r="C1" s="30"/>
      <c r="D1" s="30"/>
      <c r="E1" s="30"/>
      <c r="F1" s="30"/>
      <c r="G1" s="30"/>
      <c r="H1" s="30"/>
    </row>
    <row r="2">
      <c r="A2" s="31" t="s">
        <v>1</v>
      </c>
      <c r="B2" s="32"/>
      <c r="C2" s="32"/>
      <c r="D2" s="30"/>
      <c r="E2" s="30"/>
      <c r="F2" s="30"/>
      <c r="G2" s="30"/>
      <c r="H2" s="30"/>
    </row>
    <row r="3">
      <c r="A3" s="33" t="s">
        <v>2</v>
      </c>
      <c r="B3" s="34">
        <v>0.1</v>
      </c>
      <c r="C3" s="64">
        <v>0.2</v>
      </c>
      <c r="D3" s="65"/>
      <c r="E3" s="30"/>
      <c r="F3" s="30" t="s">
        <v>3</v>
      </c>
      <c r="G3" s="30" t="s">
        <v>4</v>
      </c>
      <c r="H3" s="35"/>
    </row>
    <row r="4">
      <c r="A4" s="33" t="s">
        <v>6</v>
      </c>
      <c r="B4" s="34">
        <v>0.4</v>
      </c>
      <c r="C4" s="64">
        <v>0.5</v>
      </c>
      <c r="D4" s="65"/>
      <c r="E4" s="30"/>
      <c r="F4" s="30" t="s">
        <v>7</v>
      </c>
      <c r="G4" s="30" t="s">
        <v>8</v>
      </c>
      <c r="H4" s="35"/>
    </row>
    <row r="5">
      <c r="A5" s="36"/>
      <c r="B5" s="53">
        <v>0.9</v>
      </c>
      <c r="C5" s="64">
        <v>0.1</v>
      </c>
      <c r="D5" s="65"/>
      <c r="E5" s="30"/>
      <c r="F5" s="30" t="s">
        <v>10</v>
      </c>
      <c r="G5" s="30" t="s">
        <v>11</v>
      </c>
      <c r="H5" s="35"/>
    </row>
    <row r="6">
      <c r="A6" s="30"/>
      <c r="B6" s="30"/>
      <c r="C6" s="30"/>
      <c r="D6" s="30"/>
      <c r="E6" s="30"/>
      <c r="F6" s="30"/>
      <c r="G6" s="30"/>
      <c r="H6" s="30"/>
    </row>
    <row r="7">
      <c r="A7" s="29" t="s">
        <v>13</v>
      </c>
      <c r="B7" s="32"/>
      <c r="C7" s="30"/>
      <c r="D7" s="30"/>
      <c r="E7" s="30"/>
      <c r="F7" s="30"/>
      <c r="G7" s="30"/>
      <c r="H7" s="30"/>
    </row>
    <row r="8">
      <c r="A8" s="37" t="s">
        <v>14</v>
      </c>
      <c r="B8" s="34">
        <v>1.0</v>
      </c>
      <c r="C8" s="30"/>
      <c r="D8" s="30"/>
      <c r="E8" s="30"/>
      <c r="F8" s="30"/>
      <c r="G8" s="30"/>
      <c r="H8" s="30"/>
    </row>
    <row r="9">
      <c r="A9" s="37" t="s">
        <v>15</v>
      </c>
      <c r="B9" s="53">
        <v>0.0</v>
      </c>
      <c r="C9" s="30"/>
      <c r="D9" s="30"/>
      <c r="E9" s="30"/>
      <c r="F9" s="30"/>
      <c r="G9" s="30"/>
      <c r="H9" s="30"/>
    </row>
    <row r="10">
      <c r="A10" s="38"/>
      <c r="B10" s="53">
        <v>0.0</v>
      </c>
      <c r="C10" s="30"/>
      <c r="D10" s="30"/>
      <c r="E10" s="30"/>
      <c r="F10" s="30"/>
      <c r="G10" s="30"/>
      <c r="H10" s="30"/>
    </row>
    <row r="11">
      <c r="A11" s="30"/>
      <c r="B11" s="32"/>
      <c r="C11" s="30"/>
      <c r="D11" s="30"/>
      <c r="E11" s="30"/>
      <c r="F11" s="30"/>
      <c r="G11" s="30"/>
      <c r="H11" s="30"/>
    </row>
    <row r="12">
      <c r="A12" s="38" t="s">
        <v>16</v>
      </c>
      <c r="B12" s="53">
        <v>0.1</v>
      </c>
      <c r="C12" s="30"/>
      <c r="D12" s="30"/>
      <c r="E12" s="30"/>
      <c r="F12" s="30"/>
      <c r="G12" s="30"/>
      <c r="H12" s="30"/>
    </row>
    <row r="13">
      <c r="A13" s="38"/>
      <c r="B13" s="66">
        <v>1.0</v>
      </c>
      <c r="C13" s="30"/>
      <c r="D13" s="30"/>
      <c r="E13" s="30"/>
      <c r="F13" s="30"/>
      <c r="G13" s="30"/>
      <c r="H13" s="30"/>
    </row>
    <row r="14">
      <c r="A14" s="30"/>
      <c r="B14" s="67"/>
      <c r="C14" s="30"/>
      <c r="D14" s="30"/>
      <c r="E14" s="30"/>
      <c r="F14" s="30"/>
      <c r="G14" s="30"/>
      <c r="H14" s="30"/>
    </row>
    <row r="15">
      <c r="A15" s="30"/>
      <c r="B15" s="30"/>
      <c r="C15" s="30"/>
      <c r="D15" s="30"/>
      <c r="E15" s="30"/>
      <c r="F15" s="30"/>
      <c r="G15" s="30"/>
      <c r="H15" s="30"/>
    </row>
    <row r="16">
      <c r="A16" s="39"/>
      <c r="B16" s="30"/>
      <c r="C16" s="30"/>
      <c r="D16" s="30"/>
      <c r="E16" s="30"/>
      <c r="F16" s="30"/>
      <c r="G16" s="30"/>
      <c r="H16" s="29"/>
    </row>
    <row r="17">
      <c r="A17" s="40" t="s">
        <v>17</v>
      </c>
      <c r="B17" s="30"/>
      <c r="C17" s="30"/>
      <c r="D17" s="30"/>
      <c r="E17" s="30"/>
      <c r="F17" s="30"/>
      <c r="G17" s="30"/>
      <c r="H17" s="30"/>
    </row>
    <row r="18">
      <c r="A18" s="30"/>
      <c r="B18" s="41"/>
      <c r="C18" s="30"/>
      <c r="D18" s="30"/>
      <c r="E18" s="30"/>
      <c r="F18" s="30"/>
      <c r="G18" s="30"/>
      <c r="H18" s="30"/>
    </row>
    <row r="19">
      <c r="A19" s="42" t="s">
        <v>18</v>
      </c>
      <c r="B19" s="43">
        <f t="array" ref="B19:B20">MMULT(TRANSPOSE(B3:C5), B8:B10)</f>
        <v>0.1</v>
      </c>
      <c r="C19" s="44"/>
      <c r="D19" s="29"/>
      <c r="E19" s="29"/>
      <c r="F19" s="30"/>
      <c r="G19" s="30"/>
      <c r="H19" s="30"/>
    </row>
    <row r="20">
      <c r="A20" s="30"/>
      <c r="B20" s="43">
        <v>0.2</v>
      </c>
      <c r="C20" s="45"/>
      <c r="D20" s="30"/>
      <c r="E20" s="30"/>
      <c r="F20" s="30"/>
      <c r="G20" s="30"/>
      <c r="H20" s="30"/>
    </row>
    <row r="21">
      <c r="A21" s="30"/>
      <c r="B21" s="43"/>
      <c r="C21" s="45"/>
      <c r="D21" s="30"/>
      <c r="E21" s="30"/>
      <c r="F21" s="30"/>
      <c r="G21" s="30"/>
      <c r="H21" s="30"/>
    </row>
    <row r="22">
      <c r="A22" s="30"/>
      <c r="B22" s="41"/>
      <c r="C22" s="45"/>
      <c r="D22" s="29"/>
      <c r="E22" s="30"/>
      <c r="F22" s="30"/>
      <c r="G22" s="30"/>
      <c r="H22" s="30"/>
    </row>
    <row r="23">
      <c r="A23" s="42" t="s">
        <v>19</v>
      </c>
      <c r="B23" s="43">
        <f t="shared" ref="B23:B24" si="1">( 1 / ( 1 + (EXP(-B19)) ) )</f>
        <v>0.5249791875</v>
      </c>
      <c r="C23" s="45"/>
      <c r="D23" s="29"/>
      <c r="E23" s="29"/>
      <c r="F23" s="30"/>
      <c r="G23" s="30"/>
      <c r="H23" s="30"/>
    </row>
    <row r="24">
      <c r="A24" s="30"/>
      <c r="B24" s="43">
        <f t="shared" si="1"/>
        <v>0.5498339973</v>
      </c>
      <c r="C24" s="45"/>
      <c r="D24" s="30"/>
      <c r="E24" s="30"/>
      <c r="F24" s="30"/>
      <c r="G24" s="30"/>
      <c r="H24" s="30"/>
    </row>
    <row r="25">
      <c r="A25" s="30"/>
      <c r="B25" s="46" t="str">
        <f>B21</f>
        <v/>
      </c>
      <c r="C25" s="45"/>
      <c r="D25" s="30"/>
      <c r="E25" s="30"/>
      <c r="F25" s="30"/>
      <c r="G25" s="30"/>
      <c r="H25" s="30"/>
    </row>
    <row r="26">
      <c r="A26" s="30"/>
      <c r="B26" s="45"/>
      <c r="C26" s="45"/>
      <c r="D26" s="30"/>
      <c r="E26" s="30"/>
      <c r="F26" s="30"/>
      <c r="G26" s="30"/>
      <c r="H26" s="30"/>
    </row>
    <row r="27">
      <c r="A27" s="40" t="s">
        <v>20</v>
      </c>
      <c r="B27" s="45"/>
      <c r="C27" s="45"/>
      <c r="D27" s="30"/>
      <c r="E27" s="30"/>
      <c r="F27" s="30"/>
      <c r="G27" s="30"/>
      <c r="H27" s="30"/>
    </row>
    <row r="28">
      <c r="A28" s="47" t="s">
        <v>21</v>
      </c>
      <c r="B28" s="43">
        <f t="shared" ref="B28:B29" si="2">2 * -1 * 0.5 * (B12 - B23)</f>
        <v>0.4249791875</v>
      </c>
      <c r="C28" s="30"/>
      <c r="D28" s="30"/>
      <c r="E28" s="30"/>
      <c r="F28" s="39"/>
      <c r="G28" s="30"/>
      <c r="H28" s="30"/>
    </row>
    <row r="29">
      <c r="A29" s="47" t="s">
        <v>22</v>
      </c>
      <c r="B29" s="43">
        <f t="shared" si="2"/>
        <v>-0.4501660027</v>
      </c>
      <c r="C29" s="30"/>
      <c r="D29" s="30"/>
      <c r="E29" s="30"/>
      <c r="F29" s="39"/>
      <c r="G29" s="30"/>
      <c r="H29" s="30"/>
    </row>
    <row r="30">
      <c r="A30" s="47"/>
      <c r="B30" s="42"/>
      <c r="C30" s="30"/>
      <c r="D30" s="30"/>
      <c r="E30" s="30"/>
      <c r="F30" s="30"/>
      <c r="G30" s="30"/>
      <c r="H30" s="30"/>
    </row>
    <row r="31">
      <c r="A31" s="30"/>
      <c r="B31" s="30"/>
      <c r="C31" s="30"/>
      <c r="D31" s="30"/>
      <c r="E31" s="30"/>
      <c r="F31" s="30"/>
      <c r="G31" s="30"/>
      <c r="H31" s="30"/>
    </row>
    <row r="32">
      <c r="A32" s="47" t="s">
        <v>24</v>
      </c>
      <c r="B32" s="43">
        <f t="shared" ref="B32:B33" si="3">B23 * ( 1 - B23 )</f>
        <v>0.2493760402</v>
      </c>
      <c r="C32" s="30"/>
      <c r="D32" s="30"/>
      <c r="E32" s="30"/>
      <c r="F32" s="30"/>
      <c r="G32" s="30"/>
      <c r="H32" s="30"/>
    </row>
    <row r="33">
      <c r="A33" s="47" t="s">
        <v>25</v>
      </c>
      <c r="B33" s="43">
        <f t="shared" si="3"/>
        <v>0.2475165727</v>
      </c>
      <c r="C33" s="30" t="str">
        <f>C30</f>
        <v/>
      </c>
      <c r="D33" s="30"/>
      <c r="E33" s="30"/>
      <c r="F33" s="30"/>
      <c r="G33" s="30"/>
      <c r="H33" s="30"/>
    </row>
    <row r="34">
      <c r="A34" s="47"/>
      <c r="B34" s="42"/>
      <c r="C34" s="30"/>
      <c r="D34" s="30"/>
      <c r="E34" s="30"/>
      <c r="F34" s="30"/>
      <c r="G34" s="30"/>
      <c r="H34" s="30"/>
    </row>
    <row r="35">
      <c r="A35" s="30"/>
      <c r="B35" s="30"/>
      <c r="C35" s="30"/>
      <c r="D35" s="30"/>
      <c r="E35" s="30"/>
      <c r="F35" s="30"/>
      <c r="G35" s="30"/>
      <c r="H35" s="30"/>
    </row>
    <row r="36">
      <c r="A36" s="47" t="s">
        <v>27</v>
      </c>
      <c r="B36" s="43">
        <f t="shared" ref="B36:B37" si="4">B9</f>
        <v>0</v>
      </c>
      <c r="C36" s="47" t="s">
        <v>28</v>
      </c>
      <c r="D36" s="43">
        <f t="shared" ref="D36:D37" si="5">B9</f>
        <v>0</v>
      </c>
      <c r="E36" s="30"/>
      <c r="F36" s="68"/>
      <c r="G36" s="69"/>
      <c r="H36" s="30"/>
    </row>
    <row r="37">
      <c r="A37" s="47" t="s">
        <v>30</v>
      </c>
      <c r="B37" s="43">
        <f t="shared" si="4"/>
        <v>0</v>
      </c>
      <c r="C37" s="47" t="s">
        <v>31</v>
      </c>
      <c r="D37" s="43">
        <f t="shared" si="5"/>
        <v>0</v>
      </c>
      <c r="E37" s="30"/>
      <c r="F37" s="68"/>
      <c r="G37" s="69"/>
      <c r="H37" s="30"/>
    </row>
    <row r="38">
      <c r="A38" s="47" t="s">
        <v>33</v>
      </c>
      <c r="B38" s="43">
        <f>B8</f>
        <v>1</v>
      </c>
      <c r="C38" s="47" t="s">
        <v>34</v>
      </c>
      <c r="D38" s="43">
        <f>B8</f>
        <v>1</v>
      </c>
      <c r="E38" s="30"/>
      <c r="F38" s="68"/>
      <c r="G38" s="69"/>
      <c r="H38" s="30"/>
    </row>
    <row r="39">
      <c r="A39" s="30"/>
      <c r="B39" s="30"/>
      <c r="C39" s="30"/>
      <c r="D39" s="30"/>
      <c r="E39" s="30"/>
      <c r="F39" s="30"/>
      <c r="G39" s="30"/>
      <c r="H39" s="30"/>
    </row>
    <row r="40">
      <c r="A40" s="47" t="s">
        <v>36</v>
      </c>
      <c r="B40" s="43">
        <f>B28 * B32 * B36</f>
        <v>0</v>
      </c>
      <c r="C40" s="47" t="s">
        <v>37</v>
      </c>
      <c r="D40" s="43">
        <f>B29 * B33 * D36</f>
        <v>0</v>
      </c>
      <c r="E40" s="30"/>
      <c r="F40" s="42"/>
      <c r="G40" s="69"/>
      <c r="H40" s="30"/>
    </row>
    <row r="41">
      <c r="A41" s="47" t="s">
        <v>39</v>
      </c>
      <c r="B41" s="43">
        <f>B28 * B32 * B37</f>
        <v>0</v>
      </c>
      <c r="C41" s="47" t="s">
        <v>40</v>
      </c>
      <c r="D41" s="43">
        <f>B29 * B33 * D37</f>
        <v>0</v>
      </c>
      <c r="E41" s="30"/>
      <c r="F41" s="42"/>
      <c r="G41" s="69"/>
      <c r="H41" s="30"/>
    </row>
    <row r="42">
      <c r="A42" s="47" t="s">
        <v>42</v>
      </c>
      <c r="B42" s="43">
        <f>B28 * B32 * B38</f>
        <v>0.1059796269</v>
      </c>
      <c r="C42" s="47" t="s">
        <v>43</v>
      </c>
      <c r="D42" s="43">
        <f>B29 * B33 * D38</f>
        <v>-0.1114235461</v>
      </c>
      <c r="E42" s="30"/>
      <c r="F42" s="68"/>
      <c r="G42" s="69"/>
      <c r="H42" s="30"/>
    </row>
    <row r="43">
      <c r="A43" s="30"/>
      <c r="B43" s="30"/>
      <c r="C43" s="30"/>
      <c r="D43" s="30"/>
      <c r="E43" s="30"/>
      <c r="F43" s="30"/>
      <c r="G43" s="30"/>
      <c r="H43" s="30"/>
    </row>
    <row r="44">
      <c r="A44" s="51" t="s">
        <v>45</v>
      </c>
      <c r="B44" s="30"/>
      <c r="C44" s="30"/>
      <c r="D44" s="30"/>
      <c r="E44" s="30"/>
      <c r="F44" s="30"/>
      <c r="G44" s="30"/>
      <c r="H44" s="30"/>
    </row>
    <row r="45">
      <c r="A45" s="42" t="s">
        <v>46</v>
      </c>
      <c r="B45" s="42">
        <v>0.1</v>
      </c>
      <c r="C45" s="30"/>
      <c r="D45" s="30"/>
      <c r="E45" s="30"/>
      <c r="F45" s="39"/>
      <c r="G45" s="30"/>
      <c r="H45" s="30"/>
    </row>
    <row r="46">
      <c r="A46" s="30"/>
      <c r="B46" s="30"/>
      <c r="C46" s="30"/>
      <c r="D46" s="30"/>
      <c r="E46" s="30"/>
      <c r="F46" s="30"/>
      <c r="G46" s="30"/>
      <c r="H46" s="30"/>
    </row>
    <row r="47">
      <c r="A47" s="42" t="s">
        <v>47</v>
      </c>
      <c r="B47" s="43">
        <f>B45 * B40</f>
        <v>0</v>
      </c>
      <c r="C47" s="42" t="s">
        <v>48</v>
      </c>
      <c r="D47" s="43">
        <f>B45 * D40</f>
        <v>0</v>
      </c>
      <c r="E47" s="30"/>
      <c r="G47" s="69"/>
      <c r="H47" s="30"/>
    </row>
    <row r="48">
      <c r="A48" s="42" t="s">
        <v>50</v>
      </c>
      <c r="B48" s="43">
        <f>B45 * B41</f>
        <v>0</v>
      </c>
      <c r="C48" s="42" t="s">
        <v>51</v>
      </c>
      <c r="D48" s="43">
        <f>B45 * D41</f>
        <v>0</v>
      </c>
      <c r="E48" s="30"/>
      <c r="F48" s="42"/>
      <c r="G48" s="69"/>
      <c r="H48" s="30"/>
    </row>
    <row r="49">
      <c r="A49" s="42" t="s">
        <v>53</v>
      </c>
      <c r="B49" s="43">
        <f>B45 * B42</f>
        <v>0.01059796269</v>
      </c>
      <c r="C49" s="42" t="s">
        <v>54</v>
      </c>
      <c r="D49" s="43">
        <f>B45 * D42</f>
        <v>-0.01114235461</v>
      </c>
      <c r="E49" s="30"/>
      <c r="F49" s="42"/>
      <c r="G49" s="42"/>
      <c r="H49" s="30"/>
    </row>
    <row r="50">
      <c r="A50" s="30"/>
      <c r="B50" s="30"/>
      <c r="C50" s="30"/>
      <c r="D50" s="30"/>
      <c r="E50" s="30"/>
      <c r="F50" s="30"/>
      <c r="G50" s="30"/>
      <c r="H50" s="30"/>
    </row>
    <row r="51">
      <c r="A51" s="30"/>
      <c r="B51" s="30"/>
      <c r="C51" s="30"/>
      <c r="D51" s="30"/>
      <c r="E51" s="30"/>
      <c r="F51" s="30"/>
      <c r="G51" s="30"/>
      <c r="H51" s="30"/>
    </row>
    <row r="52">
      <c r="A52" s="29" t="s">
        <v>56</v>
      </c>
      <c r="B52" s="30"/>
      <c r="C52" s="30"/>
      <c r="D52" s="30"/>
      <c r="E52" s="30"/>
      <c r="F52" s="30"/>
      <c r="G52" s="30"/>
      <c r="H52" s="30"/>
    </row>
    <row r="53">
      <c r="A53" s="31" t="s">
        <v>1</v>
      </c>
      <c r="B53" s="32"/>
      <c r="C53" s="32"/>
      <c r="D53" s="30"/>
      <c r="E53" s="30"/>
      <c r="F53" s="30"/>
      <c r="G53" s="30"/>
      <c r="H53" s="30"/>
    </row>
    <row r="54">
      <c r="A54" s="33" t="s">
        <v>2</v>
      </c>
      <c r="B54" s="34">
        <v>0.1</v>
      </c>
      <c r="C54" s="64">
        <v>0.2</v>
      </c>
      <c r="D54" s="65"/>
      <c r="E54" s="30"/>
      <c r="F54" s="30" t="s">
        <v>3</v>
      </c>
      <c r="G54" s="30" t="s">
        <v>4</v>
      </c>
      <c r="H54" s="35"/>
    </row>
    <row r="55">
      <c r="A55" s="33" t="s">
        <v>6</v>
      </c>
      <c r="B55" s="34">
        <v>0.4</v>
      </c>
      <c r="C55" s="64">
        <v>0.5</v>
      </c>
      <c r="D55" s="65"/>
      <c r="E55" s="30"/>
      <c r="F55" s="30" t="s">
        <v>7</v>
      </c>
      <c r="G55" s="30" t="s">
        <v>8</v>
      </c>
      <c r="H55" s="35"/>
    </row>
    <row r="56">
      <c r="A56" s="36"/>
      <c r="B56" s="53">
        <v>0.9</v>
      </c>
      <c r="C56" s="64">
        <v>0.1</v>
      </c>
      <c r="D56" s="65"/>
      <c r="E56" s="30"/>
      <c r="F56" s="30" t="s">
        <v>10</v>
      </c>
      <c r="G56" s="30" t="s">
        <v>11</v>
      </c>
      <c r="H56" s="35"/>
    </row>
    <row r="57">
      <c r="A57" s="30"/>
      <c r="B57" s="30"/>
      <c r="C57" s="30"/>
      <c r="D57" s="30"/>
      <c r="E57" s="30"/>
      <c r="F57" s="30"/>
      <c r="G57" s="30"/>
      <c r="H57" s="30"/>
    </row>
    <row r="58">
      <c r="A58" s="29" t="s">
        <v>57</v>
      </c>
      <c r="B58" s="30"/>
      <c r="C58" s="30"/>
      <c r="D58" s="30"/>
      <c r="E58" s="30"/>
      <c r="F58" s="30"/>
      <c r="G58" s="30"/>
      <c r="H58" s="30"/>
    </row>
    <row r="59">
      <c r="A59" s="37" t="s">
        <v>14</v>
      </c>
      <c r="B59" s="52">
        <v>1.0</v>
      </c>
      <c r="C59" s="30"/>
      <c r="D59" s="30"/>
      <c r="E59" s="30"/>
      <c r="F59" s="30"/>
      <c r="G59" s="30"/>
      <c r="H59" s="30"/>
    </row>
    <row r="60">
      <c r="A60" s="37" t="s">
        <v>15</v>
      </c>
      <c r="B60" s="53">
        <v>0.0</v>
      </c>
      <c r="C60" s="30"/>
      <c r="D60" s="30"/>
      <c r="E60" s="30"/>
      <c r="F60" s="30"/>
      <c r="G60" s="30"/>
      <c r="H60" s="30"/>
    </row>
    <row r="61">
      <c r="A61" s="38"/>
      <c r="B61" s="53">
        <v>0.1</v>
      </c>
      <c r="C61" s="30"/>
      <c r="D61" s="30"/>
      <c r="E61" s="30"/>
      <c r="F61" s="30"/>
      <c r="G61" s="30"/>
      <c r="H61" s="30"/>
    </row>
    <row r="62">
      <c r="A62" s="30"/>
      <c r="B62" s="32"/>
      <c r="C62" s="30"/>
      <c r="D62" s="30"/>
      <c r="E62" s="30"/>
      <c r="F62" s="30"/>
      <c r="G62" s="30"/>
      <c r="H62" s="30"/>
    </row>
    <row r="63">
      <c r="A63" s="38" t="s">
        <v>16</v>
      </c>
      <c r="B63" s="53">
        <v>1.0</v>
      </c>
      <c r="C63" s="30"/>
      <c r="D63" s="30"/>
      <c r="E63" s="30"/>
      <c r="F63" s="30"/>
      <c r="G63" s="30"/>
      <c r="H63" s="30"/>
    </row>
    <row r="64">
      <c r="A64" s="38"/>
      <c r="B64" s="66">
        <v>0.0</v>
      </c>
      <c r="C64" s="30"/>
      <c r="D64" s="30"/>
      <c r="E64" s="30"/>
      <c r="F64" s="30"/>
      <c r="G64" s="30"/>
      <c r="H64" s="30"/>
    </row>
    <row r="65">
      <c r="A65" s="30"/>
      <c r="B65" s="70"/>
      <c r="C65" s="30"/>
      <c r="D65" s="30"/>
      <c r="E65" s="30"/>
      <c r="F65" s="30"/>
      <c r="G65" s="30"/>
      <c r="H65" s="30"/>
    </row>
    <row r="66">
      <c r="A66" s="30"/>
      <c r="B66" s="30"/>
      <c r="C66" s="30"/>
      <c r="D66" s="30"/>
      <c r="E66" s="30"/>
      <c r="F66" s="30"/>
      <c r="G66" s="30"/>
      <c r="H66" s="30"/>
    </row>
    <row r="67">
      <c r="A67" s="30"/>
      <c r="B67" s="30"/>
      <c r="C67" s="30"/>
      <c r="D67" s="30"/>
      <c r="E67" s="30"/>
      <c r="F67" s="30"/>
      <c r="G67" s="30"/>
      <c r="H67" s="30"/>
    </row>
    <row r="68">
      <c r="A68" s="39"/>
      <c r="B68" s="30"/>
      <c r="C68" s="30"/>
      <c r="D68" s="30"/>
      <c r="E68" s="30"/>
      <c r="F68" s="30"/>
      <c r="G68" s="30"/>
      <c r="H68" s="30"/>
    </row>
    <row r="69">
      <c r="A69" s="40" t="s">
        <v>17</v>
      </c>
      <c r="B69" s="30"/>
      <c r="C69" s="30"/>
      <c r="D69" s="30"/>
      <c r="E69" s="30"/>
      <c r="F69" s="30"/>
      <c r="G69" s="30"/>
      <c r="H69" s="30"/>
    </row>
    <row r="70">
      <c r="A70" s="30"/>
      <c r="B70" s="41"/>
      <c r="C70" s="30"/>
      <c r="D70" s="30"/>
      <c r="E70" s="30"/>
      <c r="F70" s="30"/>
      <c r="G70" s="30"/>
      <c r="H70" s="30"/>
    </row>
    <row r="71">
      <c r="A71" s="42" t="s">
        <v>18</v>
      </c>
      <c r="B71" s="43">
        <f t="array" ref="B71:B72">MMULT(TRANSPOSE(B54:C56), B59:B61)</f>
        <v>0.19</v>
      </c>
      <c r="C71" s="44"/>
      <c r="D71" s="29"/>
      <c r="E71" s="30"/>
      <c r="F71" s="30"/>
      <c r="G71" s="30"/>
      <c r="H71" s="30"/>
    </row>
    <row r="72">
      <c r="A72" s="30"/>
      <c r="B72" s="43">
        <v>0.21000000000000002</v>
      </c>
      <c r="C72" s="45"/>
      <c r="D72" s="30"/>
      <c r="E72" s="30"/>
      <c r="F72" s="30"/>
      <c r="G72" s="30"/>
      <c r="H72" s="30"/>
    </row>
    <row r="73">
      <c r="A73" s="30"/>
      <c r="B73" s="43"/>
      <c r="C73" s="45"/>
      <c r="D73" s="30"/>
      <c r="E73" s="30"/>
      <c r="F73" s="30"/>
      <c r="G73" s="30"/>
      <c r="H73" s="30"/>
    </row>
    <row r="74">
      <c r="A74" s="30"/>
      <c r="B74" s="41"/>
      <c r="C74" s="45"/>
      <c r="D74" s="29"/>
      <c r="E74" s="30"/>
      <c r="F74" s="30"/>
      <c r="G74" s="30"/>
      <c r="H74" s="30"/>
    </row>
    <row r="75">
      <c r="A75" s="42" t="s">
        <v>19</v>
      </c>
      <c r="B75" s="43">
        <f t="shared" ref="B75:B76" si="6">( 1 / ( 1 + (EXP(-B71)) ) )</f>
        <v>0.5473576181</v>
      </c>
      <c r="C75" s="45"/>
      <c r="D75" s="29"/>
      <c r="E75" s="29"/>
      <c r="F75" s="30"/>
      <c r="G75" s="30"/>
      <c r="H75" s="30"/>
    </row>
    <row r="76">
      <c r="A76" s="30"/>
      <c r="B76" s="43">
        <f t="shared" si="6"/>
        <v>0.5523079096</v>
      </c>
      <c r="C76" s="45"/>
      <c r="D76" s="30"/>
      <c r="E76" s="30"/>
      <c r="F76" s="30"/>
      <c r="G76" s="30"/>
      <c r="H76" s="30"/>
    </row>
    <row r="77">
      <c r="A77" s="30"/>
      <c r="B77" s="54" t="str">
        <f>B73</f>
        <v/>
      </c>
      <c r="C77" s="45"/>
      <c r="D77" s="30"/>
      <c r="E77" s="30"/>
      <c r="F77" s="30"/>
      <c r="G77" s="30"/>
      <c r="H77" s="30"/>
    </row>
    <row r="78">
      <c r="A78" s="30"/>
      <c r="B78" s="45"/>
      <c r="C78" s="45"/>
      <c r="D78" s="30"/>
      <c r="E78" s="30"/>
      <c r="F78" s="30"/>
      <c r="G78" s="30"/>
      <c r="H78" s="30"/>
    </row>
    <row r="79">
      <c r="A79" s="40" t="s">
        <v>20</v>
      </c>
      <c r="B79" s="45"/>
      <c r="C79" s="45"/>
      <c r="D79" s="30"/>
      <c r="E79" s="30"/>
      <c r="F79" s="30"/>
      <c r="G79" s="30"/>
      <c r="H79" s="30"/>
    </row>
    <row r="80">
      <c r="A80" s="47" t="s">
        <v>21</v>
      </c>
      <c r="B80" s="43">
        <f>2 * -1 * 0.5 * (B63- B75)</f>
        <v>-0.4526423819</v>
      </c>
      <c r="C80" s="30"/>
      <c r="D80" s="30"/>
      <c r="E80" s="30"/>
      <c r="F80" s="39"/>
      <c r="G80" s="30"/>
      <c r="H80" s="30"/>
    </row>
    <row r="81">
      <c r="A81" s="47" t="s">
        <v>22</v>
      </c>
      <c r="B81" s="43">
        <f>2 * -1 * 0.5 * (B64 - B76)</f>
        <v>0.5523079096</v>
      </c>
      <c r="C81" s="30"/>
      <c r="D81" s="30"/>
      <c r="E81" s="30"/>
      <c r="F81" s="49"/>
      <c r="G81" s="30"/>
      <c r="H81" s="30"/>
    </row>
    <row r="82">
      <c r="A82" s="47"/>
      <c r="B82" s="42"/>
      <c r="C82" s="30"/>
      <c r="D82" s="30"/>
      <c r="E82" s="30"/>
      <c r="F82" s="30"/>
      <c r="G82" s="30"/>
      <c r="H82" s="30"/>
    </row>
    <row r="83">
      <c r="A83" s="30"/>
      <c r="B83" s="30"/>
      <c r="C83" s="30"/>
      <c r="D83" s="30"/>
      <c r="E83" s="30"/>
      <c r="F83" s="30"/>
      <c r="G83" s="30"/>
      <c r="H83" s="30"/>
    </row>
    <row r="84">
      <c r="A84" s="47" t="s">
        <v>24</v>
      </c>
      <c r="B84" s="43">
        <f t="shared" ref="B84:B85" si="7">B75 * ( 1 - B75 )</f>
        <v>0.247757256</v>
      </c>
      <c r="C84" s="30"/>
      <c r="D84" s="30"/>
      <c r="E84" s="30"/>
      <c r="F84" s="30"/>
      <c r="G84" s="30"/>
      <c r="H84" s="30"/>
    </row>
    <row r="85">
      <c r="A85" s="47" t="s">
        <v>25</v>
      </c>
      <c r="B85" s="43">
        <f t="shared" si="7"/>
        <v>0.2472638826</v>
      </c>
      <c r="C85" s="30" t="str">
        <f>C82</f>
        <v/>
      </c>
      <c r="D85" s="30"/>
      <c r="E85" s="30"/>
      <c r="F85" s="30"/>
      <c r="G85" s="30"/>
      <c r="H85" s="30"/>
    </row>
    <row r="86">
      <c r="A86" s="47"/>
      <c r="B86" s="42"/>
      <c r="C86" s="30"/>
      <c r="D86" s="30"/>
      <c r="E86" s="30"/>
      <c r="F86" s="30"/>
      <c r="G86" s="30"/>
      <c r="H86" s="30"/>
    </row>
    <row r="87">
      <c r="A87" s="30"/>
      <c r="B87" s="30"/>
      <c r="C87" s="30"/>
      <c r="D87" s="30"/>
      <c r="E87" s="30"/>
      <c r="F87" s="30"/>
      <c r="G87" s="30"/>
      <c r="H87" s="30"/>
    </row>
    <row r="88">
      <c r="A88" s="47" t="s">
        <v>27</v>
      </c>
      <c r="B88" s="43">
        <f t="shared" ref="B88:B89" si="8">B60</f>
        <v>0</v>
      </c>
      <c r="C88" s="47" t="s">
        <v>28</v>
      </c>
      <c r="D88" s="43">
        <f t="shared" ref="D88:D89" si="9">B60</f>
        <v>0</v>
      </c>
      <c r="E88" s="30"/>
      <c r="F88" s="68"/>
      <c r="G88" s="69"/>
      <c r="H88" s="30"/>
    </row>
    <row r="89">
      <c r="A89" s="47" t="s">
        <v>30</v>
      </c>
      <c r="B89" s="43">
        <f t="shared" si="8"/>
        <v>0.1</v>
      </c>
      <c r="C89" s="47" t="s">
        <v>31</v>
      </c>
      <c r="D89" s="43">
        <f t="shared" si="9"/>
        <v>0.1</v>
      </c>
      <c r="E89" s="30"/>
      <c r="F89" s="68"/>
      <c r="G89" s="69"/>
      <c r="H89" s="30"/>
    </row>
    <row r="90">
      <c r="A90" s="47" t="s">
        <v>33</v>
      </c>
      <c r="B90" s="43">
        <f>B59</f>
        <v>1</v>
      </c>
      <c r="C90" s="47" t="s">
        <v>34</v>
      </c>
      <c r="D90" s="43">
        <f>B59</f>
        <v>1</v>
      </c>
      <c r="E90" s="30"/>
      <c r="F90" s="68"/>
      <c r="G90" s="69"/>
      <c r="H90" s="30"/>
    </row>
    <row r="91">
      <c r="A91" s="30"/>
      <c r="B91" s="30"/>
      <c r="C91" s="30"/>
      <c r="D91" s="30"/>
      <c r="E91" s="30"/>
      <c r="F91" s="30"/>
      <c r="G91" s="30"/>
      <c r="H91" s="30"/>
    </row>
    <row r="92">
      <c r="A92" s="47" t="s">
        <v>36</v>
      </c>
      <c r="B92" s="43">
        <f>B80 * B84 * B88</f>
        <v>0</v>
      </c>
      <c r="C92" s="47" t="s">
        <v>37</v>
      </c>
      <c r="D92" s="43">
        <f>B81 * B85 * D88</f>
        <v>0</v>
      </c>
      <c r="E92" s="30"/>
      <c r="F92" s="42"/>
      <c r="G92" s="69"/>
      <c r="H92" s="30"/>
    </row>
    <row r="93">
      <c r="A93" s="47" t="s">
        <v>39</v>
      </c>
      <c r="B93" s="43">
        <f>B80 * B84 * B89</f>
        <v>-0.01121454345</v>
      </c>
      <c r="C93" s="47" t="s">
        <v>40</v>
      </c>
      <c r="D93" s="43">
        <f>B81 * B85 * D89</f>
        <v>0.01365657981</v>
      </c>
      <c r="E93" s="30"/>
      <c r="F93" s="42"/>
      <c r="G93" s="69"/>
      <c r="H93" s="30"/>
    </row>
    <row r="94">
      <c r="A94" s="47" t="s">
        <v>42</v>
      </c>
      <c r="B94" s="43">
        <f>B80 * B84 * B90</f>
        <v>-0.1121454345</v>
      </c>
      <c r="C94" s="47" t="s">
        <v>43</v>
      </c>
      <c r="D94" s="43">
        <f>B81 * B85 * D90</f>
        <v>0.1365657981</v>
      </c>
      <c r="E94" s="30"/>
      <c r="F94" s="68"/>
      <c r="G94" s="69"/>
      <c r="H94" s="30"/>
    </row>
    <row r="95">
      <c r="A95" s="30"/>
      <c r="B95" s="30"/>
      <c r="C95" s="30"/>
      <c r="D95" s="30"/>
      <c r="E95" s="30"/>
      <c r="F95" s="30"/>
      <c r="G95" s="30"/>
      <c r="H95" s="30"/>
    </row>
    <row r="96">
      <c r="A96" s="51" t="s">
        <v>58</v>
      </c>
      <c r="B96" s="30"/>
      <c r="C96" s="30"/>
      <c r="D96" s="30"/>
      <c r="E96" s="30"/>
      <c r="F96" s="30"/>
      <c r="G96" s="30"/>
      <c r="H96" s="30"/>
    </row>
    <row r="97">
      <c r="A97" s="42" t="s">
        <v>46</v>
      </c>
      <c r="B97" s="42">
        <v>0.1</v>
      </c>
      <c r="C97" s="30"/>
      <c r="D97" s="30"/>
      <c r="E97" s="30"/>
      <c r="F97" s="39"/>
      <c r="G97" s="30"/>
      <c r="H97" s="30"/>
    </row>
    <row r="98">
      <c r="A98" s="30"/>
      <c r="B98" s="30"/>
      <c r="C98" s="30"/>
      <c r="D98" s="30"/>
      <c r="E98" s="30"/>
      <c r="F98" s="30"/>
      <c r="G98" s="30"/>
      <c r="H98" s="30"/>
    </row>
    <row r="99">
      <c r="A99" s="42" t="s">
        <v>47</v>
      </c>
      <c r="B99" s="43">
        <f>B55 - ( B97 * B92 + B47 )</f>
        <v>0.4</v>
      </c>
      <c r="C99" s="42" t="s">
        <v>48</v>
      </c>
      <c r="D99" s="43">
        <f>C55 - ( B97 * D92 + D47 )</f>
        <v>0.5</v>
      </c>
      <c r="E99" s="30"/>
      <c r="F99" s="42"/>
      <c r="G99" s="69"/>
      <c r="H99" s="30"/>
    </row>
    <row r="100">
      <c r="A100" s="42" t="s">
        <v>50</v>
      </c>
      <c r="B100" s="43">
        <f>B56 - ( B97 * B93 + B48 )</f>
        <v>0.9011214543</v>
      </c>
      <c r="C100" s="42" t="s">
        <v>51</v>
      </c>
      <c r="D100" s="43">
        <f>C56 - ( B97 * D93 + D48 )</f>
        <v>0.09863434202</v>
      </c>
      <c r="E100" s="30"/>
      <c r="F100" s="42"/>
      <c r="G100" s="69"/>
      <c r="H100" s="30"/>
    </row>
    <row r="101">
      <c r="A101" s="42" t="s">
        <v>53</v>
      </c>
      <c r="B101" s="43">
        <f>B54 - ( B97 * B94 + B49 )</f>
        <v>0.1006165808</v>
      </c>
      <c r="C101" s="42" t="s">
        <v>54</v>
      </c>
      <c r="D101" s="43">
        <f>C54 - ( B97 * D94 + D49 )</f>
        <v>0.1974857748</v>
      </c>
      <c r="E101" s="30"/>
      <c r="F101" s="42"/>
      <c r="G101" s="69"/>
      <c r="H101" s="30"/>
    </row>
    <row r="102">
      <c r="A102" s="30"/>
      <c r="B102" s="30"/>
      <c r="C102" s="30"/>
      <c r="D102" s="30"/>
      <c r="E102" s="30"/>
      <c r="F102" s="30"/>
      <c r="G102" s="30"/>
      <c r="H102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29" t="s">
        <v>0</v>
      </c>
      <c r="B1" s="30"/>
      <c r="C1" s="30"/>
      <c r="D1" s="30"/>
      <c r="E1" s="30"/>
      <c r="F1" s="30"/>
      <c r="G1" s="30"/>
      <c r="H1" s="30"/>
    </row>
    <row r="2">
      <c r="A2" s="31" t="s">
        <v>1</v>
      </c>
      <c r="B2" s="32"/>
      <c r="C2" s="32"/>
      <c r="D2" s="30"/>
      <c r="E2" s="30"/>
      <c r="F2" s="30"/>
      <c r="G2" s="30"/>
      <c r="H2" s="30"/>
    </row>
    <row r="3">
      <c r="A3" s="33" t="s">
        <v>2</v>
      </c>
      <c r="B3" s="34">
        <v>0.1</v>
      </c>
      <c r="C3" s="64">
        <v>0.2</v>
      </c>
      <c r="D3" s="65"/>
      <c r="E3" s="30"/>
      <c r="F3" s="30" t="s">
        <v>3</v>
      </c>
      <c r="G3" s="30" t="s">
        <v>4</v>
      </c>
      <c r="H3" s="35"/>
    </row>
    <row r="4">
      <c r="A4" s="33" t="s">
        <v>6</v>
      </c>
      <c r="B4" s="34">
        <v>0.4</v>
      </c>
      <c r="C4" s="64">
        <v>-0.5</v>
      </c>
      <c r="D4" s="65"/>
      <c r="E4" s="30"/>
      <c r="F4" s="30" t="s">
        <v>7</v>
      </c>
      <c r="G4" s="30" t="s">
        <v>8</v>
      </c>
      <c r="H4" s="35"/>
    </row>
    <row r="5">
      <c r="A5" s="36"/>
      <c r="B5" s="53">
        <v>0.7</v>
      </c>
      <c r="C5" s="64">
        <v>0.8</v>
      </c>
      <c r="D5" s="65"/>
      <c r="E5" s="30"/>
      <c r="F5" s="30" t="s">
        <v>10</v>
      </c>
      <c r="G5" s="30" t="s">
        <v>11</v>
      </c>
      <c r="H5" s="35"/>
    </row>
    <row r="6">
      <c r="A6" s="30"/>
      <c r="B6" s="30"/>
      <c r="C6" s="30"/>
      <c r="D6" s="30"/>
      <c r="E6" s="30"/>
      <c r="F6" s="30"/>
      <c r="G6" s="30"/>
      <c r="H6" s="30"/>
    </row>
    <row r="7">
      <c r="A7" s="48" t="s">
        <v>13</v>
      </c>
      <c r="B7" s="32"/>
      <c r="C7" s="30"/>
      <c r="D7" s="30"/>
      <c r="E7" s="30"/>
      <c r="F7" s="30"/>
      <c r="G7" s="30"/>
      <c r="H7" s="30"/>
    </row>
    <row r="8">
      <c r="A8" s="37" t="s">
        <v>14</v>
      </c>
      <c r="B8" s="34">
        <v>1.0</v>
      </c>
      <c r="C8" s="30"/>
      <c r="D8" s="30"/>
      <c r="E8" s="30"/>
      <c r="F8" s="30"/>
      <c r="G8" s="30"/>
      <c r="H8" s="30"/>
    </row>
    <row r="9">
      <c r="A9" s="37" t="s">
        <v>15</v>
      </c>
      <c r="B9" s="53">
        <v>-1.0</v>
      </c>
      <c r="C9" s="30"/>
      <c r="D9" s="30"/>
      <c r="E9" s="30"/>
      <c r="F9" s="30"/>
      <c r="G9" s="30"/>
      <c r="H9" s="30"/>
    </row>
    <row r="10">
      <c r="A10" s="38"/>
      <c r="B10" s="53">
        <v>0.5</v>
      </c>
      <c r="C10" s="30"/>
      <c r="D10" s="30"/>
      <c r="E10" s="30"/>
      <c r="F10" s="30"/>
      <c r="G10" s="30"/>
      <c r="H10" s="30"/>
    </row>
    <row r="11">
      <c r="A11" s="30"/>
      <c r="B11" s="32"/>
      <c r="C11" s="30"/>
      <c r="D11" s="30"/>
      <c r="E11" s="30"/>
      <c r="F11" s="30"/>
      <c r="G11" s="30"/>
      <c r="H11" s="30"/>
    </row>
    <row r="12">
      <c r="A12" s="38" t="s">
        <v>16</v>
      </c>
      <c r="B12" s="53">
        <v>1.0</v>
      </c>
      <c r="C12" s="30"/>
      <c r="D12" s="30"/>
      <c r="E12" s="30"/>
      <c r="F12" s="30"/>
      <c r="G12" s="30"/>
      <c r="H12" s="30"/>
    </row>
    <row r="13">
      <c r="A13" s="38"/>
      <c r="B13" s="66">
        <v>0.0</v>
      </c>
      <c r="C13" s="30"/>
      <c r="D13" s="30"/>
      <c r="E13" s="30"/>
      <c r="F13" s="30"/>
      <c r="G13" s="30"/>
      <c r="H13" s="30"/>
    </row>
    <row r="14">
      <c r="A14" s="30"/>
      <c r="B14" s="67"/>
      <c r="C14" s="30"/>
      <c r="D14" s="30"/>
      <c r="E14" s="30"/>
      <c r="F14" s="30"/>
      <c r="G14" s="30"/>
      <c r="H14" s="30"/>
    </row>
    <row r="15">
      <c r="A15" s="30"/>
      <c r="B15" s="30"/>
      <c r="C15" s="30"/>
      <c r="D15" s="30"/>
      <c r="E15" s="30"/>
      <c r="F15" s="30"/>
      <c r="G15" s="30"/>
      <c r="H15" s="30"/>
    </row>
    <row r="16">
      <c r="A16" s="39"/>
      <c r="B16" s="30"/>
      <c r="C16" s="30"/>
      <c r="D16" s="30"/>
      <c r="E16" s="30"/>
      <c r="F16" s="30"/>
      <c r="G16" s="30"/>
      <c r="H16" s="29"/>
    </row>
    <row r="17">
      <c r="A17" s="40" t="s">
        <v>17</v>
      </c>
      <c r="B17" s="30"/>
      <c r="C17" s="30"/>
      <c r="D17" s="30"/>
      <c r="E17" s="30"/>
      <c r="F17" s="30"/>
      <c r="G17" s="30"/>
      <c r="H17" s="30"/>
    </row>
    <row r="18">
      <c r="A18" s="30"/>
      <c r="B18" s="41"/>
      <c r="C18" s="30"/>
      <c r="D18" s="30"/>
      <c r="E18" s="30"/>
      <c r="F18" s="30"/>
      <c r="G18" s="30"/>
      <c r="H18" s="30"/>
    </row>
    <row r="19">
      <c r="A19" s="42" t="s">
        <v>18</v>
      </c>
      <c r="B19" s="43">
        <f t="array" ref="B19:B20">MMULT(TRANSPOSE(B3:C5), B8:B10)</f>
        <v>0.05</v>
      </c>
      <c r="C19" s="44"/>
      <c r="D19" s="29"/>
      <c r="E19" s="29"/>
      <c r="F19" s="30"/>
      <c r="G19" s="30"/>
      <c r="H19" s="30"/>
    </row>
    <row r="20">
      <c r="A20" s="30"/>
      <c r="B20" s="43">
        <v>1.1</v>
      </c>
      <c r="C20" s="45"/>
      <c r="D20" s="30"/>
      <c r="E20" s="30"/>
      <c r="F20" s="30"/>
      <c r="G20" s="30"/>
      <c r="H20" s="30"/>
    </row>
    <row r="21">
      <c r="A21" s="30"/>
      <c r="B21" s="43"/>
      <c r="C21" s="45"/>
      <c r="D21" s="30"/>
      <c r="E21" s="30"/>
      <c r="F21" s="30"/>
      <c r="G21" s="30"/>
      <c r="H21" s="30"/>
    </row>
    <row r="22">
      <c r="A22" s="30"/>
      <c r="B22" s="41"/>
      <c r="C22" s="45"/>
      <c r="D22" s="29"/>
      <c r="E22" s="30"/>
      <c r="F22" s="30"/>
      <c r="G22" s="30"/>
      <c r="H22" s="30"/>
    </row>
    <row r="23">
      <c r="A23" s="42" t="s">
        <v>19</v>
      </c>
      <c r="B23" s="43">
        <f>( EXP(B19) / (EXP(B19) + EXP(B20)) )</f>
        <v>0.2592251008</v>
      </c>
      <c r="C23" s="45"/>
      <c r="D23" s="29"/>
      <c r="E23" s="29"/>
      <c r="F23" s="30"/>
      <c r="G23" s="30"/>
      <c r="H23" s="30"/>
    </row>
    <row r="24">
      <c r="A24" s="30"/>
      <c r="B24" s="43">
        <f>( EXP(B20) / (EXP(B19) + EXP(B20)) )</f>
        <v>0.7407748992</v>
      </c>
      <c r="C24" s="45"/>
      <c r="D24" s="30"/>
      <c r="E24" s="30"/>
      <c r="F24" s="30"/>
      <c r="G24" s="30"/>
      <c r="H24" s="30"/>
    </row>
    <row r="25">
      <c r="A25" s="30"/>
      <c r="B25" s="46" t="str">
        <f>B21</f>
        <v/>
      </c>
      <c r="C25" s="45"/>
      <c r="D25" s="30"/>
      <c r="E25" s="30"/>
      <c r="F25" s="30"/>
      <c r="G25" s="30"/>
      <c r="H25" s="30"/>
    </row>
    <row r="26">
      <c r="A26" s="30"/>
      <c r="B26" s="45"/>
      <c r="C26" s="45"/>
      <c r="D26" s="30"/>
      <c r="E26" s="30"/>
      <c r="F26" s="30"/>
      <c r="G26" s="30"/>
      <c r="H26" s="30"/>
    </row>
    <row r="27">
      <c r="A27" s="40" t="s">
        <v>20</v>
      </c>
      <c r="B27" s="45"/>
      <c r="C27" s="45"/>
      <c r="D27" s="30"/>
      <c r="E27" s="30"/>
      <c r="F27" s="30"/>
      <c r="G27" s="30"/>
      <c r="H27" s="30"/>
    </row>
    <row r="28">
      <c r="A28" s="47" t="s">
        <v>21</v>
      </c>
      <c r="B28" s="43">
        <f t="shared" ref="B28:B29" si="1">-B12/B23 + (1-B12)/(1-B23)</f>
        <v>-3.857651118</v>
      </c>
      <c r="C28" s="30"/>
      <c r="D28" s="30"/>
      <c r="E28" s="30"/>
      <c r="F28" s="39"/>
      <c r="G28" s="30"/>
      <c r="H28" s="30"/>
    </row>
    <row r="29">
      <c r="A29" s="47" t="s">
        <v>22</v>
      </c>
      <c r="B29" s="43">
        <f t="shared" si="1"/>
        <v>3.857651118</v>
      </c>
      <c r="C29" s="30"/>
      <c r="D29" s="30"/>
      <c r="E29" s="30"/>
      <c r="F29" s="49"/>
      <c r="G29" s="30"/>
      <c r="H29" s="30"/>
    </row>
    <row r="30">
      <c r="A30" s="47"/>
      <c r="B30" s="42"/>
      <c r="C30" s="30"/>
      <c r="D30" s="30"/>
      <c r="E30" s="30"/>
      <c r="F30" s="30"/>
      <c r="G30" s="30"/>
      <c r="H30" s="30"/>
    </row>
    <row r="31">
      <c r="A31" s="30"/>
      <c r="B31" s="30"/>
      <c r="C31" s="30"/>
      <c r="D31" s="30"/>
      <c r="E31" s="30"/>
      <c r="F31" s="30"/>
      <c r="G31" s="30"/>
      <c r="H31" s="30"/>
    </row>
    <row r="32">
      <c r="A32" s="47" t="s">
        <v>24</v>
      </c>
      <c r="B32" s="43">
        <f t="shared" ref="B32:B33" si="2">(B23)*(1-B23)</f>
        <v>0.1920274479</v>
      </c>
      <c r="C32" s="30"/>
      <c r="D32" s="30"/>
      <c r="E32" s="30"/>
      <c r="F32" s="30"/>
      <c r="G32" s="30"/>
      <c r="H32" s="30"/>
    </row>
    <row r="33">
      <c r="A33" s="47" t="s">
        <v>25</v>
      </c>
      <c r="B33" s="43">
        <f t="shared" si="2"/>
        <v>0.1920274479</v>
      </c>
      <c r="C33" s="30" t="str">
        <f>C30</f>
        <v/>
      </c>
      <c r="D33" s="30"/>
      <c r="E33" s="30"/>
      <c r="F33" s="30"/>
      <c r="G33" s="30"/>
      <c r="H33" s="30"/>
    </row>
    <row r="34">
      <c r="A34" s="47"/>
      <c r="B34" s="42"/>
      <c r="C34" s="30"/>
      <c r="D34" s="30"/>
      <c r="E34" s="30"/>
      <c r="F34" s="30"/>
      <c r="G34" s="30"/>
      <c r="H34" s="30"/>
    </row>
    <row r="35">
      <c r="A35" s="30"/>
      <c r="B35" s="30"/>
      <c r="C35" s="30"/>
      <c r="D35" s="30"/>
      <c r="E35" s="30"/>
      <c r="F35" s="30"/>
      <c r="G35" s="30"/>
      <c r="H35" s="30"/>
    </row>
    <row r="36">
      <c r="A36" s="47" t="s">
        <v>27</v>
      </c>
      <c r="B36" s="43">
        <f t="shared" ref="B36:B37" si="3">B9</f>
        <v>-1</v>
      </c>
      <c r="C36" s="47" t="s">
        <v>28</v>
      </c>
      <c r="D36" s="43">
        <f t="shared" ref="D36:D37" si="4">B9</f>
        <v>-1</v>
      </c>
      <c r="E36" s="30"/>
      <c r="F36" s="68"/>
      <c r="G36" s="69"/>
      <c r="H36" s="30"/>
    </row>
    <row r="37">
      <c r="A37" s="47" t="s">
        <v>30</v>
      </c>
      <c r="B37" s="43">
        <f t="shared" si="3"/>
        <v>0.5</v>
      </c>
      <c r="C37" s="47" t="s">
        <v>31</v>
      </c>
      <c r="D37" s="43">
        <f t="shared" si="4"/>
        <v>0.5</v>
      </c>
      <c r="E37" s="30"/>
      <c r="F37" s="68"/>
      <c r="G37" s="69"/>
      <c r="H37" s="30"/>
    </row>
    <row r="38">
      <c r="A38" s="47" t="s">
        <v>33</v>
      </c>
      <c r="B38" s="43">
        <f>B8</f>
        <v>1</v>
      </c>
      <c r="C38" s="47" t="s">
        <v>34</v>
      </c>
      <c r="D38" s="43">
        <f>B8</f>
        <v>1</v>
      </c>
      <c r="E38" s="30"/>
      <c r="F38" s="68"/>
      <c r="G38" s="69"/>
      <c r="H38" s="30"/>
    </row>
    <row r="39">
      <c r="A39" s="30"/>
      <c r="B39" s="30"/>
      <c r="C39" s="30"/>
      <c r="D39" s="30"/>
      <c r="E39" s="30"/>
      <c r="F39" s="30"/>
      <c r="G39" s="30"/>
      <c r="H39" s="30"/>
    </row>
    <row r="40">
      <c r="A40" s="47" t="s">
        <v>36</v>
      </c>
      <c r="B40" s="43">
        <f>B28 * B32 * B36</f>
        <v>0.7407748992</v>
      </c>
      <c r="C40" s="47" t="s">
        <v>37</v>
      </c>
      <c r="D40" s="43">
        <f>B29 * B33 * D36</f>
        <v>-0.7407748992</v>
      </c>
      <c r="E40" s="30"/>
      <c r="F40" s="42"/>
      <c r="G40" s="69"/>
      <c r="H40" s="30"/>
    </row>
    <row r="41">
      <c r="A41" s="47" t="s">
        <v>39</v>
      </c>
      <c r="B41" s="43">
        <f>B28 * B32 * B37</f>
        <v>-0.3703874496</v>
      </c>
      <c r="C41" s="47" t="s">
        <v>40</v>
      </c>
      <c r="D41" s="43">
        <f>B29 * B33 * D37</f>
        <v>0.3703874496</v>
      </c>
      <c r="E41" s="30"/>
      <c r="F41" s="42"/>
      <c r="G41" s="69"/>
      <c r="H41" s="30"/>
    </row>
    <row r="42">
      <c r="A42" s="47" t="s">
        <v>42</v>
      </c>
      <c r="B42" s="43">
        <f>B28 * B32 * B38</f>
        <v>-0.7407748992</v>
      </c>
      <c r="C42" s="47" t="s">
        <v>43</v>
      </c>
      <c r="D42" s="43">
        <f>B29 * B33 * D38</f>
        <v>0.7407748992</v>
      </c>
      <c r="E42" s="30"/>
      <c r="F42" s="68"/>
      <c r="G42" s="69"/>
      <c r="H42" s="30"/>
    </row>
    <row r="43">
      <c r="A43" s="30"/>
      <c r="B43" s="30"/>
      <c r="C43" s="30"/>
      <c r="D43" s="30"/>
      <c r="E43" s="30"/>
      <c r="F43" s="30"/>
      <c r="G43" s="30"/>
      <c r="H43" s="30"/>
    </row>
    <row r="44">
      <c r="A44" s="51" t="s">
        <v>45</v>
      </c>
      <c r="B44" s="30"/>
      <c r="C44" s="30"/>
      <c r="D44" s="30"/>
      <c r="E44" s="30"/>
      <c r="F44" s="30"/>
      <c r="G44" s="30"/>
      <c r="H44" s="30"/>
    </row>
    <row r="45">
      <c r="A45" s="42" t="s">
        <v>46</v>
      </c>
      <c r="B45" s="42">
        <v>0.1</v>
      </c>
      <c r="C45" s="30"/>
      <c r="D45" s="30"/>
      <c r="E45" s="30"/>
      <c r="F45" s="39"/>
      <c r="G45" s="30"/>
      <c r="H45" s="30"/>
    </row>
    <row r="46">
      <c r="A46" s="30"/>
      <c r="B46" s="30"/>
      <c r="C46" s="30"/>
      <c r="D46" s="30"/>
      <c r="E46" s="30"/>
      <c r="F46" s="30"/>
      <c r="G46" s="30"/>
      <c r="H46" s="30"/>
    </row>
    <row r="47">
      <c r="A47" s="42" t="s">
        <v>47</v>
      </c>
      <c r="B47" s="43">
        <f>B45 * B40</f>
        <v>0.07407748992</v>
      </c>
      <c r="C47" s="42" t="s">
        <v>48</v>
      </c>
      <c r="D47" s="43">
        <f>B45 * D40</f>
        <v>-0.07407748992</v>
      </c>
      <c r="E47" s="30"/>
      <c r="G47" s="69"/>
      <c r="H47" s="30"/>
    </row>
    <row r="48">
      <c r="A48" s="42" t="s">
        <v>50</v>
      </c>
      <c r="B48" s="43">
        <f>B45 * B41</f>
        <v>-0.03703874496</v>
      </c>
      <c r="C48" s="42" t="s">
        <v>51</v>
      </c>
      <c r="D48" s="43">
        <f>B45 * D41</f>
        <v>0.03703874496</v>
      </c>
      <c r="E48" s="30"/>
      <c r="F48" s="42"/>
      <c r="G48" s="69"/>
      <c r="H48" s="30"/>
    </row>
    <row r="49">
      <c r="A49" s="42" t="s">
        <v>53</v>
      </c>
      <c r="B49" s="43">
        <f>B45 * B42</f>
        <v>-0.07407748992</v>
      </c>
      <c r="C49" s="42" t="s">
        <v>54</v>
      </c>
      <c r="D49" s="43">
        <f>B45 * D42</f>
        <v>0.07407748992</v>
      </c>
      <c r="E49" s="30"/>
      <c r="F49" s="42"/>
      <c r="G49" s="42"/>
      <c r="H49" s="30"/>
    </row>
    <row r="50">
      <c r="A50" s="30"/>
      <c r="B50" s="30"/>
      <c r="C50" s="30"/>
      <c r="D50" s="30"/>
      <c r="E50" s="30"/>
      <c r="F50" s="30"/>
      <c r="G50" s="30"/>
      <c r="H50" s="30"/>
    </row>
    <row r="51">
      <c r="A51" s="30"/>
      <c r="B51" s="30"/>
      <c r="C51" s="30"/>
      <c r="D51" s="30"/>
      <c r="E51" s="30"/>
      <c r="F51" s="30"/>
      <c r="G51" s="30"/>
      <c r="H51" s="30"/>
    </row>
    <row r="52">
      <c r="A52" s="29" t="s">
        <v>56</v>
      </c>
      <c r="B52" s="30"/>
      <c r="C52" s="30"/>
      <c r="D52" s="30"/>
      <c r="E52" s="30"/>
      <c r="F52" s="30"/>
      <c r="G52" s="30"/>
      <c r="H52" s="30"/>
    </row>
    <row r="53">
      <c r="A53" s="31" t="s">
        <v>1</v>
      </c>
      <c r="B53" s="32"/>
      <c r="C53" s="32"/>
      <c r="D53" s="30"/>
      <c r="E53" s="30"/>
      <c r="F53" s="30"/>
      <c r="G53" s="30"/>
      <c r="H53" s="30"/>
    </row>
    <row r="54">
      <c r="A54" s="33" t="s">
        <v>2</v>
      </c>
      <c r="B54" s="34">
        <v>0.1</v>
      </c>
      <c r="C54" s="64">
        <v>0.2</v>
      </c>
      <c r="D54" s="65"/>
      <c r="E54" s="30"/>
      <c r="F54" s="30" t="s">
        <v>3</v>
      </c>
      <c r="G54" s="30" t="s">
        <v>4</v>
      </c>
      <c r="H54" s="35"/>
    </row>
    <row r="55">
      <c r="A55" s="33" t="s">
        <v>6</v>
      </c>
      <c r="B55" s="34">
        <v>0.4</v>
      </c>
      <c r="C55" s="64">
        <v>-0.5</v>
      </c>
      <c r="D55" s="65"/>
      <c r="E55" s="30"/>
      <c r="F55" s="30" t="s">
        <v>7</v>
      </c>
      <c r="G55" s="30" t="s">
        <v>8</v>
      </c>
      <c r="H55" s="35"/>
    </row>
    <row r="56">
      <c r="A56" s="36"/>
      <c r="B56" s="53">
        <v>0.7</v>
      </c>
      <c r="C56" s="64">
        <v>0.8</v>
      </c>
      <c r="D56" s="65"/>
      <c r="E56" s="30"/>
      <c r="F56" s="30" t="s">
        <v>10</v>
      </c>
      <c r="G56" s="30" t="s">
        <v>11</v>
      </c>
      <c r="H56" s="35"/>
    </row>
    <row r="57">
      <c r="A57" s="30"/>
      <c r="B57" s="30"/>
      <c r="C57" s="30"/>
      <c r="D57" s="30"/>
      <c r="E57" s="30"/>
      <c r="F57" s="30"/>
      <c r="G57" s="30"/>
      <c r="H57" s="30"/>
    </row>
    <row r="58">
      <c r="A58" s="29" t="s">
        <v>57</v>
      </c>
      <c r="B58" s="30"/>
      <c r="C58" s="30"/>
      <c r="D58" s="30"/>
      <c r="E58" s="30"/>
      <c r="F58" s="30"/>
      <c r="G58" s="30"/>
      <c r="H58" s="30"/>
    </row>
    <row r="59">
      <c r="A59" s="37" t="s">
        <v>14</v>
      </c>
      <c r="B59" s="52">
        <v>1.0</v>
      </c>
      <c r="C59" s="30"/>
      <c r="D59" s="30"/>
      <c r="E59" s="30"/>
      <c r="F59" s="30"/>
      <c r="G59" s="30"/>
      <c r="H59" s="30"/>
    </row>
    <row r="60">
      <c r="A60" s="37" t="s">
        <v>15</v>
      </c>
      <c r="B60" s="53">
        <v>0.5</v>
      </c>
      <c r="C60" s="30"/>
      <c r="D60" s="30"/>
      <c r="E60" s="30"/>
      <c r="F60" s="30"/>
      <c r="G60" s="30"/>
      <c r="H60" s="30"/>
    </row>
    <row r="61">
      <c r="A61" s="38"/>
      <c r="B61" s="53">
        <v>-1.0</v>
      </c>
      <c r="C61" s="30"/>
      <c r="D61" s="30"/>
      <c r="E61" s="30"/>
      <c r="F61" s="30"/>
      <c r="G61" s="30"/>
      <c r="H61" s="30"/>
    </row>
    <row r="62">
      <c r="A62" s="30"/>
      <c r="B62" s="32"/>
      <c r="C62" s="30"/>
      <c r="D62" s="30"/>
      <c r="E62" s="30"/>
      <c r="F62" s="30"/>
      <c r="G62" s="30"/>
      <c r="H62" s="30"/>
    </row>
    <row r="63">
      <c r="A63" s="38" t="s">
        <v>16</v>
      </c>
      <c r="B63" s="53">
        <v>0.0</v>
      </c>
      <c r="C63" s="30"/>
      <c r="D63" s="30"/>
      <c r="E63" s="30"/>
      <c r="F63" s="30"/>
      <c r="G63" s="30"/>
      <c r="H63" s="30"/>
    </row>
    <row r="64">
      <c r="A64" s="38"/>
      <c r="B64" s="66">
        <v>1.0</v>
      </c>
      <c r="C64" s="30"/>
      <c r="D64" s="30"/>
      <c r="E64" s="30"/>
      <c r="F64" s="30"/>
      <c r="G64" s="30"/>
      <c r="H64" s="30"/>
    </row>
    <row r="65">
      <c r="A65" s="30"/>
      <c r="B65" s="70"/>
      <c r="C65" s="30"/>
      <c r="D65" s="30"/>
      <c r="E65" s="30"/>
      <c r="F65" s="30"/>
      <c r="G65" s="30"/>
      <c r="H65" s="30"/>
    </row>
    <row r="66">
      <c r="A66" s="30"/>
      <c r="B66" s="30"/>
      <c r="C66" s="30"/>
      <c r="D66" s="30"/>
      <c r="E66" s="30"/>
      <c r="F66" s="30"/>
      <c r="G66" s="30"/>
      <c r="H66" s="30"/>
    </row>
    <row r="67">
      <c r="A67" s="30"/>
      <c r="B67" s="30"/>
      <c r="C67" s="30"/>
      <c r="D67" s="30"/>
      <c r="E67" s="30"/>
      <c r="F67" s="30"/>
      <c r="G67" s="30"/>
      <c r="H67" s="30"/>
    </row>
    <row r="68">
      <c r="A68" s="39"/>
      <c r="B68" s="30"/>
      <c r="C68" s="30"/>
      <c r="D68" s="30"/>
      <c r="E68" s="30"/>
      <c r="F68" s="30"/>
      <c r="G68" s="30"/>
      <c r="H68" s="30"/>
    </row>
    <row r="69">
      <c r="A69" s="40" t="s">
        <v>17</v>
      </c>
      <c r="B69" s="30"/>
      <c r="C69" s="30"/>
      <c r="D69" s="30"/>
      <c r="E69" s="30"/>
      <c r="F69" s="30"/>
      <c r="G69" s="30"/>
      <c r="H69" s="30"/>
    </row>
    <row r="70">
      <c r="A70" s="30"/>
      <c r="B70" s="41"/>
      <c r="C70" s="30"/>
      <c r="D70" s="30"/>
      <c r="E70" s="30"/>
      <c r="F70" s="30"/>
      <c r="G70" s="30"/>
      <c r="H70" s="30"/>
    </row>
    <row r="71">
      <c r="A71" s="42" t="s">
        <v>18</v>
      </c>
      <c r="B71" s="43">
        <f t="array" ref="B71:B72">MMULT(TRANSPOSE(B54:C56), B59:B61)</f>
        <v>-0.4</v>
      </c>
      <c r="C71" s="44"/>
      <c r="D71" s="29"/>
      <c r="E71" s="30"/>
      <c r="F71" s="30"/>
      <c r="G71" s="30"/>
      <c r="H71" s="30"/>
    </row>
    <row r="72">
      <c r="A72" s="30"/>
      <c r="B72" s="43">
        <v>-0.8500000000000001</v>
      </c>
      <c r="C72" s="45"/>
      <c r="D72" s="30"/>
      <c r="E72" s="30"/>
      <c r="F72" s="30"/>
      <c r="G72" s="30"/>
      <c r="H72" s="30"/>
    </row>
    <row r="73">
      <c r="A73" s="30"/>
      <c r="B73" s="43"/>
      <c r="C73" s="45"/>
      <c r="D73" s="30"/>
      <c r="E73" s="30"/>
      <c r="F73" s="30"/>
      <c r="G73" s="30"/>
      <c r="H73" s="30"/>
    </row>
    <row r="74">
      <c r="A74" s="30"/>
      <c r="B74" s="41"/>
      <c r="C74" s="45"/>
      <c r="D74" s="29"/>
      <c r="E74" s="30"/>
      <c r="F74" s="30"/>
      <c r="G74" s="30"/>
      <c r="H74" s="30"/>
    </row>
    <row r="75">
      <c r="A75" s="42" t="s">
        <v>19</v>
      </c>
      <c r="B75" s="43">
        <f>( EXP(B71) / (EXP(B71) + EXP(B72)) )</f>
        <v>0.6106392339</v>
      </c>
      <c r="C75" s="45"/>
      <c r="D75" s="29"/>
      <c r="E75" s="29"/>
      <c r="F75" s="30"/>
      <c r="G75" s="30"/>
      <c r="H75" s="30"/>
    </row>
    <row r="76">
      <c r="A76" s="30"/>
      <c r="B76" s="43">
        <f>( EXP(B72) / (EXP(B71) + EXP(B72)) )</f>
        <v>0.3893607661</v>
      </c>
      <c r="C76" s="45"/>
      <c r="D76" s="30"/>
      <c r="E76" s="30"/>
      <c r="F76" s="30"/>
      <c r="G76" s="30"/>
      <c r="H76" s="30"/>
    </row>
    <row r="77">
      <c r="A77" s="30"/>
      <c r="B77" s="54" t="str">
        <f>B73</f>
        <v/>
      </c>
      <c r="C77" s="45"/>
      <c r="D77" s="30"/>
      <c r="E77" s="30"/>
      <c r="F77" s="30"/>
      <c r="G77" s="30"/>
      <c r="H77" s="30"/>
    </row>
    <row r="78">
      <c r="A78" s="30"/>
      <c r="B78" s="45"/>
      <c r="C78" s="45"/>
      <c r="D78" s="30"/>
      <c r="E78" s="30"/>
      <c r="F78" s="30"/>
      <c r="G78" s="30"/>
      <c r="H78" s="30"/>
    </row>
    <row r="79">
      <c r="A79" s="40" t="s">
        <v>20</v>
      </c>
      <c r="B79" s="45"/>
      <c r="C79" s="45"/>
      <c r="D79" s="30"/>
      <c r="E79" s="30"/>
      <c r="F79" s="30"/>
      <c r="G79" s="30"/>
      <c r="H79" s="30"/>
    </row>
    <row r="80">
      <c r="A80" s="47" t="s">
        <v>21</v>
      </c>
      <c r="B80" s="43">
        <f t="shared" ref="B80:B81" si="5">-B63/B75 + (1-B63)/(1-B75)</f>
        <v>2.568312185</v>
      </c>
      <c r="C80" s="30"/>
      <c r="D80" s="30"/>
      <c r="E80" s="30"/>
      <c r="F80" s="39"/>
      <c r="G80" s="30"/>
      <c r="H80" s="30"/>
    </row>
    <row r="81">
      <c r="A81" s="47" t="s">
        <v>22</v>
      </c>
      <c r="B81" s="43">
        <f t="shared" si="5"/>
        <v>-2.568312185</v>
      </c>
      <c r="C81" s="30"/>
      <c r="D81" s="30"/>
      <c r="E81" s="30"/>
      <c r="F81" s="49"/>
      <c r="G81" s="30"/>
      <c r="H81" s="30"/>
    </row>
    <row r="82">
      <c r="A82" s="47"/>
      <c r="B82" s="42"/>
      <c r="C82" s="30"/>
      <c r="D82" s="30"/>
      <c r="E82" s="30"/>
      <c r="F82" s="30"/>
      <c r="G82" s="30"/>
      <c r="H82" s="30"/>
    </row>
    <row r="83">
      <c r="A83" s="30"/>
      <c r="B83" s="30"/>
      <c r="C83" s="30"/>
      <c r="D83" s="30"/>
      <c r="E83" s="30"/>
      <c r="F83" s="30"/>
      <c r="G83" s="30"/>
      <c r="H83" s="30"/>
    </row>
    <row r="84">
      <c r="A84" s="47" t="s">
        <v>24</v>
      </c>
      <c r="B84" s="43">
        <f t="shared" ref="B84:B85" si="6">B75*(1-B75)</f>
        <v>0.2377589599</v>
      </c>
      <c r="C84" s="30"/>
      <c r="D84" s="30"/>
      <c r="E84" s="30"/>
      <c r="F84" s="30"/>
      <c r="G84" s="30"/>
      <c r="H84" s="30"/>
    </row>
    <row r="85">
      <c r="A85" s="47" t="s">
        <v>25</v>
      </c>
      <c r="B85" s="43">
        <f t="shared" si="6"/>
        <v>0.2377589599</v>
      </c>
      <c r="C85" s="30" t="str">
        <f>C82</f>
        <v/>
      </c>
      <c r="D85" s="30"/>
      <c r="E85" s="30"/>
      <c r="F85" s="30"/>
      <c r="G85" s="30"/>
      <c r="H85" s="30"/>
    </row>
    <row r="86">
      <c r="A86" s="47"/>
      <c r="B86" s="42"/>
      <c r="C86" s="30"/>
      <c r="D86" s="30"/>
      <c r="E86" s="30"/>
      <c r="F86" s="30"/>
      <c r="G86" s="30"/>
      <c r="H86" s="30"/>
    </row>
    <row r="87">
      <c r="A87" s="30"/>
      <c r="B87" s="30"/>
      <c r="C87" s="30"/>
      <c r="D87" s="30"/>
      <c r="E87" s="30"/>
      <c r="F87" s="30"/>
      <c r="G87" s="30"/>
      <c r="H87" s="30"/>
    </row>
    <row r="88">
      <c r="A88" s="47" t="s">
        <v>27</v>
      </c>
      <c r="B88" s="43">
        <f t="shared" ref="B88:B89" si="7">B60</f>
        <v>0.5</v>
      </c>
      <c r="C88" s="47" t="s">
        <v>28</v>
      </c>
      <c r="D88" s="43">
        <f t="shared" ref="D88:D89" si="8">B60</f>
        <v>0.5</v>
      </c>
      <c r="E88" s="30"/>
      <c r="F88" s="68"/>
      <c r="G88" s="69"/>
      <c r="H88" s="30"/>
    </row>
    <row r="89">
      <c r="A89" s="47" t="s">
        <v>30</v>
      </c>
      <c r="B89" s="43">
        <f t="shared" si="7"/>
        <v>-1</v>
      </c>
      <c r="C89" s="47" t="s">
        <v>31</v>
      </c>
      <c r="D89" s="43">
        <f t="shared" si="8"/>
        <v>-1</v>
      </c>
      <c r="E89" s="30"/>
      <c r="F89" s="68"/>
      <c r="G89" s="69"/>
      <c r="H89" s="30"/>
    </row>
    <row r="90">
      <c r="A90" s="47" t="s">
        <v>33</v>
      </c>
      <c r="B90" s="43">
        <f>B59</f>
        <v>1</v>
      </c>
      <c r="C90" s="47" t="s">
        <v>34</v>
      </c>
      <c r="D90" s="43">
        <f>B59</f>
        <v>1</v>
      </c>
      <c r="E90" s="30"/>
      <c r="F90" s="68"/>
      <c r="G90" s="69"/>
      <c r="H90" s="30"/>
    </row>
    <row r="91">
      <c r="A91" s="30"/>
      <c r="B91" s="30"/>
      <c r="C91" s="30"/>
      <c r="D91" s="30"/>
      <c r="E91" s="30"/>
      <c r="F91" s="30"/>
      <c r="G91" s="30"/>
      <c r="H91" s="30"/>
    </row>
    <row r="92">
      <c r="A92" s="47" t="s">
        <v>36</v>
      </c>
      <c r="B92" s="43">
        <f>B80 * B84 * B88</f>
        <v>0.305319617</v>
      </c>
      <c r="C92" s="47" t="s">
        <v>37</v>
      </c>
      <c r="D92" s="43">
        <f>B81 * B85 * D88</f>
        <v>-0.305319617</v>
      </c>
      <c r="E92" s="30"/>
      <c r="F92" s="42"/>
      <c r="G92" s="69"/>
      <c r="H92" s="30"/>
    </row>
    <row r="93">
      <c r="A93" s="47" t="s">
        <v>39</v>
      </c>
      <c r="B93" s="43">
        <f>B80 * B84 * B89</f>
        <v>-0.6106392339</v>
      </c>
      <c r="C93" s="47" t="s">
        <v>40</v>
      </c>
      <c r="D93" s="43">
        <f>B81 * B85 * D89</f>
        <v>0.6106392339</v>
      </c>
      <c r="E93" s="30"/>
      <c r="F93" s="42"/>
      <c r="G93" s="69"/>
      <c r="H93" s="30"/>
    </row>
    <row r="94">
      <c r="A94" s="47" t="s">
        <v>42</v>
      </c>
      <c r="B94" s="43">
        <f>B80 * B84 * B90</f>
        <v>0.6106392339</v>
      </c>
      <c r="C94" s="47" t="s">
        <v>43</v>
      </c>
      <c r="D94" s="43">
        <f>B81 * B85 * D90</f>
        <v>-0.6106392339</v>
      </c>
      <c r="E94" s="30"/>
      <c r="F94" s="68"/>
      <c r="G94" s="69"/>
      <c r="H94" s="30"/>
    </row>
    <row r="95">
      <c r="A95" s="30"/>
      <c r="B95" s="30"/>
      <c r="C95" s="30"/>
      <c r="D95" s="30"/>
      <c r="E95" s="30"/>
      <c r="F95" s="30"/>
      <c r="G95" s="30"/>
      <c r="H95" s="30"/>
    </row>
    <row r="96">
      <c r="A96" s="51" t="s">
        <v>58</v>
      </c>
      <c r="B96" s="30"/>
      <c r="C96" s="30"/>
      <c r="D96" s="30"/>
      <c r="E96" s="30"/>
      <c r="F96" s="30"/>
      <c r="G96" s="30"/>
      <c r="H96" s="30"/>
    </row>
    <row r="97">
      <c r="A97" s="42" t="s">
        <v>46</v>
      </c>
      <c r="B97" s="42">
        <v>0.1</v>
      </c>
      <c r="C97" s="30"/>
      <c r="D97" s="30"/>
      <c r="E97" s="30"/>
      <c r="F97" s="39"/>
      <c r="G97" s="30"/>
      <c r="H97" s="30"/>
    </row>
    <row r="98">
      <c r="A98" s="30"/>
      <c r="B98" s="30"/>
      <c r="C98" s="30"/>
      <c r="D98" s="30"/>
      <c r="E98" s="30"/>
      <c r="F98" s="30"/>
      <c r="G98" s="30"/>
      <c r="H98" s="30"/>
    </row>
    <row r="99">
      <c r="A99" s="42" t="s">
        <v>47</v>
      </c>
      <c r="B99" s="43">
        <f>B55 - ( B97 * B92 + B47 )</f>
        <v>0.2953905484</v>
      </c>
      <c r="C99" s="42" t="s">
        <v>48</v>
      </c>
      <c r="D99" s="43">
        <f>C55 - ( B97 * D92 + D47 )</f>
        <v>-0.3953905484</v>
      </c>
      <c r="E99" s="30"/>
      <c r="F99" s="42"/>
      <c r="G99" s="69"/>
      <c r="H99" s="30"/>
    </row>
    <row r="100">
      <c r="A100" s="42" t="s">
        <v>50</v>
      </c>
      <c r="B100" s="43">
        <f>B56 - ( B97 * B93 + B48 )</f>
        <v>0.7981026684</v>
      </c>
      <c r="C100" s="42" t="s">
        <v>51</v>
      </c>
      <c r="D100" s="43">
        <f>C56 - ( B97 * D93 + D48 )</f>
        <v>0.7018973316</v>
      </c>
      <c r="E100" s="30"/>
      <c r="F100" s="42"/>
      <c r="G100" s="69"/>
      <c r="H100" s="30"/>
    </row>
    <row r="101">
      <c r="A101" s="42" t="s">
        <v>53</v>
      </c>
      <c r="B101" s="43">
        <f>B54 - ( B97 * B94 + B49 )</f>
        <v>0.1130135665</v>
      </c>
      <c r="C101" s="42" t="s">
        <v>54</v>
      </c>
      <c r="D101" s="43">
        <f>C54 - ( B97 * D94 + D49 )</f>
        <v>0.1869864335</v>
      </c>
      <c r="E101" s="30"/>
      <c r="F101" s="42"/>
      <c r="G101" s="69"/>
      <c r="H101" s="30"/>
    </row>
    <row r="102">
      <c r="A102" s="30"/>
      <c r="B102" s="30"/>
      <c r="C102" s="30"/>
      <c r="D102" s="30"/>
      <c r="E102" s="30"/>
      <c r="F102" s="30"/>
      <c r="G102" s="30"/>
      <c r="H102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29" t="s">
        <v>0</v>
      </c>
      <c r="B1" s="30"/>
      <c r="C1" s="30"/>
      <c r="D1" s="30"/>
      <c r="E1" s="30"/>
      <c r="F1" s="30"/>
      <c r="G1" s="30"/>
      <c r="H1" s="30"/>
    </row>
    <row r="2">
      <c r="A2" s="31" t="s">
        <v>1</v>
      </c>
      <c r="B2" s="32"/>
      <c r="C2" s="32"/>
      <c r="D2" s="30"/>
      <c r="E2" s="30"/>
      <c r="F2" s="30"/>
      <c r="G2" s="30"/>
      <c r="H2" s="30"/>
    </row>
    <row r="3">
      <c r="A3" s="33" t="s">
        <v>2</v>
      </c>
      <c r="B3" s="53">
        <v>0.4</v>
      </c>
      <c r="C3" s="64">
        <v>0.7</v>
      </c>
      <c r="D3" s="65"/>
      <c r="E3" s="30"/>
      <c r="F3" s="30" t="s">
        <v>3</v>
      </c>
      <c r="G3" s="30" t="s">
        <v>4</v>
      </c>
      <c r="H3" s="35"/>
    </row>
    <row r="4">
      <c r="A4" s="33" t="s">
        <v>6</v>
      </c>
      <c r="B4" s="53">
        <v>0.2</v>
      </c>
      <c r="C4" s="64">
        <v>-0.9</v>
      </c>
      <c r="D4" s="65"/>
      <c r="E4" s="30"/>
      <c r="F4" s="30" t="s">
        <v>7</v>
      </c>
      <c r="G4" s="30" t="s">
        <v>8</v>
      </c>
      <c r="H4" s="35"/>
    </row>
    <row r="5">
      <c r="A5" s="36"/>
      <c r="B5" s="53"/>
      <c r="C5" s="64"/>
      <c r="D5" s="65"/>
      <c r="E5" s="30"/>
      <c r="F5" s="30"/>
      <c r="G5" s="30"/>
      <c r="H5" s="35"/>
    </row>
    <row r="6">
      <c r="A6" s="30"/>
      <c r="B6" s="30"/>
      <c r="C6" s="30"/>
      <c r="D6" s="30"/>
      <c r="E6" s="30"/>
      <c r="F6" s="30"/>
      <c r="G6" s="30"/>
      <c r="H6" s="30"/>
    </row>
    <row r="7">
      <c r="A7" s="48" t="s">
        <v>13</v>
      </c>
      <c r="B7" s="32"/>
      <c r="C7" s="30"/>
      <c r="D7" s="30"/>
      <c r="E7" s="30"/>
      <c r="F7" s="30"/>
      <c r="G7" s="30"/>
      <c r="H7" s="30"/>
    </row>
    <row r="8">
      <c r="A8" s="37" t="s">
        <v>14</v>
      </c>
      <c r="B8" s="34">
        <v>1.0</v>
      </c>
      <c r="C8" s="30"/>
      <c r="D8" s="30"/>
      <c r="E8" s="30"/>
      <c r="F8" s="30"/>
      <c r="G8" s="30"/>
      <c r="H8" s="30"/>
    </row>
    <row r="9">
      <c r="A9" s="37" t="s">
        <v>15</v>
      </c>
      <c r="B9" s="53">
        <v>-1.0</v>
      </c>
      <c r="C9" s="30"/>
      <c r="D9" s="30"/>
      <c r="E9" s="30"/>
      <c r="F9" s="30"/>
      <c r="G9" s="30"/>
      <c r="H9" s="30"/>
    </row>
    <row r="10">
      <c r="A10" s="38"/>
      <c r="B10" s="53"/>
      <c r="C10" s="30"/>
      <c r="D10" s="30"/>
      <c r="E10" s="30"/>
      <c r="F10" s="30"/>
      <c r="G10" s="30"/>
      <c r="H10" s="30"/>
    </row>
    <row r="11">
      <c r="A11" s="30"/>
      <c r="B11" s="32"/>
      <c r="C11" s="30"/>
      <c r="D11" s="30"/>
      <c r="E11" s="30"/>
      <c r="F11" s="30"/>
      <c r="G11" s="30"/>
      <c r="H11" s="30"/>
    </row>
    <row r="12">
      <c r="A12" s="38" t="s">
        <v>16</v>
      </c>
      <c r="B12" s="53">
        <v>0.0</v>
      </c>
      <c r="C12" s="30"/>
      <c r="D12" s="30"/>
      <c r="E12" s="30"/>
      <c r="F12" s="30"/>
      <c r="G12" s="30"/>
      <c r="H12" s="30"/>
    </row>
    <row r="13">
      <c r="A13" s="38"/>
      <c r="B13" s="66">
        <v>1.0</v>
      </c>
      <c r="C13" s="30"/>
      <c r="D13" s="30"/>
      <c r="E13" s="30"/>
      <c r="F13" s="30"/>
      <c r="G13" s="30"/>
      <c r="H13" s="30"/>
    </row>
    <row r="14">
      <c r="A14" s="30"/>
      <c r="B14" s="67"/>
      <c r="C14" s="30"/>
      <c r="D14" s="30"/>
      <c r="E14" s="30"/>
      <c r="F14" s="30"/>
      <c r="G14" s="30"/>
      <c r="H14" s="30"/>
    </row>
    <row r="15">
      <c r="A15" s="30"/>
      <c r="B15" s="30"/>
      <c r="C15" s="30"/>
      <c r="D15" s="30"/>
      <c r="E15" s="30"/>
      <c r="F15" s="30"/>
      <c r="G15" s="30"/>
      <c r="H15" s="30"/>
    </row>
    <row r="16">
      <c r="A16" s="39"/>
      <c r="B16" s="30"/>
      <c r="C16" s="30"/>
      <c r="D16" s="30"/>
      <c r="E16" s="30"/>
      <c r="F16" s="30"/>
      <c r="G16" s="30"/>
      <c r="H16" s="29"/>
    </row>
    <row r="17">
      <c r="A17" s="40" t="s">
        <v>17</v>
      </c>
      <c r="B17" s="30"/>
      <c r="C17" s="30"/>
      <c r="D17" s="30"/>
      <c r="E17" s="30"/>
      <c r="F17" s="30"/>
      <c r="G17" s="30"/>
      <c r="H17" s="30"/>
    </row>
    <row r="18">
      <c r="A18" s="30"/>
      <c r="B18" s="41"/>
      <c r="C18" s="30"/>
      <c r="D18" s="30"/>
      <c r="E18" s="30"/>
      <c r="F18" s="30"/>
      <c r="G18" s="30"/>
      <c r="H18" s="30"/>
    </row>
    <row r="19">
      <c r="A19" s="42" t="s">
        <v>18</v>
      </c>
      <c r="B19" s="43">
        <f t="array" ref="B19:B20">MMULT(TRANSPOSE(B3:C4), B8:B9)</f>
        <v>0.2</v>
      </c>
      <c r="C19" s="44"/>
      <c r="D19" s="29"/>
      <c r="E19" s="29"/>
      <c r="F19" s="30"/>
      <c r="G19" s="30"/>
      <c r="H19" s="30"/>
    </row>
    <row r="20">
      <c r="A20" s="30"/>
      <c r="B20" s="43">
        <v>1.6</v>
      </c>
      <c r="C20" s="45"/>
      <c r="D20" s="30"/>
      <c r="E20" s="30"/>
      <c r="F20" s="30"/>
      <c r="G20" s="30"/>
      <c r="H20" s="30"/>
    </row>
    <row r="21">
      <c r="A21" s="30"/>
      <c r="B21" s="43"/>
      <c r="C21" s="45"/>
      <c r="D21" s="30"/>
      <c r="E21" s="30"/>
      <c r="F21" s="30"/>
      <c r="G21" s="30"/>
      <c r="H21" s="30"/>
    </row>
    <row r="22">
      <c r="A22" s="30"/>
      <c r="B22" s="41"/>
      <c r="C22" s="45"/>
      <c r="D22" s="29"/>
      <c r="E22" s="30"/>
      <c r="F22" s="30"/>
      <c r="G22" s="30"/>
      <c r="H22" s="30"/>
    </row>
    <row r="23">
      <c r="A23" s="42" t="s">
        <v>19</v>
      </c>
      <c r="B23" s="43">
        <f>( EXP(B19) / (EXP(B19) + EXP(B20)) )</f>
        <v>0.1978161114</v>
      </c>
      <c r="C23" s="45"/>
      <c r="D23" s="29"/>
      <c r="E23" s="29"/>
      <c r="F23" s="30"/>
      <c r="G23" s="30"/>
      <c r="H23" s="30"/>
    </row>
    <row r="24">
      <c r="A24" s="30"/>
      <c r="B24" s="43">
        <f>( EXP(B20) / (EXP(B19) + EXP(B20)) )</f>
        <v>0.8021838886</v>
      </c>
      <c r="C24" s="45"/>
      <c r="D24" s="30"/>
      <c r="E24" s="30"/>
      <c r="F24" s="30"/>
      <c r="G24" s="30"/>
      <c r="H24" s="30"/>
    </row>
    <row r="25">
      <c r="A25" s="30"/>
      <c r="B25" s="46" t="str">
        <f>B21</f>
        <v/>
      </c>
      <c r="C25" s="45"/>
      <c r="D25" s="30"/>
      <c r="E25" s="30"/>
      <c r="F25" s="30"/>
      <c r="G25" s="30"/>
      <c r="H25" s="30"/>
    </row>
    <row r="26">
      <c r="A26" s="30"/>
      <c r="B26" s="45"/>
      <c r="C26" s="45"/>
      <c r="D26" s="30"/>
      <c r="E26" s="30"/>
      <c r="F26" s="30"/>
      <c r="G26" s="30"/>
      <c r="H26" s="30"/>
    </row>
    <row r="27">
      <c r="A27" s="40" t="s">
        <v>20</v>
      </c>
      <c r="B27" s="45"/>
      <c r="C27" s="45"/>
      <c r="D27" s="30"/>
      <c r="E27" s="30"/>
      <c r="F27" s="30"/>
      <c r="G27" s="30"/>
      <c r="H27" s="30"/>
    </row>
    <row r="28">
      <c r="A28" s="47" t="s">
        <v>21</v>
      </c>
      <c r="B28" s="43">
        <f t="shared" ref="B28:B29" si="1">-B12/B23 + (1-B12)/(1-B23)</f>
        <v>1.246596964</v>
      </c>
      <c r="C28" s="30"/>
      <c r="D28" s="30"/>
      <c r="E28" s="30"/>
      <c r="F28" s="39"/>
      <c r="G28" s="30"/>
      <c r="H28" s="30"/>
    </row>
    <row r="29">
      <c r="A29" s="47" t="s">
        <v>22</v>
      </c>
      <c r="B29" s="43">
        <f t="shared" si="1"/>
        <v>-1.246596964</v>
      </c>
      <c r="C29" s="30"/>
      <c r="D29" s="30"/>
      <c r="E29" s="30"/>
      <c r="F29" s="49"/>
      <c r="G29" s="30"/>
      <c r="H29" s="30"/>
    </row>
    <row r="30">
      <c r="A30" s="47"/>
      <c r="B30" s="42"/>
      <c r="C30" s="30"/>
      <c r="D30" s="30"/>
      <c r="E30" s="30"/>
      <c r="F30" s="30"/>
      <c r="G30" s="30"/>
      <c r="H30" s="30"/>
    </row>
    <row r="31">
      <c r="A31" s="30"/>
      <c r="B31" s="30"/>
      <c r="C31" s="30"/>
      <c r="D31" s="30"/>
      <c r="E31" s="30"/>
      <c r="F31" s="30"/>
      <c r="G31" s="30"/>
      <c r="H31" s="30"/>
    </row>
    <row r="32">
      <c r="A32" s="47" t="s">
        <v>24</v>
      </c>
      <c r="B32" s="43">
        <f t="shared" ref="B32:B33" si="2">(B23)*(1-B23)</f>
        <v>0.1586848975</v>
      </c>
      <c r="C32" s="30"/>
      <c r="D32" s="30"/>
      <c r="E32" s="30"/>
      <c r="F32" s="30"/>
      <c r="G32" s="30"/>
      <c r="H32" s="30"/>
    </row>
    <row r="33">
      <c r="A33" s="47" t="s">
        <v>25</v>
      </c>
      <c r="B33" s="43">
        <f t="shared" si="2"/>
        <v>0.1586848975</v>
      </c>
      <c r="C33" s="30" t="str">
        <f>C30</f>
        <v/>
      </c>
      <c r="D33" s="30"/>
      <c r="E33" s="30"/>
      <c r="F33" s="30"/>
      <c r="G33" s="30"/>
      <c r="H33" s="30"/>
    </row>
    <row r="34">
      <c r="A34" s="47"/>
      <c r="B34" s="42"/>
      <c r="C34" s="30"/>
      <c r="D34" s="30"/>
      <c r="E34" s="30"/>
      <c r="F34" s="30"/>
      <c r="G34" s="30"/>
      <c r="H34" s="30"/>
    </row>
    <row r="35">
      <c r="A35" s="30"/>
      <c r="B35" s="30"/>
      <c r="C35" s="30"/>
      <c r="D35" s="30"/>
      <c r="E35" s="30"/>
      <c r="F35" s="30"/>
      <c r="G35" s="30"/>
      <c r="H35" s="30"/>
    </row>
    <row r="36">
      <c r="A36" s="47" t="s">
        <v>27</v>
      </c>
      <c r="B36" s="43">
        <f t="shared" ref="B36:B37" si="3">B9</f>
        <v>-1</v>
      </c>
      <c r="C36" s="47" t="s">
        <v>28</v>
      </c>
      <c r="D36" s="43">
        <f t="shared" ref="D36:D37" si="4">B9</f>
        <v>-1</v>
      </c>
      <c r="E36" s="30"/>
      <c r="F36" s="68"/>
      <c r="G36" s="69"/>
      <c r="H36" s="30"/>
    </row>
    <row r="37">
      <c r="A37" s="47"/>
      <c r="B37" s="43" t="str">
        <f t="shared" si="3"/>
        <v/>
      </c>
      <c r="C37" s="47"/>
      <c r="D37" s="43" t="str">
        <f t="shared" si="4"/>
        <v/>
      </c>
      <c r="E37" s="30"/>
      <c r="F37" s="68"/>
      <c r="G37" s="69"/>
      <c r="H37" s="30"/>
    </row>
    <row r="38">
      <c r="A38" s="47" t="s">
        <v>33</v>
      </c>
      <c r="B38" s="43">
        <f>B8</f>
        <v>1</v>
      </c>
      <c r="C38" s="47" t="s">
        <v>34</v>
      </c>
      <c r="D38" s="43">
        <f>B8</f>
        <v>1</v>
      </c>
      <c r="E38" s="30"/>
      <c r="F38" s="68"/>
      <c r="G38" s="69"/>
      <c r="H38" s="30"/>
    </row>
    <row r="39">
      <c r="A39" s="30"/>
      <c r="B39" s="30"/>
      <c r="C39" s="30"/>
      <c r="D39" s="30"/>
      <c r="E39" s="30"/>
      <c r="F39" s="30"/>
      <c r="G39" s="30"/>
      <c r="H39" s="30"/>
    </row>
    <row r="40">
      <c r="A40" s="47" t="s">
        <v>36</v>
      </c>
      <c r="B40" s="43">
        <f>B28 * B32 * B36</f>
        <v>-0.1978161114</v>
      </c>
      <c r="C40" s="47" t="s">
        <v>37</v>
      </c>
      <c r="D40" s="43">
        <f>B29 * B33 * D36</f>
        <v>0.1978161114</v>
      </c>
      <c r="E40" s="30"/>
      <c r="F40" s="42"/>
      <c r="G40" s="69"/>
      <c r="H40" s="30"/>
    </row>
    <row r="41">
      <c r="A41" s="47"/>
      <c r="B41" s="43"/>
      <c r="C41" s="47"/>
      <c r="D41" s="43"/>
      <c r="E41" s="30"/>
      <c r="F41" s="42"/>
      <c r="G41" s="69"/>
      <c r="H41" s="30"/>
    </row>
    <row r="42">
      <c r="A42" s="47" t="s">
        <v>42</v>
      </c>
      <c r="B42" s="43">
        <f>B28 * B32 * B38</f>
        <v>0.1978161114</v>
      </c>
      <c r="C42" s="47" t="s">
        <v>43</v>
      </c>
      <c r="D42" s="43">
        <f>B29 * B33 * D38</f>
        <v>-0.1978161114</v>
      </c>
      <c r="E42" s="30"/>
      <c r="F42" s="68"/>
      <c r="G42" s="69"/>
      <c r="H42" s="30"/>
    </row>
    <row r="43">
      <c r="A43" s="30"/>
      <c r="B43" s="30"/>
      <c r="C43" s="30"/>
      <c r="D43" s="30"/>
      <c r="E43" s="30"/>
      <c r="F43" s="30"/>
      <c r="G43" s="30"/>
      <c r="H43" s="30"/>
    </row>
    <row r="44">
      <c r="A44" s="51" t="s">
        <v>45</v>
      </c>
      <c r="B44" s="30"/>
      <c r="C44" s="30"/>
      <c r="D44" s="30"/>
      <c r="E44" s="30"/>
      <c r="F44" s="30"/>
      <c r="G44" s="30"/>
      <c r="H44" s="30"/>
    </row>
    <row r="45">
      <c r="A45" s="42" t="s">
        <v>46</v>
      </c>
      <c r="B45" s="42">
        <v>0.1</v>
      </c>
      <c r="C45" s="30"/>
      <c r="D45" s="30"/>
      <c r="E45" s="30"/>
      <c r="F45" s="39"/>
      <c r="G45" s="30"/>
      <c r="H45" s="30"/>
    </row>
    <row r="46">
      <c r="A46" s="30"/>
      <c r="B46" s="30"/>
      <c r="C46" s="30"/>
      <c r="D46" s="30"/>
      <c r="E46" s="30"/>
      <c r="F46" s="30"/>
      <c r="G46" s="30"/>
      <c r="H46" s="30"/>
    </row>
    <row r="47">
      <c r="A47" s="42" t="s">
        <v>47</v>
      </c>
      <c r="B47" s="43">
        <f>B4 - (B45 * B40)</f>
        <v>0.2197816111</v>
      </c>
      <c r="C47" s="42" t="s">
        <v>48</v>
      </c>
      <c r="D47" s="43">
        <f>C4 - (B45 * D40)</f>
        <v>-0.9197816111</v>
      </c>
      <c r="E47" s="30"/>
      <c r="G47" s="69"/>
      <c r="H47" s="30"/>
    </row>
    <row r="48">
      <c r="A48" s="42"/>
      <c r="B48" s="43"/>
      <c r="C48" s="42"/>
      <c r="D48" s="43"/>
      <c r="E48" s="30"/>
      <c r="F48" s="42"/>
      <c r="G48" s="69"/>
      <c r="H48" s="30"/>
    </row>
    <row r="49">
      <c r="A49" s="42" t="s">
        <v>53</v>
      </c>
      <c r="B49" s="43">
        <f>B3 -(B45 * B42)</f>
        <v>0.3802183889</v>
      </c>
      <c r="C49" s="42" t="s">
        <v>54</v>
      </c>
      <c r="D49" s="43">
        <f>C3 - (B45 * D42)</f>
        <v>0.7197816111</v>
      </c>
      <c r="E49" s="30"/>
      <c r="F49" s="42"/>
      <c r="G49" s="42"/>
      <c r="H49" s="30"/>
    </row>
    <row r="50">
      <c r="A50" s="30"/>
      <c r="B50" s="30"/>
      <c r="C50" s="30"/>
      <c r="D50" s="30"/>
      <c r="E50" s="30"/>
      <c r="F50" s="30"/>
      <c r="G50" s="30"/>
      <c r="H50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88"/>
    <col customWidth="1" min="3" max="3" width="22.63"/>
    <col customWidth="1" min="6" max="6" width="19.5"/>
  </cols>
  <sheetData>
    <row r="1">
      <c r="A1" s="29" t="s">
        <v>122</v>
      </c>
      <c r="B1" s="30"/>
      <c r="C1" s="30"/>
      <c r="D1" s="30"/>
      <c r="E1" s="30"/>
      <c r="F1" s="30"/>
      <c r="G1" s="30"/>
      <c r="H1" s="30"/>
    </row>
    <row r="2">
      <c r="A2" s="31" t="s">
        <v>1</v>
      </c>
      <c r="B2" s="32"/>
      <c r="C2" s="32"/>
      <c r="D2" s="30"/>
      <c r="E2" s="30"/>
      <c r="F2" s="30"/>
      <c r="G2" s="30"/>
      <c r="H2" s="30"/>
    </row>
    <row r="3">
      <c r="A3" s="33" t="s">
        <v>2</v>
      </c>
      <c r="B3" s="53">
        <v>0.5</v>
      </c>
      <c r="C3" s="64">
        <v>0.5</v>
      </c>
      <c r="D3" s="65"/>
      <c r="E3" s="30"/>
      <c r="F3" s="30" t="s">
        <v>3</v>
      </c>
      <c r="G3" s="30" t="s">
        <v>4</v>
      </c>
      <c r="H3" s="35"/>
    </row>
    <row r="4">
      <c r="A4" s="33" t="s">
        <v>6</v>
      </c>
      <c r="B4" s="53">
        <v>0.0</v>
      </c>
      <c r="C4" s="64">
        <v>0.0</v>
      </c>
      <c r="D4" s="65"/>
      <c r="E4" s="30"/>
      <c r="F4" s="30" t="s">
        <v>7</v>
      </c>
      <c r="G4" s="30" t="s">
        <v>8</v>
      </c>
      <c r="H4" s="35"/>
    </row>
    <row r="5">
      <c r="A5" s="36"/>
      <c r="B5" s="53"/>
      <c r="C5" s="64"/>
      <c r="D5" s="65"/>
      <c r="E5" s="30"/>
      <c r="F5" s="30"/>
      <c r="G5" s="30"/>
      <c r="H5" s="35"/>
    </row>
    <row r="6">
      <c r="A6" s="30"/>
      <c r="B6" s="30"/>
      <c r="C6" s="30"/>
      <c r="D6" s="30"/>
      <c r="E6" s="30"/>
      <c r="F6" s="30"/>
      <c r="G6" s="30"/>
      <c r="H6" s="30"/>
    </row>
    <row r="7">
      <c r="A7" s="48" t="s">
        <v>13</v>
      </c>
      <c r="B7" s="32"/>
      <c r="C7" s="30"/>
      <c r="D7" s="30"/>
      <c r="E7" s="30"/>
      <c r="F7" s="30"/>
      <c r="G7" s="30"/>
      <c r="H7" s="30"/>
    </row>
    <row r="8">
      <c r="A8" s="37" t="s">
        <v>14</v>
      </c>
      <c r="B8" s="34">
        <v>1.0</v>
      </c>
      <c r="C8" s="30"/>
      <c r="D8" s="30"/>
      <c r="E8" s="30"/>
      <c r="F8" s="30"/>
      <c r="G8" s="30"/>
      <c r="H8" s="30"/>
    </row>
    <row r="9">
      <c r="A9" s="37" t="s">
        <v>15</v>
      </c>
      <c r="B9" s="53">
        <v>0.0</v>
      </c>
      <c r="C9" s="30"/>
      <c r="D9" s="30"/>
      <c r="E9" s="30"/>
      <c r="F9" s="30"/>
      <c r="G9" s="30"/>
      <c r="H9" s="30"/>
    </row>
    <row r="10">
      <c r="A10" s="38"/>
      <c r="B10" s="53"/>
      <c r="C10" s="30"/>
      <c r="D10" s="30"/>
      <c r="E10" s="30"/>
      <c r="F10" s="30"/>
      <c r="G10" s="30"/>
      <c r="H10" s="30"/>
    </row>
    <row r="11">
      <c r="A11" s="30"/>
      <c r="B11" s="32"/>
      <c r="C11" s="30"/>
      <c r="D11" s="30"/>
      <c r="E11" s="30"/>
      <c r="F11" s="30"/>
      <c r="G11" s="30"/>
      <c r="H11" s="30"/>
    </row>
    <row r="12">
      <c r="A12" s="38" t="s">
        <v>16</v>
      </c>
      <c r="B12" s="53">
        <v>0.0</v>
      </c>
      <c r="C12" s="30"/>
      <c r="D12" s="30"/>
      <c r="E12" s="30"/>
      <c r="F12" s="30"/>
      <c r="G12" s="30"/>
      <c r="H12" s="30"/>
    </row>
    <row r="13">
      <c r="A13" s="38"/>
      <c r="B13" s="66">
        <v>1.0</v>
      </c>
      <c r="C13" s="30"/>
      <c r="D13" s="30"/>
      <c r="E13" s="30"/>
      <c r="F13" s="30"/>
      <c r="G13" s="30"/>
      <c r="H13" s="30"/>
    </row>
    <row r="14">
      <c r="A14" s="30"/>
      <c r="B14" s="67"/>
      <c r="C14" s="30"/>
      <c r="D14" s="30"/>
      <c r="E14" s="30"/>
      <c r="F14" s="30"/>
      <c r="G14" s="30"/>
      <c r="H14" s="30"/>
    </row>
    <row r="15">
      <c r="A15" s="30"/>
      <c r="B15" s="30"/>
      <c r="C15" s="30"/>
      <c r="D15" s="30"/>
      <c r="E15" s="30"/>
      <c r="F15" s="30"/>
      <c r="G15" s="30"/>
      <c r="H15" s="30"/>
    </row>
    <row r="16">
      <c r="A16" s="39"/>
      <c r="B16" s="30"/>
      <c r="C16" s="30"/>
      <c r="D16" s="30"/>
      <c r="E16" s="30"/>
      <c r="F16" s="30"/>
      <c r="G16" s="30"/>
      <c r="H16" s="29"/>
    </row>
    <row r="17">
      <c r="A17" s="40" t="s">
        <v>17</v>
      </c>
      <c r="B17" s="30"/>
      <c r="C17" s="30"/>
      <c r="D17" s="30"/>
      <c r="E17" s="30"/>
      <c r="F17" s="30"/>
      <c r="G17" s="30"/>
      <c r="H17" s="30"/>
    </row>
    <row r="18">
      <c r="A18" s="30"/>
      <c r="B18" s="41"/>
      <c r="C18" s="30"/>
      <c r="D18" s="30"/>
      <c r="E18" s="30"/>
      <c r="F18" s="30"/>
      <c r="G18" s="30"/>
      <c r="H18" s="30"/>
    </row>
    <row r="19">
      <c r="A19" s="42" t="s">
        <v>18</v>
      </c>
      <c r="B19" s="43">
        <f t="array" ref="B19:B20">MMULT(TRANSPOSE(B3:C4), B8:B9)</f>
        <v>0.5</v>
      </c>
      <c r="C19" s="44"/>
      <c r="D19" s="29"/>
      <c r="E19" s="29"/>
      <c r="F19" s="30"/>
      <c r="G19" s="30"/>
      <c r="H19" s="30"/>
    </row>
    <row r="20">
      <c r="A20" s="30"/>
      <c r="B20" s="43">
        <v>0.5</v>
      </c>
      <c r="C20" s="45"/>
      <c r="D20" s="30"/>
      <c r="E20" s="30"/>
      <c r="F20" s="30"/>
      <c r="G20" s="30"/>
      <c r="H20" s="30"/>
    </row>
    <row r="21">
      <c r="A21" s="30"/>
      <c r="B21" s="43"/>
      <c r="C21" s="45"/>
      <c r="D21" s="30"/>
      <c r="E21" s="30"/>
      <c r="F21" s="30"/>
      <c r="G21" s="30"/>
      <c r="H21" s="30"/>
    </row>
    <row r="22">
      <c r="A22" s="30"/>
      <c r="B22" s="41"/>
      <c r="C22" s="45"/>
      <c r="D22" s="29"/>
      <c r="E22" s="30"/>
      <c r="F22" s="30"/>
      <c r="G22" s="30"/>
      <c r="H22" s="30"/>
    </row>
    <row r="23">
      <c r="A23" s="42" t="s">
        <v>19</v>
      </c>
      <c r="B23" s="43">
        <f t="shared" ref="B23:B25" si="1">B19</f>
        <v>0.5</v>
      </c>
      <c r="C23" s="45"/>
      <c r="D23" s="29"/>
      <c r="E23" s="29"/>
      <c r="F23" s="30"/>
      <c r="G23" s="30"/>
      <c r="H23" s="30"/>
    </row>
    <row r="24">
      <c r="A24" s="30"/>
      <c r="B24" s="43">
        <f t="shared" si="1"/>
        <v>0.5</v>
      </c>
      <c r="C24" s="45"/>
      <c r="D24" s="30"/>
      <c r="E24" s="30"/>
      <c r="F24" s="30"/>
      <c r="G24" s="30"/>
      <c r="H24" s="30"/>
    </row>
    <row r="25">
      <c r="A25" s="30"/>
      <c r="B25" s="46" t="str">
        <f t="shared" si="1"/>
        <v/>
      </c>
      <c r="C25" s="45"/>
      <c r="D25" s="30"/>
      <c r="E25" s="30"/>
      <c r="F25" s="30"/>
      <c r="G25" s="30"/>
      <c r="H25" s="30"/>
    </row>
    <row r="26">
      <c r="A26" s="30"/>
      <c r="B26" s="45"/>
      <c r="C26" s="45"/>
      <c r="D26" s="30"/>
      <c r="E26" s="30"/>
      <c r="F26" s="30"/>
      <c r="G26" s="30"/>
      <c r="H26" s="30"/>
    </row>
    <row r="27">
      <c r="A27" s="40" t="s">
        <v>20</v>
      </c>
      <c r="B27" s="45"/>
      <c r="C27" s="45"/>
      <c r="D27" s="30"/>
      <c r="E27" s="30"/>
      <c r="F27" s="30"/>
      <c r="G27" s="30"/>
      <c r="H27" s="30"/>
    </row>
    <row r="28">
      <c r="A28" s="47" t="s">
        <v>21</v>
      </c>
      <c r="B28" s="43">
        <f t="shared" ref="B28:B29" si="2">2 * -1 * 0.5 * (B12 - B23)</f>
        <v>0.5</v>
      </c>
      <c r="C28" s="30"/>
      <c r="D28" s="30"/>
      <c r="E28" s="30"/>
      <c r="F28" s="39"/>
      <c r="G28" s="30"/>
      <c r="H28" s="30"/>
    </row>
    <row r="29">
      <c r="A29" s="47" t="s">
        <v>22</v>
      </c>
      <c r="B29" s="43">
        <f t="shared" si="2"/>
        <v>-0.5</v>
      </c>
      <c r="C29" s="30"/>
      <c r="D29" s="30"/>
      <c r="E29" s="30"/>
      <c r="F29" s="49"/>
      <c r="G29" s="30"/>
      <c r="H29" s="30"/>
    </row>
    <row r="30">
      <c r="A30" s="47"/>
      <c r="B30" s="42"/>
      <c r="C30" s="30"/>
      <c r="D30" s="30"/>
      <c r="E30" s="30"/>
      <c r="F30" s="30"/>
      <c r="G30" s="30"/>
      <c r="H30" s="30"/>
    </row>
    <row r="31">
      <c r="A31" s="30"/>
      <c r="B31" s="30"/>
      <c r="C31" s="30"/>
      <c r="D31" s="30"/>
      <c r="E31" s="30"/>
      <c r="F31" s="30"/>
      <c r="G31" s="30"/>
      <c r="H31" s="30"/>
    </row>
    <row r="32">
      <c r="A32" s="47" t="s">
        <v>24</v>
      </c>
      <c r="B32" s="43">
        <f t="shared" ref="B32:B33" si="3">1</f>
        <v>1</v>
      </c>
      <c r="C32" s="30"/>
      <c r="D32" s="30"/>
      <c r="E32" s="30"/>
      <c r="F32" s="30"/>
      <c r="G32" s="30"/>
      <c r="H32" s="30"/>
    </row>
    <row r="33">
      <c r="A33" s="47" t="s">
        <v>25</v>
      </c>
      <c r="B33" s="43">
        <f t="shared" si="3"/>
        <v>1</v>
      </c>
      <c r="C33" s="30" t="str">
        <f>C30</f>
        <v/>
      </c>
      <c r="D33" s="30"/>
      <c r="E33" s="30"/>
      <c r="F33" s="30"/>
      <c r="G33" s="30"/>
      <c r="H33" s="30"/>
    </row>
    <row r="34">
      <c r="A34" s="47"/>
      <c r="B34" s="42"/>
      <c r="C34" s="30"/>
      <c r="D34" s="30"/>
      <c r="E34" s="30"/>
      <c r="F34" s="30"/>
      <c r="G34" s="30"/>
      <c r="H34" s="30"/>
    </row>
    <row r="35">
      <c r="A35" s="30"/>
      <c r="B35" s="30"/>
      <c r="C35" s="30"/>
      <c r="D35" s="30"/>
      <c r="E35" s="30"/>
      <c r="F35" s="30"/>
      <c r="G35" s="30"/>
      <c r="H35" s="30"/>
    </row>
    <row r="36">
      <c r="A36" s="47" t="s">
        <v>27</v>
      </c>
      <c r="B36" s="43">
        <f>B9</f>
        <v>0</v>
      </c>
      <c r="C36" s="47" t="s">
        <v>28</v>
      </c>
      <c r="D36" s="43">
        <f>B9</f>
        <v>0</v>
      </c>
      <c r="E36" s="30"/>
      <c r="F36" s="68"/>
      <c r="G36" s="69"/>
      <c r="H36" s="30"/>
    </row>
    <row r="37">
      <c r="A37" s="47"/>
      <c r="B37" s="43"/>
      <c r="C37" s="47"/>
      <c r="D37" s="43"/>
      <c r="E37" s="30"/>
      <c r="F37" s="68"/>
      <c r="G37" s="69"/>
      <c r="H37" s="30"/>
    </row>
    <row r="38">
      <c r="A38" s="47" t="s">
        <v>33</v>
      </c>
      <c r="B38" s="43">
        <f>B8</f>
        <v>1</v>
      </c>
      <c r="C38" s="47" t="s">
        <v>34</v>
      </c>
      <c r="D38" s="43">
        <f>B8</f>
        <v>1</v>
      </c>
      <c r="E38" s="30"/>
      <c r="F38" s="68"/>
      <c r="G38" s="69"/>
      <c r="H38" s="30"/>
    </row>
    <row r="39">
      <c r="A39" s="30"/>
      <c r="B39" s="30"/>
      <c r="C39" s="30"/>
      <c r="D39" s="30"/>
      <c r="E39" s="30"/>
      <c r="F39" s="30"/>
      <c r="G39" s="30"/>
      <c r="H39" s="30"/>
    </row>
    <row r="40">
      <c r="A40" s="47" t="s">
        <v>36</v>
      </c>
      <c r="B40" s="43">
        <f>B28 * B32 * B36</f>
        <v>0</v>
      </c>
      <c r="C40" s="47" t="s">
        <v>37</v>
      </c>
      <c r="D40" s="43">
        <f>B29 * B33 * D36</f>
        <v>0</v>
      </c>
      <c r="E40" s="30"/>
      <c r="F40" s="42"/>
      <c r="G40" s="69"/>
      <c r="H40" s="30"/>
    </row>
    <row r="41">
      <c r="A41" s="47"/>
      <c r="B41" s="43"/>
      <c r="C41" s="47"/>
      <c r="D41" s="43"/>
      <c r="E41" s="30"/>
      <c r="F41" s="42"/>
      <c r="G41" s="69"/>
      <c r="H41" s="30"/>
    </row>
    <row r="42">
      <c r="A42" s="47" t="s">
        <v>42</v>
      </c>
      <c r="B42" s="43">
        <f>B28 * B32 * B38</f>
        <v>0.5</v>
      </c>
      <c r="C42" s="47" t="s">
        <v>43</v>
      </c>
      <c r="D42" s="43">
        <f>B29 * B33 * D38</f>
        <v>-0.5</v>
      </c>
      <c r="E42" s="30"/>
      <c r="F42" s="68"/>
      <c r="G42" s="69"/>
      <c r="H42" s="30"/>
    </row>
    <row r="43">
      <c r="A43" s="30"/>
      <c r="B43" s="30"/>
      <c r="C43" s="30"/>
      <c r="D43" s="30"/>
      <c r="E43" s="30"/>
      <c r="F43" s="30"/>
      <c r="G43" s="30"/>
      <c r="H43" s="30"/>
    </row>
    <row r="44">
      <c r="A44" s="51" t="s">
        <v>45</v>
      </c>
      <c r="B44" s="30"/>
      <c r="C44" s="30"/>
      <c r="D44" s="30"/>
      <c r="E44" s="30"/>
      <c r="F44" s="30"/>
      <c r="G44" s="30"/>
      <c r="H44" s="30"/>
    </row>
    <row r="45">
      <c r="A45" s="42" t="s">
        <v>46</v>
      </c>
      <c r="B45" s="71">
        <v>0.01</v>
      </c>
      <c r="C45" s="30"/>
      <c r="D45" s="30"/>
      <c r="E45" s="30"/>
      <c r="F45" s="39"/>
      <c r="G45" s="30"/>
      <c r="H45" s="30"/>
    </row>
    <row r="46">
      <c r="A46" s="30"/>
      <c r="B46" s="30"/>
      <c r="C46" s="30"/>
      <c r="D46" s="30"/>
      <c r="E46" s="30"/>
      <c r="F46" s="30"/>
      <c r="G46" s="30"/>
      <c r="H46" s="30"/>
    </row>
    <row r="47">
      <c r="A47" s="42" t="s">
        <v>47</v>
      </c>
      <c r="B47" s="43">
        <f>B4 - (B45 * B40)</f>
        <v>0</v>
      </c>
      <c r="C47" s="42" t="s">
        <v>48</v>
      </c>
      <c r="D47" s="43">
        <f>C2 - (B45 * D40)</f>
        <v>0</v>
      </c>
      <c r="E47" s="30"/>
      <c r="G47" s="69"/>
      <c r="H47" s="30"/>
    </row>
    <row r="48">
      <c r="A48" s="42"/>
      <c r="B48" s="43"/>
      <c r="C48" s="42"/>
      <c r="D48" s="43"/>
      <c r="E48" s="30"/>
      <c r="F48" s="42"/>
      <c r="G48" s="69"/>
      <c r="H48" s="30"/>
    </row>
    <row r="49">
      <c r="A49" s="42" t="s">
        <v>53</v>
      </c>
      <c r="B49" s="43">
        <f>B3 - (B45 * B42)</f>
        <v>0.495</v>
      </c>
      <c r="C49" s="42" t="s">
        <v>54</v>
      </c>
      <c r="D49" s="43">
        <f>C3 - (B45 * D42)</f>
        <v>0.505</v>
      </c>
      <c r="E49" s="30"/>
      <c r="F49" s="42"/>
      <c r="G49" s="42"/>
      <c r="H49" s="30"/>
    </row>
    <row r="50">
      <c r="A50" s="30"/>
      <c r="B50" s="30"/>
      <c r="C50" s="30"/>
      <c r="D50" s="30"/>
      <c r="E50" s="30"/>
      <c r="F50" s="30"/>
      <c r="G50" s="30"/>
      <c r="H50" s="30"/>
    </row>
    <row r="51">
      <c r="A51" s="30"/>
      <c r="B51" s="30"/>
      <c r="C51" s="30"/>
      <c r="D51" s="30"/>
      <c r="E51" s="30"/>
      <c r="F51" s="30"/>
      <c r="G51" s="30"/>
      <c r="H51" s="30"/>
    </row>
    <row r="52">
      <c r="A52" s="29" t="s">
        <v>123</v>
      </c>
      <c r="B52" s="30"/>
      <c r="C52" s="30"/>
      <c r="D52" s="30"/>
      <c r="E52" s="30"/>
      <c r="F52" s="30"/>
      <c r="G52" s="30"/>
      <c r="H52" s="30"/>
    </row>
    <row r="53">
      <c r="A53" s="31" t="s">
        <v>1</v>
      </c>
      <c r="B53" s="32"/>
      <c r="C53" s="32"/>
      <c r="D53" s="30"/>
      <c r="E53" s="30"/>
      <c r="F53" s="30"/>
      <c r="G53" s="30"/>
      <c r="H53" s="30"/>
    </row>
    <row r="54">
      <c r="A54" s="33" t="s">
        <v>2</v>
      </c>
      <c r="B54" s="72">
        <f>B49</f>
        <v>0.495</v>
      </c>
      <c r="C54" s="73">
        <f>D49</f>
        <v>0.505</v>
      </c>
      <c r="D54" s="65"/>
      <c r="E54" s="30"/>
      <c r="F54" s="30" t="s">
        <v>3</v>
      </c>
      <c r="G54" s="30" t="s">
        <v>4</v>
      </c>
      <c r="H54" s="35"/>
    </row>
    <row r="55">
      <c r="A55" s="33" t="s">
        <v>6</v>
      </c>
      <c r="B55" s="72">
        <f>B47</f>
        <v>0</v>
      </c>
      <c r="C55" s="73">
        <f>D47</f>
        <v>0</v>
      </c>
      <c r="D55" s="65"/>
      <c r="E55" s="30"/>
      <c r="F55" s="30" t="s">
        <v>7</v>
      </c>
      <c r="G55" s="30" t="s">
        <v>8</v>
      </c>
      <c r="H55" s="35"/>
    </row>
    <row r="56">
      <c r="A56" s="36"/>
      <c r="B56" s="53"/>
      <c r="C56" s="64"/>
      <c r="D56" s="65"/>
      <c r="E56" s="30"/>
      <c r="F56" s="30"/>
      <c r="G56" s="30"/>
      <c r="H56" s="35"/>
    </row>
    <row r="57">
      <c r="A57" s="30"/>
      <c r="B57" s="30"/>
      <c r="C57" s="30"/>
      <c r="D57" s="30"/>
      <c r="E57" s="30"/>
      <c r="F57" s="30"/>
      <c r="G57" s="30"/>
      <c r="H57" s="30"/>
    </row>
    <row r="58">
      <c r="A58" s="48" t="s">
        <v>13</v>
      </c>
      <c r="B58" s="32"/>
      <c r="C58" s="30"/>
      <c r="D58" s="30"/>
      <c r="E58" s="30"/>
      <c r="F58" s="30"/>
      <c r="G58" s="30"/>
      <c r="H58" s="30"/>
    </row>
    <row r="59">
      <c r="A59" s="37" t="s">
        <v>14</v>
      </c>
      <c r="B59" s="34">
        <v>1.0</v>
      </c>
      <c r="C59" s="30"/>
      <c r="D59" s="30"/>
      <c r="E59" s="30"/>
      <c r="F59" s="30"/>
      <c r="G59" s="30"/>
      <c r="H59" s="30"/>
    </row>
    <row r="60">
      <c r="A60" s="37" t="s">
        <v>15</v>
      </c>
      <c r="B60" s="53">
        <v>0.0</v>
      </c>
      <c r="C60" s="30"/>
      <c r="D60" s="30"/>
      <c r="E60" s="30"/>
      <c r="F60" s="30"/>
      <c r="G60" s="30"/>
      <c r="H60" s="30"/>
    </row>
    <row r="61">
      <c r="A61" s="38"/>
      <c r="B61" s="53"/>
      <c r="C61" s="30"/>
      <c r="D61" s="30"/>
      <c r="E61" s="30"/>
      <c r="F61" s="30"/>
      <c r="G61" s="30"/>
      <c r="H61" s="30"/>
    </row>
    <row r="62">
      <c r="A62" s="30"/>
      <c r="B62" s="32"/>
      <c r="C62" s="30"/>
      <c r="D62" s="30"/>
      <c r="E62" s="30"/>
      <c r="F62" s="30"/>
      <c r="G62" s="30"/>
      <c r="H62" s="30"/>
    </row>
    <row r="63">
      <c r="A63" s="38" t="s">
        <v>16</v>
      </c>
      <c r="B63" s="53">
        <v>0.0</v>
      </c>
      <c r="C63" s="30"/>
      <c r="D63" s="30"/>
      <c r="E63" s="30"/>
      <c r="F63" s="30"/>
      <c r="G63" s="30"/>
      <c r="H63" s="30"/>
    </row>
    <row r="64">
      <c r="A64" s="38"/>
      <c r="B64" s="66">
        <v>1.0</v>
      </c>
      <c r="C64" s="30"/>
      <c r="D64" s="30"/>
      <c r="E64" s="30"/>
      <c r="F64" s="30"/>
      <c r="G64" s="30"/>
      <c r="H64" s="30"/>
    </row>
    <row r="65">
      <c r="A65" s="30"/>
      <c r="B65" s="70"/>
      <c r="C65" s="30"/>
      <c r="D65" s="30"/>
      <c r="E65" s="30"/>
      <c r="F65" s="30"/>
      <c r="G65" s="30"/>
      <c r="H65" s="30"/>
    </row>
    <row r="66">
      <c r="A66" s="30"/>
      <c r="B66" s="30"/>
      <c r="C66" s="30"/>
      <c r="D66" s="30"/>
      <c r="E66" s="30"/>
      <c r="F66" s="30"/>
      <c r="G66" s="30"/>
      <c r="H66" s="30"/>
    </row>
    <row r="67">
      <c r="A67" s="30"/>
      <c r="B67" s="30"/>
      <c r="C67" s="30"/>
      <c r="D67" s="30"/>
      <c r="E67" s="30"/>
      <c r="F67" s="30"/>
      <c r="G67" s="30"/>
      <c r="H67" s="30"/>
    </row>
    <row r="68">
      <c r="A68" s="39"/>
      <c r="B68" s="30"/>
      <c r="C68" s="30"/>
      <c r="D68" s="30"/>
      <c r="E68" s="30"/>
      <c r="F68" s="30"/>
      <c r="G68" s="30"/>
      <c r="H68" s="30"/>
    </row>
    <row r="69">
      <c r="A69" s="40" t="s">
        <v>17</v>
      </c>
      <c r="B69" s="30"/>
      <c r="C69" s="30"/>
      <c r="D69" s="30"/>
      <c r="E69" s="30"/>
      <c r="F69" s="30"/>
      <c r="G69" s="30"/>
      <c r="H69" s="30"/>
    </row>
    <row r="70">
      <c r="A70" s="30"/>
      <c r="B70" s="41"/>
      <c r="C70" s="30"/>
      <c r="D70" s="30"/>
      <c r="E70" s="30"/>
      <c r="F70" s="30"/>
      <c r="G70" s="30"/>
      <c r="H70" s="30"/>
    </row>
    <row r="71">
      <c r="A71" s="42" t="s">
        <v>18</v>
      </c>
      <c r="B71" s="43">
        <f t="array" ref="B71:B72">MMULT(TRANSPOSE(B54:C55), B59:B60)</f>
        <v>0.495</v>
      </c>
      <c r="C71" s="44"/>
      <c r="D71" s="29"/>
      <c r="E71" s="30"/>
      <c r="F71" s="30"/>
      <c r="G71" s="30"/>
      <c r="H71" s="30"/>
    </row>
    <row r="72">
      <c r="A72" s="30"/>
      <c r="B72" s="43">
        <v>0.505</v>
      </c>
      <c r="C72" s="45"/>
      <c r="D72" s="30"/>
      <c r="E72" s="30"/>
      <c r="F72" s="30"/>
      <c r="G72" s="30"/>
      <c r="H72" s="30"/>
    </row>
    <row r="73">
      <c r="A73" s="30"/>
      <c r="B73" s="43"/>
      <c r="C73" s="45"/>
      <c r="D73" s="30"/>
      <c r="E73" s="30"/>
      <c r="F73" s="30"/>
      <c r="G73" s="30"/>
      <c r="H73" s="30"/>
    </row>
    <row r="74">
      <c r="A74" s="30"/>
      <c r="B74" s="41"/>
      <c r="C74" s="45"/>
      <c r="D74" s="29"/>
      <c r="E74" s="30"/>
      <c r="F74" s="30"/>
      <c r="G74" s="30"/>
      <c r="H74" s="30"/>
    </row>
    <row r="75">
      <c r="A75" s="42" t="s">
        <v>19</v>
      </c>
      <c r="B75" s="43">
        <f t="shared" ref="B75:B77" si="4">B71</f>
        <v>0.495</v>
      </c>
      <c r="C75" s="45"/>
      <c r="D75" s="29"/>
      <c r="E75" s="29"/>
      <c r="F75" s="30"/>
      <c r="G75" s="30"/>
      <c r="H75" s="30"/>
    </row>
    <row r="76">
      <c r="A76" s="30"/>
      <c r="B76" s="43">
        <f t="shared" si="4"/>
        <v>0.505</v>
      </c>
      <c r="C76" s="45"/>
      <c r="D76" s="30"/>
      <c r="E76" s="30"/>
      <c r="F76" s="30"/>
      <c r="G76" s="30"/>
      <c r="H76" s="30"/>
    </row>
    <row r="77">
      <c r="A77" s="30"/>
      <c r="B77" s="54" t="str">
        <f t="shared" si="4"/>
        <v/>
      </c>
      <c r="C77" s="45"/>
      <c r="D77" s="30"/>
      <c r="E77" s="30"/>
      <c r="F77" s="30"/>
      <c r="G77" s="30"/>
      <c r="H77" s="30"/>
    </row>
    <row r="78">
      <c r="A78" s="30"/>
      <c r="B78" s="45"/>
      <c r="C78" s="45"/>
      <c r="D78" s="30"/>
      <c r="E78" s="30"/>
      <c r="F78" s="30"/>
      <c r="G78" s="30"/>
      <c r="H78" s="30"/>
    </row>
    <row r="79">
      <c r="A79" s="40" t="s">
        <v>20</v>
      </c>
      <c r="B79" s="45"/>
      <c r="C79" s="45"/>
      <c r="D79" s="30"/>
      <c r="E79" s="30"/>
      <c r="F79" s="30"/>
      <c r="G79" s="30"/>
      <c r="H79" s="30"/>
    </row>
    <row r="80">
      <c r="A80" s="47" t="s">
        <v>21</v>
      </c>
      <c r="B80" s="43">
        <f t="shared" ref="B80:B81" si="5">2 * -1 * 0.5 * (B63 - B75)</f>
        <v>0.495</v>
      </c>
      <c r="C80" s="30"/>
      <c r="D80" s="30"/>
      <c r="E80" s="30"/>
      <c r="F80" s="39"/>
      <c r="G80" s="30"/>
      <c r="H80" s="30"/>
    </row>
    <row r="81">
      <c r="A81" s="47" t="s">
        <v>22</v>
      </c>
      <c r="B81" s="43">
        <f t="shared" si="5"/>
        <v>-0.495</v>
      </c>
      <c r="C81" s="30"/>
      <c r="D81" s="30"/>
      <c r="E81" s="30"/>
      <c r="F81" s="49"/>
      <c r="G81" s="30"/>
      <c r="H81" s="30"/>
    </row>
    <row r="82">
      <c r="A82" s="47"/>
      <c r="B82" s="42"/>
      <c r="C82" s="30"/>
      <c r="D82" s="30"/>
      <c r="E82" s="30"/>
      <c r="F82" s="30"/>
      <c r="G82" s="30"/>
      <c r="H82" s="30"/>
    </row>
    <row r="83">
      <c r="A83" s="30"/>
      <c r="B83" s="30"/>
      <c r="C83" s="30"/>
      <c r="D83" s="30"/>
      <c r="E83" s="30"/>
      <c r="F83" s="30"/>
      <c r="G83" s="30"/>
      <c r="H83" s="30"/>
    </row>
    <row r="84">
      <c r="A84" s="47" t="s">
        <v>24</v>
      </c>
      <c r="B84" s="43">
        <f t="shared" ref="B84:B85" si="6">1</f>
        <v>1</v>
      </c>
      <c r="C84" s="30"/>
      <c r="D84" s="30"/>
      <c r="E84" s="30"/>
      <c r="F84" s="30"/>
      <c r="G84" s="30"/>
      <c r="H84" s="30"/>
    </row>
    <row r="85">
      <c r="A85" s="47" t="s">
        <v>25</v>
      </c>
      <c r="B85" s="43">
        <f t="shared" si="6"/>
        <v>1</v>
      </c>
      <c r="C85" s="30" t="str">
        <f>C82</f>
        <v/>
      </c>
      <c r="D85" s="30"/>
      <c r="E85" s="30"/>
      <c r="F85" s="30"/>
      <c r="G85" s="30"/>
      <c r="H85" s="30"/>
    </row>
    <row r="86">
      <c r="A86" s="47"/>
      <c r="B86" s="42"/>
      <c r="C86" s="30"/>
      <c r="D86" s="30"/>
      <c r="E86" s="30"/>
      <c r="F86" s="30"/>
      <c r="G86" s="30"/>
      <c r="H86" s="30"/>
    </row>
    <row r="87">
      <c r="A87" s="30"/>
      <c r="B87" s="30"/>
      <c r="C87" s="30"/>
      <c r="D87" s="30"/>
      <c r="E87" s="30"/>
      <c r="F87" s="30"/>
      <c r="G87" s="30"/>
      <c r="H87" s="30"/>
    </row>
    <row r="88">
      <c r="A88" s="47" t="s">
        <v>27</v>
      </c>
      <c r="B88" s="43">
        <f t="shared" ref="B88:B89" si="7">B60</f>
        <v>0</v>
      </c>
      <c r="C88" s="47" t="s">
        <v>28</v>
      </c>
      <c r="D88" s="43">
        <f t="shared" ref="D88:D89" si="8">B60</f>
        <v>0</v>
      </c>
      <c r="E88" s="30"/>
      <c r="F88" s="68"/>
      <c r="G88" s="69"/>
      <c r="H88" s="30"/>
    </row>
    <row r="89">
      <c r="A89" s="47"/>
      <c r="B89" s="43" t="str">
        <f t="shared" si="7"/>
        <v/>
      </c>
      <c r="C89" s="47"/>
      <c r="D89" s="43" t="str">
        <f t="shared" si="8"/>
        <v/>
      </c>
      <c r="E89" s="30"/>
      <c r="F89" s="68"/>
      <c r="G89" s="69"/>
      <c r="H89" s="30"/>
    </row>
    <row r="90">
      <c r="A90" s="47" t="s">
        <v>33</v>
      </c>
      <c r="B90" s="43">
        <f>B59</f>
        <v>1</v>
      </c>
      <c r="C90" s="47" t="s">
        <v>34</v>
      </c>
      <c r="D90" s="43">
        <f>B59</f>
        <v>1</v>
      </c>
      <c r="E90" s="30"/>
      <c r="F90" s="68"/>
      <c r="G90" s="69"/>
      <c r="H90" s="30"/>
    </row>
    <row r="91">
      <c r="A91" s="30"/>
      <c r="B91" s="30"/>
      <c r="C91" s="30"/>
      <c r="D91" s="30"/>
      <c r="E91" s="30"/>
      <c r="F91" s="30"/>
      <c r="G91" s="30"/>
      <c r="H91" s="30"/>
    </row>
    <row r="92">
      <c r="A92" s="47" t="s">
        <v>36</v>
      </c>
      <c r="B92" s="43">
        <f>B80 * B84 * B88</f>
        <v>0</v>
      </c>
      <c r="C92" s="47" t="s">
        <v>37</v>
      </c>
      <c r="D92" s="43">
        <f>B81 * B85 * D88</f>
        <v>0</v>
      </c>
      <c r="E92" s="30"/>
      <c r="F92" s="42"/>
      <c r="G92" s="69"/>
      <c r="H92" s="30"/>
    </row>
    <row r="93">
      <c r="A93" s="47"/>
      <c r="B93" s="43"/>
      <c r="C93" s="47"/>
      <c r="D93" s="43"/>
      <c r="E93" s="30"/>
      <c r="F93" s="42"/>
      <c r="G93" s="69"/>
      <c r="H93" s="30"/>
    </row>
    <row r="94">
      <c r="A94" s="47" t="s">
        <v>42</v>
      </c>
      <c r="B94" s="43">
        <f>B80 * B84 * B90</f>
        <v>0.495</v>
      </c>
      <c r="C94" s="47" t="s">
        <v>43</v>
      </c>
      <c r="D94" s="43">
        <f>B81 * B85 * D90</f>
        <v>-0.495</v>
      </c>
      <c r="E94" s="30"/>
      <c r="F94" s="68"/>
      <c r="G94" s="69"/>
      <c r="H94" s="30"/>
    </row>
    <row r="95">
      <c r="A95" s="30"/>
      <c r="B95" s="30"/>
      <c r="C95" s="30"/>
      <c r="D95" s="30"/>
      <c r="E95" s="30"/>
      <c r="F95" s="30"/>
      <c r="G95" s="30"/>
      <c r="H95" s="30"/>
    </row>
    <row r="96">
      <c r="A96" s="51" t="s">
        <v>58</v>
      </c>
      <c r="B96" s="30"/>
      <c r="C96" s="30"/>
      <c r="D96" s="30"/>
      <c r="E96" s="30"/>
      <c r="F96" s="30"/>
      <c r="G96" s="30"/>
      <c r="H96" s="30"/>
    </row>
    <row r="97">
      <c r="A97" s="42" t="s">
        <v>46</v>
      </c>
      <c r="B97" s="71">
        <v>0.01</v>
      </c>
      <c r="C97" s="30"/>
      <c r="D97" s="30"/>
      <c r="E97" s="30"/>
      <c r="F97" s="39"/>
      <c r="G97" s="30"/>
      <c r="H97" s="30"/>
    </row>
    <row r="98">
      <c r="A98" s="30"/>
      <c r="B98" s="30"/>
      <c r="C98" s="30"/>
      <c r="D98" s="30"/>
      <c r="E98" s="30"/>
      <c r="F98" s="30"/>
      <c r="G98" s="30"/>
      <c r="H98" s="30"/>
    </row>
    <row r="99">
      <c r="A99" s="42" t="s">
        <v>47</v>
      </c>
      <c r="B99" s="43">
        <f>B55 - ( B97 * B92 )</f>
        <v>0</v>
      </c>
      <c r="C99" s="42" t="s">
        <v>48</v>
      </c>
      <c r="D99" s="43">
        <f>C55 - ( B97 * D92 )</f>
        <v>0</v>
      </c>
      <c r="E99" s="30"/>
      <c r="F99" s="42"/>
      <c r="G99" s="69"/>
      <c r="H99" s="30"/>
    </row>
    <row r="100">
      <c r="A100" s="42"/>
      <c r="B100" s="43"/>
      <c r="C100" s="42"/>
      <c r="D100" s="43"/>
      <c r="E100" s="30"/>
      <c r="F100" s="42"/>
      <c r="G100" s="69"/>
      <c r="H100" s="30"/>
    </row>
    <row r="101">
      <c r="A101" s="42" t="s">
        <v>53</v>
      </c>
      <c r="B101" s="43">
        <f>B54 - ( B97 * B94 )</f>
        <v>0.49005</v>
      </c>
      <c r="C101" s="42" t="s">
        <v>54</v>
      </c>
      <c r="D101" s="43">
        <f>C54 - ( B97 * D94 )</f>
        <v>0.50995</v>
      </c>
      <c r="E101" s="30"/>
      <c r="F101" s="42"/>
      <c r="G101" s="69"/>
      <c r="H101" s="30"/>
    </row>
    <row r="102">
      <c r="A102" s="30"/>
      <c r="B102" s="30"/>
      <c r="C102" s="30"/>
      <c r="D102" s="30"/>
      <c r="E102" s="30"/>
      <c r="F102" s="30"/>
      <c r="G102" s="30"/>
      <c r="H102" s="30"/>
    </row>
  </sheetData>
  <drawing r:id="rId1"/>
</worksheet>
</file>