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onta365-my.sharepoint.com/personal/shead896_oneonta_edu/Documents/Desktop/Thesis/"/>
    </mc:Choice>
  </mc:AlternateContent>
  <xr:revisionPtr revIDLastSave="11" documentId="8_{E1098D48-3974-42D4-B1FA-59CBD38DE7D9}" xr6:coauthVersionLast="47" xr6:coauthVersionMax="47" xr10:uidLastSave="{C99314A2-61C0-4952-8BEC-03FFD98225F7}"/>
  <bookViews>
    <workbookView xWindow="10656" yWindow="480" windowWidth="12480" windowHeight="11856" xr2:uid="{87C69D9A-0488-4C4B-AA80-1ACDE418B1FD}"/>
  </bookViews>
  <sheets>
    <sheet name="master" sheetId="1" r:id="rId1"/>
    <sheet name="tables" sheetId="2" r:id="rId2"/>
  </sheets>
  <definedNames>
    <definedName name="_xlnm._FilterDatabase" localSheetId="0" hidden="1">master!$C$1:$C$601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1" i="2" l="1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L17" i="2" s="1"/>
  <c r="L16" i="2" s="1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L10" i="2"/>
  <c r="L11" i="2" s="1"/>
  <c r="M3" i="2" s="1"/>
  <c r="L14" i="2"/>
  <c r="L13" i="2" s="1"/>
  <c r="M14" i="2"/>
  <c r="M13" i="2" s="1"/>
  <c r="N14" i="2"/>
  <c r="N13" i="2" s="1"/>
  <c r="M17" i="2"/>
  <c r="M16" i="2" s="1"/>
  <c r="N17" i="2"/>
  <c r="N16" i="2" s="1"/>
  <c r="M19" i="2"/>
  <c r="N19" i="2"/>
  <c r="N20" i="2"/>
  <c r="L21" i="2"/>
  <c r="L20" i="2" s="1"/>
  <c r="O20" i="2" s="1"/>
  <c r="M21" i="2"/>
  <c r="M20" i="2" s="1"/>
  <c r="N21" i="2"/>
  <c r="M22" i="2"/>
  <c r="N22" i="2"/>
  <c r="L23" i="2"/>
  <c r="M23" i="2"/>
  <c r="N23" i="2"/>
  <c r="M24" i="2"/>
  <c r="N24" i="2"/>
  <c r="M25" i="2"/>
  <c r="N25" i="2"/>
  <c r="E597" i="1"/>
  <c r="E598" i="1"/>
  <c r="E599" i="1"/>
  <c r="E600" i="1"/>
  <c r="E601" i="1"/>
  <c r="E596" i="1"/>
  <c r="E588" i="1"/>
  <c r="E589" i="1"/>
  <c r="E590" i="1"/>
  <c r="E591" i="1"/>
  <c r="E592" i="1"/>
  <c r="E593" i="1"/>
  <c r="E594" i="1"/>
  <c r="E595" i="1"/>
  <c r="E587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64" i="1"/>
  <c r="E553" i="1"/>
  <c r="E554" i="1"/>
  <c r="E555" i="1"/>
  <c r="E556" i="1"/>
  <c r="E557" i="1"/>
  <c r="E558" i="1"/>
  <c r="E559" i="1"/>
  <c r="E560" i="1"/>
  <c r="E561" i="1"/>
  <c r="E562" i="1"/>
  <c r="E563" i="1"/>
  <c r="E552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40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361" i="1"/>
  <c r="E358" i="1"/>
  <c r="E359" i="1"/>
  <c r="E360" i="1"/>
  <c r="E35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27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235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174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5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2" i="1"/>
  <c r="F235" i="1"/>
  <c r="F2" i="1"/>
  <c r="F159" i="1"/>
  <c r="F236" i="1"/>
  <c r="F552" i="1"/>
  <c r="F237" i="1"/>
  <c r="F238" i="1"/>
  <c r="F3" i="1"/>
  <c r="F4" i="1"/>
  <c r="F239" i="1"/>
  <c r="F564" i="1"/>
  <c r="F174" i="1"/>
  <c r="F553" i="1"/>
  <c r="F5" i="1"/>
  <c r="F6" i="1"/>
  <c r="F240" i="1"/>
  <c r="F241" i="1"/>
  <c r="F554" i="1"/>
  <c r="F7" i="1"/>
  <c r="F555" i="1"/>
  <c r="F8" i="1"/>
  <c r="F242" i="1"/>
  <c r="F9" i="1"/>
  <c r="F501" i="1"/>
  <c r="F160" i="1"/>
  <c r="F10" i="1"/>
  <c r="F327" i="1"/>
  <c r="F11" i="1"/>
  <c r="F12" i="1"/>
  <c r="F13" i="1"/>
  <c r="F556" i="1"/>
  <c r="F502" i="1"/>
  <c r="F14" i="1"/>
  <c r="F15" i="1"/>
  <c r="F565" i="1"/>
  <c r="F328" i="1"/>
  <c r="F16" i="1"/>
  <c r="F17" i="1"/>
  <c r="F18" i="1"/>
  <c r="F557" i="1"/>
  <c r="F19" i="1"/>
  <c r="F20" i="1"/>
  <c r="F21" i="1"/>
  <c r="F22" i="1"/>
  <c r="F23" i="1"/>
  <c r="F161" i="1"/>
  <c r="F243" i="1"/>
  <c r="F503" i="1"/>
  <c r="F24" i="1"/>
  <c r="F566" i="1"/>
  <c r="F558" i="1"/>
  <c r="F357" i="1"/>
  <c r="F244" i="1"/>
  <c r="F25" i="1"/>
  <c r="F26" i="1"/>
  <c r="F27" i="1"/>
  <c r="F28" i="1"/>
  <c r="F245" i="1"/>
  <c r="F29" i="1"/>
  <c r="F246" i="1"/>
  <c r="F30" i="1"/>
  <c r="F247" i="1"/>
  <c r="F31" i="1"/>
  <c r="F567" i="1"/>
  <c r="F32" i="1"/>
  <c r="F248" i="1"/>
  <c r="F249" i="1"/>
  <c r="F401" i="1"/>
  <c r="F250" i="1"/>
  <c r="F402" i="1"/>
  <c r="F251" i="1"/>
  <c r="F252" i="1"/>
  <c r="F253" i="1"/>
  <c r="F403" i="1"/>
  <c r="F404" i="1"/>
  <c r="F559" i="1"/>
  <c r="F162" i="1"/>
  <c r="F405" i="1"/>
  <c r="F406" i="1"/>
  <c r="F33" i="1"/>
  <c r="F34" i="1"/>
  <c r="F35" i="1"/>
  <c r="F568" i="1"/>
  <c r="F36" i="1"/>
  <c r="F504" i="1"/>
  <c r="F407" i="1"/>
  <c r="F505" i="1"/>
  <c r="F37" i="1"/>
  <c r="F408" i="1"/>
  <c r="F38" i="1"/>
  <c r="F409" i="1"/>
  <c r="F410" i="1"/>
  <c r="F411" i="1"/>
  <c r="F412" i="1"/>
  <c r="F413" i="1"/>
  <c r="F254" i="1"/>
  <c r="F255" i="1"/>
  <c r="F414" i="1"/>
  <c r="F175" i="1"/>
  <c r="F560" i="1"/>
  <c r="F358" i="1"/>
  <c r="F176" i="1"/>
  <c r="F39" i="1"/>
  <c r="F359" i="1"/>
  <c r="F329" i="1"/>
  <c r="F40" i="1"/>
  <c r="F569" i="1"/>
  <c r="F330" i="1"/>
  <c r="F256" i="1"/>
  <c r="F331" i="1"/>
  <c r="F41" i="1"/>
  <c r="F42" i="1"/>
  <c r="F506" i="1"/>
  <c r="F257" i="1"/>
  <c r="F415" i="1"/>
  <c r="F416" i="1"/>
  <c r="F43" i="1"/>
  <c r="F258" i="1"/>
  <c r="F44" i="1"/>
  <c r="F417" i="1"/>
  <c r="F507" i="1"/>
  <c r="F177" i="1"/>
  <c r="F418" i="1"/>
  <c r="F45" i="1"/>
  <c r="F178" i="1"/>
  <c r="F419" i="1"/>
  <c r="F360" i="1"/>
  <c r="F420" i="1"/>
  <c r="F259" i="1"/>
  <c r="F46" i="1"/>
  <c r="F47" i="1"/>
  <c r="F421" i="1"/>
  <c r="F508" i="1"/>
  <c r="F361" i="1"/>
  <c r="F260" i="1"/>
  <c r="F570" i="1"/>
  <c r="F179" i="1"/>
  <c r="F422" i="1"/>
  <c r="F423" i="1"/>
  <c r="F424" i="1"/>
  <c r="F180" i="1"/>
  <c r="F48" i="1"/>
  <c r="F49" i="1"/>
  <c r="F50" i="1"/>
  <c r="F51" i="1"/>
  <c r="F181" i="1"/>
  <c r="F571" i="1"/>
  <c r="F52" i="1"/>
  <c r="F53" i="1"/>
  <c r="F54" i="1"/>
  <c r="F55" i="1"/>
  <c r="F56" i="1"/>
  <c r="F425" i="1"/>
  <c r="F57" i="1"/>
  <c r="F58" i="1"/>
  <c r="F182" i="1"/>
  <c r="F261" i="1"/>
  <c r="F59" i="1"/>
  <c r="F60" i="1"/>
  <c r="F61" i="1"/>
  <c r="F62" i="1"/>
  <c r="F509" i="1"/>
  <c r="F572" i="1"/>
  <c r="F262" i="1"/>
  <c r="F183" i="1"/>
  <c r="F63" i="1"/>
  <c r="F64" i="1"/>
  <c r="F65" i="1"/>
  <c r="F66" i="1"/>
  <c r="F67" i="1"/>
  <c r="F561" i="1"/>
  <c r="F426" i="1"/>
  <c r="F68" i="1"/>
  <c r="F69" i="1"/>
  <c r="F427" i="1"/>
  <c r="F70" i="1"/>
  <c r="F184" i="1"/>
  <c r="F71" i="1"/>
  <c r="F72" i="1"/>
  <c r="F185" i="1"/>
  <c r="F428" i="1"/>
  <c r="F73" i="1"/>
  <c r="F74" i="1"/>
  <c r="F75" i="1"/>
  <c r="F186" i="1"/>
  <c r="F429" i="1"/>
  <c r="F76" i="1"/>
  <c r="F77" i="1"/>
  <c r="F573" i="1"/>
  <c r="F574" i="1"/>
  <c r="F575" i="1"/>
  <c r="F78" i="1"/>
  <c r="F430" i="1"/>
  <c r="F79" i="1"/>
  <c r="F80" i="1"/>
  <c r="F81" i="1"/>
  <c r="F431" i="1"/>
  <c r="F432" i="1"/>
  <c r="F82" i="1"/>
  <c r="F187" i="1"/>
  <c r="F263" i="1"/>
  <c r="F433" i="1"/>
  <c r="F163" i="1"/>
  <c r="F188" i="1"/>
  <c r="F83" i="1"/>
  <c r="F189" i="1"/>
  <c r="F84" i="1"/>
  <c r="F85" i="1"/>
  <c r="F86" i="1"/>
  <c r="F87" i="1"/>
  <c r="F88" i="1"/>
  <c r="F89" i="1"/>
  <c r="F90" i="1"/>
  <c r="F190" i="1"/>
  <c r="F91" i="1"/>
  <c r="F434" i="1"/>
  <c r="F191" i="1"/>
  <c r="F164" i="1"/>
  <c r="F192" i="1"/>
  <c r="F193" i="1"/>
  <c r="F92" i="1"/>
  <c r="F264" i="1"/>
  <c r="F194" i="1"/>
  <c r="F195" i="1"/>
  <c r="F93" i="1"/>
  <c r="F265" i="1"/>
  <c r="F266" i="1"/>
  <c r="F94" i="1"/>
  <c r="F95" i="1"/>
  <c r="F96" i="1"/>
  <c r="F97" i="1"/>
  <c r="F562" i="1"/>
  <c r="F576" i="1"/>
  <c r="F98" i="1"/>
  <c r="F196" i="1"/>
  <c r="F99" i="1"/>
  <c r="F197" i="1"/>
  <c r="F165" i="1"/>
  <c r="F267" i="1"/>
  <c r="F587" i="1"/>
  <c r="F100" i="1"/>
  <c r="F268" i="1"/>
  <c r="F101" i="1"/>
  <c r="F102" i="1"/>
  <c r="F577" i="1"/>
  <c r="F510" i="1"/>
  <c r="F511" i="1"/>
  <c r="F435" i="1"/>
  <c r="F578" i="1"/>
  <c r="F103" i="1"/>
  <c r="F198" i="1"/>
  <c r="F199" i="1"/>
  <c r="F200" i="1"/>
  <c r="F104" i="1"/>
  <c r="F105" i="1"/>
  <c r="F106" i="1"/>
  <c r="F107" i="1"/>
  <c r="F579" i="1"/>
  <c r="F201" i="1"/>
  <c r="F202" i="1"/>
  <c r="F580" i="1"/>
  <c r="F203" i="1"/>
  <c r="F588" i="1"/>
  <c r="F108" i="1"/>
  <c r="F109" i="1"/>
  <c r="F204" i="1"/>
  <c r="F269" i="1"/>
  <c r="F205" i="1"/>
  <c r="F110" i="1"/>
  <c r="F589" i="1"/>
  <c r="F111" i="1"/>
  <c r="F206" i="1"/>
  <c r="F207" i="1"/>
  <c r="F512" i="1"/>
  <c r="F208" i="1"/>
  <c r="F270" i="1"/>
  <c r="F112" i="1"/>
  <c r="F271" i="1"/>
  <c r="F332" i="1"/>
  <c r="F590" i="1"/>
  <c r="F513" i="1"/>
  <c r="F272" i="1"/>
  <c r="F591" i="1"/>
  <c r="F209" i="1"/>
  <c r="F113" i="1"/>
  <c r="F210" i="1"/>
  <c r="F592" i="1"/>
  <c r="F114" i="1"/>
  <c r="F115" i="1"/>
  <c r="F116" i="1"/>
  <c r="F166" i="1"/>
  <c r="F273" i="1"/>
  <c r="F117" i="1"/>
  <c r="F593" i="1"/>
  <c r="F167" i="1"/>
  <c r="F118" i="1"/>
  <c r="F168" i="1"/>
  <c r="F274" i="1"/>
  <c r="F581" i="1"/>
  <c r="F211" i="1"/>
  <c r="F119" i="1"/>
  <c r="F120" i="1"/>
  <c r="F212" i="1"/>
  <c r="F121" i="1"/>
  <c r="F122" i="1"/>
  <c r="F123" i="1"/>
  <c r="F594" i="1"/>
  <c r="F124" i="1"/>
  <c r="F125" i="1"/>
  <c r="F333" i="1"/>
  <c r="F126" i="1"/>
  <c r="F213" i="1"/>
  <c r="F334" i="1"/>
  <c r="F275" i="1"/>
  <c r="F127" i="1"/>
  <c r="F276" i="1"/>
  <c r="F595" i="1"/>
  <c r="F128" i="1"/>
  <c r="F514" i="1"/>
  <c r="F129" i="1"/>
  <c r="F214" i="1"/>
  <c r="F215" i="1"/>
  <c r="F130" i="1"/>
  <c r="F131" i="1"/>
  <c r="F515" i="1"/>
  <c r="F277" i="1"/>
  <c r="F278" i="1"/>
  <c r="F279" i="1"/>
  <c r="F132" i="1"/>
  <c r="F216" i="1"/>
  <c r="F563" i="1"/>
  <c r="F133" i="1"/>
  <c r="F335" i="1"/>
  <c r="F336" i="1"/>
  <c r="F337" i="1"/>
  <c r="F280" i="1"/>
  <c r="F281" i="1"/>
  <c r="F282" i="1"/>
  <c r="F283" i="1"/>
  <c r="F516" i="1"/>
  <c r="F284" i="1"/>
  <c r="F134" i="1"/>
  <c r="F217" i="1"/>
  <c r="F285" i="1"/>
  <c r="F286" i="1"/>
  <c r="F135" i="1"/>
  <c r="F338" i="1"/>
  <c r="F136" i="1"/>
  <c r="F218" i="1"/>
  <c r="F137" i="1"/>
  <c r="F287" i="1"/>
  <c r="F219" i="1"/>
  <c r="F436" i="1"/>
  <c r="F288" i="1"/>
  <c r="F289" i="1"/>
  <c r="F517" i="1"/>
  <c r="F518" i="1"/>
  <c r="F138" i="1"/>
  <c r="F290" i="1"/>
  <c r="F291" i="1"/>
  <c r="F519" i="1"/>
  <c r="F169" i="1"/>
  <c r="F339" i="1"/>
  <c r="F520" i="1"/>
  <c r="F220" i="1"/>
  <c r="F139" i="1"/>
  <c r="F140" i="1"/>
  <c r="F521" i="1"/>
  <c r="F292" i="1"/>
  <c r="F141" i="1"/>
  <c r="F142" i="1"/>
  <c r="F293" i="1"/>
  <c r="F143" i="1"/>
  <c r="F294" i="1"/>
  <c r="F144" i="1"/>
  <c r="F221" i="1"/>
  <c r="F170" i="1"/>
  <c r="F222" i="1"/>
  <c r="F437" i="1"/>
  <c r="F340" i="1"/>
  <c r="F223" i="1"/>
  <c r="F145" i="1"/>
  <c r="F295" i="1"/>
  <c r="F522" i="1"/>
  <c r="F296" i="1"/>
  <c r="F523" i="1"/>
  <c r="F362" i="1"/>
  <c r="F524" i="1"/>
  <c r="F146" i="1"/>
  <c r="F147" i="1"/>
  <c r="F525" i="1"/>
  <c r="F224" i="1"/>
  <c r="F297" i="1"/>
  <c r="F148" i="1"/>
  <c r="F363" i="1"/>
  <c r="F526" i="1"/>
  <c r="F527" i="1"/>
  <c r="F149" i="1"/>
  <c r="F528" i="1"/>
  <c r="F529" i="1"/>
  <c r="F225" i="1"/>
  <c r="F438" i="1"/>
  <c r="F530" i="1"/>
  <c r="F171" i="1"/>
  <c r="F531" i="1"/>
  <c r="F439" i="1"/>
  <c r="F341" i="1"/>
  <c r="F364" i="1"/>
  <c r="F365" i="1"/>
  <c r="F440" i="1"/>
  <c r="F150" i="1"/>
  <c r="F441" i="1"/>
  <c r="F342" i="1"/>
  <c r="F442" i="1"/>
  <c r="F582" i="1"/>
  <c r="F298" i="1"/>
  <c r="F299" i="1"/>
  <c r="F300" i="1"/>
  <c r="F366" i="1"/>
  <c r="F151" i="1"/>
  <c r="F226" i="1"/>
  <c r="F301" i="1"/>
  <c r="F532" i="1"/>
  <c r="F227" i="1"/>
  <c r="F367" i="1"/>
  <c r="F302" i="1"/>
  <c r="F368" i="1"/>
  <c r="F369" i="1"/>
  <c r="F370" i="1"/>
  <c r="F152" i="1"/>
  <c r="F371" i="1"/>
  <c r="F443" i="1"/>
  <c r="F303" i="1"/>
  <c r="F533" i="1"/>
  <c r="F534" i="1"/>
  <c r="F372" i="1"/>
  <c r="F444" i="1"/>
  <c r="F373" i="1"/>
  <c r="F153" i="1"/>
  <c r="F374" i="1"/>
  <c r="F228" i="1"/>
  <c r="F375" i="1"/>
  <c r="F376" i="1"/>
  <c r="F535" i="1"/>
  <c r="F304" i="1"/>
  <c r="F536" i="1"/>
  <c r="F377" i="1"/>
  <c r="F305" i="1"/>
  <c r="F445" i="1"/>
  <c r="F378" i="1"/>
  <c r="F446" i="1"/>
  <c r="F583" i="1"/>
  <c r="F172" i="1"/>
  <c r="F343" i="1"/>
  <c r="F229" i="1"/>
  <c r="F537" i="1"/>
  <c r="F379" i="1"/>
  <c r="F538" i="1"/>
  <c r="F380" i="1"/>
  <c r="F539" i="1"/>
  <c r="F230" i="1"/>
  <c r="F306" i="1"/>
  <c r="F447" i="1"/>
  <c r="F540" i="1"/>
  <c r="F381" i="1"/>
  <c r="F382" i="1"/>
  <c r="F584" i="1"/>
  <c r="F448" i="1"/>
  <c r="F307" i="1"/>
  <c r="F383" i="1"/>
  <c r="F384" i="1"/>
  <c r="F308" i="1"/>
  <c r="F309" i="1"/>
  <c r="F344" i="1"/>
  <c r="F385" i="1"/>
  <c r="F173" i="1"/>
  <c r="F310" i="1"/>
  <c r="F386" i="1"/>
  <c r="F154" i="1"/>
  <c r="F585" i="1"/>
  <c r="F387" i="1"/>
  <c r="F541" i="1"/>
  <c r="F311" i="1"/>
  <c r="F388" i="1"/>
  <c r="F389" i="1"/>
  <c r="F390" i="1"/>
  <c r="F312" i="1"/>
  <c r="F391" i="1"/>
  <c r="F392" i="1"/>
  <c r="F449" i="1"/>
  <c r="F450" i="1"/>
  <c r="F542" i="1"/>
  <c r="F393" i="1"/>
  <c r="F394" i="1"/>
  <c r="F395" i="1"/>
  <c r="F396" i="1"/>
  <c r="F313" i="1"/>
  <c r="F397" i="1"/>
  <c r="F398" i="1"/>
  <c r="F399" i="1"/>
  <c r="F451" i="1"/>
  <c r="F452" i="1"/>
  <c r="F453" i="1"/>
  <c r="F543" i="1"/>
  <c r="F155" i="1"/>
  <c r="F454" i="1"/>
  <c r="F455" i="1"/>
  <c r="F456" i="1"/>
  <c r="F457" i="1"/>
  <c r="F458" i="1"/>
  <c r="F459" i="1"/>
  <c r="F460" i="1"/>
  <c r="F544" i="1"/>
  <c r="F461" i="1"/>
  <c r="F462" i="1"/>
  <c r="F586" i="1"/>
  <c r="F463" i="1"/>
  <c r="F345" i="1"/>
  <c r="F464" i="1"/>
  <c r="F314" i="1"/>
  <c r="F465" i="1"/>
  <c r="F466" i="1"/>
  <c r="F315" i="1"/>
  <c r="F467" i="1"/>
  <c r="F316" i="1"/>
  <c r="F468" i="1"/>
  <c r="F469" i="1"/>
  <c r="F346" i="1"/>
  <c r="F317" i="1"/>
  <c r="F545" i="1"/>
  <c r="F231" i="1"/>
  <c r="F546" i="1"/>
  <c r="F470" i="1"/>
  <c r="F232" i="1"/>
  <c r="F318" i="1"/>
  <c r="F471" i="1"/>
  <c r="F596" i="1"/>
  <c r="F597" i="1"/>
  <c r="F547" i="1"/>
  <c r="F598" i="1"/>
  <c r="F472" i="1"/>
  <c r="F347" i="1"/>
  <c r="F473" i="1"/>
  <c r="F474" i="1"/>
  <c r="F475" i="1"/>
  <c r="F348" i="1"/>
  <c r="F319" i="1"/>
  <c r="F476" i="1"/>
  <c r="F477" i="1"/>
  <c r="F478" i="1"/>
  <c r="F479" i="1"/>
  <c r="F480" i="1"/>
  <c r="F320" i="1"/>
  <c r="F481" i="1"/>
  <c r="F548" i="1"/>
  <c r="F482" i="1"/>
  <c r="F321" i="1"/>
  <c r="F400" i="1"/>
  <c r="F549" i="1"/>
  <c r="F483" i="1"/>
  <c r="F233" i="1"/>
  <c r="F349" i="1"/>
  <c r="F484" i="1"/>
  <c r="F485" i="1"/>
  <c r="F486" i="1"/>
  <c r="F487" i="1"/>
  <c r="F488" i="1"/>
  <c r="F550" i="1"/>
  <c r="F489" i="1"/>
  <c r="F350" i="1"/>
  <c r="F322" i="1"/>
  <c r="F599" i="1"/>
  <c r="F351" i="1"/>
  <c r="F490" i="1"/>
  <c r="F323" i="1"/>
  <c r="F156" i="1"/>
  <c r="F157" i="1"/>
  <c r="F491" i="1"/>
  <c r="F600" i="1"/>
  <c r="F601" i="1"/>
  <c r="F492" i="1"/>
  <c r="F551" i="1"/>
  <c r="F324" i="1"/>
  <c r="F493" i="1"/>
  <c r="F494" i="1"/>
  <c r="F495" i="1"/>
  <c r="F352" i="1"/>
  <c r="F353" i="1"/>
  <c r="F354" i="1"/>
  <c r="F355" i="1"/>
  <c r="F496" i="1"/>
  <c r="F325" i="1"/>
  <c r="F497" i="1"/>
  <c r="F158" i="1"/>
  <c r="F498" i="1"/>
  <c r="F356" i="1"/>
  <c r="F499" i="1"/>
  <c r="F326" i="1"/>
  <c r="F500" i="1"/>
  <c r="F234" i="1"/>
  <c r="L25" i="2" l="1"/>
  <c r="L19" i="2"/>
  <c r="L22" i="2"/>
  <c r="L24" i="2"/>
  <c r="O16" i="2"/>
  <c r="O13" i="2"/>
</calcChain>
</file>

<file path=xl/sharedStrings.xml><?xml version="1.0" encoding="utf-8"?>
<sst xmlns="http://schemas.openxmlformats.org/spreadsheetml/2006/main" count="57" uniqueCount="49">
  <si>
    <t>date</t>
  </si>
  <si>
    <t>number</t>
  </si>
  <si>
    <t>class</t>
  </si>
  <si>
    <t>length</t>
  </si>
  <si>
    <t>key</t>
  </si>
  <si>
    <t>bosmina longirostris</t>
  </si>
  <si>
    <t>daphnia pulex</t>
  </si>
  <si>
    <t>cyclopoid</t>
  </si>
  <si>
    <t>calenoid</t>
  </si>
  <si>
    <t>nauplius</t>
  </si>
  <si>
    <t>asplanchna priodontus</t>
  </si>
  <si>
    <t>Gastropus stylifer</t>
  </si>
  <si>
    <t>kellicotia longispina</t>
  </si>
  <si>
    <t>keretalla</t>
  </si>
  <si>
    <t>polyartha vulgaris</t>
  </si>
  <si>
    <t>veliger</t>
  </si>
  <si>
    <t>leptodora</t>
  </si>
  <si>
    <t>unknown copepod</t>
  </si>
  <si>
    <t xml:space="preserve">microedon spp. </t>
  </si>
  <si>
    <t>specific weight</t>
  </si>
  <si>
    <t>group</t>
  </si>
  <si>
    <t>#</t>
  </si>
  <si>
    <t>#/l</t>
  </si>
  <si>
    <t xml:space="preserve">veliger = </t>
  </si>
  <si>
    <t>Location</t>
  </si>
  <si>
    <t>Date</t>
  </si>
  <si>
    <t>meter</t>
  </si>
  <si>
    <t>ml conc</t>
  </si>
  <si>
    <t>ml viewed</t>
  </si>
  <si>
    <t>fixed dist</t>
  </si>
  <si>
    <t>vol filtered (l)</t>
  </si>
  <si>
    <t>Species</t>
  </si>
  <si>
    <t>#/L</t>
  </si>
  <si>
    <t>mean mm</t>
  </si>
  <si>
    <t xml:space="preserve"> mean Dry wt (μg)</t>
  </si>
  <si>
    <t>Cladocerans</t>
  </si>
  <si>
    <t>Bosmina</t>
  </si>
  <si>
    <t xml:space="preserve">Daphnia </t>
  </si>
  <si>
    <t>Copepods</t>
  </si>
  <si>
    <t>Cyclopoid</t>
  </si>
  <si>
    <t>Calanoid</t>
  </si>
  <si>
    <t>Nauplius</t>
  </si>
  <si>
    <t>Rotifers</t>
  </si>
  <si>
    <t>Asplanchna priodontus</t>
  </si>
  <si>
    <t xml:space="preserve">Gastropus </t>
  </si>
  <si>
    <t>Kellicotia longispina</t>
  </si>
  <si>
    <t>Keratella sp</t>
  </si>
  <si>
    <t>Polyartha vulgaris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</si>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</sst>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13C81-D155-415F-8B10-51110AED6F9B}">
  <dimension ref="A1:K601"/>
  <sheetViews>
    <sheetView tabSelected="1" topLeftCell="E1" zoomScale="85" zoomScaleNormal="85" workbookViewId="0">
      <selection activeCell="G15" sqref="G15"/>
    </sheetView>
  </sheetViews>
  <sheetFormatPr defaultRowHeight="14.4" x14ac:dyDescent="0.3"/>
  <cols>
    <col min="1" max="1" width="11.5546875" customWidth="1"/>
    <col min="5" max="5" width="31.88671875" customWidth="1"/>
    <col min="7" max="7" width="20.21875" customWidth="1"/>
    <col min="10" max="10" width="20.2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20</v>
      </c>
      <c r="J1" t="s">
        <v>4</v>
      </c>
      <c r="K1" t="s">
        <v>21</v>
      </c>
    </row>
    <row r="2" spans="1:11" x14ac:dyDescent="0.3">
      <c r="A2" s="5">
        <v>44824</v>
      </c>
      <c r="B2">
        <v>2</v>
      </c>
      <c r="C2">
        <v>2</v>
      </c>
      <c r="D2">
        <v>556</v>
      </c>
      <c r="E2">
        <f>EXP(1.51+2.56*LN(D2/1000))</f>
        <v>1.007340126716324</v>
      </c>
      <c r="F2" t="str">
        <f t="shared" ref="F2:F65" si="0">IF(C2=1, "Cladoceran",IF(C2=2, "Cladoceran",IF(C2=3, "Copepod",IF(C2=4, "Copepod",IF(C2=5, "Copepod",IF(C2=6, "Rotifer",IF(C2=7, "Rotifer",IF(C2=8, "Rotifer",IF(C2=9, "Rotifer",IF(C2=10, "Rotifer",IF(C2=11, "Mollusca",IF(C2=12, "Cladoceran",IF(C2=13, "Copepod",IF(C2=14, "Copepod",IF(C2=15, "Rotifer")))))))))))))))</f>
        <v>Cladoceran</v>
      </c>
      <c r="J2" s="2" t="s">
        <v>5</v>
      </c>
      <c r="K2" s="2">
        <v>1</v>
      </c>
    </row>
    <row r="3" spans="1:11" x14ac:dyDescent="0.3">
      <c r="A3" s="5">
        <v>44824</v>
      </c>
      <c r="B3">
        <v>8</v>
      </c>
      <c r="C3">
        <v>2</v>
      </c>
      <c r="D3">
        <v>976</v>
      </c>
      <c r="E3">
        <f t="shared" ref="E3:E66" si="1">EXP(1.51+2.56*LN(D3/1000))</f>
        <v>4.2537915176119592</v>
      </c>
      <c r="F3" t="str">
        <f t="shared" si="0"/>
        <v>Cladoceran</v>
      </c>
      <c r="J3" s="2" t="s">
        <v>6</v>
      </c>
      <c r="K3" s="2">
        <v>2</v>
      </c>
    </row>
    <row r="4" spans="1:11" x14ac:dyDescent="0.3">
      <c r="A4" s="5">
        <v>44824</v>
      </c>
      <c r="B4">
        <v>9</v>
      </c>
      <c r="C4">
        <v>2</v>
      </c>
      <c r="D4">
        <v>875</v>
      </c>
      <c r="E4">
        <f t="shared" si="1"/>
        <v>3.216068448671852</v>
      </c>
      <c r="F4" t="str">
        <f t="shared" si="0"/>
        <v>Cladoceran</v>
      </c>
      <c r="J4" s="3" t="s">
        <v>7</v>
      </c>
      <c r="K4" s="3">
        <v>3</v>
      </c>
    </row>
    <row r="5" spans="1:11" x14ac:dyDescent="0.3">
      <c r="A5" s="5">
        <v>44824</v>
      </c>
      <c r="B5">
        <v>14</v>
      </c>
      <c r="C5">
        <v>2</v>
      </c>
      <c r="D5">
        <v>341</v>
      </c>
      <c r="E5">
        <f t="shared" si="1"/>
        <v>0.28816144806700617</v>
      </c>
      <c r="F5" t="str">
        <f t="shared" si="0"/>
        <v>Cladoceran</v>
      </c>
      <c r="J5" s="3" t="s">
        <v>8</v>
      </c>
      <c r="K5" s="3">
        <v>4</v>
      </c>
    </row>
    <row r="6" spans="1:11" x14ac:dyDescent="0.3">
      <c r="A6" s="5">
        <v>44824</v>
      </c>
      <c r="B6">
        <v>15</v>
      </c>
      <c r="C6">
        <v>2</v>
      </c>
      <c r="D6">
        <v>607</v>
      </c>
      <c r="E6">
        <f t="shared" si="1"/>
        <v>1.2610947474516954</v>
      </c>
      <c r="F6" t="str">
        <f t="shared" si="0"/>
        <v>Cladoceran</v>
      </c>
      <c r="J6" s="3" t="s">
        <v>9</v>
      </c>
      <c r="K6" s="3">
        <v>5</v>
      </c>
    </row>
    <row r="7" spans="1:11" x14ac:dyDescent="0.3">
      <c r="A7" s="5">
        <v>44824</v>
      </c>
      <c r="B7">
        <v>19</v>
      </c>
      <c r="C7">
        <v>2</v>
      </c>
      <c r="D7">
        <v>691</v>
      </c>
      <c r="E7">
        <f t="shared" si="1"/>
        <v>1.7573103583164096</v>
      </c>
      <c r="F7" t="str">
        <f t="shared" si="0"/>
        <v>Cladoceran</v>
      </c>
      <c r="J7" s="1" t="s">
        <v>10</v>
      </c>
      <c r="K7" s="1">
        <v>6</v>
      </c>
    </row>
    <row r="8" spans="1:11" x14ac:dyDescent="0.3">
      <c r="A8" s="5">
        <v>44824</v>
      </c>
      <c r="B8">
        <v>21</v>
      </c>
      <c r="C8">
        <v>2</v>
      </c>
      <c r="D8">
        <v>530</v>
      </c>
      <c r="E8">
        <f t="shared" si="1"/>
        <v>0.89110913108377188</v>
      </c>
      <c r="F8" t="str">
        <f t="shared" si="0"/>
        <v>Cladoceran</v>
      </c>
      <c r="J8" s="1" t="s">
        <v>11</v>
      </c>
      <c r="K8" s="1">
        <v>7</v>
      </c>
    </row>
    <row r="9" spans="1:11" x14ac:dyDescent="0.3">
      <c r="A9" s="5">
        <v>44824</v>
      </c>
      <c r="B9">
        <v>23</v>
      </c>
      <c r="C9">
        <v>2</v>
      </c>
      <c r="D9">
        <v>764</v>
      </c>
      <c r="E9">
        <f t="shared" si="1"/>
        <v>2.2724988160335462</v>
      </c>
      <c r="F9" t="str">
        <f t="shared" si="0"/>
        <v>Cladoceran</v>
      </c>
      <c r="J9" s="1" t="s">
        <v>12</v>
      </c>
      <c r="K9" s="1">
        <v>8</v>
      </c>
    </row>
    <row r="10" spans="1:11" x14ac:dyDescent="0.3">
      <c r="A10" s="5">
        <v>44824</v>
      </c>
      <c r="B10">
        <v>26</v>
      </c>
      <c r="C10">
        <v>2</v>
      </c>
      <c r="D10">
        <v>584</v>
      </c>
      <c r="E10">
        <f t="shared" si="1"/>
        <v>1.1423562346293308</v>
      </c>
      <c r="F10" t="str">
        <f t="shared" si="0"/>
        <v>Cladoceran</v>
      </c>
      <c r="J10" s="1" t="s">
        <v>13</v>
      </c>
      <c r="K10" s="1">
        <v>9</v>
      </c>
    </row>
    <row r="11" spans="1:11" x14ac:dyDescent="0.3">
      <c r="A11" s="5">
        <v>44824</v>
      </c>
      <c r="B11">
        <v>28</v>
      </c>
      <c r="C11">
        <v>2</v>
      </c>
      <c r="D11">
        <v>765</v>
      </c>
      <c r="E11">
        <f t="shared" si="1"/>
        <v>2.2801212477763046</v>
      </c>
      <c r="F11" t="str">
        <f t="shared" si="0"/>
        <v>Cladoceran</v>
      </c>
      <c r="J11" s="1" t="s">
        <v>14</v>
      </c>
      <c r="K11" s="1">
        <v>10</v>
      </c>
    </row>
    <row r="12" spans="1:11" x14ac:dyDescent="0.3">
      <c r="A12" s="5">
        <v>44824</v>
      </c>
      <c r="B12">
        <v>29</v>
      </c>
      <c r="C12">
        <v>2</v>
      </c>
      <c r="D12">
        <v>986</v>
      </c>
      <c r="E12">
        <f t="shared" si="1"/>
        <v>4.3662597649088593</v>
      </c>
      <c r="F12" t="str">
        <f t="shared" si="0"/>
        <v>Cladoceran</v>
      </c>
      <c r="J12" s="4" t="s">
        <v>15</v>
      </c>
      <c r="K12" s="4">
        <v>11</v>
      </c>
    </row>
    <row r="13" spans="1:11" x14ac:dyDescent="0.3">
      <c r="A13" s="5">
        <v>44824</v>
      </c>
      <c r="B13">
        <v>30</v>
      </c>
      <c r="C13">
        <v>2</v>
      </c>
      <c r="D13">
        <v>602</v>
      </c>
      <c r="E13">
        <f t="shared" si="1"/>
        <v>1.234672244508775</v>
      </c>
      <c r="F13" t="str">
        <f t="shared" si="0"/>
        <v>Cladoceran</v>
      </c>
      <c r="J13" s="2" t="s">
        <v>16</v>
      </c>
      <c r="K13" s="2">
        <v>12</v>
      </c>
    </row>
    <row r="14" spans="1:11" x14ac:dyDescent="0.3">
      <c r="A14" s="5">
        <v>44824</v>
      </c>
      <c r="B14">
        <v>33</v>
      </c>
      <c r="C14">
        <v>2</v>
      </c>
      <c r="D14">
        <v>674</v>
      </c>
      <c r="E14">
        <f t="shared" si="1"/>
        <v>1.6487469410635223</v>
      </c>
      <c r="F14" t="str">
        <f t="shared" si="0"/>
        <v>Cladoceran</v>
      </c>
      <c r="J14" s="3" t="s">
        <v>17</v>
      </c>
      <c r="K14" s="3">
        <v>13</v>
      </c>
    </row>
    <row r="15" spans="1:11" x14ac:dyDescent="0.3">
      <c r="A15" s="5">
        <v>44824</v>
      </c>
      <c r="B15">
        <v>34</v>
      </c>
      <c r="C15">
        <v>2</v>
      </c>
      <c r="D15">
        <v>721</v>
      </c>
      <c r="E15">
        <f t="shared" si="1"/>
        <v>1.9592910081279757</v>
      </c>
      <c r="F15" t="str">
        <f t="shared" si="0"/>
        <v>Cladoceran</v>
      </c>
      <c r="J15" s="3" t="s">
        <v>17</v>
      </c>
      <c r="K15" s="3">
        <v>14</v>
      </c>
    </row>
    <row r="16" spans="1:11" x14ac:dyDescent="0.3">
      <c r="A16" s="5">
        <v>44824</v>
      </c>
      <c r="B16">
        <v>37</v>
      </c>
      <c r="C16">
        <v>2</v>
      </c>
      <c r="D16">
        <v>1100</v>
      </c>
      <c r="E16">
        <f t="shared" si="1"/>
        <v>5.777632867461798</v>
      </c>
      <c r="F16" t="str">
        <f t="shared" si="0"/>
        <v>Cladoceran</v>
      </c>
      <c r="J16" s="1" t="s">
        <v>18</v>
      </c>
      <c r="K16" s="1">
        <v>15</v>
      </c>
    </row>
    <row r="17" spans="1:6" x14ac:dyDescent="0.3">
      <c r="A17" s="5">
        <v>44824</v>
      </c>
      <c r="B17">
        <v>38</v>
      </c>
      <c r="C17">
        <v>2</v>
      </c>
      <c r="D17">
        <v>1119</v>
      </c>
      <c r="E17">
        <f t="shared" si="1"/>
        <v>6.0365623289587278</v>
      </c>
      <c r="F17" t="str">
        <f t="shared" si="0"/>
        <v>Cladoceran</v>
      </c>
    </row>
    <row r="18" spans="1:6" x14ac:dyDescent="0.3">
      <c r="A18" s="5">
        <v>44824</v>
      </c>
      <c r="B18">
        <v>39</v>
      </c>
      <c r="C18">
        <v>2</v>
      </c>
      <c r="D18">
        <v>707</v>
      </c>
      <c r="E18">
        <f t="shared" si="1"/>
        <v>1.8633668587320935</v>
      </c>
      <c r="F18" t="str">
        <f t="shared" si="0"/>
        <v>Cladoceran</v>
      </c>
    </row>
    <row r="19" spans="1:6" x14ac:dyDescent="0.3">
      <c r="A19" s="5">
        <v>44824</v>
      </c>
      <c r="B19">
        <v>41</v>
      </c>
      <c r="C19">
        <v>2</v>
      </c>
      <c r="D19">
        <v>1133</v>
      </c>
      <c r="E19">
        <f t="shared" si="1"/>
        <v>6.2317961263775059</v>
      </c>
      <c r="F19" t="str">
        <f t="shared" si="0"/>
        <v>Cladoceran</v>
      </c>
    </row>
    <row r="20" spans="1:6" x14ac:dyDescent="0.3">
      <c r="A20" s="5">
        <v>44824</v>
      </c>
      <c r="B20">
        <v>42</v>
      </c>
      <c r="C20">
        <v>2</v>
      </c>
      <c r="D20">
        <v>795</v>
      </c>
      <c r="E20">
        <f t="shared" si="1"/>
        <v>2.51608041385931</v>
      </c>
      <c r="F20" t="str">
        <f t="shared" si="0"/>
        <v>Cladoceran</v>
      </c>
    </row>
    <row r="21" spans="1:6" x14ac:dyDescent="0.3">
      <c r="A21" s="5">
        <v>44824</v>
      </c>
      <c r="B21">
        <v>43</v>
      </c>
      <c r="C21">
        <v>2</v>
      </c>
      <c r="D21">
        <v>805</v>
      </c>
      <c r="E21">
        <f t="shared" si="1"/>
        <v>2.5978981545477944</v>
      </c>
      <c r="F21" t="str">
        <f t="shared" si="0"/>
        <v>Cladoceran</v>
      </c>
    </row>
    <row r="22" spans="1:6" x14ac:dyDescent="0.3">
      <c r="A22" s="5">
        <v>44824</v>
      </c>
      <c r="B22">
        <v>44</v>
      </c>
      <c r="C22">
        <v>2</v>
      </c>
      <c r="D22">
        <v>816</v>
      </c>
      <c r="E22">
        <f t="shared" si="1"/>
        <v>2.689747261894964</v>
      </c>
      <c r="F22" t="str">
        <f t="shared" si="0"/>
        <v>Cladoceran</v>
      </c>
    </row>
    <row r="23" spans="1:6" x14ac:dyDescent="0.3">
      <c r="A23" s="5">
        <v>44824</v>
      </c>
      <c r="B23">
        <v>45</v>
      </c>
      <c r="C23">
        <v>2</v>
      </c>
      <c r="D23">
        <v>1207</v>
      </c>
      <c r="E23">
        <f t="shared" si="1"/>
        <v>7.3274907542579228</v>
      </c>
      <c r="F23" t="str">
        <f t="shared" si="0"/>
        <v>Cladoceran</v>
      </c>
    </row>
    <row r="24" spans="1:6" x14ac:dyDescent="0.3">
      <c r="A24" s="5">
        <v>44824</v>
      </c>
      <c r="B24">
        <v>49</v>
      </c>
      <c r="C24">
        <v>2</v>
      </c>
      <c r="D24">
        <v>824</v>
      </c>
      <c r="E24">
        <f t="shared" si="1"/>
        <v>2.7577718208014668</v>
      </c>
      <c r="F24" t="str">
        <f t="shared" si="0"/>
        <v>Cladoceran</v>
      </c>
    </row>
    <row r="25" spans="1:6" x14ac:dyDescent="0.3">
      <c r="A25" s="5">
        <v>44824</v>
      </c>
      <c r="B25">
        <v>54</v>
      </c>
      <c r="C25">
        <v>2</v>
      </c>
      <c r="D25">
        <v>652</v>
      </c>
      <c r="E25">
        <f t="shared" si="1"/>
        <v>1.514462460330827</v>
      </c>
      <c r="F25" t="str">
        <f t="shared" si="0"/>
        <v>Cladoceran</v>
      </c>
    </row>
    <row r="26" spans="1:6" x14ac:dyDescent="0.3">
      <c r="A26" s="5">
        <v>44824</v>
      </c>
      <c r="B26">
        <v>55</v>
      </c>
      <c r="C26">
        <v>2</v>
      </c>
      <c r="D26">
        <v>1606</v>
      </c>
      <c r="E26">
        <f t="shared" si="1"/>
        <v>15.222754815248722</v>
      </c>
      <c r="F26" t="str">
        <f t="shared" si="0"/>
        <v>Cladoceran</v>
      </c>
    </row>
    <row r="27" spans="1:6" x14ac:dyDescent="0.3">
      <c r="A27" s="5">
        <v>44824</v>
      </c>
      <c r="B27">
        <v>56</v>
      </c>
      <c r="C27">
        <v>2</v>
      </c>
      <c r="D27">
        <v>793</v>
      </c>
      <c r="E27">
        <f t="shared" si="1"/>
        <v>2.4999080049846207</v>
      </c>
      <c r="F27" t="str">
        <f t="shared" si="0"/>
        <v>Cladoceran</v>
      </c>
    </row>
    <row r="28" spans="1:6" x14ac:dyDescent="0.3">
      <c r="A28" s="5">
        <v>44824</v>
      </c>
      <c r="B28">
        <v>57</v>
      </c>
      <c r="C28">
        <v>2</v>
      </c>
      <c r="D28">
        <v>715</v>
      </c>
      <c r="E28">
        <f t="shared" si="1"/>
        <v>1.9178212864802242</v>
      </c>
      <c r="F28" t="str">
        <f t="shared" si="0"/>
        <v>Cladoceran</v>
      </c>
    </row>
    <row r="29" spans="1:6" x14ac:dyDescent="0.3">
      <c r="A29" s="5">
        <v>44824</v>
      </c>
      <c r="B29">
        <v>59</v>
      </c>
      <c r="C29">
        <v>2</v>
      </c>
      <c r="D29">
        <v>775</v>
      </c>
      <c r="E29">
        <f t="shared" si="1"/>
        <v>2.3572032222207659</v>
      </c>
      <c r="F29" t="str">
        <f t="shared" si="0"/>
        <v>Cladoceran</v>
      </c>
    </row>
    <row r="30" spans="1:6" x14ac:dyDescent="0.3">
      <c r="A30" s="5">
        <v>44824</v>
      </c>
      <c r="B30">
        <v>61</v>
      </c>
      <c r="C30">
        <v>2</v>
      </c>
      <c r="D30">
        <v>777</v>
      </c>
      <c r="E30">
        <f t="shared" si="1"/>
        <v>2.372807332782839</v>
      </c>
      <c r="F30" t="str">
        <f t="shared" si="0"/>
        <v>Cladoceran</v>
      </c>
    </row>
    <row r="31" spans="1:6" x14ac:dyDescent="0.3">
      <c r="A31" s="5">
        <v>44824</v>
      </c>
      <c r="B31">
        <v>63</v>
      </c>
      <c r="C31">
        <v>2</v>
      </c>
      <c r="D31">
        <v>1149</v>
      </c>
      <c r="E31">
        <f t="shared" si="1"/>
        <v>6.459574941488782</v>
      </c>
      <c r="F31" t="str">
        <f t="shared" si="0"/>
        <v>Cladoceran</v>
      </c>
    </row>
    <row r="32" spans="1:6" x14ac:dyDescent="0.3">
      <c r="A32" s="5">
        <v>44824</v>
      </c>
      <c r="B32">
        <v>65</v>
      </c>
      <c r="C32">
        <v>2</v>
      </c>
      <c r="D32">
        <v>736</v>
      </c>
      <c r="E32">
        <f t="shared" si="1"/>
        <v>2.0653415035296288</v>
      </c>
      <c r="F32" t="str">
        <f t="shared" si="0"/>
        <v>Cladoceran</v>
      </c>
    </row>
    <row r="33" spans="1:6" x14ac:dyDescent="0.3">
      <c r="A33" s="5">
        <v>44824</v>
      </c>
      <c r="B33">
        <v>80</v>
      </c>
      <c r="C33">
        <v>2</v>
      </c>
      <c r="D33">
        <v>711</v>
      </c>
      <c r="E33">
        <f t="shared" si="1"/>
        <v>1.8904745951650765</v>
      </c>
      <c r="F33" t="str">
        <f t="shared" si="0"/>
        <v>Cladoceran</v>
      </c>
    </row>
    <row r="34" spans="1:6" x14ac:dyDescent="0.3">
      <c r="A34" s="5">
        <v>44824</v>
      </c>
      <c r="B34">
        <v>81</v>
      </c>
      <c r="C34">
        <v>2</v>
      </c>
      <c r="D34">
        <v>713</v>
      </c>
      <c r="E34">
        <f t="shared" si="1"/>
        <v>1.9041180244252547</v>
      </c>
      <c r="F34" t="str">
        <f t="shared" si="0"/>
        <v>Cladoceran</v>
      </c>
    </row>
    <row r="35" spans="1:6" x14ac:dyDescent="0.3">
      <c r="A35" s="5">
        <v>44824</v>
      </c>
      <c r="B35">
        <v>82</v>
      </c>
      <c r="C35">
        <v>2</v>
      </c>
      <c r="D35">
        <v>866</v>
      </c>
      <c r="E35">
        <f t="shared" si="1"/>
        <v>3.1320628711368474</v>
      </c>
      <c r="F35" t="str">
        <f t="shared" si="0"/>
        <v>Cladoceran</v>
      </c>
    </row>
    <row r="36" spans="1:6" x14ac:dyDescent="0.3">
      <c r="A36" s="5">
        <v>44824</v>
      </c>
      <c r="B36">
        <v>84</v>
      </c>
      <c r="C36">
        <v>2</v>
      </c>
      <c r="D36">
        <v>639</v>
      </c>
      <c r="E36">
        <f t="shared" si="1"/>
        <v>1.4383575739777323</v>
      </c>
      <c r="F36" t="str">
        <f t="shared" si="0"/>
        <v>Cladoceran</v>
      </c>
    </row>
    <row r="37" spans="1:6" x14ac:dyDescent="0.3">
      <c r="A37" s="5">
        <v>44824</v>
      </c>
      <c r="B37">
        <v>88</v>
      </c>
      <c r="C37">
        <v>2</v>
      </c>
      <c r="D37">
        <v>927</v>
      </c>
      <c r="E37">
        <f t="shared" si="1"/>
        <v>3.7282822830325233</v>
      </c>
      <c r="F37" t="str">
        <f t="shared" si="0"/>
        <v>Cladoceran</v>
      </c>
    </row>
    <row r="38" spans="1:6" x14ac:dyDescent="0.3">
      <c r="A38" s="5">
        <v>44824</v>
      </c>
      <c r="B38">
        <v>90</v>
      </c>
      <c r="C38">
        <v>2</v>
      </c>
      <c r="D38">
        <v>891</v>
      </c>
      <c r="E38">
        <f t="shared" si="1"/>
        <v>3.3687717772059687</v>
      </c>
      <c r="F38" t="str">
        <f t="shared" si="0"/>
        <v>Cladoceran</v>
      </c>
    </row>
    <row r="39" spans="1:6" x14ac:dyDescent="0.3">
      <c r="A39" s="5">
        <v>44847</v>
      </c>
      <c r="B39">
        <v>3</v>
      </c>
      <c r="C39">
        <v>2</v>
      </c>
      <c r="D39">
        <v>1157</v>
      </c>
      <c r="E39">
        <f t="shared" si="1"/>
        <v>6.5753377622022029</v>
      </c>
      <c r="F39" t="str">
        <f t="shared" si="0"/>
        <v>Cladoceran</v>
      </c>
    </row>
    <row r="40" spans="1:6" x14ac:dyDescent="0.3">
      <c r="A40" s="5">
        <v>44847</v>
      </c>
      <c r="B40">
        <v>6</v>
      </c>
      <c r="C40">
        <v>2</v>
      </c>
      <c r="D40">
        <v>971</v>
      </c>
      <c r="E40">
        <f t="shared" si="1"/>
        <v>4.1982267956585311</v>
      </c>
      <c r="F40" t="str">
        <f t="shared" si="0"/>
        <v>Cladoceran</v>
      </c>
    </row>
    <row r="41" spans="1:6" x14ac:dyDescent="0.3">
      <c r="A41" s="5">
        <v>44847</v>
      </c>
      <c r="B41">
        <v>11</v>
      </c>
      <c r="C41">
        <v>2</v>
      </c>
      <c r="D41">
        <v>1350</v>
      </c>
      <c r="E41">
        <f t="shared" si="1"/>
        <v>9.7597594799428293</v>
      </c>
      <c r="F41" t="str">
        <f t="shared" si="0"/>
        <v>Cladoceran</v>
      </c>
    </row>
    <row r="42" spans="1:6" x14ac:dyDescent="0.3">
      <c r="A42" s="5">
        <v>44847</v>
      </c>
      <c r="B42">
        <v>12</v>
      </c>
      <c r="C42">
        <v>2</v>
      </c>
      <c r="D42">
        <v>1458</v>
      </c>
      <c r="E42">
        <f t="shared" si="1"/>
        <v>11.88512979880468</v>
      </c>
      <c r="F42" t="str">
        <f t="shared" si="0"/>
        <v>Cladoceran</v>
      </c>
    </row>
    <row r="43" spans="1:6" x14ac:dyDescent="0.3">
      <c r="A43" s="5">
        <v>44847</v>
      </c>
      <c r="B43">
        <v>17</v>
      </c>
      <c r="C43">
        <v>2</v>
      </c>
      <c r="D43">
        <v>998</v>
      </c>
      <c r="E43">
        <f t="shared" si="1"/>
        <v>4.5035900750503881</v>
      </c>
      <c r="F43" t="str">
        <f t="shared" si="0"/>
        <v>Cladoceran</v>
      </c>
    </row>
    <row r="44" spans="1:6" x14ac:dyDescent="0.3">
      <c r="A44" s="5">
        <v>44847</v>
      </c>
      <c r="B44">
        <v>19</v>
      </c>
      <c r="C44">
        <v>2</v>
      </c>
      <c r="D44">
        <v>1188</v>
      </c>
      <c r="E44">
        <f t="shared" si="1"/>
        <v>7.0358205753678869</v>
      </c>
      <c r="F44" t="str">
        <f t="shared" si="0"/>
        <v>Cladoceran</v>
      </c>
    </row>
    <row r="45" spans="1:6" x14ac:dyDescent="0.3">
      <c r="A45" s="5">
        <v>44847</v>
      </c>
      <c r="B45">
        <v>24</v>
      </c>
      <c r="C45">
        <v>2</v>
      </c>
      <c r="D45">
        <v>1652</v>
      </c>
      <c r="E45">
        <f t="shared" si="1"/>
        <v>16.364034171107139</v>
      </c>
      <c r="F45" t="str">
        <f t="shared" si="0"/>
        <v>Cladoceran</v>
      </c>
    </row>
    <row r="46" spans="1:6" x14ac:dyDescent="0.3">
      <c r="A46" s="5">
        <v>44847</v>
      </c>
      <c r="B46">
        <v>30</v>
      </c>
      <c r="C46">
        <v>2</v>
      </c>
      <c r="D46">
        <v>717</v>
      </c>
      <c r="E46">
        <f t="shared" si="1"/>
        <v>1.9315844752591151</v>
      </c>
      <c r="F46" t="str">
        <f t="shared" si="0"/>
        <v>Cladoceran</v>
      </c>
    </row>
    <row r="47" spans="1:6" x14ac:dyDescent="0.3">
      <c r="A47" s="5">
        <v>44847</v>
      </c>
      <c r="B47">
        <v>31</v>
      </c>
      <c r="C47">
        <v>2</v>
      </c>
      <c r="D47">
        <v>746</v>
      </c>
      <c r="E47">
        <f t="shared" si="1"/>
        <v>2.1379427231582229</v>
      </c>
      <c r="F47" t="str">
        <f t="shared" si="0"/>
        <v>Cladoceran</v>
      </c>
    </row>
    <row r="48" spans="1:6" x14ac:dyDescent="0.3">
      <c r="A48" s="5">
        <v>44847</v>
      </c>
      <c r="B48">
        <v>42</v>
      </c>
      <c r="C48">
        <v>2</v>
      </c>
      <c r="D48">
        <v>979</v>
      </c>
      <c r="E48">
        <f t="shared" si="1"/>
        <v>4.2873442730754041</v>
      </c>
      <c r="F48" t="str">
        <f t="shared" si="0"/>
        <v>Cladoceran</v>
      </c>
    </row>
    <row r="49" spans="1:6" x14ac:dyDescent="0.3">
      <c r="A49" s="5">
        <v>44847</v>
      </c>
      <c r="B49">
        <v>43</v>
      </c>
      <c r="C49">
        <v>2</v>
      </c>
      <c r="D49">
        <v>1645</v>
      </c>
      <c r="E49">
        <f t="shared" si="1"/>
        <v>16.187112219106396</v>
      </c>
      <c r="F49" t="str">
        <f t="shared" si="0"/>
        <v>Cladoceran</v>
      </c>
    </row>
    <row r="50" spans="1:6" x14ac:dyDescent="0.3">
      <c r="A50" s="5">
        <v>44847</v>
      </c>
      <c r="B50">
        <v>44</v>
      </c>
      <c r="C50">
        <v>2</v>
      </c>
      <c r="D50">
        <v>713</v>
      </c>
      <c r="E50">
        <f t="shared" si="1"/>
        <v>1.9041180244252547</v>
      </c>
      <c r="F50" t="str">
        <f t="shared" si="0"/>
        <v>Cladoceran</v>
      </c>
    </row>
    <row r="51" spans="1:6" x14ac:dyDescent="0.3">
      <c r="A51" s="5">
        <v>44847</v>
      </c>
      <c r="B51">
        <v>45</v>
      </c>
      <c r="C51">
        <v>2</v>
      </c>
      <c r="D51">
        <v>965</v>
      </c>
      <c r="E51">
        <f t="shared" si="1"/>
        <v>4.1321358375021608</v>
      </c>
      <c r="F51" t="str">
        <f t="shared" si="0"/>
        <v>Cladoceran</v>
      </c>
    </row>
    <row r="52" spans="1:6" x14ac:dyDescent="0.3">
      <c r="A52" s="5">
        <v>44847</v>
      </c>
      <c r="B52">
        <v>48</v>
      </c>
      <c r="C52">
        <v>2</v>
      </c>
      <c r="D52">
        <v>968</v>
      </c>
      <c r="E52">
        <f t="shared" si="1"/>
        <v>4.1651014340414472</v>
      </c>
      <c r="F52" t="str">
        <f t="shared" si="0"/>
        <v>Cladoceran</v>
      </c>
    </row>
    <row r="53" spans="1:6" x14ac:dyDescent="0.3">
      <c r="A53" s="5">
        <v>44847</v>
      </c>
      <c r="B53">
        <v>49</v>
      </c>
      <c r="C53">
        <v>2</v>
      </c>
      <c r="D53">
        <v>816</v>
      </c>
      <c r="E53">
        <f t="shared" si="1"/>
        <v>2.689747261894964</v>
      </c>
      <c r="F53" t="str">
        <f t="shared" si="0"/>
        <v>Cladoceran</v>
      </c>
    </row>
    <row r="54" spans="1:6" x14ac:dyDescent="0.3">
      <c r="A54" s="5">
        <v>44847</v>
      </c>
      <c r="B54">
        <v>50</v>
      </c>
      <c r="C54">
        <v>2</v>
      </c>
      <c r="D54">
        <v>678</v>
      </c>
      <c r="E54">
        <f t="shared" si="1"/>
        <v>1.6739122359301641</v>
      </c>
      <c r="F54" t="str">
        <f t="shared" si="0"/>
        <v>Cladoceran</v>
      </c>
    </row>
    <row r="55" spans="1:6" x14ac:dyDescent="0.3">
      <c r="A55" s="5">
        <v>44847</v>
      </c>
      <c r="B55">
        <v>51</v>
      </c>
      <c r="C55">
        <v>2</v>
      </c>
      <c r="D55">
        <v>1397</v>
      </c>
      <c r="E55">
        <f t="shared" si="1"/>
        <v>10.653381201782159</v>
      </c>
      <c r="F55" t="str">
        <f t="shared" si="0"/>
        <v>Cladoceran</v>
      </c>
    </row>
    <row r="56" spans="1:6" x14ac:dyDescent="0.3">
      <c r="A56" s="5">
        <v>44847</v>
      </c>
      <c r="B56">
        <v>52</v>
      </c>
      <c r="C56">
        <v>2</v>
      </c>
      <c r="D56">
        <v>1255</v>
      </c>
      <c r="E56">
        <f t="shared" si="1"/>
        <v>8.0967849717202878</v>
      </c>
      <c r="F56" t="str">
        <f t="shared" si="0"/>
        <v>Cladoceran</v>
      </c>
    </row>
    <row r="57" spans="1:6" x14ac:dyDescent="0.3">
      <c r="A57" s="5">
        <v>44847</v>
      </c>
      <c r="B57">
        <v>54</v>
      </c>
      <c r="C57">
        <v>2</v>
      </c>
      <c r="D57">
        <v>1600</v>
      </c>
      <c r="E57">
        <f t="shared" si="1"/>
        <v>15.077586311788998</v>
      </c>
      <c r="F57" t="str">
        <f t="shared" si="0"/>
        <v>Cladoceran</v>
      </c>
    </row>
    <row r="58" spans="1:6" x14ac:dyDescent="0.3">
      <c r="A58" s="5">
        <v>44847</v>
      </c>
      <c r="B58">
        <v>55</v>
      </c>
      <c r="C58">
        <v>2</v>
      </c>
      <c r="D58">
        <v>1134</v>
      </c>
      <c r="E58">
        <f t="shared" si="1"/>
        <v>6.2458864907329579</v>
      </c>
      <c r="F58" t="str">
        <f t="shared" si="0"/>
        <v>Cladoceran</v>
      </c>
    </row>
    <row r="59" spans="1:6" x14ac:dyDescent="0.3">
      <c r="A59" s="5">
        <v>44847</v>
      </c>
      <c r="B59">
        <v>58</v>
      </c>
      <c r="C59">
        <v>2</v>
      </c>
      <c r="D59">
        <v>1324</v>
      </c>
      <c r="E59">
        <f t="shared" si="1"/>
        <v>9.28576972528613</v>
      </c>
      <c r="F59" t="str">
        <f t="shared" si="0"/>
        <v>Cladoceran</v>
      </c>
    </row>
    <row r="60" spans="1:6" x14ac:dyDescent="0.3">
      <c r="A60" s="5">
        <v>44847</v>
      </c>
      <c r="B60">
        <v>59</v>
      </c>
      <c r="C60">
        <v>2</v>
      </c>
      <c r="D60">
        <v>1462</v>
      </c>
      <c r="E60">
        <f t="shared" si="1"/>
        <v>11.968781580997295</v>
      </c>
      <c r="F60" t="str">
        <f t="shared" si="0"/>
        <v>Cladoceran</v>
      </c>
    </row>
    <row r="61" spans="1:6" x14ac:dyDescent="0.3">
      <c r="A61" s="5">
        <v>44847</v>
      </c>
      <c r="B61">
        <v>60</v>
      </c>
      <c r="C61">
        <v>2</v>
      </c>
      <c r="D61">
        <v>612</v>
      </c>
      <c r="E61">
        <f t="shared" si="1"/>
        <v>1.2878589734666452</v>
      </c>
      <c r="F61" t="str">
        <f t="shared" si="0"/>
        <v>Cladoceran</v>
      </c>
    </row>
    <row r="62" spans="1:6" x14ac:dyDescent="0.3">
      <c r="A62" s="5">
        <v>44847</v>
      </c>
      <c r="B62">
        <v>61</v>
      </c>
      <c r="C62">
        <v>2</v>
      </c>
      <c r="D62">
        <v>821</v>
      </c>
      <c r="E62">
        <f t="shared" si="1"/>
        <v>2.7321412597868746</v>
      </c>
      <c r="F62" t="str">
        <f t="shared" si="0"/>
        <v>Cladoceran</v>
      </c>
    </row>
    <row r="63" spans="1:6" x14ac:dyDescent="0.3">
      <c r="A63" s="5">
        <v>44847</v>
      </c>
      <c r="B63">
        <v>66</v>
      </c>
      <c r="C63">
        <v>2</v>
      </c>
      <c r="D63">
        <v>939</v>
      </c>
      <c r="E63">
        <f t="shared" si="1"/>
        <v>3.8530849477764373</v>
      </c>
      <c r="F63" t="str">
        <f t="shared" si="0"/>
        <v>Cladoceran</v>
      </c>
    </row>
    <row r="64" spans="1:6" x14ac:dyDescent="0.3">
      <c r="A64" s="5">
        <v>44847</v>
      </c>
      <c r="B64">
        <v>67</v>
      </c>
      <c r="C64">
        <v>2</v>
      </c>
      <c r="D64">
        <v>1270</v>
      </c>
      <c r="E64">
        <f t="shared" si="1"/>
        <v>8.3468420122827656</v>
      </c>
      <c r="F64" t="str">
        <f t="shared" si="0"/>
        <v>Cladoceran</v>
      </c>
    </row>
    <row r="65" spans="1:6" x14ac:dyDescent="0.3">
      <c r="A65" s="5">
        <v>44847</v>
      </c>
      <c r="B65">
        <v>68</v>
      </c>
      <c r="C65">
        <v>2</v>
      </c>
      <c r="D65">
        <v>939</v>
      </c>
      <c r="E65">
        <f t="shared" si="1"/>
        <v>3.8530849477764373</v>
      </c>
      <c r="F65" t="str">
        <f t="shared" si="0"/>
        <v>Cladoceran</v>
      </c>
    </row>
    <row r="66" spans="1:6" x14ac:dyDescent="0.3">
      <c r="A66" s="5">
        <v>44847</v>
      </c>
      <c r="B66">
        <v>69</v>
      </c>
      <c r="C66">
        <v>2</v>
      </c>
      <c r="D66">
        <v>1442</v>
      </c>
      <c r="E66">
        <f t="shared" si="1"/>
        <v>11.554089683993295</v>
      </c>
      <c r="F66" t="str">
        <f t="shared" ref="F66:F129" si="2">IF(C66=1, "Cladoceran",IF(C66=2, "Cladoceran",IF(C66=3, "Copepod",IF(C66=4, "Copepod",IF(C66=5, "Copepod",IF(C66=6, "Rotifer",IF(C66=7, "Rotifer",IF(C66=8, "Rotifer",IF(C66=9, "Rotifer",IF(C66=10, "Rotifer",IF(C66=11, "Mollusca",IF(C66=12, "Cladoceran",IF(C66=13, "Copepod",IF(C66=14, "Copepod",IF(C66=15, "Rotifer")))))))))))))))</f>
        <v>Cladoceran</v>
      </c>
    </row>
    <row r="67" spans="1:6" x14ac:dyDescent="0.3">
      <c r="A67" s="5">
        <v>44847</v>
      </c>
      <c r="B67">
        <v>70</v>
      </c>
      <c r="C67">
        <v>2</v>
      </c>
      <c r="D67">
        <v>691</v>
      </c>
      <c r="E67">
        <f t="shared" ref="E67:E130" si="3">EXP(1.51+2.56*LN(D67/1000))</f>
        <v>1.7573103583164096</v>
      </c>
      <c r="F67" t="str">
        <f t="shared" si="2"/>
        <v>Cladoceran</v>
      </c>
    </row>
    <row r="68" spans="1:6" x14ac:dyDescent="0.3">
      <c r="A68" s="5">
        <v>44847</v>
      </c>
      <c r="B68">
        <v>73</v>
      </c>
      <c r="C68">
        <v>2</v>
      </c>
      <c r="D68">
        <v>745</v>
      </c>
      <c r="E68">
        <f t="shared" si="3"/>
        <v>2.130613752348181</v>
      </c>
      <c r="F68" t="str">
        <f t="shared" si="2"/>
        <v>Cladoceran</v>
      </c>
    </row>
    <row r="69" spans="1:6" x14ac:dyDescent="0.3">
      <c r="A69" s="5">
        <v>44847</v>
      </c>
      <c r="B69">
        <v>74</v>
      </c>
      <c r="C69">
        <v>2</v>
      </c>
      <c r="D69">
        <v>1617</v>
      </c>
      <c r="E69">
        <f t="shared" si="3"/>
        <v>15.491102182054119</v>
      </c>
      <c r="F69" t="str">
        <f t="shared" si="2"/>
        <v>Cladoceran</v>
      </c>
    </row>
    <row r="70" spans="1:6" x14ac:dyDescent="0.3">
      <c r="A70" s="5">
        <v>44847</v>
      </c>
      <c r="B70">
        <v>76</v>
      </c>
      <c r="C70">
        <v>2</v>
      </c>
      <c r="D70">
        <v>1246</v>
      </c>
      <c r="E70">
        <f t="shared" si="3"/>
        <v>7.9489699651107415</v>
      </c>
      <c r="F70" t="str">
        <f t="shared" si="2"/>
        <v>Cladoceran</v>
      </c>
    </row>
    <row r="71" spans="1:6" x14ac:dyDescent="0.3">
      <c r="A71" s="5">
        <v>44847</v>
      </c>
      <c r="B71">
        <v>78</v>
      </c>
      <c r="C71">
        <v>2</v>
      </c>
      <c r="D71">
        <v>833</v>
      </c>
      <c r="E71">
        <f t="shared" si="3"/>
        <v>2.8355406082827743</v>
      </c>
      <c r="F71" t="str">
        <f t="shared" si="2"/>
        <v>Cladoceran</v>
      </c>
    </row>
    <row r="72" spans="1:6" x14ac:dyDescent="0.3">
      <c r="A72" s="5">
        <v>44847</v>
      </c>
      <c r="B72">
        <v>79</v>
      </c>
      <c r="C72">
        <v>2</v>
      </c>
      <c r="D72">
        <v>1128</v>
      </c>
      <c r="E72">
        <f t="shared" si="3"/>
        <v>6.1616349227890286</v>
      </c>
      <c r="F72" t="str">
        <f t="shared" si="2"/>
        <v>Cladoceran</v>
      </c>
    </row>
    <row r="73" spans="1:6" x14ac:dyDescent="0.3">
      <c r="A73" s="5">
        <v>44847</v>
      </c>
      <c r="B73">
        <v>82</v>
      </c>
      <c r="C73">
        <v>2</v>
      </c>
      <c r="D73">
        <v>1609</v>
      </c>
      <c r="E73">
        <f t="shared" si="3"/>
        <v>15.295657156196036</v>
      </c>
      <c r="F73" t="str">
        <f t="shared" si="2"/>
        <v>Cladoceran</v>
      </c>
    </row>
    <row r="74" spans="1:6" x14ac:dyDescent="0.3">
      <c r="A74" s="5">
        <v>44847</v>
      </c>
      <c r="B74">
        <v>83</v>
      </c>
      <c r="C74">
        <v>2</v>
      </c>
      <c r="D74">
        <v>865</v>
      </c>
      <c r="E74">
        <f t="shared" si="3"/>
        <v>3.1228124546485456</v>
      </c>
      <c r="F74" t="str">
        <f t="shared" si="2"/>
        <v>Cladoceran</v>
      </c>
    </row>
    <row r="75" spans="1:6" x14ac:dyDescent="0.3">
      <c r="A75" s="5">
        <v>44847</v>
      </c>
      <c r="B75">
        <v>84</v>
      </c>
      <c r="C75">
        <v>2</v>
      </c>
      <c r="D75">
        <v>1168</v>
      </c>
      <c r="E75">
        <f t="shared" si="3"/>
        <v>6.7365625275783714</v>
      </c>
      <c r="F75" t="str">
        <f t="shared" si="2"/>
        <v>Cladoceran</v>
      </c>
    </row>
    <row r="76" spans="1:6" x14ac:dyDescent="0.3">
      <c r="A76" s="5">
        <v>44847</v>
      </c>
      <c r="B76">
        <v>87</v>
      </c>
      <c r="C76">
        <v>2</v>
      </c>
      <c r="D76">
        <v>842</v>
      </c>
      <c r="E76">
        <f t="shared" si="3"/>
        <v>2.9146312830028682</v>
      </c>
      <c r="F76" t="str">
        <f t="shared" si="2"/>
        <v>Cladoceran</v>
      </c>
    </row>
    <row r="77" spans="1:6" x14ac:dyDescent="0.3">
      <c r="A77" s="5">
        <v>44847</v>
      </c>
      <c r="B77">
        <v>88</v>
      </c>
      <c r="C77">
        <v>2</v>
      </c>
      <c r="D77">
        <v>880</v>
      </c>
      <c r="E77">
        <f t="shared" si="3"/>
        <v>3.2633248521380791</v>
      </c>
      <c r="F77" t="str">
        <f t="shared" si="2"/>
        <v>Cladoceran</v>
      </c>
    </row>
    <row r="78" spans="1:6" x14ac:dyDescent="0.3">
      <c r="A78" s="5">
        <v>44847</v>
      </c>
      <c r="B78">
        <v>92</v>
      </c>
      <c r="C78">
        <v>2</v>
      </c>
      <c r="D78">
        <v>817</v>
      </c>
      <c r="E78">
        <f t="shared" si="3"/>
        <v>2.698193752661751</v>
      </c>
      <c r="F78" t="str">
        <f t="shared" si="2"/>
        <v>Cladoceran</v>
      </c>
    </row>
    <row r="79" spans="1:6" x14ac:dyDescent="0.3">
      <c r="A79" s="5">
        <v>44847</v>
      </c>
      <c r="B79">
        <v>94</v>
      </c>
      <c r="C79">
        <v>2</v>
      </c>
      <c r="D79">
        <v>1394</v>
      </c>
      <c r="E79">
        <f t="shared" si="3"/>
        <v>10.594912357101364</v>
      </c>
      <c r="F79" t="str">
        <f t="shared" si="2"/>
        <v>Cladoceran</v>
      </c>
    </row>
    <row r="80" spans="1:6" x14ac:dyDescent="0.3">
      <c r="A80" s="5">
        <v>44847</v>
      </c>
      <c r="B80">
        <v>95</v>
      </c>
      <c r="C80">
        <v>2</v>
      </c>
      <c r="D80">
        <v>1465</v>
      </c>
      <c r="E80">
        <f t="shared" si="3"/>
        <v>12.031755193561724</v>
      </c>
      <c r="F80" t="str">
        <f t="shared" si="2"/>
        <v>Cladoceran</v>
      </c>
    </row>
    <row r="81" spans="1:6" x14ac:dyDescent="0.3">
      <c r="A81" s="5">
        <v>44847</v>
      </c>
      <c r="B81">
        <v>96</v>
      </c>
      <c r="C81">
        <v>2</v>
      </c>
      <c r="D81">
        <v>1542</v>
      </c>
      <c r="E81">
        <f t="shared" si="3"/>
        <v>13.717679898103183</v>
      </c>
      <c r="F81" t="str">
        <f t="shared" si="2"/>
        <v>Cladoceran</v>
      </c>
    </row>
    <row r="82" spans="1:6" x14ac:dyDescent="0.3">
      <c r="A82" s="5">
        <v>44847</v>
      </c>
      <c r="B82">
        <v>99</v>
      </c>
      <c r="C82">
        <v>2</v>
      </c>
      <c r="D82">
        <v>1162</v>
      </c>
      <c r="E82">
        <f t="shared" si="3"/>
        <v>6.6483267441124099</v>
      </c>
      <c r="F82" t="str">
        <f t="shared" si="2"/>
        <v>Cladoceran</v>
      </c>
    </row>
    <row r="83" spans="1:6" x14ac:dyDescent="0.3">
      <c r="A83" s="5">
        <v>45010</v>
      </c>
      <c r="B83">
        <v>5</v>
      </c>
      <c r="C83">
        <v>2</v>
      </c>
      <c r="D83">
        <v>1439</v>
      </c>
      <c r="E83">
        <f t="shared" si="3"/>
        <v>11.492653158570173</v>
      </c>
      <c r="F83" t="str">
        <f t="shared" si="2"/>
        <v>Cladoceran</v>
      </c>
    </row>
    <row r="84" spans="1:6" x14ac:dyDescent="0.3">
      <c r="A84" s="5">
        <v>45010</v>
      </c>
      <c r="B84">
        <v>7</v>
      </c>
      <c r="C84">
        <v>2</v>
      </c>
      <c r="D84">
        <v>1000</v>
      </c>
      <c r="E84">
        <f t="shared" si="3"/>
        <v>4.5267307943142523</v>
      </c>
      <c r="F84" t="str">
        <f t="shared" si="2"/>
        <v>Cladoceran</v>
      </c>
    </row>
    <row r="85" spans="1:6" x14ac:dyDescent="0.3">
      <c r="A85" s="5">
        <v>45010</v>
      </c>
      <c r="B85">
        <v>8</v>
      </c>
      <c r="C85">
        <v>2</v>
      </c>
      <c r="D85">
        <v>1192</v>
      </c>
      <c r="E85">
        <f t="shared" si="3"/>
        <v>7.0966254031416955</v>
      </c>
      <c r="F85" t="str">
        <f t="shared" si="2"/>
        <v>Cladoceran</v>
      </c>
    </row>
    <row r="86" spans="1:6" x14ac:dyDescent="0.3">
      <c r="A86" s="5">
        <v>45010</v>
      </c>
      <c r="B86">
        <v>9</v>
      </c>
      <c r="C86">
        <v>2</v>
      </c>
      <c r="D86">
        <v>1482</v>
      </c>
      <c r="E86">
        <f t="shared" si="3"/>
        <v>12.392418431403101</v>
      </c>
      <c r="F86" t="str">
        <f t="shared" si="2"/>
        <v>Cladoceran</v>
      </c>
    </row>
    <row r="87" spans="1:6" x14ac:dyDescent="0.3">
      <c r="A87" s="5">
        <v>45010</v>
      </c>
      <c r="B87">
        <v>10</v>
      </c>
      <c r="C87">
        <v>2</v>
      </c>
      <c r="D87">
        <v>1079</v>
      </c>
      <c r="E87">
        <f t="shared" si="3"/>
        <v>5.4994539025676294</v>
      </c>
      <c r="F87" t="str">
        <f t="shared" si="2"/>
        <v>Cladoceran</v>
      </c>
    </row>
    <row r="88" spans="1:6" x14ac:dyDescent="0.3">
      <c r="A88" s="5">
        <v>45010</v>
      </c>
      <c r="B88">
        <v>11</v>
      </c>
      <c r="C88">
        <v>2</v>
      </c>
      <c r="D88">
        <v>1727</v>
      </c>
      <c r="E88">
        <f t="shared" si="3"/>
        <v>18.333823743668237</v>
      </c>
      <c r="F88" t="str">
        <f t="shared" si="2"/>
        <v>Cladoceran</v>
      </c>
    </row>
    <row r="89" spans="1:6" x14ac:dyDescent="0.3">
      <c r="A89" s="5">
        <v>45010</v>
      </c>
      <c r="B89">
        <v>12</v>
      </c>
      <c r="C89">
        <v>2</v>
      </c>
      <c r="D89">
        <v>1193</v>
      </c>
      <c r="E89">
        <f t="shared" si="3"/>
        <v>7.1118764525811207</v>
      </c>
      <c r="F89" t="str">
        <f t="shared" si="2"/>
        <v>Cladoceran</v>
      </c>
    </row>
    <row r="90" spans="1:6" x14ac:dyDescent="0.3">
      <c r="A90" s="5">
        <v>45010</v>
      </c>
      <c r="B90">
        <v>13</v>
      </c>
      <c r="C90">
        <v>2</v>
      </c>
      <c r="D90">
        <v>1587</v>
      </c>
      <c r="E90">
        <f t="shared" si="3"/>
        <v>14.765957026814343</v>
      </c>
      <c r="F90" t="str">
        <f t="shared" si="2"/>
        <v>Cladoceran</v>
      </c>
    </row>
    <row r="91" spans="1:6" x14ac:dyDescent="0.3">
      <c r="A91" s="5">
        <v>45010</v>
      </c>
      <c r="B91">
        <v>15</v>
      </c>
      <c r="C91">
        <v>2</v>
      </c>
      <c r="D91">
        <v>1431</v>
      </c>
      <c r="E91">
        <f t="shared" si="3"/>
        <v>11.329797041073489</v>
      </c>
      <c r="F91" t="str">
        <f t="shared" si="2"/>
        <v>Cladoceran</v>
      </c>
    </row>
    <row r="92" spans="1:6" x14ac:dyDescent="0.3">
      <c r="A92" s="5">
        <v>45010</v>
      </c>
      <c r="B92">
        <v>21</v>
      </c>
      <c r="C92">
        <v>2</v>
      </c>
      <c r="D92">
        <v>1272</v>
      </c>
      <c r="E92">
        <f t="shared" si="3"/>
        <v>8.3805336193208362</v>
      </c>
      <c r="F92" t="str">
        <f t="shared" si="2"/>
        <v>Cladoceran</v>
      </c>
    </row>
    <row r="93" spans="1:6" x14ac:dyDescent="0.3">
      <c r="A93" s="5">
        <v>45010</v>
      </c>
      <c r="B93">
        <v>25</v>
      </c>
      <c r="C93">
        <v>2</v>
      </c>
      <c r="D93">
        <v>1437</v>
      </c>
      <c r="E93">
        <f t="shared" si="3"/>
        <v>11.451806313185072</v>
      </c>
      <c r="F93" t="str">
        <f t="shared" si="2"/>
        <v>Cladoceran</v>
      </c>
    </row>
    <row r="94" spans="1:6" x14ac:dyDescent="0.3">
      <c r="A94" s="5">
        <v>45010</v>
      </c>
      <c r="B94">
        <v>28</v>
      </c>
      <c r="C94">
        <v>2</v>
      </c>
      <c r="D94">
        <v>1126</v>
      </c>
      <c r="E94">
        <f t="shared" si="3"/>
        <v>6.1337058841114018</v>
      </c>
      <c r="F94" t="str">
        <f t="shared" si="2"/>
        <v>Cladoceran</v>
      </c>
    </row>
    <row r="95" spans="1:6" x14ac:dyDescent="0.3">
      <c r="A95" s="5">
        <v>45010</v>
      </c>
      <c r="B95">
        <v>29</v>
      </c>
      <c r="C95">
        <v>2</v>
      </c>
      <c r="D95">
        <v>1265</v>
      </c>
      <c r="E95">
        <f t="shared" si="3"/>
        <v>8.2629745091836568</v>
      </c>
      <c r="F95" t="str">
        <f t="shared" si="2"/>
        <v>Cladoceran</v>
      </c>
    </row>
    <row r="96" spans="1:6" x14ac:dyDescent="0.3">
      <c r="A96" s="5">
        <v>45010</v>
      </c>
      <c r="B96">
        <v>30</v>
      </c>
      <c r="C96">
        <v>2</v>
      </c>
      <c r="D96">
        <v>1541</v>
      </c>
      <c r="E96">
        <f t="shared" si="3"/>
        <v>13.694917577030001</v>
      </c>
      <c r="F96" t="str">
        <f t="shared" si="2"/>
        <v>Cladoceran</v>
      </c>
    </row>
    <row r="97" spans="1:6" x14ac:dyDescent="0.3">
      <c r="A97" s="5">
        <v>45010</v>
      </c>
      <c r="B97">
        <v>31</v>
      </c>
      <c r="C97">
        <v>2</v>
      </c>
      <c r="D97">
        <v>1301</v>
      </c>
      <c r="E97">
        <f t="shared" si="3"/>
        <v>8.8783967168414684</v>
      </c>
      <c r="F97" t="str">
        <f t="shared" si="2"/>
        <v>Cladoceran</v>
      </c>
    </row>
    <row r="98" spans="1:6" x14ac:dyDescent="0.3">
      <c r="A98" s="5">
        <v>45010</v>
      </c>
      <c r="B98">
        <v>34</v>
      </c>
      <c r="C98">
        <v>2</v>
      </c>
      <c r="D98">
        <v>1616</v>
      </c>
      <c r="E98">
        <f t="shared" si="3"/>
        <v>15.466588827600519</v>
      </c>
      <c r="F98" t="str">
        <f t="shared" si="2"/>
        <v>Cladoceran</v>
      </c>
    </row>
    <row r="99" spans="1:6" x14ac:dyDescent="0.3">
      <c r="A99" s="5">
        <v>45010</v>
      </c>
      <c r="B99">
        <v>36</v>
      </c>
      <c r="C99">
        <v>2</v>
      </c>
      <c r="D99">
        <v>388</v>
      </c>
      <c r="E99">
        <f t="shared" si="3"/>
        <v>0.4010457193797809</v>
      </c>
      <c r="F99" t="str">
        <f t="shared" si="2"/>
        <v>Cladoceran</v>
      </c>
    </row>
    <row r="100" spans="1:6" x14ac:dyDescent="0.3">
      <c r="A100" s="5">
        <v>45010</v>
      </c>
      <c r="B100">
        <v>41</v>
      </c>
      <c r="C100">
        <v>2</v>
      </c>
      <c r="D100">
        <v>1296</v>
      </c>
      <c r="E100">
        <f t="shared" si="3"/>
        <v>8.791307513081204</v>
      </c>
      <c r="F100" t="str">
        <f t="shared" si="2"/>
        <v>Cladoceran</v>
      </c>
    </row>
    <row r="101" spans="1:6" x14ac:dyDescent="0.3">
      <c r="A101" s="5">
        <v>45010</v>
      </c>
      <c r="B101">
        <v>43</v>
      </c>
      <c r="C101">
        <v>2</v>
      </c>
      <c r="D101">
        <v>1459</v>
      </c>
      <c r="E101">
        <f t="shared" si="3"/>
        <v>11.906009230640397</v>
      </c>
      <c r="F101" t="str">
        <f t="shared" si="2"/>
        <v>Cladoceran</v>
      </c>
    </row>
    <row r="102" spans="1:6" x14ac:dyDescent="0.3">
      <c r="A102" s="5">
        <v>45010</v>
      </c>
      <c r="B102">
        <v>44</v>
      </c>
      <c r="C102">
        <v>2</v>
      </c>
      <c r="D102">
        <v>1201</v>
      </c>
      <c r="E102">
        <f t="shared" si="3"/>
        <v>7.2346040410727994</v>
      </c>
      <c r="F102" t="str">
        <f t="shared" si="2"/>
        <v>Cladoceran</v>
      </c>
    </row>
    <row r="103" spans="1:6" x14ac:dyDescent="0.3">
      <c r="A103" s="5">
        <v>45010</v>
      </c>
      <c r="B103">
        <v>50</v>
      </c>
      <c r="C103">
        <v>2</v>
      </c>
      <c r="D103">
        <v>1013</v>
      </c>
      <c r="E103">
        <f t="shared" si="3"/>
        <v>4.6789116837646443</v>
      </c>
      <c r="F103" t="str">
        <f t="shared" si="2"/>
        <v>Cladoceran</v>
      </c>
    </row>
    <row r="104" spans="1:6" x14ac:dyDescent="0.3">
      <c r="A104" s="5">
        <v>45010</v>
      </c>
      <c r="B104">
        <v>54</v>
      </c>
      <c r="C104">
        <v>2</v>
      </c>
      <c r="D104">
        <v>1374</v>
      </c>
      <c r="E104">
        <f t="shared" si="3"/>
        <v>10.210116639214414</v>
      </c>
      <c r="F104" t="str">
        <f t="shared" si="2"/>
        <v>Cladoceran</v>
      </c>
    </row>
    <row r="105" spans="1:6" x14ac:dyDescent="0.3">
      <c r="A105" s="5">
        <v>45010</v>
      </c>
      <c r="B105">
        <v>55</v>
      </c>
      <c r="C105">
        <v>2</v>
      </c>
      <c r="D105">
        <v>1315</v>
      </c>
      <c r="E105">
        <f t="shared" si="3"/>
        <v>9.125036176531589</v>
      </c>
      <c r="F105" t="str">
        <f t="shared" si="2"/>
        <v>Cladoceran</v>
      </c>
    </row>
    <row r="106" spans="1:6" x14ac:dyDescent="0.3">
      <c r="A106" s="5">
        <v>45010</v>
      </c>
      <c r="B106">
        <v>56</v>
      </c>
      <c r="C106">
        <v>2</v>
      </c>
      <c r="D106">
        <v>1567</v>
      </c>
      <c r="E106">
        <f t="shared" si="3"/>
        <v>14.294247537621496</v>
      </c>
      <c r="F106" t="str">
        <f t="shared" si="2"/>
        <v>Cladoceran</v>
      </c>
    </row>
    <row r="107" spans="1:6" x14ac:dyDescent="0.3">
      <c r="A107" s="5">
        <v>45010</v>
      </c>
      <c r="B107">
        <v>57</v>
      </c>
      <c r="C107">
        <v>2</v>
      </c>
      <c r="D107">
        <v>1787</v>
      </c>
      <c r="E107">
        <f t="shared" si="3"/>
        <v>20.008914207184631</v>
      </c>
      <c r="F107" t="str">
        <f t="shared" si="2"/>
        <v>Cladoceran</v>
      </c>
    </row>
    <row r="108" spans="1:6" x14ac:dyDescent="0.3">
      <c r="A108" s="5">
        <v>45010</v>
      </c>
      <c r="B108">
        <v>64</v>
      </c>
      <c r="C108">
        <v>2</v>
      </c>
      <c r="D108">
        <v>1200</v>
      </c>
      <c r="E108">
        <f t="shared" si="3"/>
        <v>7.2191930836561919</v>
      </c>
      <c r="F108" t="str">
        <f t="shared" si="2"/>
        <v>Cladoceran</v>
      </c>
    </row>
    <row r="109" spans="1:6" x14ac:dyDescent="0.3">
      <c r="A109" s="5">
        <v>45010</v>
      </c>
      <c r="B109">
        <v>65</v>
      </c>
      <c r="C109">
        <v>2</v>
      </c>
      <c r="D109">
        <v>1100</v>
      </c>
      <c r="E109">
        <f t="shared" si="3"/>
        <v>5.777632867461798</v>
      </c>
      <c r="F109" t="str">
        <f t="shared" si="2"/>
        <v>Cladoceran</v>
      </c>
    </row>
    <row r="110" spans="1:6" x14ac:dyDescent="0.3">
      <c r="A110" s="5">
        <v>45010</v>
      </c>
      <c r="B110">
        <v>69</v>
      </c>
      <c r="C110">
        <v>2</v>
      </c>
      <c r="D110">
        <v>1156</v>
      </c>
      <c r="E110">
        <f t="shared" si="3"/>
        <v>6.5607988525188752</v>
      </c>
      <c r="F110" t="str">
        <f t="shared" si="2"/>
        <v>Cladoceran</v>
      </c>
    </row>
    <row r="111" spans="1:6" x14ac:dyDescent="0.3">
      <c r="A111" s="5">
        <v>45010</v>
      </c>
      <c r="B111">
        <v>71</v>
      </c>
      <c r="C111">
        <v>2</v>
      </c>
      <c r="D111">
        <v>1082</v>
      </c>
      <c r="E111">
        <f t="shared" si="3"/>
        <v>5.5386823077753062</v>
      </c>
      <c r="F111" t="str">
        <f t="shared" si="2"/>
        <v>Cladoceran</v>
      </c>
    </row>
    <row r="112" spans="1:6" x14ac:dyDescent="0.3">
      <c r="A112" s="5">
        <v>45010</v>
      </c>
      <c r="B112">
        <v>77</v>
      </c>
      <c r="C112">
        <v>2</v>
      </c>
      <c r="D112">
        <v>1217</v>
      </c>
      <c r="E112">
        <f t="shared" si="3"/>
        <v>7.4839098590704518</v>
      </c>
      <c r="F112" t="str">
        <f t="shared" si="2"/>
        <v>Cladoceran</v>
      </c>
    </row>
    <row r="113" spans="1:6" x14ac:dyDescent="0.3">
      <c r="A113" s="5">
        <v>45010</v>
      </c>
      <c r="B113">
        <v>85</v>
      </c>
      <c r="C113">
        <v>2</v>
      </c>
      <c r="D113">
        <v>584</v>
      </c>
      <c r="E113">
        <f t="shared" si="3"/>
        <v>1.1423562346293308</v>
      </c>
      <c r="F113" t="str">
        <f t="shared" si="2"/>
        <v>Cladoceran</v>
      </c>
    </row>
    <row r="114" spans="1:6" x14ac:dyDescent="0.3">
      <c r="A114" s="5">
        <v>45010</v>
      </c>
      <c r="B114">
        <v>88</v>
      </c>
      <c r="C114">
        <v>2</v>
      </c>
      <c r="D114">
        <v>1676</v>
      </c>
      <c r="E114">
        <f t="shared" si="3"/>
        <v>16.97954875214036</v>
      </c>
      <c r="F114" t="str">
        <f t="shared" si="2"/>
        <v>Cladoceran</v>
      </c>
    </row>
    <row r="115" spans="1:6" x14ac:dyDescent="0.3">
      <c r="A115" s="5">
        <v>45010</v>
      </c>
      <c r="B115">
        <v>89</v>
      </c>
      <c r="C115">
        <v>2</v>
      </c>
      <c r="D115">
        <v>1594</v>
      </c>
      <c r="E115">
        <f t="shared" si="3"/>
        <v>14.933264565332035</v>
      </c>
      <c r="F115" t="str">
        <f t="shared" si="2"/>
        <v>Cladoceran</v>
      </c>
    </row>
    <row r="116" spans="1:6" x14ac:dyDescent="0.3">
      <c r="A116" s="5">
        <v>45010</v>
      </c>
      <c r="B116">
        <v>90</v>
      </c>
      <c r="C116">
        <v>2</v>
      </c>
      <c r="D116">
        <v>1445</v>
      </c>
      <c r="E116">
        <f t="shared" si="3"/>
        <v>11.615725925135333</v>
      </c>
      <c r="F116" t="str">
        <f t="shared" si="2"/>
        <v>Cladoceran</v>
      </c>
    </row>
    <row r="117" spans="1:6" x14ac:dyDescent="0.3">
      <c r="A117" s="5">
        <v>45010</v>
      </c>
      <c r="B117">
        <v>93</v>
      </c>
      <c r="C117">
        <v>2</v>
      </c>
      <c r="D117">
        <v>1912</v>
      </c>
      <c r="E117">
        <f t="shared" si="3"/>
        <v>23.789957205061786</v>
      </c>
      <c r="F117" t="str">
        <f t="shared" si="2"/>
        <v>Cladoceran</v>
      </c>
    </row>
    <row r="118" spans="1:6" x14ac:dyDescent="0.3">
      <c r="A118" s="5">
        <v>45010</v>
      </c>
      <c r="B118">
        <v>96</v>
      </c>
      <c r="C118">
        <v>2</v>
      </c>
      <c r="D118">
        <v>1205</v>
      </c>
      <c r="E118">
        <f t="shared" si="3"/>
        <v>7.2964482698038209</v>
      </c>
      <c r="F118" t="str">
        <f t="shared" si="2"/>
        <v>Cladoceran</v>
      </c>
    </row>
    <row r="119" spans="1:6" x14ac:dyDescent="0.3">
      <c r="A119" s="5">
        <v>45062</v>
      </c>
      <c r="B119">
        <v>1</v>
      </c>
      <c r="C119">
        <v>2</v>
      </c>
      <c r="D119">
        <v>851</v>
      </c>
      <c r="E119">
        <f t="shared" si="3"/>
        <v>2.9950518240898965</v>
      </c>
      <c r="F119" t="str">
        <f t="shared" si="2"/>
        <v>Cladoceran</v>
      </c>
    </row>
    <row r="120" spans="1:6" x14ac:dyDescent="0.3">
      <c r="A120" s="5">
        <v>45062</v>
      </c>
      <c r="B120">
        <v>2</v>
      </c>
      <c r="C120">
        <v>2</v>
      </c>
      <c r="D120">
        <v>1216</v>
      </c>
      <c r="E120">
        <f t="shared" si="3"/>
        <v>7.4681772938665612</v>
      </c>
      <c r="F120" t="str">
        <f t="shared" si="2"/>
        <v>Cladoceran</v>
      </c>
    </row>
    <row r="121" spans="1:6" x14ac:dyDescent="0.3">
      <c r="A121" s="5">
        <v>45062</v>
      </c>
      <c r="B121">
        <v>4</v>
      </c>
      <c r="C121">
        <v>2</v>
      </c>
      <c r="D121">
        <v>1009</v>
      </c>
      <c r="E121">
        <f t="shared" si="3"/>
        <v>4.6317600576845903</v>
      </c>
      <c r="F121" t="str">
        <f t="shared" si="2"/>
        <v>Cladoceran</v>
      </c>
    </row>
    <row r="122" spans="1:6" x14ac:dyDescent="0.3">
      <c r="A122" s="5">
        <v>45062</v>
      </c>
      <c r="B122">
        <v>5</v>
      </c>
      <c r="C122">
        <v>2</v>
      </c>
      <c r="D122">
        <v>955</v>
      </c>
      <c r="E122">
        <f t="shared" si="3"/>
        <v>4.0234008092026414</v>
      </c>
      <c r="F122" t="str">
        <f t="shared" si="2"/>
        <v>Cladoceran</v>
      </c>
    </row>
    <row r="123" spans="1:6" x14ac:dyDescent="0.3">
      <c r="A123" s="5">
        <v>45062</v>
      </c>
      <c r="B123">
        <v>6</v>
      </c>
      <c r="C123">
        <v>2</v>
      </c>
      <c r="D123">
        <v>998</v>
      </c>
      <c r="E123">
        <f t="shared" si="3"/>
        <v>4.5035900750503881</v>
      </c>
      <c r="F123" t="str">
        <f t="shared" si="2"/>
        <v>Cladoceran</v>
      </c>
    </row>
    <row r="124" spans="1:6" x14ac:dyDescent="0.3">
      <c r="A124" s="5">
        <v>45062</v>
      </c>
      <c r="B124">
        <v>8</v>
      </c>
      <c r="C124">
        <v>2</v>
      </c>
      <c r="D124">
        <v>822</v>
      </c>
      <c r="E124">
        <f t="shared" si="3"/>
        <v>2.7406685778492323</v>
      </c>
      <c r="F124" t="str">
        <f t="shared" si="2"/>
        <v>Cladoceran</v>
      </c>
    </row>
    <row r="125" spans="1:6" x14ac:dyDescent="0.3">
      <c r="A125" s="5">
        <v>45062</v>
      </c>
      <c r="B125">
        <v>9</v>
      </c>
      <c r="C125">
        <v>2</v>
      </c>
      <c r="D125">
        <v>1087</v>
      </c>
      <c r="E125">
        <f t="shared" si="3"/>
        <v>5.6044409869265692</v>
      </c>
      <c r="F125" t="str">
        <f t="shared" si="2"/>
        <v>Cladoceran</v>
      </c>
    </row>
    <row r="126" spans="1:6" x14ac:dyDescent="0.3">
      <c r="A126" s="5">
        <v>45062</v>
      </c>
      <c r="B126">
        <v>11</v>
      </c>
      <c r="C126">
        <v>2</v>
      </c>
      <c r="D126">
        <v>1039</v>
      </c>
      <c r="E126">
        <f t="shared" si="3"/>
        <v>4.9925275422602207</v>
      </c>
      <c r="F126" t="str">
        <f t="shared" si="2"/>
        <v>Cladoceran</v>
      </c>
    </row>
    <row r="127" spans="1:6" x14ac:dyDescent="0.3">
      <c r="A127" s="5">
        <v>45062</v>
      </c>
      <c r="B127">
        <v>15</v>
      </c>
      <c r="C127">
        <v>2</v>
      </c>
      <c r="D127">
        <v>833</v>
      </c>
      <c r="E127">
        <f t="shared" si="3"/>
        <v>2.8355406082827743</v>
      </c>
      <c r="F127" t="str">
        <f t="shared" si="2"/>
        <v>Cladoceran</v>
      </c>
    </row>
    <row r="128" spans="1:6" x14ac:dyDescent="0.3">
      <c r="A128" s="5">
        <v>45062</v>
      </c>
      <c r="B128">
        <v>18</v>
      </c>
      <c r="C128">
        <v>2</v>
      </c>
      <c r="D128">
        <v>1050</v>
      </c>
      <c r="E128">
        <f t="shared" si="3"/>
        <v>5.1289595419234368</v>
      </c>
      <c r="F128" t="str">
        <f t="shared" si="2"/>
        <v>Cladoceran</v>
      </c>
    </row>
    <row r="129" spans="1:6" x14ac:dyDescent="0.3">
      <c r="A129" s="5">
        <v>45062</v>
      </c>
      <c r="B129">
        <v>20</v>
      </c>
      <c r="C129">
        <v>2</v>
      </c>
      <c r="D129">
        <v>1171</v>
      </c>
      <c r="E129">
        <f t="shared" si="3"/>
        <v>6.7809465178819677</v>
      </c>
      <c r="F129" t="str">
        <f t="shared" si="2"/>
        <v>Cladoceran</v>
      </c>
    </row>
    <row r="130" spans="1:6" x14ac:dyDescent="0.3">
      <c r="A130" s="5">
        <v>45062</v>
      </c>
      <c r="B130">
        <v>23</v>
      </c>
      <c r="C130">
        <v>2</v>
      </c>
      <c r="D130">
        <v>813</v>
      </c>
      <c r="E130">
        <f t="shared" si="3"/>
        <v>2.6645045389620949</v>
      </c>
      <c r="F130" t="str">
        <f t="shared" ref="F130:F193" si="4">IF(C130=1, "Cladoceran",IF(C130=2, "Cladoceran",IF(C130=3, "Copepod",IF(C130=4, "Copepod",IF(C130=5, "Copepod",IF(C130=6, "Rotifer",IF(C130=7, "Rotifer",IF(C130=8, "Rotifer",IF(C130=9, "Rotifer",IF(C130=10, "Rotifer",IF(C130=11, "Mollusca",IF(C130=12, "Cladoceran",IF(C130=13, "Copepod",IF(C130=14, "Copepod",IF(C130=15, "Rotifer")))))))))))))))</f>
        <v>Cladoceran</v>
      </c>
    </row>
    <row r="131" spans="1:6" x14ac:dyDescent="0.3">
      <c r="A131" s="5">
        <v>45062</v>
      </c>
      <c r="B131">
        <v>24</v>
      </c>
      <c r="C131">
        <v>2</v>
      </c>
      <c r="D131">
        <v>1036</v>
      </c>
      <c r="E131">
        <f t="shared" ref="E131:E158" si="5">EXP(1.51+2.56*LN(D131/1000))</f>
        <v>4.9557072302546112</v>
      </c>
      <c r="F131" t="str">
        <f t="shared" si="4"/>
        <v>Cladoceran</v>
      </c>
    </row>
    <row r="132" spans="1:6" x14ac:dyDescent="0.3">
      <c r="A132" s="5">
        <v>45062</v>
      </c>
      <c r="B132">
        <v>29</v>
      </c>
      <c r="C132">
        <v>2</v>
      </c>
      <c r="D132">
        <v>1076</v>
      </c>
      <c r="E132">
        <f t="shared" si="5"/>
        <v>5.4603952762464338</v>
      </c>
      <c r="F132" t="str">
        <f t="shared" si="4"/>
        <v>Cladoceran</v>
      </c>
    </row>
    <row r="133" spans="1:6" x14ac:dyDescent="0.3">
      <c r="A133" s="5">
        <v>45062</v>
      </c>
      <c r="B133">
        <v>32</v>
      </c>
      <c r="C133">
        <v>2</v>
      </c>
      <c r="D133">
        <v>1018</v>
      </c>
      <c r="E133">
        <f t="shared" si="5"/>
        <v>4.7382609983640611</v>
      </c>
      <c r="F133" t="str">
        <f t="shared" si="4"/>
        <v>Cladoceran</v>
      </c>
    </row>
    <row r="134" spans="1:6" x14ac:dyDescent="0.3">
      <c r="A134" s="5">
        <v>45062</v>
      </c>
      <c r="B134">
        <v>42</v>
      </c>
      <c r="C134">
        <v>2</v>
      </c>
      <c r="D134">
        <v>1642</v>
      </c>
      <c r="E134">
        <f t="shared" si="5"/>
        <v>16.111647026378876</v>
      </c>
      <c r="F134" t="str">
        <f t="shared" si="4"/>
        <v>Cladoceran</v>
      </c>
    </row>
    <row r="135" spans="1:6" x14ac:dyDescent="0.3">
      <c r="A135" s="5">
        <v>45062</v>
      </c>
      <c r="B135">
        <v>46</v>
      </c>
      <c r="C135">
        <v>2</v>
      </c>
      <c r="D135">
        <v>708</v>
      </c>
      <c r="E135">
        <f t="shared" si="5"/>
        <v>1.8701214320094808</v>
      </c>
      <c r="F135" t="str">
        <f t="shared" si="4"/>
        <v>Cladoceran</v>
      </c>
    </row>
    <row r="136" spans="1:6" x14ac:dyDescent="0.3">
      <c r="A136" s="5">
        <v>45062</v>
      </c>
      <c r="B136">
        <v>48</v>
      </c>
      <c r="C136">
        <v>2</v>
      </c>
      <c r="D136">
        <v>1470</v>
      </c>
      <c r="E136">
        <f t="shared" si="5"/>
        <v>12.137159091622873</v>
      </c>
      <c r="F136" t="str">
        <f t="shared" si="4"/>
        <v>Cladoceran</v>
      </c>
    </row>
    <row r="137" spans="1:6" x14ac:dyDescent="0.3">
      <c r="A137" s="5">
        <v>45062</v>
      </c>
      <c r="B137">
        <v>50</v>
      </c>
      <c r="C137">
        <v>2</v>
      </c>
      <c r="D137">
        <v>799</v>
      </c>
      <c r="E137">
        <f t="shared" si="5"/>
        <v>2.5486161025423737</v>
      </c>
      <c r="F137" t="str">
        <f t="shared" si="4"/>
        <v>Cladoceran</v>
      </c>
    </row>
    <row r="138" spans="1:6" x14ac:dyDescent="0.3">
      <c r="A138" s="5">
        <v>45062</v>
      </c>
      <c r="B138">
        <v>58</v>
      </c>
      <c r="C138">
        <v>2</v>
      </c>
      <c r="D138">
        <v>1616</v>
      </c>
      <c r="E138">
        <f t="shared" si="5"/>
        <v>15.466588827600519</v>
      </c>
      <c r="F138" t="str">
        <f t="shared" si="4"/>
        <v>Cladoceran</v>
      </c>
    </row>
    <row r="139" spans="1:6" x14ac:dyDescent="0.3">
      <c r="A139" s="5">
        <v>45062</v>
      </c>
      <c r="B139">
        <v>66</v>
      </c>
      <c r="C139">
        <v>2</v>
      </c>
      <c r="D139">
        <v>1625</v>
      </c>
      <c r="E139">
        <f t="shared" si="5"/>
        <v>15.688061489348026</v>
      </c>
      <c r="F139" t="str">
        <f t="shared" si="4"/>
        <v>Cladoceran</v>
      </c>
    </row>
    <row r="140" spans="1:6" x14ac:dyDescent="0.3">
      <c r="A140" s="5">
        <v>45062</v>
      </c>
      <c r="B140">
        <v>67</v>
      </c>
      <c r="C140">
        <v>2</v>
      </c>
      <c r="D140">
        <v>1142</v>
      </c>
      <c r="E140">
        <f t="shared" si="5"/>
        <v>6.3593084983006891</v>
      </c>
      <c r="F140" t="str">
        <f t="shared" si="4"/>
        <v>Cladoceran</v>
      </c>
    </row>
    <row r="141" spans="1:6" x14ac:dyDescent="0.3">
      <c r="A141" s="5">
        <v>45062</v>
      </c>
      <c r="B141">
        <v>70</v>
      </c>
      <c r="C141">
        <v>2</v>
      </c>
      <c r="D141">
        <v>1029</v>
      </c>
      <c r="E141">
        <f t="shared" si="5"/>
        <v>4.8704380881172087</v>
      </c>
      <c r="F141" t="str">
        <f t="shared" si="4"/>
        <v>Cladoceran</v>
      </c>
    </row>
    <row r="142" spans="1:6" x14ac:dyDescent="0.3">
      <c r="A142" s="5">
        <v>45062</v>
      </c>
      <c r="B142">
        <v>71</v>
      </c>
      <c r="C142">
        <v>2</v>
      </c>
      <c r="D142">
        <v>1631</v>
      </c>
      <c r="E142">
        <f t="shared" si="5"/>
        <v>15.836777238418691</v>
      </c>
      <c r="F142" t="str">
        <f t="shared" si="4"/>
        <v>Cladoceran</v>
      </c>
    </row>
    <row r="143" spans="1:6" x14ac:dyDescent="0.3">
      <c r="A143" s="5">
        <v>45062</v>
      </c>
      <c r="B143">
        <v>73</v>
      </c>
      <c r="C143">
        <v>2</v>
      </c>
      <c r="D143">
        <v>1019</v>
      </c>
      <c r="E143">
        <f t="shared" si="5"/>
        <v>4.750185599470357</v>
      </c>
      <c r="F143" t="str">
        <f t="shared" si="4"/>
        <v>Cladoceran</v>
      </c>
    </row>
    <row r="144" spans="1:6" x14ac:dyDescent="0.3">
      <c r="A144" s="5">
        <v>45062</v>
      </c>
      <c r="B144">
        <v>75</v>
      </c>
      <c r="C144">
        <v>2</v>
      </c>
      <c r="D144">
        <v>1128</v>
      </c>
      <c r="E144">
        <f t="shared" si="5"/>
        <v>6.1616349227890286</v>
      </c>
      <c r="F144" t="str">
        <f t="shared" si="4"/>
        <v>Cladoceran</v>
      </c>
    </row>
    <row r="145" spans="1:6" x14ac:dyDescent="0.3">
      <c r="A145" s="5">
        <v>45062</v>
      </c>
      <c r="B145">
        <v>82</v>
      </c>
      <c r="C145">
        <v>2</v>
      </c>
      <c r="D145">
        <v>1101</v>
      </c>
      <c r="E145">
        <f t="shared" si="5"/>
        <v>5.791088531006956</v>
      </c>
      <c r="F145" t="str">
        <f t="shared" si="4"/>
        <v>Cladoceran</v>
      </c>
    </row>
    <row r="146" spans="1:6" x14ac:dyDescent="0.3">
      <c r="A146" s="5">
        <v>45062</v>
      </c>
      <c r="B146">
        <v>89</v>
      </c>
      <c r="C146">
        <v>2</v>
      </c>
      <c r="D146">
        <v>973</v>
      </c>
      <c r="E146">
        <f t="shared" si="5"/>
        <v>4.2203992652963809</v>
      </c>
      <c r="F146" t="str">
        <f t="shared" si="4"/>
        <v>Cladoceran</v>
      </c>
    </row>
    <row r="147" spans="1:6" x14ac:dyDescent="0.3">
      <c r="A147" s="5">
        <v>45062</v>
      </c>
      <c r="B147">
        <v>90</v>
      </c>
      <c r="C147">
        <v>2</v>
      </c>
      <c r="D147">
        <v>707</v>
      </c>
      <c r="E147">
        <f t="shared" si="5"/>
        <v>1.8633668587320935</v>
      </c>
      <c r="F147" t="str">
        <f t="shared" si="4"/>
        <v>Cladoceran</v>
      </c>
    </row>
    <row r="148" spans="1:6" x14ac:dyDescent="0.3">
      <c r="A148" s="5">
        <v>45062</v>
      </c>
      <c r="B148">
        <v>94</v>
      </c>
      <c r="C148">
        <v>2</v>
      </c>
      <c r="D148">
        <v>1637</v>
      </c>
      <c r="E148">
        <f t="shared" si="5"/>
        <v>15.986348893013927</v>
      </c>
      <c r="F148" t="str">
        <f t="shared" si="4"/>
        <v>Cladoceran</v>
      </c>
    </row>
    <row r="149" spans="1:6" x14ac:dyDescent="0.3">
      <c r="A149" s="5">
        <v>45062</v>
      </c>
      <c r="B149">
        <v>98</v>
      </c>
      <c r="C149">
        <v>2</v>
      </c>
      <c r="D149">
        <v>1511</v>
      </c>
      <c r="E149">
        <f t="shared" si="5"/>
        <v>13.022719803250705</v>
      </c>
      <c r="F149" t="str">
        <f t="shared" si="4"/>
        <v>Cladoceran</v>
      </c>
    </row>
    <row r="150" spans="1:6" x14ac:dyDescent="0.3">
      <c r="A150" s="5">
        <v>45098</v>
      </c>
      <c r="B150">
        <v>11</v>
      </c>
      <c r="C150">
        <v>2</v>
      </c>
      <c r="D150">
        <v>84</v>
      </c>
      <c r="E150">
        <f t="shared" si="5"/>
        <v>7.9788378643826686E-3</v>
      </c>
      <c r="F150" t="str">
        <f t="shared" si="4"/>
        <v>Cladoceran</v>
      </c>
    </row>
    <row r="151" spans="1:6" x14ac:dyDescent="0.3">
      <c r="A151" s="5">
        <v>45098</v>
      </c>
      <c r="B151">
        <v>20</v>
      </c>
      <c r="C151">
        <v>2</v>
      </c>
      <c r="D151">
        <v>902</v>
      </c>
      <c r="E151">
        <f t="shared" si="5"/>
        <v>3.476269225801444</v>
      </c>
      <c r="F151" t="str">
        <f t="shared" si="4"/>
        <v>Cladoceran</v>
      </c>
    </row>
    <row r="152" spans="1:6" x14ac:dyDescent="0.3">
      <c r="A152" s="5">
        <v>45098</v>
      </c>
      <c r="B152">
        <v>30</v>
      </c>
      <c r="C152">
        <v>2</v>
      </c>
      <c r="D152">
        <v>1504</v>
      </c>
      <c r="E152">
        <f t="shared" si="5"/>
        <v>12.86883191702001</v>
      </c>
      <c r="F152" t="str">
        <f t="shared" si="4"/>
        <v>Cladoceran</v>
      </c>
    </row>
    <row r="153" spans="1:6" x14ac:dyDescent="0.3">
      <c r="A153" s="5">
        <v>45098</v>
      </c>
      <c r="B153">
        <v>39</v>
      </c>
      <c r="C153">
        <v>2</v>
      </c>
      <c r="D153">
        <v>1498</v>
      </c>
      <c r="E153">
        <f t="shared" si="5"/>
        <v>12.737814203538038</v>
      </c>
      <c r="F153" t="str">
        <f t="shared" si="4"/>
        <v>Cladoceran</v>
      </c>
    </row>
    <row r="154" spans="1:6" x14ac:dyDescent="0.3">
      <c r="A154" s="5">
        <v>45098</v>
      </c>
      <c r="B154">
        <v>79</v>
      </c>
      <c r="C154">
        <v>2</v>
      </c>
      <c r="D154">
        <v>868</v>
      </c>
      <c r="E154">
        <f t="shared" si="5"/>
        <v>3.1506137506551308</v>
      </c>
      <c r="F154" t="str">
        <f t="shared" si="4"/>
        <v>Cladoceran</v>
      </c>
    </row>
    <row r="155" spans="1:6" x14ac:dyDescent="0.3">
      <c r="A155" s="5">
        <v>45162</v>
      </c>
      <c r="B155">
        <v>5</v>
      </c>
      <c r="C155">
        <v>2</v>
      </c>
      <c r="D155">
        <v>648</v>
      </c>
      <c r="E155">
        <f t="shared" si="5"/>
        <v>1.4907907270211487</v>
      </c>
      <c r="F155" t="str">
        <f t="shared" si="4"/>
        <v>Cladoceran</v>
      </c>
    </row>
    <row r="156" spans="1:6" x14ac:dyDescent="0.3">
      <c r="A156" s="5">
        <v>45162</v>
      </c>
      <c r="B156">
        <v>76</v>
      </c>
      <c r="C156">
        <v>2</v>
      </c>
      <c r="D156">
        <v>843</v>
      </c>
      <c r="E156">
        <f t="shared" si="5"/>
        <v>2.9235010806921204</v>
      </c>
      <c r="F156" t="str">
        <f t="shared" si="4"/>
        <v>Cladoceran</v>
      </c>
    </row>
    <row r="157" spans="1:6" x14ac:dyDescent="0.3">
      <c r="A157" s="5">
        <v>45162</v>
      </c>
      <c r="B157">
        <v>77</v>
      </c>
      <c r="C157">
        <v>2</v>
      </c>
      <c r="D157">
        <v>864</v>
      </c>
      <c r="E157">
        <f t="shared" si="5"/>
        <v>3.1135787059586697</v>
      </c>
      <c r="F157" t="str">
        <f t="shared" si="4"/>
        <v>Cladoceran</v>
      </c>
    </row>
    <row r="158" spans="1:6" x14ac:dyDescent="0.3">
      <c r="A158" s="5">
        <v>45162</v>
      </c>
      <c r="B158">
        <v>94</v>
      </c>
      <c r="C158">
        <v>2</v>
      </c>
      <c r="D158">
        <v>405</v>
      </c>
      <c r="E158">
        <f t="shared" si="5"/>
        <v>0.44757882013305167</v>
      </c>
      <c r="F158" t="str">
        <f t="shared" si="4"/>
        <v>Cladoceran</v>
      </c>
    </row>
    <row r="159" spans="1:6" x14ac:dyDescent="0.3">
      <c r="A159" s="5">
        <v>44824</v>
      </c>
      <c r="B159">
        <v>3</v>
      </c>
      <c r="C159">
        <v>3</v>
      </c>
      <c r="D159">
        <v>978</v>
      </c>
      <c r="E159">
        <f>EXP(1.953+2.399*LN(D159/1000))</f>
        <v>6.6834397265037619</v>
      </c>
      <c r="F159" t="str">
        <f t="shared" si="4"/>
        <v>Copepod</v>
      </c>
    </row>
    <row r="160" spans="1:6" x14ac:dyDescent="0.3">
      <c r="A160" s="5">
        <v>44824</v>
      </c>
      <c r="B160">
        <v>25</v>
      </c>
      <c r="C160">
        <v>3</v>
      </c>
      <c r="D160">
        <v>861</v>
      </c>
      <c r="E160">
        <f t="shared" ref="E160:E173" si="6">EXP(1.953+2.399*LN(D160/1000))</f>
        <v>4.9232249914984871</v>
      </c>
      <c r="F160" t="str">
        <f t="shared" si="4"/>
        <v>Copepod</v>
      </c>
    </row>
    <row r="161" spans="1:6" x14ac:dyDescent="0.3">
      <c r="A161" s="5">
        <v>44824</v>
      </c>
      <c r="B161">
        <v>46</v>
      </c>
      <c r="C161">
        <v>3</v>
      </c>
      <c r="D161">
        <v>642</v>
      </c>
      <c r="E161">
        <f t="shared" si="6"/>
        <v>2.4347459690675115</v>
      </c>
      <c r="F161" t="str">
        <f t="shared" si="4"/>
        <v>Copepod</v>
      </c>
    </row>
    <row r="162" spans="1:6" x14ac:dyDescent="0.3">
      <c r="A162" s="5">
        <v>44824</v>
      </c>
      <c r="B162">
        <v>77</v>
      </c>
      <c r="C162">
        <v>3</v>
      </c>
      <c r="D162">
        <v>1307</v>
      </c>
      <c r="E162">
        <f t="shared" si="6"/>
        <v>13.400538714271802</v>
      </c>
      <c r="F162" t="str">
        <f t="shared" si="4"/>
        <v>Copepod</v>
      </c>
    </row>
    <row r="163" spans="1:6" x14ac:dyDescent="0.3">
      <c r="A163" s="5">
        <v>45010</v>
      </c>
      <c r="B163">
        <v>3</v>
      </c>
      <c r="C163">
        <v>3</v>
      </c>
      <c r="D163">
        <v>1017</v>
      </c>
      <c r="E163">
        <f t="shared" si="6"/>
        <v>7.3407441758469716</v>
      </c>
      <c r="F163" t="str">
        <f t="shared" si="4"/>
        <v>Copepod</v>
      </c>
    </row>
    <row r="164" spans="1:6" x14ac:dyDescent="0.3">
      <c r="A164" s="5">
        <v>45010</v>
      </c>
      <c r="B164">
        <v>18</v>
      </c>
      <c r="C164">
        <v>3</v>
      </c>
      <c r="D164">
        <v>1230</v>
      </c>
      <c r="E164">
        <f t="shared" si="6"/>
        <v>11.584024983351384</v>
      </c>
      <c r="F164" t="str">
        <f t="shared" si="4"/>
        <v>Copepod</v>
      </c>
    </row>
    <row r="165" spans="1:6" x14ac:dyDescent="0.3">
      <c r="A165" s="5">
        <v>45010</v>
      </c>
      <c r="B165">
        <v>38</v>
      </c>
      <c r="C165">
        <v>3</v>
      </c>
      <c r="D165">
        <v>1287</v>
      </c>
      <c r="E165">
        <f t="shared" si="6"/>
        <v>12.913859503426684</v>
      </c>
      <c r="F165" t="str">
        <f t="shared" si="4"/>
        <v>Copepod</v>
      </c>
    </row>
    <row r="166" spans="1:6" x14ac:dyDescent="0.3">
      <c r="A166" s="5">
        <v>45010</v>
      </c>
      <c r="B166">
        <v>91</v>
      </c>
      <c r="C166">
        <v>3</v>
      </c>
      <c r="D166">
        <v>804</v>
      </c>
      <c r="E166">
        <f t="shared" si="6"/>
        <v>4.1772107222969144</v>
      </c>
      <c r="F166" t="str">
        <f t="shared" si="4"/>
        <v>Copepod</v>
      </c>
    </row>
    <row r="167" spans="1:6" x14ac:dyDescent="0.3">
      <c r="A167" s="5">
        <v>45010</v>
      </c>
      <c r="B167">
        <v>95</v>
      </c>
      <c r="C167">
        <v>3</v>
      </c>
      <c r="D167">
        <v>1215</v>
      </c>
      <c r="E167">
        <f t="shared" si="6"/>
        <v>11.24800793160791</v>
      </c>
      <c r="F167" t="str">
        <f t="shared" si="4"/>
        <v>Copepod</v>
      </c>
    </row>
    <row r="168" spans="1:6" x14ac:dyDescent="0.3">
      <c r="A168" s="5">
        <v>45010</v>
      </c>
      <c r="B168">
        <v>97</v>
      </c>
      <c r="C168">
        <v>3</v>
      </c>
      <c r="D168">
        <v>792</v>
      </c>
      <c r="E168">
        <f t="shared" si="6"/>
        <v>4.029200078965359</v>
      </c>
      <c r="F168" t="str">
        <f t="shared" si="4"/>
        <v>Copepod</v>
      </c>
    </row>
    <row r="169" spans="1:6" x14ac:dyDescent="0.3">
      <c r="A169" s="5">
        <v>45062</v>
      </c>
      <c r="B169">
        <v>62</v>
      </c>
      <c r="C169">
        <v>3</v>
      </c>
      <c r="D169">
        <v>982</v>
      </c>
      <c r="E169">
        <f t="shared" si="6"/>
        <v>6.7492044215520091</v>
      </c>
      <c r="F169" t="str">
        <f t="shared" si="4"/>
        <v>Copepod</v>
      </c>
    </row>
    <row r="170" spans="1:6" x14ac:dyDescent="0.3">
      <c r="A170" s="5">
        <v>45062</v>
      </c>
      <c r="B170">
        <v>77</v>
      </c>
      <c r="C170">
        <v>3</v>
      </c>
      <c r="D170">
        <v>815</v>
      </c>
      <c r="E170">
        <f t="shared" si="6"/>
        <v>4.3156302295530935</v>
      </c>
      <c r="F170" t="str">
        <f t="shared" si="4"/>
        <v>Copepod</v>
      </c>
    </row>
    <row r="171" spans="1:6" x14ac:dyDescent="0.3">
      <c r="A171" s="5">
        <v>45098</v>
      </c>
      <c r="B171">
        <v>4</v>
      </c>
      <c r="C171">
        <v>3</v>
      </c>
      <c r="D171">
        <v>1492</v>
      </c>
      <c r="E171">
        <f t="shared" si="6"/>
        <v>18.409777084398439</v>
      </c>
      <c r="F171" t="str">
        <f t="shared" si="4"/>
        <v>Copepod</v>
      </c>
    </row>
    <row r="172" spans="1:6" x14ac:dyDescent="0.3">
      <c r="A172" s="5">
        <v>45098</v>
      </c>
      <c r="B172">
        <v>53</v>
      </c>
      <c r="C172">
        <v>3</v>
      </c>
      <c r="D172">
        <v>1250</v>
      </c>
      <c r="E172">
        <f t="shared" si="6"/>
        <v>12.041046799757837</v>
      </c>
      <c r="F172" t="str">
        <f t="shared" si="4"/>
        <v>Copepod</v>
      </c>
    </row>
    <row r="173" spans="1:6" x14ac:dyDescent="0.3">
      <c r="A173" s="5">
        <v>45098</v>
      </c>
      <c r="B173">
        <v>76</v>
      </c>
      <c r="C173">
        <v>3</v>
      </c>
      <c r="D173">
        <v>835</v>
      </c>
      <c r="E173">
        <f t="shared" si="6"/>
        <v>4.5740718033915284</v>
      </c>
      <c r="F173" t="str">
        <f t="shared" si="4"/>
        <v>Copepod</v>
      </c>
    </row>
    <row r="174" spans="1:6" x14ac:dyDescent="0.3">
      <c r="A174" s="5">
        <v>44824</v>
      </c>
      <c r="B174">
        <v>12</v>
      </c>
      <c r="C174">
        <v>4</v>
      </c>
      <c r="D174">
        <v>278</v>
      </c>
      <c r="E174">
        <f>EXP(1.953+2.399*LN(D174/1000))</f>
        <v>0.32691932124936779</v>
      </c>
      <c r="F174" t="str">
        <f t="shared" si="4"/>
        <v>Copepod</v>
      </c>
    </row>
    <row r="175" spans="1:6" x14ac:dyDescent="0.3">
      <c r="A175" s="5">
        <v>44824</v>
      </c>
      <c r="B175">
        <v>99</v>
      </c>
      <c r="C175">
        <v>4</v>
      </c>
      <c r="D175">
        <v>666</v>
      </c>
      <c r="E175">
        <f t="shared" ref="E175:E234" si="7">EXP(1.953+2.399*LN(D175/1000))</f>
        <v>2.6588375216836262</v>
      </c>
      <c r="F175" t="str">
        <f t="shared" si="4"/>
        <v>Copepod</v>
      </c>
    </row>
    <row r="176" spans="1:6" x14ac:dyDescent="0.3">
      <c r="A176" s="5">
        <v>44847</v>
      </c>
      <c r="B176">
        <v>2</v>
      </c>
      <c r="C176">
        <v>4</v>
      </c>
      <c r="D176">
        <v>541</v>
      </c>
      <c r="E176">
        <f t="shared" si="7"/>
        <v>1.6147948741128311</v>
      </c>
      <c r="F176" t="str">
        <f t="shared" si="4"/>
        <v>Copepod</v>
      </c>
    </row>
    <row r="177" spans="1:6" x14ac:dyDescent="0.3">
      <c r="A177" s="5">
        <v>44847</v>
      </c>
      <c r="B177">
        <v>22</v>
      </c>
      <c r="C177">
        <v>4</v>
      </c>
      <c r="D177">
        <v>530</v>
      </c>
      <c r="E177">
        <f t="shared" si="7"/>
        <v>1.5371453453914652</v>
      </c>
      <c r="F177" t="str">
        <f t="shared" si="4"/>
        <v>Copepod</v>
      </c>
    </row>
    <row r="178" spans="1:6" x14ac:dyDescent="0.3">
      <c r="A178" s="5">
        <v>44847</v>
      </c>
      <c r="B178">
        <v>25</v>
      </c>
      <c r="C178">
        <v>4</v>
      </c>
      <c r="D178">
        <v>588</v>
      </c>
      <c r="E178">
        <f t="shared" si="7"/>
        <v>1.9720291415443447</v>
      </c>
      <c r="F178" t="str">
        <f t="shared" si="4"/>
        <v>Copepod</v>
      </c>
    </row>
    <row r="179" spans="1:6" x14ac:dyDescent="0.3">
      <c r="A179" s="5">
        <v>44847</v>
      </c>
      <c r="B179">
        <v>37</v>
      </c>
      <c r="C179">
        <v>4</v>
      </c>
      <c r="D179">
        <v>340</v>
      </c>
      <c r="E179">
        <f t="shared" si="7"/>
        <v>0.52990137342423993</v>
      </c>
      <c r="F179" t="str">
        <f t="shared" si="4"/>
        <v>Copepod</v>
      </c>
    </row>
    <row r="180" spans="1:6" x14ac:dyDescent="0.3">
      <c r="A180" s="5">
        <v>44847</v>
      </c>
      <c r="B180">
        <v>41</v>
      </c>
      <c r="C180">
        <v>4</v>
      </c>
      <c r="D180">
        <v>593</v>
      </c>
      <c r="E180">
        <f t="shared" si="7"/>
        <v>2.0124974211978675</v>
      </c>
      <c r="F180" t="str">
        <f t="shared" si="4"/>
        <v>Copepod</v>
      </c>
    </row>
    <row r="181" spans="1:6" x14ac:dyDescent="0.3">
      <c r="A181" s="5">
        <v>44847</v>
      </c>
      <c r="B181">
        <v>46</v>
      </c>
      <c r="C181">
        <v>4</v>
      </c>
      <c r="D181">
        <v>572</v>
      </c>
      <c r="E181">
        <f t="shared" si="7"/>
        <v>1.8457386063770282</v>
      </c>
      <c r="F181" t="str">
        <f t="shared" si="4"/>
        <v>Copepod</v>
      </c>
    </row>
    <row r="182" spans="1:6" x14ac:dyDescent="0.3">
      <c r="A182" s="5">
        <v>44847</v>
      </c>
      <c r="B182">
        <v>56</v>
      </c>
      <c r="C182">
        <v>4</v>
      </c>
      <c r="D182">
        <v>1433</v>
      </c>
      <c r="E182">
        <f t="shared" si="7"/>
        <v>16.711357650316188</v>
      </c>
      <c r="F182" t="str">
        <f t="shared" si="4"/>
        <v>Copepod</v>
      </c>
    </row>
    <row r="183" spans="1:6" x14ac:dyDescent="0.3">
      <c r="A183" s="5">
        <v>44847</v>
      </c>
      <c r="B183">
        <v>65</v>
      </c>
      <c r="C183">
        <v>4</v>
      </c>
      <c r="D183">
        <v>574</v>
      </c>
      <c r="E183">
        <f t="shared" si="7"/>
        <v>1.8612587525047997</v>
      </c>
      <c r="F183" t="str">
        <f t="shared" si="4"/>
        <v>Copepod</v>
      </c>
    </row>
    <row r="184" spans="1:6" x14ac:dyDescent="0.3">
      <c r="A184" s="5">
        <v>44847</v>
      </c>
      <c r="B184">
        <v>77</v>
      </c>
      <c r="C184">
        <v>4</v>
      </c>
      <c r="D184">
        <v>589</v>
      </c>
      <c r="E184">
        <f t="shared" si="7"/>
        <v>1.9800844598805509</v>
      </c>
      <c r="F184" t="str">
        <f t="shared" si="4"/>
        <v>Copepod</v>
      </c>
    </row>
    <row r="185" spans="1:6" x14ac:dyDescent="0.3">
      <c r="A185" s="5">
        <v>44847</v>
      </c>
      <c r="B185">
        <v>80</v>
      </c>
      <c r="C185">
        <v>4</v>
      </c>
      <c r="D185">
        <v>475</v>
      </c>
      <c r="E185">
        <f t="shared" si="7"/>
        <v>1.181857437669346</v>
      </c>
      <c r="F185" t="str">
        <f t="shared" si="4"/>
        <v>Copepod</v>
      </c>
    </row>
    <row r="186" spans="1:6" x14ac:dyDescent="0.3">
      <c r="A186" s="5">
        <v>44847</v>
      </c>
      <c r="B186">
        <v>85</v>
      </c>
      <c r="C186">
        <v>4</v>
      </c>
      <c r="D186">
        <v>280</v>
      </c>
      <c r="E186">
        <f t="shared" si="7"/>
        <v>0.33259004075747983</v>
      </c>
      <c r="F186" t="str">
        <f t="shared" si="4"/>
        <v>Copepod</v>
      </c>
    </row>
    <row r="187" spans="1:6" x14ac:dyDescent="0.3">
      <c r="A187" s="5">
        <v>44847</v>
      </c>
      <c r="B187">
        <v>100</v>
      </c>
      <c r="C187">
        <v>4</v>
      </c>
      <c r="D187">
        <v>330</v>
      </c>
      <c r="E187">
        <f t="shared" si="7"/>
        <v>0.49327836163089084</v>
      </c>
      <c r="F187" t="str">
        <f t="shared" si="4"/>
        <v>Copepod</v>
      </c>
    </row>
    <row r="188" spans="1:6" x14ac:dyDescent="0.3">
      <c r="A188" s="5">
        <v>45010</v>
      </c>
      <c r="B188">
        <v>4</v>
      </c>
      <c r="C188">
        <v>4</v>
      </c>
      <c r="D188">
        <v>779</v>
      </c>
      <c r="E188">
        <f t="shared" si="7"/>
        <v>3.8723578487759118</v>
      </c>
      <c r="F188" t="str">
        <f t="shared" si="4"/>
        <v>Copepod</v>
      </c>
    </row>
    <row r="189" spans="1:6" x14ac:dyDescent="0.3">
      <c r="A189" s="5">
        <v>45010</v>
      </c>
      <c r="B189">
        <v>6</v>
      </c>
      <c r="C189">
        <v>4</v>
      </c>
      <c r="D189">
        <v>551</v>
      </c>
      <c r="E189">
        <f t="shared" si="7"/>
        <v>1.6873291477814263</v>
      </c>
      <c r="F189" t="str">
        <f t="shared" si="4"/>
        <v>Copepod</v>
      </c>
    </row>
    <row r="190" spans="1:6" x14ac:dyDescent="0.3">
      <c r="A190" s="5">
        <v>45010</v>
      </c>
      <c r="B190">
        <v>14</v>
      </c>
      <c r="C190">
        <v>4</v>
      </c>
      <c r="D190">
        <v>794</v>
      </c>
      <c r="E190">
        <f t="shared" si="7"/>
        <v>4.053652429902117</v>
      </c>
      <c r="F190" t="str">
        <f t="shared" si="4"/>
        <v>Copepod</v>
      </c>
    </row>
    <row r="191" spans="1:6" x14ac:dyDescent="0.3">
      <c r="A191" s="5">
        <v>45010</v>
      </c>
      <c r="B191">
        <v>17</v>
      </c>
      <c r="C191">
        <v>4</v>
      </c>
      <c r="D191">
        <v>347</v>
      </c>
      <c r="E191">
        <f t="shared" si="7"/>
        <v>0.5564517764010567</v>
      </c>
      <c r="F191" t="str">
        <f t="shared" si="4"/>
        <v>Copepod</v>
      </c>
    </row>
    <row r="192" spans="1:6" x14ac:dyDescent="0.3">
      <c r="A192" s="5">
        <v>45010</v>
      </c>
      <c r="B192">
        <v>19</v>
      </c>
      <c r="C192">
        <v>4</v>
      </c>
      <c r="D192">
        <v>553</v>
      </c>
      <c r="E192">
        <f t="shared" si="7"/>
        <v>1.7020594029177356</v>
      </c>
      <c r="F192" t="str">
        <f t="shared" si="4"/>
        <v>Copepod</v>
      </c>
    </row>
    <row r="193" spans="1:6" x14ac:dyDescent="0.3">
      <c r="A193" s="5">
        <v>45010</v>
      </c>
      <c r="B193">
        <v>20</v>
      </c>
      <c r="C193">
        <v>4</v>
      </c>
      <c r="D193">
        <v>583</v>
      </c>
      <c r="E193">
        <f t="shared" si="7"/>
        <v>1.9320394324960508</v>
      </c>
      <c r="F193" t="str">
        <f t="shared" si="4"/>
        <v>Copepod</v>
      </c>
    </row>
    <row r="194" spans="1:6" x14ac:dyDescent="0.3">
      <c r="A194" s="5">
        <v>45010</v>
      </c>
      <c r="B194">
        <v>23</v>
      </c>
      <c r="C194">
        <v>4</v>
      </c>
      <c r="D194">
        <v>843</v>
      </c>
      <c r="E194">
        <f t="shared" si="7"/>
        <v>4.6799097144922417</v>
      </c>
      <c r="F194" t="str">
        <f t="shared" ref="F194:F257" si="8">IF(C194=1, "Cladoceran",IF(C194=2, "Cladoceran",IF(C194=3, "Copepod",IF(C194=4, "Copepod",IF(C194=5, "Copepod",IF(C194=6, "Rotifer",IF(C194=7, "Rotifer",IF(C194=8, "Rotifer",IF(C194=9, "Rotifer",IF(C194=10, "Rotifer",IF(C194=11, "Mollusca",IF(C194=12, "Cladoceran",IF(C194=13, "Copepod",IF(C194=14, "Copepod",IF(C194=15, "Rotifer")))))))))))))))</f>
        <v>Copepod</v>
      </c>
    </row>
    <row r="195" spans="1:6" x14ac:dyDescent="0.3">
      <c r="A195" s="5">
        <v>45010</v>
      </c>
      <c r="B195">
        <v>24</v>
      </c>
      <c r="C195">
        <v>4</v>
      </c>
      <c r="D195">
        <v>570</v>
      </c>
      <c r="E195">
        <f t="shared" si="7"/>
        <v>1.8302941933932138</v>
      </c>
      <c r="F195" t="str">
        <f t="shared" si="8"/>
        <v>Copepod</v>
      </c>
    </row>
    <row r="196" spans="1:6" x14ac:dyDescent="0.3">
      <c r="A196" s="5">
        <v>45010</v>
      </c>
      <c r="B196">
        <v>35</v>
      </c>
      <c r="C196">
        <v>4</v>
      </c>
      <c r="D196">
        <v>991</v>
      </c>
      <c r="E196">
        <f t="shared" si="7"/>
        <v>6.8985500619997264</v>
      </c>
      <c r="F196" t="str">
        <f t="shared" si="8"/>
        <v>Copepod</v>
      </c>
    </row>
    <row r="197" spans="1:6" x14ac:dyDescent="0.3">
      <c r="A197" s="5">
        <v>45010</v>
      </c>
      <c r="B197">
        <v>37</v>
      </c>
      <c r="C197">
        <v>4</v>
      </c>
      <c r="D197">
        <v>690</v>
      </c>
      <c r="E197">
        <f t="shared" si="7"/>
        <v>2.8945169149472565</v>
      </c>
      <c r="F197" t="str">
        <f t="shared" si="8"/>
        <v>Copepod</v>
      </c>
    </row>
    <row r="198" spans="1:6" x14ac:dyDescent="0.3">
      <c r="A198" s="5">
        <v>45010</v>
      </c>
      <c r="B198">
        <v>51</v>
      </c>
      <c r="C198">
        <v>4</v>
      </c>
      <c r="D198">
        <v>707</v>
      </c>
      <c r="E198">
        <f t="shared" si="7"/>
        <v>3.0685577201347249</v>
      </c>
      <c r="F198" t="str">
        <f t="shared" si="8"/>
        <v>Copepod</v>
      </c>
    </row>
    <row r="199" spans="1:6" x14ac:dyDescent="0.3">
      <c r="A199" s="5">
        <v>45010</v>
      </c>
      <c r="B199">
        <v>52</v>
      </c>
      <c r="C199">
        <v>4</v>
      </c>
      <c r="D199">
        <v>1125</v>
      </c>
      <c r="E199">
        <f t="shared" si="7"/>
        <v>9.3517313991726176</v>
      </c>
      <c r="F199" t="str">
        <f t="shared" si="8"/>
        <v>Copepod</v>
      </c>
    </row>
    <row r="200" spans="1:6" x14ac:dyDescent="0.3">
      <c r="A200" s="5">
        <v>45010</v>
      </c>
      <c r="B200">
        <v>53</v>
      </c>
      <c r="C200">
        <v>4</v>
      </c>
      <c r="D200">
        <v>794</v>
      </c>
      <c r="E200">
        <f t="shared" si="7"/>
        <v>4.053652429902117</v>
      </c>
      <c r="F200" t="str">
        <f t="shared" si="8"/>
        <v>Copepod</v>
      </c>
    </row>
    <row r="201" spans="1:6" x14ac:dyDescent="0.3">
      <c r="A201" s="5">
        <v>45010</v>
      </c>
      <c r="B201">
        <v>59</v>
      </c>
      <c r="C201">
        <v>4</v>
      </c>
      <c r="D201">
        <v>657</v>
      </c>
      <c r="E201">
        <f t="shared" si="7"/>
        <v>2.5734542074345717</v>
      </c>
      <c r="F201" t="str">
        <f t="shared" si="8"/>
        <v>Copepod</v>
      </c>
    </row>
    <row r="202" spans="1:6" x14ac:dyDescent="0.3">
      <c r="A202" s="5">
        <v>45010</v>
      </c>
      <c r="B202">
        <v>60</v>
      </c>
      <c r="C202">
        <v>4</v>
      </c>
      <c r="D202">
        <v>543</v>
      </c>
      <c r="E202">
        <f t="shared" si="7"/>
        <v>1.6291531570209978</v>
      </c>
      <c r="F202" t="str">
        <f t="shared" si="8"/>
        <v>Copepod</v>
      </c>
    </row>
    <row r="203" spans="1:6" x14ac:dyDescent="0.3">
      <c r="A203" s="5">
        <v>45010</v>
      </c>
      <c r="B203">
        <v>62</v>
      </c>
      <c r="C203">
        <v>4</v>
      </c>
      <c r="D203">
        <v>721</v>
      </c>
      <c r="E203">
        <f t="shared" si="7"/>
        <v>3.2163538590678216</v>
      </c>
      <c r="F203" t="str">
        <f t="shared" si="8"/>
        <v>Copepod</v>
      </c>
    </row>
    <row r="204" spans="1:6" x14ac:dyDescent="0.3">
      <c r="A204" s="5">
        <v>45010</v>
      </c>
      <c r="B204">
        <v>66</v>
      </c>
      <c r="C204">
        <v>4</v>
      </c>
      <c r="D204">
        <v>740</v>
      </c>
      <c r="E204">
        <f t="shared" si="7"/>
        <v>3.4234502323684337</v>
      </c>
      <c r="F204" t="str">
        <f t="shared" si="8"/>
        <v>Copepod</v>
      </c>
    </row>
    <row r="205" spans="1:6" x14ac:dyDescent="0.3">
      <c r="A205" s="5">
        <v>45010</v>
      </c>
      <c r="B205">
        <v>68</v>
      </c>
      <c r="C205">
        <v>4</v>
      </c>
      <c r="D205">
        <v>1226</v>
      </c>
      <c r="E205">
        <f t="shared" si="7"/>
        <v>11.493856246712001</v>
      </c>
      <c r="F205" t="str">
        <f t="shared" si="8"/>
        <v>Copepod</v>
      </c>
    </row>
    <row r="206" spans="1:6" x14ac:dyDescent="0.3">
      <c r="A206" s="5">
        <v>45010</v>
      </c>
      <c r="B206">
        <v>72</v>
      </c>
      <c r="C206">
        <v>4</v>
      </c>
      <c r="D206">
        <v>942</v>
      </c>
      <c r="E206">
        <f t="shared" si="7"/>
        <v>6.1083686415930121</v>
      </c>
      <c r="F206" t="str">
        <f t="shared" si="8"/>
        <v>Copepod</v>
      </c>
    </row>
    <row r="207" spans="1:6" x14ac:dyDescent="0.3">
      <c r="A207" s="5">
        <v>45010</v>
      </c>
      <c r="B207">
        <v>73</v>
      </c>
      <c r="C207">
        <v>4</v>
      </c>
      <c r="D207">
        <v>946</v>
      </c>
      <c r="E207">
        <f t="shared" si="7"/>
        <v>6.1707785239358017</v>
      </c>
      <c r="F207" t="str">
        <f t="shared" si="8"/>
        <v>Copepod</v>
      </c>
    </row>
    <row r="208" spans="1:6" x14ac:dyDescent="0.3">
      <c r="A208" s="5">
        <v>45010</v>
      </c>
      <c r="B208">
        <v>75</v>
      </c>
      <c r="C208">
        <v>4</v>
      </c>
      <c r="D208">
        <v>589</v>
      </c>
      <c r="E208">
        <f t="shared" si="7"/>
        <v>1.9800844598805509</v>
      </c>
      <c r="F208" t="str">
        <f t="shared" si="8"/>
        <v>Copepod</v>
      </c>
    </row>
    <row r="209" spans="1:6" x14ac:dyDescent="0.3">
      <c r="A209" s="5">
        <v>45010</v>
      </c>
      <c r="B209">
        <v>84</v>
      </c>
      <c r="C209">
        <v>4</v>
      </c>
      <c r="D209">
        <v>527</v>
      </c>
      <c r="E209">
        <f t="shared" si="7"/>
        <v>1.5163546557877809</v>
      </c>
      <c r="F209" t="str">
        <f t="shared" si="8"/>
        <v>Copepod</v>
      </c>
    </row>
    <row r="210" spans="1:6" x14ac:dyDescent="0.3">
      <c r="A210" s="5">
        <v>45010</v>
      </c>
      <c r="B210">
        <v>86</v>
      </c>
      <c r="C210">
        <v>4</v>
      </c>
      <c r="D210">
        <v>300</v>
      </c>
      <c r="E210">
        <f t="shared" si="7"/>
        <v>0.39245603625370168</v>
      </c>
      <c r="F210" t="str">
        <f t="shared" si="8"/>
        <v>Copepod</v>
      </c>
    </row>
    <row r="211" spans="1:6" x14ac:dyDescent="0.3">
      <c r="A211" s="5">
        <v>45010</v>
      </c>
      <c r="B211">
        <v>100</v>
      </c>
      <c r="C211">
        <v>4</v>
      </c>
      <c r="D211">
        <v>1010</v>
      </c>
      <c r="E211">
        <f t="shared" si="7"/>
        <v>7.2201147325743467</v>
      </c>
      <c r="F211" t="str">
        <f t="shared" si="8"/>
        <v>Copepod</v>
      </c>
    </row>
    <row r="212" spans="1:6" x14ac:dyDescent="0.3">
      <c r="A212" s="5">
        <v>45062</v>
      </c>
      <c r="B212">
        <v>3</v>
      </c>
      <c r="C212">
        <v>4</v>
      </c>
      <c r="D212">
        <v>611</v>
      </c>
      <c r="E212">
        <f t="shared" si="7"/>
        <v>2.1621707432491428</v>
      </c>
      <c r="F212" t="str">
        <f t="shared" si="8"/>
        <v>Copepod</v>
      </c>
    </row>
    <row r="213" spans="1:6" x14ac:dyDescent="0.3">
      <c r="A213" s="5">
        <v>45062</v>
      </c>
      <c r="B213">
        <v>12</v>
      </c>
      <c r="C213">
        <v>4</v>
      </c>
      <c r="D213">
        <v>296</v>
      </c>
      <c r="E213">
        <f t="shared" si="7"/>
        <v>0.38001954880747169</v>
      </c>
      <c r="F213" t="str">
        <f t="shared" si="8"/>
        <v>Copepod</v>
      </c>
    </row>
    <row r="214" spans="1:6" x14ac:dyDescent="0.3">
      <c r="A214" s="5">
        <v>45062</v>
      </c>
      <c r="B214">
        <v>21</v>
      </c>
      <c r="C214">
        <v>4</v>
      </c>
      <c r="D214">
        <v>420</v>
      </c>
      <c r="E214">
        <f t="shared" si="7"/>
        <v>0.87973560816149976</v>
      </c>
      <c r="F214" t="str">
        <f t="shared" si="8"/>
        <v>Copepod</v>
      </c>
    </row>
    <row r="215" spans="1:6" x14ac:dyDescent="0.3">
      <c r="A215" s="5">
        <v>45062</v>
      </c>
      <c r="B215">
        <v>22</v>
      </c>
      <c r="C215">
        <v>4</v>
      </c>
      <c r="D215">
        <v>462</v>
      </c>
      <c r="E215">
        <f t="shared" si="7"/>
        <v>1.1057405145419437</v>
      </c>
      <c r="F215" t="str">
        <f t="shared" si="8"/>
        <v>Copepod</v>
      </c>
    </row>
    <row r="216" spans="1:6" x14ac:dyDescent="0.3">
      <c r="A216" s="5">
        <v>45062</v>
      </c>
      <c r="B216">
        <v>30</v>
      </c>
      <c r="C216">
        <v>4</v>
      </c>
      <c r="D216">
        <v>309</v>
      </c>
      <c r="E216">
        <f t="shared" si="7"/>
        <v>0.42129617419068532</v>
      </c>
      <c r="F216" t="str">
        <f t="shared" si="8"/>
        <v>Copepod</v>
      </c>
    </row>
    <row r="217" spans="1:6" x14ac:dyDescent="0.3">
      <c r="A217" s="5">
        <v>45062</v>
      </c>
      <c r="B217">
        <v>43</v>
      </c>
      <c r="C217">
        <v>4</v>
      </c>
      <c r="D217">
        <v>409</v>
      </c>
      <c r="E217">
        <f t="shared" si="7"/>
        <v>0.82547008499205143</v>
      </c>
      <c r="F217" t="str">
        <f t="shared" si="8"/>
        <v>Copepod</v>
      </c>
    </row>
    <row r="218" spans="1:6" x14ac:dyDescent="0.3">
      <c r="A218" s="5">
        <v>45062</v>
      </c>
      <c r="B218">
        <v>49</v>
      </c>
      <c r="C218">
        <v>4</v>
      </c>
      <c r="D218">
        <v>450</v>
      </c>
      <c r="E218">
        <f t="shared" si="7"/>
        <v>1.0380874572911796</v>
      </c>
      <c r="F218" t="str">
        <f t="shared" si="8"/>
        <v>Copepod</v>
      </c>
    </row>
    <row r="219" spans="1:6" x14ac:dyDescent="0.3">
      <c r="A219" s="5">
        <v>45062</v>
      </c>
      <c r="B219">
        <v>52</v>
      </c>
      <c r="C219">
        <v>4</v>
      </c>
      <c r="D219">
        <v>289</v>
      </c>
      <c r="E219">
        <f t="shared" si="7"/>
        <v>0.3588153782467734</v>
      </c>
      <c r="F219" t="str">
        <f t="shared" si="8"/>
        <v>Copepod</v>
      </c>
    </row>
    <row r="220" spans="1:6" x14ac:dyDescent="0.3">
      <c r="A220" s="5">
        <v>45062</v>
      </c>
      <c r="B220">
        <v>65</v>
      </c>
      <c r="C220">
        <v>4</v>
      </c>
      <c r="D220">
        <v>264</v>
      </c>
      <c r="E220">
        <f t="shared" si="7"/>
        <v>0.28880515689734715</v>
      </c>
      <c r="F220" t="str">
        <f t="shared" si="8"/>
        <v>Copepod</v>
      </c>
    </row>
    <row r="221" spans="1:6" x14ac:dyDescent="0.3">
      <c r="A221" s="5">
        <v>45062</v>
      </c>
      <c r="B221">
        <v>76</v>
      </c>
      <c r="C221">
        <v>4</v>
      </c>
      <c r="D221">
        <v>445</v>
      </c>
      <c r="E221">
        <f t="shared" si="7"/>
        <v>1.0106314046434237</v>
      </c>
      <c r="F221" t="str">
        <f t="shared" si="8"/>
        <v>Copepod</v>
      </c>
    </row>
    <row r="222" spans="1:6" x14ac:dyDescent="0.3">
      <c r="A222" s="5">
        <v>45062</v>
      </c>
      <c r="B222">
        <v>78</v>
      </c>
      <c r="C222">
        <v>4</v>
      </c>
      <c r="D222">
        <v>355</v>
      </c>
      <c r="E222">
        <f t="shared" si="7"/>
        <v>0.58772605216470708</v>
      </c>
      <c r="F222" t="str">
        <f t="shared" si="8"/>
        <v>Copepod</v>
      </c>
    </row>
    <row r="223" spans="1:6" x14ac:dyDescent="0.3">
      <c r="A223" s="5">
        <v>45062</v>
      </c>
      <c r="B223">
        <v>81</v>
      </c>
      <c r="C223">
        <v>4</v>
      </c>
      <c r="D223">
        <v>295</v>
      </c>
      <c r="E223">
        <f t="shared" si="7"/>
        <v>0.37694686827679025</v>
      </c>
      <c r="F223" t="str">
        <f t="shared" si="8"/>
        <v>Copepod</v>
      </c>
    </row>
    <row r="224" spans="1:6" x14ac:dyDescent="0.3">
      <c r="A224" s="5">
        <v>45062</v>
      </c>
      <c r="B224">
        <v>92</v>
      </c>
      <c r="C224">
        <v>4</v>
      </c>
      <c r="D224">
        <v>287</v>
      </c>
      <c r="E224">
        <f t="shared" si="7"/>
        <v>0.35288710866792516</v>
      </c>
      <c r="F224" t="str">
        <f t="shared" si="8"/>
        <v>Copepod</v>
      </c>
    </row>
    <row r="225" spans="1:6" x14ac:dyDescent="0.3">
      <c r="A225" s="5">
        <v>45098</v>
      </c>
      <c r="B225">
        <v>1</v>
      </c>
      <c r="C225">
        <v>4</v>
      </c>
      <c r="D225">
        <v>272</v>
      </c>
      <c r="E225">
        <f t="shared" si="7"/>
        <v>0.31024723806235488</v>
      </c>
      <c r="F225" t="str">
        <f t="shared" si="8"/>
        <v>Copepod</v>
      </c>
    </row>
    <row r="226" spans="1:6" x14ac:dyDescent="0.3">
      <c r="A226" s="5">
        <v>45098</v>
      </c>
      <c r="B226">
        <v>21</v>
      </c>
      <c r="C226">
        <v>4</v>
      </c>
      <c r="D226">
        <v>553</v>
      </c>
      <c r="E226">
        <f t="shared" si="7"/>
        <v>1.7020594029177356</v>
      </c>
      <c r="F226" t="str">
        <f t="shared" si="8"/>
        <v>Copepod</v>
      </c>
    </row>
    <row r="227" spans="1:6" x14ac:dyDescent="0.3">
      <c r="A227" s="5">
        <v>45098</v>
      </c>
      <c r="B227">
        <v>24</v>
      </c>
      <c r="C227">
        <v>4</v>
      </c>
      <c r="D227">
        <v>429</v>
      </c>
      <c r="E227">
        <f t="shared" si="7"/>
        <v>0.92564011390448198</v>
      </c>
      <c r="F227" t="str">
        <f t="shared" si="8"/>
        <v>Copepod</v>
      </c>
    </row>
    <row r="228" spans="1:6" x14ac:dyDescent="0.3">
      <c r="A228" s="5">
        <v>45098</v>
      </c>
      <c r="B228">
        <v>41</v>
      </c>
      <c r="C228">
        <v>4</v>
      </c>
      <c r="D228">
        <v>397</v>
      </c>
      <c r="E228">
        <f t="shared" si="7"/>
        <v>0.76855605573797214</v>
      </c>
      <c r="F228" t="str">
        <f t="shared" si="8"/>
        <v>Copepod</v>
      </c>
    </row>
    <row r="229" spans="1:6" x14ac:dyDescent="0.3">
      <c r="A229" s="5">
        <v>45098</v>
      </c>
      <c r="B229">
        <v>55</v>
      </c>
      <c r="C229">
        <v>4</v>
      </c>
      <c r="D229">
        <v>847</v>
      </c>
      <c r="E229">
        <f t="shared" si="7"/>
        <v>4.7333587809993976</v>
      </c>
      <c r="F229" t="str">
        <f t="shared" si="8"/>
        <v>Copepod</v>
      </c>
    </row>
    <row r="230" spans="1:6" x14ac:dyDescent="0.3">
      <c r="A230" s="5">
        <v>45098</v>
      </c>
      <c r="B230">
        <v>61</v>
      </c>
      <c r="C230">
        <v>4</v>
      </c>
      <c r="D230">
        <v>1397</v>
      </c>
      <c r="E230">
        <f t="shared" si="7"/>
        <v>15.721837438626515</v>
      </c>
      <c r="F230" t="str">
        <f t="shared" si="8"/>
        <v>Copepod</v>
      </c>
    </row>
    <row r="231" spans="1:6" x14ac:dyDescent="0.3">
      <c r="A231" s="5">
        <v>45162</v>
      </c>
      <c r="B231">
        <v>31</v>
      </c>
      <c r="C231">
        <v>4</v>
      </c>
      <c r="D231">
        <v>475</v>
      </c>
      <c r="E231">
        <f t="shared" si="7"/>
        <v>1.181857437669346</v>
      </c>
      <c r="F231" t="str">
        <f t="shared" si="8"/>
        <v>Copepod</v>
      </c>
    </row>
    <row r="232" spans="1:6" x14ac:dyDescent="0.3">
      <c r="A232" s="5">
        <v>45162</v>
      </c>
      <c r="B232">
        <v>34</v>
      </c>
      <c r="C232">
        <v>4</v>
      </c>
      <c r="D232">
        <v>279</v>
      </c>
      <c r="E232">
        <f t="shared" si="7"/>
        <v>0.32974757228920026</v>
      </c>
      <c r="F232" t="str">
        <f t="shared" si="8"/>
        <v>Copepod</v>
      </c>
    </row>
    <row r="233" spans="1:6" x14ac:dyDescent="0.3">
      <c r="A233" s="5">
        <v>45162</v>
      </c>
      <c r="B233">
        <v>61</v>
      </c>
      <c r="C233">
        <v>4</v>
      </c>
      <c r="D233">
        <v>439</v>
      </c>
      <c r="E233">
        <f t="shared" si="7"/>
        <v>0.97824921307723867</v>
      </c>
      <c r="F233" t="str">
        <f t="shared" si="8"/>
        <v>Copepod</v>
      </c>
    </row>
    <row r="234" spans="1:6" x14ac:dyDescent="0.3">
      <c r="A234" s="5">
        <v>45162</v>
      </c>
      <c r="B234">
        <v>100</v>
      </c>
      <c r="C234">
        <v>4</v>
      </c>
      <c r="D234">
        <v>226</v>
      </c>
      <c r="E234">
        <f t="shared" si="7"/>
        <v>0.19892220685293419</v>
      </c>
      <c r="F234" t="str">
        <f t="shared" si="8"/>
        <v>Copepod</v>
      </c>
    </row>
    <row r="235" spans="1:6" x14ac:dyDescent="0.3">
      <c r="A235" s="5">
        <v>44824</v>
      </c>
      <c r="B235">
        <v>1</v>
      </c>
      <c r="C235">
        <v>5</v>
      </c>
      <c r="D235">
        <v>118</v>
      </c>
      <c r="E235">
        <f>EXP(1.953+2.399*LN(D235/1000))</f>
        <v>4.1842927188643034E-2</v>
      </c>
      <c r="F235" t="str">
        <f t="shared" si="8"/>
        <v>Copepod</v>
      </c>
    </row>
    <row r="236" spans="1:6" x14ac:dyDescent="0.3">
      <c r="A236" s="5">
        <v>44824</v>
      </c>
      <c r="B236">
        <v>4</v>
      </c>
      <c r="C236">
        <v>5</v>
      </c>
      <c r="D236">
        <v>222</v>
      </c>
      <c r="E236">
        <f t="shared" ref="E236:E299" si="9">EXP(1.953+2.399*LN(D236/1000))</f>
        <v>0.19058025726326694</v>
      </c>
      <c r="F236" t="str">
        <f t="shared" si="8"/>
        <v>Copepod</v>
      </c>
    </row>
    <row r="237" spans="1:6" x14ac:dyDescent="0.3">
      <c r="A237" s="5">
        <v>44824</v>
      </c>
      <c r="B237">
        <v>6</v>
      </c>
      <c r="C237">
        <v>5</v>
      </c>
      <c r="D237">
        <v>184</v>
      </c>
      <c r="E237">
        <f t="shared" si="9"/>
        <v>0.12147169190616375</v>
      </c>
      <c r="F237" t="str">
        <f t="shared" si="8"/>
        <v>Copepod</v>
      </c>
    </row>
    <row r="238" spans="1:6" x14ac:dyDescent="0.3">
      <c r="A238" s="5">
        <v>44824</v>
      </c>
      <c r="B238">
        <v>7</v>
      </c>
      <c r="C238">
        <v>5</v>
      </c>
      <c r="D238">
        <v>173</v>
      </c>
      <c r="E238">
        <f t="shared" si="9"/>
        <v>0.10477308327342916</v>
      </c>
      <c r="F238" t="str">
        <f t="shared" si="8"/>
        <v>Copepod</v>
      </c>
    </row>
    <row r="239" spans="1:6" x14ac:dyDescent="0.3">
      <c r="A239" s="5">
        <v>44824</v>
      </c>
      <c r="B239">
        <v>10</v>
      </c>
      <c r="C239">
        <v>5</v>
      </c>
      <c r="D239">
        <v>234</v>
      </c>
      <c r="E239">
        <f t="shared" si="9"/>
        <v>0.21623498728598389</v>
      </c>
      <c r="F239" t="str">
        <f t="shared" si="8"/>
        <v>Copepod</v>
      </c>
    </row>
    <row r="240" spans="1:6" x14ac:dyDescent="0.3">
      <c r="A240" s="5">
        <v>44824</v>
      </c>
      <c r="B240">
        <v>16</v>
      </c>
      <c r="C240">
        <v>5</v>
      </c>
      <c r="D240">
        <v>152</v>
      </c>
      <c r="E240">
        <f t="shared" si="9"/>
        <v>7.6810375924699748E-2</v>
      </c>
      <c r="F240" t="str">
        <f t="shared" si="8"/>
        <v>Copepod</v>
      </c>
    </row>
    <row r="241" spans="1:6" x14ac:dyDescent="0.3">
      <c r="A241" s="5">
        <v>44824</v>
      </c>
      <c r="B241">
        <v>17</v>
      </c>
      <c r="C241">
        <v>5</v>
      </c>
      <c r="D241">
        <v>176</v>
      </c>
      <c r="E241">
        <f t="shared" si="9"/>
        <v>0.10918475734339692</v>
      </c>
      <c r="F241" t="str">
        <f t="shared" si="8"/>
        <v>Copepod</v>
      </c>
    </row>
    <row r="242" spans="1:6" x14ac:dyDescent="0.3">
      <c r="A242" s="5">
        <v>44824</v>
      </c>
      <c r="B242">
        <v>22</v>
      </c>
      <c r="C242">
        <v>5</v>
      </c>
      <c r="D242">
        <v>295</v>
      </c>
      <c r="E242">
        <f t="shared" si="9"/>
        <v>0.37694686827679025</v>
      </c>
      <c r="F242" t="str">
        <f t="shared" si="8"/>
        <v>Copepod</v>
      </c>
    </row>
    <row r="243" spans="1:6" x14ac:dyDescent="0.3">
      <c r="A243" s="5">
        <v>44824</v>
      </c>
      <c r="B243">
        <v>47</v>
      </c>
      <c r="C243">
        <v>5</v>
      </c>
      <c r="D243">
        <v>143</v>
      </c>
      <c r="E243">
        <f t="shared" si="9"/>
        <v>6.6348067379991868E-2</v>
      </c>
      <c r="F243" t="str">
        <f t="shared" si="8"/>
        <v>Copepod</v>
      </c>
    </row>
    <row r="244" spans="1:6" x14ac:dyDescent="0.3">
      <c r="A244" s="5">
        <v>44824</v>
      </c>
      <c r="B244">
        <v>53</v>
      </c>
      <c r="C244">
        <v>5</v>
      </c>
      <c r="D244">
        <v>217</v>
      </c>
      <c r="E244">
        <f t="shared" si="9"/>
        <v>0.18044465600884951</v>
      </c>
      <c r="F244" t="str">
        <f t="shared" si="8"/>
        <v>Copepod</v>
      </c>
    </row>
    <row r="245" spans="1:6" x14ac:dyDescent="0.3">
      <c r="A245" s="5">
        <v>44824</v>
      </c>
      <c r="B245">
        <v>58</v>
      </c>
      <c r="C245">
        <v>5</v>
      </c>
      <c r="D245">
        <v>302</v>
      </c>
      <c r="E245">
        <f t="shared" si="9"/>
        <v>0.39876201263923156</v>
      </c>
      <c r="F245" t="str">
        <f t="shared" si="8"/>
        <v>Copepod</v>
      </c>
    </row>
    <row r="246" spans="1:6" x14ac:dyDescent="0.3">
      <c r="A246" s="5">
        <v>44824</v>
      </c>
      <c r="B246">
        <v>60</v>
      </c>
      <c r="C246">
        <v>5</v>
      </c>
      <c r="D246">
        <v>288</v>
      </c>
      <c r="E246">
        <f t="shared" si="9"/>
        <v>0.35584404411894643</v>
      </c>
      <c r="F246" t="str">
        <f t="shared" si="8"/>
        <v>Copepod</v>
      </c>
    </row>
    <row r="247" spans="1:6" x14ac:dyDescent="0.3">
      <c r="A247" s="5">
        <v>44824</v>
      </c>
      <c r="B247">
        <v>62</v>
      </c>
      <c r="C247">
        <v>5</v>
      </c>
      <c r="D247">
        <v>153</v>
      </c>
      <c r="E247">
        <f t="shared" si="9"/>
        <v>7.802824980639872E-2</v>
      </c>
      <c r="F247" t="str">
        <f t="shared" si="8"/>
        <v>Copepod</v>
      </c>
    </row>
    <row r="248" spans="1:6" x14ac:dyDescent="0.3">
      <c r="A248" s="5">
        <v>44824</v>
      </c>
      <c r="B248">
        <v>66</v>
      </c>
      <c r="C248">
        <v>5</v>
      </c>
      <c r="D248">
        <v>174</v>
      </c>
      <c r="E248">
        <f t="shared" si="9"/>
        <v>0.10623185614408198</v>
      </c>
      <c r="F248" t="str">
        <f t="shared" si="8"/>
        <v>Copepod</v>
      </c>
    </row>
    <row r="249" spans="1:6" x14ac:dyDescent="0.3">
      <c r="A249" s="5">
        <v>44824</v>
      </c>
      <c r="B249">
        <v>67</v>
      </c>
      <c r="C249">
        <v>5</v>
      </c>
      <c r="D249">
        <v>172</v>
      </c>
      <c r="E249">
        <f t="shared" si="9"/>
        <v>0.10332605951875312</v>
      </c>
      <c r="F249" t="str">
        <f t="shared" si="8"/>
        <v>Copepod</v>
      </c>
    </row>
    <row r="250" spans="1:6" x14ac:dyDescent="0.3">
      <c r="A250" s="5">
        <v>44824</v>
      </c>
      <c r="B250">
        <v>69</v>
      </c>
      <c r="C250">
        <v>5</v>
      </c>
      <c r="D250">
        <v>184</v>
      </c>
      <c r="E250">
        <f t="shared" si="9"/>
        <v>0.12147169190616375</v>
      </c>
      <c r="F250" t="str">
        <f t="shared" si="8"/>
        <v>Copepod</v>
      </c>
    </row>
    <row r="251" spans="1:6" x14ac:dyDescent="0.3">
      <c r="A251" s="5">
        <v>44824</v>
      </c>
      <c r="B251">
        <v>71</v>
      </c>
      <c r="C251">
        <v>5</v>
      </c>
      <c r="D251">
        <v>131</v>
      </c>
      <c r="E251">
        <f t="shared" si="9"/>
        <v>5.3766400339546473E-2</v>
      </c>
      <c r="F251" t="str">
        <f t="shared" si="8"/>
        <v>Copepod</v>
      </c>
    </row>
    <row r="252" spans="1:6" x14ac:dyDescent="0.3">
      <c r="A252" s="5">
        <v>44824</v>
      </c>
      <c r="B252">
        <v>72</v>
      </c>
      <c r="C252">
        <v>5</v>
      </c>
      <c r="D252">
        <v>112</v>
      </c>
      <c r="E252">
        <f t="shared" si="9"/>
        <v>3.6919104601405475E-2</v>
      </c>
      <c r="F252" t="str">
        <f t="shared" si="8"/>
        <v>Copepod</v>
      </c>
    </row>
    <row r="253" spans="1:6" x14ac:dyDescent="0.3">
      <c r="A253" s="5">
        <v>44824</v>
      </c>
      <c r="B253">
        <v>73</v>
      </c>
      <c r="C253">
        <v>5</v>
      </c>
      <c r="D253">
        <v>123</v>
      </c>
      <c r="E253">
        <f t="shared" si="9"/>
        <v>4.6223144379423993E-2</v>
      </c>
      <c r="F253" t="str">
        <f t="shared" si="8"/>
        <v>Copepod</v>
      </c>
    </row>
    <row r="254" spans="1:6" x14ac:dyDescent="0.3">
      <c r="A254" s="5">
        <v>44824</v>
      </c>
      <c r="B254">
        <v>96</v>
      </c>
      <c r="C254">
        <v>5</v>
      </c>
      <c r="D254">
        <v>153</v>
      </c>
      <c r="E254">
        <f t="shared" si="9"/>
        <v>7.802824980639872E-2</v>
      </c>
      <c r="F254" t="str">
        <f t="shared" si="8"/>
        <v>Copepod</v>
      </c>
    </row>
    <row r="255" spans="1:6" x14ac:dyDescent="0.3">
      <c r="A255" s="5">
        <v>44824</v>
      </c>
      <c r="B255">
        <v>97</v>
      </c>
      <c r="C255">
        <v>5</v>
      </c>
      <c r="D255">
        <v>186</v>
      </c>
      <c r="E255">
        <f t="shared" si="9"/>
        <v>0.1246633164440606</v>
      </c>
      <c r="F255" t="str">
        <f t="shared" si="8"/>
        <v>Copepod</v>
      </c>
    </row>
    <row r="256" spans="1:6" x14ac:dyDescent="0.3">
      <c r="A256" s="5">
        <v>44847</v>
      </c>
      <c r="B256">
        <v>9</v>
      </c>
      <c r="C256">
        <v>5</v>
      </c>
      <c r="D256">
        <v>187</v>
      </c>
      <c r="E256">
        <f t="shared" si="9"/>
        <v>0.12627725632509623</v>
      </c>
      <c r="F256" t="str">
        <f t="shared" si="8"/>
        <v>Copepod</v>
      </c>
    </row>
    <row r="257" spans="1:6" x14ac:dyDescent="0.3">
      <c r="A257" s="5">
        <v>44847</v>
      </c>
      <c r="B257">
        <v>14</v>
      </c>
      <c r="C257">
        <v>5</v>
      </c>
      <c r="D257">
        <v>162</v>
      </c>
      <c r="E257">
        <f t="shared" si="9"/>
        <v>8.9496003703510199E-2</v>
      </c>
      <c r="F257" t="str">
        <f t="shared" si="8"/>
        <v>Copepod</v>
      </c>
    </row>
    <row r="258" spans="1:6" x14ac:dyDescent="0.3">
      <c r="A258" s="5">
        <v>44847</v>
      </c>
      <c r="B258">
        <v>18</v>
      </c>
      <c r="C258">
        <v>5</v>
      </c>
      <c r="D258">
        <v>258</v>
      </c>
      <c r="E258">
        <f t="shared" si="9"/>
        <v>0.27330828548755115</v>
      </c>
      <c r="F258" t="str">
        <f t="shared" ref="F258:F321" si="10">IF(C258=1, "Cladoceran",IF(C258=2, "Cladoceran",IF(C258=3, "Copepod",IF(C258=4, "Copepod",IF(C258=5, "Copepod",IF(C258=6, "Rotifer",IF(C258=7, "Rotifer",IF(C258=8, "Rotifer",IF(C258=9, "Rotifer",IF(C258=10, "Rotifer",IF(C258=11, "Mollusca",IF(C258=12, "Cladoceran",IF(C258=13, "Copepod",IF(C258=14, "Copepod",IF(C258=15, "Rotifer")))))))))))))))</f>
        <v>Copepod</v>
      </c>
    </row>
    <row r="259" spans="1:6" x14ac:dyDescent="0.3">
      <c r="A259" s="5">
        <v>44847</v>
      </c>
      <c r="B259">
        <v>29</v>
      </c>
      <c r="C259">
        <v>5</v>
      </c>
      <c r="D259">
        <v>164</v>
      </c>
      <c r="E259">
        <f t="shared" si="9"/>
        <v>9.2169560078125781E-2</v>
      </c>
      <c r="F259" t="str">
        <f t="shared" si="10"/>
        <v>Copepod</v>
      </c>
    </row>
    <row r="260" spans="1:6" x14ac:dyDescent="0.3">
      <c r="A260" s="5">
        <v>44847</v>
      </c>
      <c r="B260">
        <v>35</v>
      </c>
      <c r="C260">
        <v>5</v>
      </c>
      <c r="D260">
        <v>148</v>
      </c>
      <c r="E260">
        <f t="shared" si="9"/>
        <v>7.205016477987651E-2</v>
      </c>
      <c r="F260" t="str">
        <f t="shared" si="10"/>
        <v>Copepod</v>
      </c>
    </row>
    <row r="261" spans="1:6" x14ac:dyDescent="0.3">
      <c r="A261" s="5">
        <v>44847</v>
      </c>
      <c r="B261">
        <v>57</v>
      </c>
      <c r="C261">
        <v>5</v>
      </c>
      <c r="D261">
        <v>213</v>
      </c>
      <c r="E261">
        <f t="shared" si="9"/>
        <v>0.17256781165049778</v>
      </c>
      <c r="F261" t="str">
        <f t="shared" si="10"/>
        <v>Copepod</v>
      </c>
    </row>
    <row r="262" spans="1:6" x14ac:dyDescent="0.3">
      <c r="A262" s="5">
        <v>44847</v>
      </c>
      <c r="B262">
        <v>64</v>
      </c>
      <c r="C262">
        <v>5</v>
      </c>
      <c r="D262">
        <v>298</v>
      </c>
      <c r="E262">
        <f t="shared" si="9"/>
        <v>0.3862086003202384</v>
      </c>
      <c r="F262" t="str">
        <f t="shared" si="10"/>
        <v>Copepod</v>
      </c>
    </row>
    <row r="263" spans="1:6" x14ac:dyDescent="0.3">
      <c r="A263" s="5">
        <v>45010</v>
      </c>
      <c r="B263">
        <v>1</v>
      </c>
      <c r="C263">
        <v>5</v>
      </c>
      <c r="D263">
        <v>183</v>
      </c>
      <c r="E263">
        <f t="shared" si="9"/>
        <v>0.11989395519449789</v>
      </c>
      <c r="F263" t="str">
        <f t="shared" si="10"/>
        <v>Copepod</v>
      </c>
    </row>
    <row r="264" spans="1:6" x14ac:dyDescent="0.3">
      <c r="A264" s="5">
        <v>45010</v>
      </c>
      <c r="B264">
        <v>22</v>
      </c>
      <c r="C264">
        <v>5</v>
      </c>
      <c r="D264">
        <v>150</v>
      </c>
      <c r="E264">
        <f t="shared" si="9"/>
        <v>7.4408072346988818E-2</v>
      </c>
      <c r="F264" t="str">
        <f t="shared" si="10"/>
        <v>Copepod</v>
      </c>
    </row>
    <row r="265" spans="1:6" x14ac:dyDescent="0.3">
      <c r="A265" s="5">
        <v>45010</v>
      </c>
      <c r="B265">
        <v>26</v>
      </c>
      <c r="C265">
        <v>5</v>
      </c>
      <c r="D265">
        <v>189</v>
      </c>
      <c r="E265">
        <f t="shared" si="9"/>
        <v>0.1295415208185409</v>
      </c>
      <c r="F265" t="str">
        <f t="shared" si="10"/>
        <v>Copepod</v>
      </c>
    </row>
    <row r="266" spans="1:6" x14ac:dyDescent="0.3">
      <c r="A266" s="5">
        <v>45010</v>
      </c>
      <c r="B266">
        <v>27</v>
      </c>
      <c r="C266">
        <v>5</v>
      </c>
      <c r="D266">
        <v>122</v>
      </c>
      <c r="E266">
        <f t="shared" si="9"/>
        <v>4.532672666057784E-2</v>
      </c>
      <c r="F266" t="str">
        <f t="shared" si="10"/>
        <v>Copepod</v>
      </c>
    </row>
    <row r="267" spans="1:6" x14ac:dyDescent="0.3">
      <c r="A267" s="5">
        <v>45010</v>
      </c>
      <c r="B267">
        <v>39</v>
      </c>
      <c r="C267">
        <v>5</v>
      </c>
      <c r="D267">
        <v>202</v>
      </c>
      <c r="E267">
        <f t="shared" si="9"/>
        <v>0.15195502224424046</v>
      </c>
      <c r="F267" t="str">
        <f t="shared" si="10"/>
        <v>Copepod</v>
      </c>
    </row>
    <row r="268" spans="1:6" x14ac:dyDescent="0.3">
      <c r="A268" s="5">
        <v>45010</v>
      </c>
      <c r="B268">
        <v>42</v>
      </c>
      <c r="C268">
        <v>5</v>
      </c>
      <c r="D268">
        <v>125</v>
      </c>
      <c r="E268">
        <f t="shared" si="9"/>
        <v>4.8046775236113566E-2</v>
      </c>
      <c r="F268" t="str">
        <f t="shared" si="10"/>
        <v>Copepod</v>
      </c>
    </row>
    <row r="269" spans="1:6" x14ac:dyDescent="0.3">
      <c r="A269" s="5">
        <v>45010</v>
      </c>
      <c r="B269">
        <v>67</v>
      </c>
      <c r="C269">
        <v>5</v>
      </c>
      <c r="D269">
        <v>114</v>
      </c>
      <c r="E269">
        <f t="shared" si="9"/>
        <v>3.8520495195982142E-2</v>
      </c>
      <c r="F269" t="str">
        <f t="shared" si="10"/>
        <v>Copepod</v>
      </c>
    </row>
    <row r="270" spans="1:6" x14ac:dyDescent="0.3">
      <c r="A270" s="5">
        <v>45010</v>
      </c>
      <c r="B270">
        <v>76</v>
      </c>
      <c r="C270">
        <v>5</v>
      </c>
      <c r="D270">
        <v>193</v>
      </c>
      <c r="E270">
        <f t="shared" si="9"/>
        <v>0.13621630877048363</v>
      </c>
      <c r="F270" t="str">
        <f t="shared" si="10"/>
        <v>Copepod</v>
      </c>
    </row>
    <row r="271" spans="1:6" x14ac:dyDescent="0.3">
      <c r="A271" s="5">
        <v>45010</v>
      </c>
      <c r="B271">
        <v>78</v>
      </c>
      <c r="C271">
        <v>5</v>
      </c>
      <c r="D271">
        <v>141</v>
      </c>
      <c r="E271">
        <f t="shared" si="9"/>
        <v>6.414366554257836E-2</v>
      </c>
      <c r="F271" t="str">
        <f t="shared" si="10"/>
        <v>Copepod</v>
      </c>
    </row>
    <row r="272" spans="1:6" x14ac:dyDescent="0.3">
      <c r="A272" s="5">
        <v>45010</v>
      </c>
      <c r="B272">
        <v>82</v>
      </c>
      <c r="C272">
        <v>5</v>
      </c>
      <c r="D272">
        <v>156</v>
      </c>
      <c r="E272">
        <f t="shared" si="9"/>
        <v>8.174911026386017E-2</v>
      </c>
      <c r="F272" t="str">
        <f t="shared" si="10"/>
        <v>Copepod</v>
      </c>
    </row>
    <row r="273" spans="1:6" x14ac:dyDescent="0.3">
      <c r="A273" s="5">
        <v>45010</v>
      </c>
      <c r="B273">
        <v>92</v>
      </c>
      <c r="C273">
        <v>5</v>
      </c>
      <c r="D273">
        <v>350</v>
      </c>
      <c r="E273">
        <f t="shared" si="9"/>
        <v>0.56806281495144484</v>
      </c>
      <c r="F273" t="str">
        <f t="shared" si="10"/>
        <v>Copepod</v>
      </c>
    </row>
    <row r="274" spans="1:6" x14ac:dyDescent="0.3">
      <c r="A274" s="5">
        <v>45010</v>
      </c>
      <c r="B274">
        <v>98</v>
      </c>
      <c r="C274">
        <v>5</v>
      </c>
      <c r="D274">
        <v>152</v>
      </c>
      <c r="E274">
        <f t="shared" si="9"/>
        <v>7.6810375924699748E-2</v>
      </c>
      <c r="F274" t="str">
        <f t="shared" si="10"/>
        <v>Copepod</v>
      </c>
    </row>
    <row r="275" spans="1:6" x14ac:dyDescent="0.3">
      <c r="A275" s="5">
        <v>45062</v>
      </c>
      <c r="B275">
        <v>14</v>
      </c>
      <c r="C275">
        <v>5</v>
      </c>
      <c r="D275">
        <v>99</v>
      </c>
      <c r="E275">
        <f t="shared" si="9"/>
        <v>2.7460342835765421E-2</v>
      </c>
      <c r="F275" t="str">
        <f t="shared" si="10"/>
        <v>Copepod</v>
      </c>
    </row>
    <row r="276" spans="1:6" x14ac:dyDescent="0.3">
      <c r="A276" s="5">
        <v>45062</v>
      </c>
      <c r="B276">
        <v>16</v>
      </c>
      <c r="C276">
        <v>5</v>
      </c>
      <c r="D276">
        <v>173</v>
      </c>
      <c r="E276">
        <f t="shared" si="9"/>
        <v>0.10477308327342916</v>
      </c>
      <c r="F276" t="str">
        <f t="shared" si="10"/>
        <v>Copepod</v>
      </c>
    </row>
    <row r="277" spans="1:6" x14ac:dyDescent="0.3">
      <c r="A277" s="5">
        <v>45062</v>
      </c>
      <c r="B277">
        <v>26</v>
      </c>
      <c r="C277">
        <v>5</v>
      </c>
      <c r="D277">
        <v>122</v>
      </c>
      <c r="E277">
        <f t="shared" si="9"/>
        <v>4.532672666057784E-2</v>
      </c>
      <c r="F277" t="str">
        <f t="shared" si="10"/>
        <v>Copepod</v>
      </c>
    </row>
    <row r="278" spans="1:6" x14ac:dyDescent="0.3">
      <c r="A278" s="5">
        <v>45062</v>
      </c>
      <c r="B278">
        <v>27</v>
      </c>
      <c r="C278">
        <v>5</v>
      </c>
      <c r="D278">
        <v>230</v>
      </c>
      <c r="E278">
        <f t="shared" si="9"/>
        <v>0.20747329380029902</v>
      </c>
      <c r="F278" t="str">
        <f t="shared" si="10"/>
        <v>Copepod</v>
      </c>
    </row>
    <row r="279" spans="1:6" x14ac:dyDescent="0.3">
      <c r="A279" s="5">
        <v>45062</v>
      </c>
      <c r="B279">
        <v>28</v>
      </c>
      <c r="C279">
        <v>5</v>
      </c>
      <c r="D279">
        <v>210</v>
      </c>
      <c r="E279">
        <f t="shared" si="9"/>
        <v>0.16679430237120127</v>
      </c>
      <c r="F279" t="str">
        <f t="shared" si="10"/>
        <v>Copepod</v>
      </c>
    </row>
    <row r="280" spans="1:6" x14ac:dyDescent="0.3">
      <c r="A280" s="5">
        <v>45062</v>
      </c>
      <c r="B280">
        <v>36</v>
      </c>
      <c r="C280">
        <v>5</v>
      </c>
      <c r="D280">
        <v>176</v>
      </c>
      <c r="E280">
        <f t="shared" si="9"/>
        <v>0.10918475734339692</v>
      </c>
      <c r="F280" t="str">
        <f t="shared" si="10"/>
        <v>Copepod</v>
      </c>
    </row>
    <row r="281" spans="1:6" x14ac:dyDescent="0.3">
      <c r="A281" s="5">
        <v>45062</v>
      </c>
      <c r="B281">
        <v>37</v>
      </c>
      <c r="C281">
        <v>5</v>
      </c>
      <c r="D281">
        <v>233</v>
      </c>
      <c r="E281">
        <f t="shared" si="9"/>
        <v>0.21402473978418785</v>
      </c>
      <c r="F281" t="str">
        <f t="shared" si="10"/>
        <v>Copepod</v>
      </c>
    </row>
    <row r="282" spans="1:6" x14ac:dyDescent="0.3">
      <c r="A282" s="5">
        <v>45062</v>
      </c>
      <c r="B282">
        <v>38</v>
      </c>
      <c r="C282">
        <v>5</v>
      </c>
      <c r="D282">
        <v>111</v>
      </c>
      <c r="E282">
        <f t="shared" si="9"/>
        <v>3.6133243625754381E-2</v>
      </c>
      <c r="F282" t="str">
        <f t="shared" si="10"/>
        <v>Copepod</v>
      </c>
    </row>
    <row r="283" spans="1:6" x14ac:dyDescent="0.3">
      <c r="A283" s="5">
        <v>45062</v>
      </c>
      <c r="B283">
        <v>39</v>
      </c>
      <c r="C283">
        <v>5</v>
      </c>
      <c r="D283">
        <v>186</v>
      </c>
      <c r="E283">
        <f t="shared" si="9"/>
        <v>0.1246633164440606</v>
      </c>
      <c r="F283" t="str">
        <f t="shared" si="10"/>
        <v>Copepod</v>
      </c>
    </row>
    <row r="284" spans="1:6" x14ac:dyDescent="0.3">
      <c r="A284" s="5">
        <v>45062</v>
      </c>
      <c r="B284">
        <v>41</v>
      </c>
      <c r="C284">
        <v>5</v>
      </c>
      <c r="D284">
        <v>283</v>
      </c>
      <c r="E284">
        <f t="shared" si="9"/>
        <v>0.34120295362170483</v>
      </c>
      <c r="F284" t="str">
        <f t="shared" si="10"/>
        <v>Copepod</v>
      </c>
    </row>
    <row r="285" spans="1:6" x14ac:dyDescent="0.3">
      <c r="A285" s="5">
        <v>45062</v>
      </c>
      <c r="B285">
        <v>44</v>
      </c>
      <c r="C285">
        <v>5</v>
      </c>
      <c r="D285">
        <v>240</v>
      </c>
      <c r="E285">
        <f t="shared" si="9"/>
        <v>0.22977559111010334</v>
      </c>
      <c r="F285" t="str">
        <f t="shared" si="10"/>
        <v>Copepod</v>
      </c>
    </row>
    <row r="286" spans="1:6" x14ac:dyDescent="0.3">
      <c r="A286" s="5">
        <v>45062</v>
      </c>
      <c r="B286">
        <v>45</v>
      </c>
      <c r="C286">
        <v>5</v>
      </c>
      <c r="D286">
        <v>227</v>
      </c>
      <c r="E286">
        <f t="shared" si="9"/>
        <v>0.20104031430749622</v>
      </c>
      <c r="F286" t="str">
        <f t="shared" si="10"/>
        <v>Copepod</v>
      </c>
    </row>
    <row r="287" spans="1:6" x14ac:dyDescent="0.3">
      <c r="A287" s="5">
        <v>45062</v>
      </c>
      <c r="B287">
        <v>51</v>
      </c>
      <c r="C287">
        <v>5</v>
      </c>
      <c r="D287">
        <v>201</v>
      </c>
      <c r="E287">
        <f t="shared" si="9"/>
        <v>0.15015661345860518</v>
      </c>
      <c r="F287" t="str">
        <f t="shared" si="10"/>
        <v>Copepod</v>
      </c>
    </row>
    <row r="288" spans="1:6" x14ac:dyDescent="0.3">
      <c r="A288" s="5">
        <v>45062</v>
      </c>
      <c r="B288">
        <v>54</v>
      </c>
      <c r="C288">
        <v>5</v>
      </c>
      <c r="D288">
        <v>209</v>
      </c>
      <c r="E288">
        <f t="shared" si="9"/>
        <v>0.16489521889308587</v>
      </c>
      <c r="F288" t="str">
        <f t="shared" si="10"/>
        <v>Copepod</v>
      </c>
    </row>
    <row r="289" spans="1:6" x14ac:dyDescent="0.3">
      <c r="A289" s="5">
        <v>45062</v>
      </c>
      <c r="B289">
        <v>55</v>
      </c>
      <c r="C289">
        <v>5</v>
      </c>
      <c r="D289">
        <v>251</v>
      </c>
      <c r="E289">
        <f t="shared" si="9"/>
        <v>0.25585527834997268</v>
      </c>
      <c r="F289" t="str">
        <f t="shared" si="10"/>
        <v>Copepod</v>
      </c>
    </row>
    <row r="290" spans="1:6" x14ac:dyDescent="0.3">
      <c r="A290" s="5">
        <v>45062</v>
      </c>
      <c r="B290">
        <v>59</v>
      </c>
      <c r="C290">
        <v>5</v>
      </c>
      <c r="D290">
        <v>202</v>
      </c>
      <c r="E290">
        <f t="shared" si="9"/>
        <v>0.15195502224424046</v>
      </c>
      <c r="F290" t="str">
        <f t="shared" si="10"/>
        <v>Copepod</v>
      </c>
    </row>
    <row r="291" spans="1:6" x14ac:dyDescent="0.3">
      <c r="A291" s="5">
        <v>45062</v>
      </c>
      <c r="B291">
        <v>60</v>
      </c>
      <c r="C291">
        <v>5</v>
      </c>
      <c r="D291">
        <v>175</v>
      </c>
      <c r="E291">
        <f t="shared" si="9"/>
        <v>0.10770240518154996</v>
      </c>
      <c r="F291" t="str">
        <f t="shared" si="10"/>
        <v>Copepod</v>
      </c>
    </row>
    <row r="292" spans="1:6" x14ac:dyDescent="0.3">
      <c r="A292" s="5">
        <v>45062</v>
      </c>
      <c r="B292">
        <v>69</v>
      </c>
      <c r="C292">
        <v>5</v>
      </c>
      <c r="D292">
        <v>284</v>
      </c>
      <c r="E292">
        <f t="shared" si="9"/>
        <v>0.34410249447572183</v>
      </c>
      <c r="F292" t="str">
        <f t="shared" si="10"/>
        <v>Copepod</v>
      </c>
    </row>
    <row r="293" spans="1:6" x14ac:dyDescent="0.3">
      <c r="A293" s="5">
        <v>45062</v>
      </c>
      <c r="B293">
        <v>72</v>
      </c>
      <c r="C293">
        <v>5</v>
      </c>
      <c r="D293">
        <v>167</v>
      </c>
      <c r="E293">
        <f t="shared" si="9"/>
        <v>9.6266224066399383E-2</v>
      </c>
      <c r="F293" t="str">
        <f t="shared" si="10"/>
        <v>Copepod</v>
      </c>
    </row>
    <row r="294" spans="1:6" x14ac:dyDescent="0.3">
      <c r="A294" s="5">
        <v>45062</v>
      </c>
      <c r="B294">
        <v>74</v>
      </c>
      <c r="C294">
        <v>5</v>
      </c>
      <c r="D294">
        <v>189</v>
      </c>
      <c r="E294">
        <f t="shared" si="9"/>
        <v>0.1295415208185409</v>
      </c>
      <c r="F294" t="str">
        <f t="shared" si="10"/>
        <v>Copepod</v>
      </c>
    </row>
    <row r="295" spans="1:6" x14ac:dyDescent="0.3">
      <c r="A295" s="5">
        <v>45062</v>
      </c>
      <c r="B295">
        <v>83</v>
      </c>
      <c r="C295">
        <v>5</v>
      </c>
      <c r="D295">
        <v>220</v>
      </c>
      <c r="E295">
        <f t="shared" si="9"/>
        <v>0.18648724557422158</v>
      </c>
      <c r="F295" t="str">
        <f t="shared" si="10"/>
        <v>Copepod</v>
      </c>
    </row>
    <row r="296" spans="1:6" x14ac:dyDescent="0.3">
      <c r="A296" s="5">
        <v>45062</v>
      </c>
      <c r="B296">
        <v>85</v>
      </c>
      <c r="C296">
        <v>5</v>
      </c>
      <c r="D296">
        <v>171</v>
      </c>
      <c r="E296">
        <f t="shared" si="9"/>
        <v>0.10189075773507625</v>
      </c>
      <c r="F296" t="str">
        <f t="shared" si="10"/>
        <v>Copepod</v>
      </c>
    </row>
    <row r="297" spans="1:6" x14ac:dyDescent="0.3">
      <c r="A297" s="5">
        <v>45062</v>
      </c>
      <c r="B297">
        <v>93</v>
      </c>
      <c r="C297">
        <v>5</v>
      </c>
      <c r="D297">
        <v>240</v>
      </c>
      <c r="E297">
        <f t="shared" si="9"/>
        <v>0.22977559111010334</v>
      </c>
      <c r="F297" t="str">
        <f t="shared" si="10"/>
        <v>Copepod</v>
      </c>
    </row>
    <row r="298" spans="1:6" x14ac:dyDescent="0.3">
      <c r="A298" s="5">
        <v>45098</v>
      </c>
      <c r="B298">
        <v>16</v>
      </c>
      <c r="C298">
        <v>5</v>
      </c>
      <c r="D298">
        <v>133</v>
      </c>
      <c r="E298">
        <f t="shared" si="9"/>
        <v>5.5756719002807417E-2</v>
      </c>
      <c r="F298" t="str">
        <f t="shared" si="10"/>
        <v>Copepod</v>
      </c>
    </row>
    <row r="299" spans="1:6" x14ac:dyDescent="0.3">
      <c r="A299" s="5">
        <v>45098</v>
      </c>
      <c r="B299">
        <v>17</v>
      </c>
      <c r="C299">
        <v>5</v>
      </c>
      <c r="D299">
        <v>147</v>
      </c>
      <c r="E299">
        <f t="shared" si="9"/>
        <v>7.0887785467800432E-2</v>
      </c>
      <c r="F299" t="str">
        <f t="shared" si="10"/>
        <v>Copepod</v>
      </c>
    </row>
    <row r="300" spans="1:6" x14ac:dyDescent="0.3">
      <c r="A300" s="5">
        <v>45098</v>
      </c>
      <c r="B300">
        <v>18</v>
      </c>
      <c r="C300">
        <v>5</v>
      </c>
      <c r="D300">
        <v>142</v>
      </c>
      <c r="E300">
        <f t="shared" ref="E300:E326" si="11">EXP(1.953+2.399*LN(D300/1000))</f>
        <v>6.5240436987895389E-2</v>
      </c>
      <c r="F300" t="str">
        <f t="shared" si="10"/>
        <v>Copepod</v>
      </c>
    </row>
    <row r="301" spans="1:6" x14ac:dyDescent="0.3">
      <c r="A301" s="5">
        <v>45098</v>
      </c>
      <c r="B301">
        <v>22</v>
      </c>
      <c r="C301">
        <v>5</v>
      </c>
      <c r="D301">
        <v>146</v>
      </c>
      <c r="E301">
        <f t="shared" si="11"/>
        <v>6.9736416079203375E-2</v>
      </c>
      <c r="F301" t="str">
        <f t="shared" si="10"/>
        <v>Copepod</v>
      </c>
    </row>
    <row r="302" spans="1:6" x14ac:dyDescent="0.3">
      <c r="A302" s="5">
        <v>45098</v>
      </c>
      <c r="B302">
        <v>26</v>
      </c>
      <c r="C302">
        <v>5</v>
      </c>
      <c r="D302">
        <v>128</v>
      </c>
      <c r="E302">
        <f t="shared" si="11"/>
        <v>5.0859705412265817E-2</v>
      </c>
      <c r="F302" t="str">
        <f t="shared" si="10"/>
        <v>Copepod</v>
      </c>
    </row>
    <row r="303" spans="1:6" x14ac:dyDescent="0.3">
      <c r="A303" s="5">
        <v>45098</v>
      </c>
      <c r="B303">
        <v>33</v>
      </c>
      <c r="C303">
        <v>5</v>
      </c>
      <c r="D303">
        <v>160</v>
      </c>
      <c r="E303">
        <f t="shared" si="11"/>
        <v>8.6868227798679837E-2</v>
      </c>
      <c r="F303" t="str">
        <f t="shared" si="10"/>
        <v>Copepod</v>
      </c>
    </row>
    <row r="304" spans="1:6" x14ac:dyDescent="0.3">
      <c r="A304" s="5">
        <v>45098</v>
      </c>
      <c r="B304">
        <v>45</v>
      </c>
      <c r="C304">
        <v>5</v>
      </c>
      <c r="D304">
        <v>111</v>
      </c>
      <c r="E304">
        <f t="shared" si="11"/>
        <v>3.6133243625754381E-2</v>
      </c>
      <c r="F304" t="str">
        <f t="shared" si="10"/>
        <v>Copepod</v>
      </c>
    </row>
    <row r="305" spans="1:6" x14ac:dyDescent="0.3">
      <c r="A305" s="5">
        <v>45098</v>
      </c>
      <c r="B305">
        <v>48</v>
      </c>
      <c r="C305">
        <v>5</v>
      </c>
      <c r="D305">
        <v>131</v>
      </c>
      <c r="E305">
        <f t="shared" si="11"/>
        <v>5.3766400339546473E-2</v>
      </c>
      <c r="F305" t="str">
        <f t="shared" si="10"/>
        <v>Copepod</v>
      </c>
    </row>
    <row r="306" spans="1:6" x14ac:dyDescent="0.3">
      <c r="A306" s="5">
        <v>45098</v>
      </c>
      <c r="B306">
        <v>62</v>
      </c>
      <c r="C306">
        <v>5</v>
      </c>
      <c r="D306">
        <v>154</v>
      </c>
      <c r="E306">
        <f t="shared" si="11"/>
        <v>7.9257310764285105E-2</v>
      </c>
      <c r="F306" t="str">
        <f t="shared" si="10"/>
        <v>Copepod</v>
      </c>
    </row>
    <row r="307" spans="1:6" x14ac:dyDescent="0.3">
      <c r="A307" s="5">
        <v>45098</v>
      </c>
      <c r="B307">
        <v>69</v>
      </c>
      <c r="C307">
        <v>5</v>
      </c>
      <c r="D307">
        <v>112</v>
      </c>
      <c r="E307">
        <f t="shared" si="11"/>
        <v>3.6919104601405475E-2</v>
      </c>
      <c r="F307" t="str">
        <f t="shared" si="10"/>
        <v>Copepod</v>
      </c>
    </row>
    <row r="308" spans="1:6" x14ac:dyDescent="0.3">
      <c r="A308" s="5">
        <v>45098</v>
      </c>
      <c r="B308">
        <v>72</v>
      </c>
      <c r="C308">
        <v>5</v>
      </c>
      <c r="D308">
        <v>163</v>
      </c>
      <c r="E308">
        <f t="shared" si="11"/>
        <v>9.082704525054508E-2</v>
      </c>
      <c r="F308" t="str">
        <f t="shared" si="10"/>
        <v>Copepod</v>
      </c>
    </row>
    <row r="309" spans="1:6" x14ac:dyDescent="0.3">
      <c r="A309" s="5">
        <v>45098</v>
      </c>
      <c r="B309">
        <v>73</v>
      </c>
      <c r="C309">
        <v>5</v>
      </c>
      <c r="D309">
        <v>132</v>
      </c>
      <c r="E309">
        <f t="shared" si="11"/>
        <v>5.4756286114833755E-2</v>
      </c>
      <c r="F309" t="str">
        <f t="shared" si="10"/>
        <v>Copepod</v>
      </c>
    </row>
    <row r="310" spans="1:6" x14ac:dyDescent="0.3">
      <c r="A310" s="5">
        <v>45098</v>
      </c>
      <c r="B310">
        <v>77</v>
      </c>
      <c r="C310">
        <v>5</v>
      </c>
      <c r="D310">
        <v>198</v>
      </c>
      <c r="E310">
        <f t="shared" si="11"/>
        <v>0.1448361308600459</v>
      </c>
      <c r="F310" t="str">
        <f t="shared" si="10"/>
        <v>Copepod</v>
      </c>
    </row>
    <row r="311" spans="1:6" x14ac:dyDescent="0.3">
      <c r="A311" s="5">
        <v>45098</v>
      </c>
      <c r="B311">
        <v>83</v>
      </c>
      <c r="C311">
        <v>5</v>
      </c>
      <c r="D311">
        <v>125</v>
      </c>
      <c r="E311">
        <f t="shared" si="11"/>
        <v>4.8046775236113566E-2</v>
      </c>
      <c r="F311" t="str">
        <f t="shared" si="10"/>
        <v>Copepod</v>
      </c>
    </row>
    <row r="312" spans="1:6" x14ac:dyDescent="0.3">
      <c r="A312" s="5">
        <v>45098</v>
      </c>
      <c r="B312">
        <v>87</v>
      </c>
      <c r="C312">
        <v>5</v>
      </c>
      <c r="D312">
        <v>199</v>
      </c>
      <c r="E312">
        <f t="shared" si="11"/>
        <v>0.14659719260250306</v>
      </c>
      <c r="F312" t="str">
        <f t="shared" si="10"/>
        <v>Copepod</v>
      </c>
    </row>
    <row r="313" spans="1:6" x14ac:dyDescent="0.3">
      <c r="A313" s="5">
        <v>45098</v>
      </c>
      <c r="B313">
        <v>97</v>
      </c>
      <c r="C313">
        <v>5</v>
      </c>
      <c r="D313">
        <v>157</v>
      </c>
      <c r="E313">
        <f t="shared" si="11"/>
        <v>8.30119067008043E-2</v>
      </c>
      <c r="F313" t="str">
        <f t="shared" si="10"/>
        <v>Copepod</v>
      </c>
    </row>
    <row r="314" spans="1:6" x14ac:dyDescent="0.3">
      <c r="A314" s="5">
        <v>45162</v>
      </c>
      <c r="B314">
        <v>20</v>
      </c>
      <c r="C314">
        <v>5</v>
      </c>
      <c r="D314">
        <v>197</v>
      </c>
      <c r="E314">
        <f t="shared" si="11"/>
        <v>0.14308746833500161</v>
      </c>
      <c r="F314" t="str">
        <f t="shared" si="10"/>
        <v>Copepod</v>
      </c>
    </row>
    <row r="315" spans="1:6" x14ac:dyDescent="0.3">
      <c r="A315" s="5">
        <v>45162</v>
      </c>
      <c r="B315">
        <v>23</v>
      </c>
      <c r="C315">
        <v>5</v>
      </c>
      <c r="D315">
        <v>123</v>
      </c>
      <c r="E315">
        <f t="shared" si="11"/>
        <v>4.6223144379423993E-2</v>
      </c>
      <c r="F315" t="str">
        <f t="shared" si="10"/>
        <v>Copepod</v>
      </c>
    </row>
    <row r="316" spans="1:6" x14ac:dyDescent="0.3">
      <c r="A316" s="5">
        <v>45162</v>
      </c>
      <c r="B316">
        <v>25</v>
      </c>
      <c r="C316">
        <v>5</v>
      </c>
      <c r="D316">
        <v>157</v>
      </c>
      <c r="E316">
        <f t="shared" si="11"/>
        <v>8.30119067008043E-2</v>
      </c>
      <c r="F316" t="str">
        <f t="shared" si="10"/>
        <v>Copepod</v>
      </c>
    </row>
    <row r="317" spans="1:6" x14ac:dyDescent="0.3">
      <c r="A317" s="5">
        <v>45162</v>
      </c>
      <c r="B317">
        <v>29</v>
      </c>
      <c r="C317">
        <v>5</v>
      </c>
      <c r="D317">
        <v>99</v>
      </c>
      <c r="E317">
        <f t="shared" si="11"/>
        <v>2.7460342835765421E-2</v>
      </c>
      <c r="F317" t="str">
        <f t="shared" si="10"/>
        <v>Copepod</v>
      </c>
    </row>
    <row r="318" spans="1:6" x14ac:dyDescent="0.3">
      <c r="A318" s="5">
        <v>45162</v>
      </c>
      <c r="B318">
        <v>35</v>
      </c>
      <c r="C318">
        <v>5</v>
      </c>
      <c r="D318">
        <v>160</v>
      </c>
      <c r="E318">
        <f t="shared" si="11"/>
        <v>8.6868227798679837E-2</v>
      </c>
      <c r="F318" t="str">
        <f t="shared" si="10"/>
        <v>Copepod</v>
      </c>
    </row>
    <row r="319" spans="1:6" x14ac:dyDescent="0.3">
      <c r="A319" s="5">
        <v>45162</v>
      </c>
      <c r="B319">
        <v>47</v>
      </c>
      <c r="C319">
        <v>5</v>
      </c>
      <c r="D319">
        <v>200</v>
      </c>
      <c r="E319">
        <f t="shared" si="11"/>
        <v>0.1483706785109189</v>
      </c>
      <c r="F319" t="str">
        <f t="shared" si="10"/>
        <v>Copepod</v>
      </c>
    </row>
    <row r="320" spans="1:6" x14ac:dyDescent="0.3">
      <c r="A320" s="5">
        <v>45162</v>
      </c>
      <c r="B320">
        <v>53</v>
      </c>
      <c r="C320">
        <v>5</v>
      </c>
      <c r="D320">
        <v>100</v>
      </c>
      <c r="E320">
        <f t="shared" si="11"/>
        <v>2.8130478731318392E-2</v>
      </c>
      <c r="F320" t="str">
        <f t="shared" si="10"/>
        <v>Copepod</v>
      </c>
    </row>
    <row r="321" spans="1:6" x14ac:dyDescent="0.3">
      <c r="A321" s="5">
        <v>45162</v>
      </c>
      <c r="B321">
        <v>57</v>
      </c>
      <c r="C321">
        <v>5</v>
      </c>
      <c r="D321">
        <v>163</v>
      </c>
      <c r="E321">
        <f t="shared" si="11"/>
        <v>9.082704525054508E-2</v>
      </c>
      <c r="F321" t="str">
        <f t="shared" si="10"/>
        <v>Copepod</v>
      </c>
    </row>
    <row r="322" spans="1:6" x14ac:dyDescent="0.3">
      <c r="A322" s="5">
        <v>45162</v>
      </c>
      <c r="B322">
        <v>71</v>
      </c>
      <c r="C322">
        <v>5</v>
      </c>
      <c r="D322">
        <v>132</v>
      </c>
      <c r="E322">
        <f t="shared" si="11"/>
        <v>5.4756286114833755E-2</v>
      </c>
      <c r="F322" t="str">
        <f t="shared" ref="F322:F385" si="12">IF(C322=1, "Cladoceran",IF(C322=2, "Cladoceran",IF(C322=3, "Copepod",IF(C322=4, "Copepod",IF(C322=5, "Copepod",IF(C322=6, "Rotifer",IF(C322=7, "Rotifer",IF(C322=8, "Rotifer",IF(C322=9, "Rotifer",IF(C322=10, "Rotifer",IF(C322=11, "Mollusca",IF(C322=12, "Cladoceran",IF(C322=13, "Copepod",IF(C322=14, "Copepod",IF(C322=15, "Rotifer")))))))))))))))</f>
        <v>Copepod</v>
      </c>
    </row>
    <row r="323" spans="1:6" x14ac:dyDescent="0.3">
      <c r="A323" s="5">
        <v>45162</v>
      </c>
      <c r="B323">
        <v>75</v>
      </c>
      <c r="C323">
        <v>5</v>
      </c>
      <c r="D323">
        <v>112</v>
      </c>
      <c r="E323">
        <f t="shared" si="11"/>
        <v>3.6919104601405475E-2</v>
      </c>
      <c r="F323" t="str">
        <f t="shared" si="12"/>
        <v>Copepod</v>
      </c>
    </row>
    <row r="324" spans="1:6" x14ac:dyDescent="0.3">
      <c r="A324" s="5">
        <v>45162</v>
      </c>
      <c r="B324">
        <v>83</v>
      </c>
      <c r="C324">
        <v>5</v>
      </c>
      <c r="D324">
        <v>105</v>
      </c>
      <c r="E324">
        <f t="shared" si="11"/>
        <v>3.1623523073751193E-2</v>
      </c>
      <c r="F324" t="str">
        <f t="shared" si="12"/>
        <v>Copepod</v>
      </c>
    </row>
    <row r="325" spans="1:6" x14ac:dyDescent="0.3">
      <c r="A325" s="5">
        <v>45162</v>
      </c>
      <c r="B325">
        <v>92</v>
      </c>
      <c r="C325">
        <v>5</v>
      </c>
      <c r="D325">
        <v>138</v>
      </c>
      <c r="E325">
        <f t="shared" si="11"/>
        <v>6.0918198461967693E-2</v>
      </c>
      <c r="F325" t="str">
        <f t="shared" si="12"/>
        <v>Copepod</v>
      </c>
    </row>
    <row r="326" spans="1:6" x14ac:dyDescent="0.3">
      <c r="A326" s="5">
        <v>45162</v>
      </c>
      <c r="B326">
        <v>98</v>
      </c>
      <c r="C326">
        <v>5</v>
      </c>
      <c r="D326">
        <v>162</v>
      </c>
      <c r="E326">
        <f t="shared" si="11"/>
        <v>8.9496003703510199E-2</v>
      </c>
      <c r="F326" t="str">
        <f t="shared" si="12"/>
        <v>Copepod</v>
      </c>
    </row>
    <row r="327" spans="1:6" x14ac:dyDescent="0.3">
      <c r="A327" s="5">
        <v>44824</v>
      </c>
      <c r="B327">
        <v>27</v>
      </c>
      <c r="C327">
        <v>6</v>
      </c>
      <c r="D327">
        <v>517</v>
      </c>
      <c r="E327">
        <f>(D327/1000)^3*(0.23)</f>
        <v>3.1783334990000002E-2</v>
      </c>
      <c r="F327" t="str">
        <f t="shared" si="12"/>
        <v>Rotifer</v>
      </c>
    </row>
    <row r="328" spans="1:6" x14ac:dyDescent="0.3">
      <c r="A328" s="5">
        <v>44824</v>
      </c>
      <c r="B328">
        <v>36</v>
      </c>
      <c r="C328">
        <v>6</v>
      </c>
      <c r="D328">
        <v>604</v>
      </c>
      <c r="E328">
        <f t="shared" ref="E328:E356" si="13">(D328/1000)^3*(0.23)</f>
        <v>5.068023872E-2</v>
      </c>
      <c r="F328" t="str">
        <f t="shared" si="12"/>
        <v>Rotifer</v>
      </c>
    </row>
    <row r="329" spans="1:6" x14ac:dyDescent="0.3">
      <c r="A329" s="5">
        <v>44847</v>
      </c>
      <c r="B329">
        <v>5</v>
      </c>
      <c r="C329">
        <v>6</v>
      </c>
      <c r="D329">
        <v>573</v>
      </c>
      <c r="E329">
        <f t="shared" si="13"/>
        <v>4.3270478909999986E-2</v>
      </c>
      <c r="F329" t="str">
        <f t="shared" si="12"/>
        <v>Rotifer</v>
      </c>
    </row>
    <row r="330" spans="1:6" x14ac:dyDescent="0.3">
      <c r="A330" s="5">
        <v>44847</v>
      </c>
      <c r="B330">
        <v>8</v>
      </c>
      <c r="C330">
        <v>6</v>
      </c>
      <c r="D330">
        <v>606</v>
      </c>
      <c r="E330">
        <f t="shared" si="13"/>
        <v>5.1185353679999997E-2</v>
      </c>
      <c r="F330" t="str">
        <f t="shared" si="12"/>
        <v>Rotifer</v>
      </c>
    </row>
    <row r="331" spans="1:6" x14ac:dyDescent="0.3">
      <c r="A331" s="5">
        <v>44847</v>
      </c>
      <c r="B331">
        <v>10</v>
      </c>
      <c r="C331">
        <v>6</v>
      </c>
      <c r="D331">
        <v>597</v>
      </c>
      <c r="E331">
        <f t="shared" si="13"/>
        <v>4.8938519789999996E-2</v>
      </c>
      <c r="F331" t="str">
        <f t="shared" si="12"/>
        <v>Rotifer</v>
      </c>
    </row>
    <row r="332" spans="1:6" x14ac:dyDescent="0.3">
      <c r="A332" s="5">
        <v>45010</v>
      </c>
      <c r="B332">
        <v>79</v>
      </c>
      <c r="C332">
        <v>6</v>
      </c>
      <c r="D332">
        <v>235</v>
      </c>
      <c r="E332">
        <f t="shared" si="13"/>
        <v>2.9849112499999997E-3</v>
      </c>
      <c r="F332" t="str">
        <f t="shared" si="12"/>
        <v>Rotifer</v>
      </c>
    </row>
    <row r="333" spans="1:6" x14ac:dyDescent="0.3">
      <c r="A333" s="5">
        <v>45062</v>
      </c>
      <c r="B333">
        <v>10</v>
      </c>
      <c r="C333">
        <v>6</v>
      </c>
      <c r="D333">
        <v>410</v>
      </c>
      <c r="E333">
        <f t="shared" si="13"/>
        <v>1.5851829999999997E-2</v>
      </c>
      <c r="F333" t="str">
        <f t="shared" si="12"/>
        <v>Rotifer</v>
      </c>
    </row>
    <row r="334" spans="1:6" x14ac:dyDescent="0.3">
      <c r="A334" s="5">
        <v>45062</v>
      </c>
      <c r="B334">
        <v>13</v>
      </c>
      <c r="C334">
        <v>6</v>
      </c>
      <c r="D334">
        <v>206</v>
      </c>
      <c r="E334">
        <f t="shared" si="13"/>
        <v>2.0106176799999996E-3</v>
      </c>
      <c r="F334" t="str">
        <f t="shared" si="12"/>
        <v>Rotifer</v>
      </c>
    </row>
    <row r="335" spans="1:6" x14ac:dyDescent="0.3">
      <c r="A335" s="5">
        <v>45062</v>
      </c>
      <c r="B335">
        <v>33</v>
      </c>
      <c r="C335">
        <v>6</v>
      </c>
      <c r="D335">
        <v>481</v>
      </c>
      <c r="E335">
        <f t="shared" si="13"/>
        <v>2.5595467429999998E-2</v>
      </c>
      <c r="F335" t="str">
        <f t="shared" si="12"/>
        <v>Rotifer</v>
      </c>
    </row>
    <row r="336" spans="1:6" x14ac:dyDescent="0.3">
      <c r="A336" s="5">
        <v>45062</v>
      </c>
      <c r="B336">
        <v>34</v>
      </c>
      <c r="C336">
        <v>6</v>
      </c>
      <c r="D336">
        <v>321</v>
      </c>
      <c r="E336">
        <f t="shared" si="13"/>
        <v>7.6075170300000002E-3</v>
      </c>
      <c r="F336" t="str">
        <f t="shared" si="12"/>
        <v>Rotifer</v>
      </c>
    </row>
    <row r="337" spans="1:6" x14ac:dyDescent="0.3">
      <c r="A337" s="5">
        <v>45062</v>
      </c>
      <c r="B337">
        <v>35</v>
      </c>
      <c r="C337">
        <v>6</v>
      </c>
      <c r="D337">
        <v>397</v>
      </c>
      <c r="E337">
        <f t="shared" si="13"/>
        <v>1.4391277790000002E-2</v>
      </c>
      <c r="F337" t="str">
        <f t="shared" si="12"/>
        <v>Rotifer</v>
      </c>
    </row>
    <row r="338" spans="1:6" x14ac:dyDescent="0.3">
      <c r="A338" s="5">
        <v>45062</v>
      </c>
      <c r="B338">
        <v>47</v>
      </c>
      <c r="C338">
        <v>6</v>
      </c>
      <c r="D338">
        <v>199</v>
      </c>
      <c r="E338">
        <f t="shared" si="13"/>
        <v>1.8125377700000005E-3</v>
      </c>
      <c r="F338" t="str">
        <f t="shared" si="12"/>
        <v>Rotifer</v>
      </c>
    </row>
    <row r="339" spans="1:6" x14ac:dyDescent="0.3">
      <c r="A339" s="5">
        <v>45062</v>
      </c>
      <c r="B339">
        <v>63</v>
      </c>
      <c r="C339">
        <v>6</v>
      </c>
      <c r="D339">
        <v>508</v>
      </c>
      <c r="E339">
        <f t="shared" si="13"/>
        <v>3.0152197760000003E-2</v>
      </c>
      <c r="F339" t="str">
        <f t="shared" si="12"/>
        <v>Rotifer</v>
      </c>
    </row>
    <row r="340" spans="1:6" x14ac:dyDescent="0.3">
      <c r="A340" s="5">
        <v>45062</v>
      </c>
      <c r="B340">
        <v>80</v>
      </c>
      <c r="C340">
        <v>6</v>
      </c>
      <c r="D340">
        <v>208</v>
      </c>
      <c r="E340">
        <f t="shared" si="13"/>
        <v>2.0697497600000001E-3</v>
      </c>
      <c r="F340" t="str">
        <f t="shared" si="12"/>
        <v>Rotifer</v>
      </c>
    </row>
    <row r="341" spans="1:6" x14ac:dyDescent="0.3">
      <c r="A341" s="5">
        <v>45098</v>
      </c>
      <c r="B341">
        <v>7</v>
      </c>
      <c r="C341">
        <v>6</v>
      </c>
      <c r="D341">
        <v>472</v>
      </c>
      <c r="E341">
        <f t="shared" si="13"/>
        <v>2.4185431039999997E-2</v>
      </c>
      <c r="F341" t="str">
        <f t="shared" si="12"/>
        <v>Rotifer</v>
      </c>
    </row>
    <row r="342" spans="1:6" x14ac:dyDescent="0.3">
      <c r="A342" s="5">
        <v>45098</v>
      </c>
      <c r="B342">
        <v>13</v>
      </c>
      <c r="C342">
        <v>6</v>
      </c>
      <c r="D342">
        <v>159</v>
      </c>
      <c r="E342">
        <f t="shared" si="13"/>
        <v>9.2452617000000003E-4</v>
      </c>
      <c r="F342" t="str">
        <f t="shared" si="12"/>
        <v>Rotifer</v>
      </c>
    </row>
    <row r="343" spans="1:6" x14ac:dyDescent="0.3">
      <c r="A343" s="5">
        <v>45098</v>
      </c>
      <c r="B343">
        <v>54</v>
      </c>
      <c r="C343">
        <v>6</v>
      </c>
      <c r="D343">
        <v>259</v>
      </c>
      <c r="E343">
        <f t="shared" si="13"/>
        <v>3.9960151700000005E-3</v>
      </c>
      <c r="F343" t="str">
        <f t="shared" si="12"/>
        <v>Rotifer</v>
      </c>
    </row>
    <row r="344" spans="1:6" x14ac:dyDescent="0.3">
      <c r="A344" s="5">
        <v>45098</v>
      </c>
      <c r="B344">
        <v>74</v>
      </c>
      <c r="C344">
        <v>6</v>
      </c>
      <c r="D344">
        <v>265</v>
      </c>
      <c r="E344">
        <f t="shared" si="13"/>
        <v>4.2802137500000011E-3</v>
      </c>
      <c r="F344" t="str">
        <f t="shared" si="12"/>
        <v>Rotifer</v>
      </c>
    </row>
    <row r="345" spans="1:6" x14ac:dyDescent="0.3">
      <c r="A345" s="5">
        <v>45162</v>
      </c>
      <c r="B345">
        <v>18</v>
      </c>
      <c r="C345">
        <v>6</v>
      </c>
      <c r="D345">
        <v>495</v>
      </c>
      <c r="E345">
        <f t="shared" si="13"/>
        <v>2.7896096249999999E-2</v>
      </c>
      <c r="F345" t="str">
        <f t="shared" si="12"/>
        <v>Rotifer</v>
      </c>
    </row>
    <row r="346" spans="1:6" x14ac:dyDescent="0.3">
      <c r="A346" s="5">
        <v>45162</v>
      </c>
      <c r="B346">
        <v>28</v>
      </c>
      <c r="C346">
        <v>6</v>
      </c>
      <c r="D346">
        <v>515</v>
      </c>
      <c r="E346">
        <f t="shared" si="13"/>
        <v>3.1415901250000003E-2</v>
      </c>
      <c r="F346" t="str">
        <f t="shared" si="12"/>
        <v>Rotifer</v>
      </c>
    </row>
    <row r="347" spans="1:6" x14ac:dyDescent="0.3">
      <c r="A347" s="5">
        <v>45162</v>
      </c>
      <c r="B347">
        <v>42</v>
      </c>
      <c r="C347">
        <v>6</v>
      </c>
      <c r="D347">
        <v>464</v>
      </c>
      <c r="E347">
        <f t="shared" si="13"/>
        <v>2.2976389120000003E-2</v>
      </c>
      <c r="F347" t="str">
        <f t="shared" si="12"/>
        <v>Rotifer</v>
      </c>
    </row>
    <row r="348" spans="1:6" x14ac:dyDescent="0.3">
      <c r="A348" s="5">
        <v>45162</v>
      </c>
      <c r="B348">
        <v>46</v>
      </c>
      <c r="C348">
        <v>6</v>
      </c>
      <c r="D348">
        <v>472</v>
      </c>
      <c r="E348">
        <f t="shared" si="13"/>
        <v>2.4185431039999997E-2</v>
      </c>
      <c r="F348" t="str">
        <f t="shared" si="12"/>
        <v>Rotifer</v>
      </c>
    </row>
    <row r="349" spans="1:6" x14ac:dyDescent="0.3">
      <c r="A349" s="5">
        <v>45162</v>
      </c>
      <c r="B349">
        <v>62</v>
      </c>
      <c r="C349">
        <v>6</v>
      </c>
      <c r="D349">
        <v>461</v>
      </c>
      <c r="E349">
        <f t="shared" si="13"/>
        <v>2.2533601630000004E-2</v>
      </c>
      <c r="F349" t="str">
        <f t="shared" si="12"/>
        <v>Rotifer</v>
      </c>
    </row>
    <row r="350" spans="1:6" x14ac:dyDescent="0.3">
      <c r="A350" s="5">
        <v>45162</v>
      </c>
      <c r="B350">
        <v>70</v>
      </c>
      <c r="C350">
        <v>6</v>
      </c>
      <c r="D350">
        <v>27</v>
      </c>
      <c r="E350">
        <f t="shared" si="13"/>
        <v>4.5270899999999995E-6</v>
      </c>
      <c r="F350" t="str">
        <f t="shared" si="12"/>
        <v>Rotifer</v>
      </c>
    </row>
    <row r="351" spans="1:6" x14ac:dyDescent="0.3">
      <c r="A351" s="5">
        <v>45162</v>
      </c>
      <c r="B351">
        <v>73</v>
      </c>
      <c r="C351">
        <v>6</v>
      </c>
      <c r="D351">
        <v>479</v>
      </c>
      <c r="E351">
        <f t="shared" si="13"/>
        <v>2.5277514969999998E-2</v>
      </c>
      <c r="F351" t="str">
        <f t="shared" si="12"/>
        <v>Rotifer</v>
      </c>
    </row>
    <row r="352" spans="1:6" x14ac:dyDescent="0.3">
      <c r="A352" s="5">
        <v>45162</v>
      </c>
      <c r="B352">
        <v>87</v>
      </c>
      <c r="C352">
        <v>6</v>
      </c>
      <c r="D352">
        <v>486</v>
      </c>
      <c r="E352">
        <f t="shared" si="13"/>
        <v>2.6401988880000001E-2</v>
      </c>
      <c r="F352" t="str">
        <f t="shared" si="12"/>
        <v>Rotifer</v>
      </c>
    </row>
    <row r="353" spans="1:6" x14ac:dyDescent="0.3">
      <c r="A353" s="5">
        <v>45162</v>
      </c>
      <c r="B353">
        <v>88</v>
      </c>
      <c r="C353">
        <v>6</v>
      </c>
      <c r="D353">
        <v>381</v>
      </c>
      <c r="E353">
        <f t="shared" si="13"/>
        <v>1.2720458430000003E-2</v>
      </c>
      <c r="F353" t="str">
        <f t="shared" si="12"/>
        <v>Rotifer</v>
      </c>
    </row>
    <row r="354" spans="1:6" x14ac:dyDescent="0.3">
      <c r="A354" s="5">
        <v>45162</v>
      </c>
      <c r="B354">
        <v>89</v>
      </c>
      <c r="C354">
        <v>6</v>
      </c>
      <c r="D354">
        <v>570</v>
      </c>
      <c r="E354">
        <f t="shared" si="13"/>
        <v>4.2594389999999996E-2</v>
      </c>
      <c r="F354" t="str">
        <f t="shared" si="12"/>
        <v>Rotifer</v>
      </c>
    </row>
    <row r="355" spans="1:6" x14ac:dyDescent="0.3">
      <c r="A355" s="5">
        <v>45162</v>
      </c>
      <c r="B355">
        <v>90</v>
      </c>
      <c r="C355">
        <v>6</v>
      </c>
      <c r="D355">
        <v>415</v>
      </c>
      <c r="E355">
        <f t="shared" si="13"/>
        <v>1.6438876249999998E-2</v>
      </c>
      <c r="F355" t="str">
        <f t="shared" si="12"/>
        <v>Rotifer</v>
      </c>
    </row>
    <row r="356" spans="1:6" x14ac:dyDescent="0.3">
      <c r="A356" s="5">
        <v>45162</v>
      </c>
      <c r="B356">
        <v>96</v>
      </c>
      <c r="C356">
        <v>6</v>
      </c>
      <c r="D356">
        <v>392</v>
      </c>
      <c r="E356">
        <f t="shared" si="13"/>
        <v>1.3854346240000004E-2</v>
      </c>
      <c r="F356" t="str">
        <f t="shared" si="12"/>
        <v>Rotifer</v>
      </c>
    </row>
    <row r="357" spans="1:6" x14ac:dyDescent="0.3">
      <c r="A357" s="5">
        <v>44824</v>
      </c>
      <c r="B357">
        <v>52</v>
      </c>
      <c r="C357">
        <v>7</v>
      </c>
      <c r="D357">
        <v>639</v>
      </c>
      <c r="E357">
        <f>(D357/1000)^3 * 0.02</f>
        <v>5.2183423799999993E-3</v>
      </c>
      <c r="F357" t="str">
        <f t="shared" si="12"/>
        <v>Rotifer</v>
      </c>
    </row>
    <row r="358" spans="1:6" x14ac:dyDescent="0.3">
      <c r="A358" s="5">
        <v>44847</v>
      </c>
      <c r="B358">
        <v>1</v>
      </c>
      <c r="C358">
        <v>7</v>
      </c>
      <c r="D358">
        <v>526</v>
      </c>
      <c r="E358">
        <f t="shared" ref="E358:E360" si="14">(D358/1000)^3 * 0.02</f>
        <v>2.9106315200000004E-3</v>
      </c>
      <c r="F358" t="str">
        <f t="shared" si="12"/>
        <v>Rotifer</v>
      </c>
    </row>
    <row r="359" spans="1:6" x14ac:dyDescent="0.3">
      <c r="A359" s="5">
        <v>44847</v>
      </c>
      <c r="B359">
        <v>4</v>
      </c>
      <c r="C359">
        <v>7</v>
      </c>
      <c r="D359">
        <v>624</v>
      </c>
      <c r="E359">
        <f t="shared" si="14"/>
        <v>4.8594124800000003E-3</v>
      </c>
      <c r="F359" t="str">
        <f t="shared" si="12"/>
        <v>Rotifer</v>
      </c>
    </row>
    <row r="360" spans="1:6" x14ac:dyDescent="0.3">
      <c r="A360" s="5">
        <v>44847</v>
      </c>
      <c r="B360">
        <v>27</v>
      </c>
      <c r="C360">
        <v>7</v>
      </c>
      <c r="D360">
        <v>414</v>
      </c>
      <c r="E360">
        <f t="shared" si="14"/>
        <v>1.41915888E-3</v>
      </c>
      <c r="F360" t="str">
        <f t="shared" si="12"/>
        <v>Rotifer</v>
      </c>
    </row>
    <row r="361" spans="1:6" x14ac:dyDescent="0.3">
      <c r="A361" s="5">
        <v>44847</v>
      </c>
      <c r="B361">
        <v>34</v>
      </c>
      <c r="C361">
        <v>8</v>
      </c>
      <c r="D361">
        <v>404</v>
      </c>
      <c r="E361">
        <f>(D361/1000)^3*(0.03)+(0.015*(D2/1000)^3*0.03)*0.000001*0.039</f>
        <v>1.9781779230164877E-3</v>
      </c>
      <c r="F361" t="str">
        <f t="shared" si="12"/>
        <v>Rotifer</v>
      </c>
    </row>
    <row r="362" spans="1:6" x14ac:dyDescent="0.3">
      <c r="A362" s="5">
        <v>45062</v>
      </c>
      <c r="B362">
        <v>87</v>
      </c>
      <c r="C362">
        <v>8</v>
      </c>
      <c r="D362">
        <v>237</v>
      </c>
      <c r="E362">
        <f t="shared" ref="E362:E400" si="15">(D362/1000)^3*(0.03)+(0.015*(D3/1000)^3*0.03)*0.000001*0.039</f>
        <v>3.9936160631648377E-4</v>
      </c>
      <c r="F362" t="str">
        <f t="shared" si="12"/>
        <v>Rotifer</v>
      </c>
    </row>
    <row r="363" spans="1:6" x14ac:dyDescent="0.3">
      <c r="A363" s="5">
        <v>45062</v>
      </c>
      <c r="B363">
        <v>95</v>
      </c>
      <c r="C363">
        <v>8</v>
      </c>
      <c r="D363">
        <v>315</v>
      </c>
      <c r="E363">
        <f t="shared" si="15"/>
        <v>9.3767626175712891E-4</v>
      </c>
      <c r="F363" t="str">
        <f t="shared" si="12"/>
        <v>Rotifer</v>
      </c>
    </row>
    <row r="364" spans="1:6" x14ac:dyDescent="0.3">
      <c r="A364" s="5">
        <v>45098</v>
      </c>
      <c r="B364">
        <v>8</v>
      </c>
      <c r="C364">
        <v>8</v>
      </c>
      <c r="D364">
        <v>328</v>
      </c>
      <c r="E364">
        <f t="shared" si="15"/>
        <v>1.0586265606958897E-3</v>
      </c>
      <c r="F364" t="str">
        <f t="shared" si="12"/>
        <v>Rotifer</v>
      </c>
    </row>
    <row r="365" spans="1:6" x14ac:dyDescent="0.3">
      <c r="A365" s="5">
        <v>45098</v>
      </c>
      <c r="B365">
        <v>9</v>
      </c>
      <c r="C365">
        <v>8</v>
      </c>
      <c r="D365">
        <v>396</v>
      </c>
      <c r="E365">
        <f t="shared" si="15"/>
        <v>1.8629740839250322E-3</v>
      </c>
      <c r="F365" t="str">
        <f t="shared" si="12"/>
        <v>Rotifer</v>
      </c>
    </row>
    <row r="366" spans="1:6" x14ac:dyDescent="0.3">
      <c r="A366" s="5">
        <v>45098</v>
      </c>
      <c r="B366">
        <v>19</v>
      </c>
      <c r="C366">
        <v>8</v>
      </c>
      <c r="D366">
        <v>323</v>
      </c>
      <c r="E366">
        <f t="shared" si="15"/>
        <v>1.0109480157904362E-3</v>
      </c>
      <c r="F366" t="str">
        <f t="shared" si="12"/>
        <v>Rotifer</v>
      </c>
    </row>
    <row r="367" spans="1:6" x14ac:dyDescent="0.3">
      <c r="A367" s="5">
        <v>45098</v>
      </c>
      <c r="B367">
        <v>25</v>
      </c>
      <c r="C367">
        <v>8</v>
      </c>
      <c r="D367">
        <v>347</v>
      </c>
      <c r="E367">
        <f t="shared" si="15"/>
        <v>1.253457692612791E-3</v>
      </c>
      <c r="F367" t="str">
        <f t="shared" si="12"/>
        <v>Rotifer</v>
      </c>
    </row>
    <row r="368" spans="1:6" x14ac:dyDescent="0.3">
      <c r="A368" s="5">
        <v>45098</v>
      </c>
      <c r="B368">
        <v>27</v>
      </c>
      <c r="C368">
        <v>8</v>
      </c>
      <c r="D368">
        <v>382</v>
      </c>
      <c r="E368">
        <f t="shared" si="15"/>
        <v>1.6722890478263126E-3</v>
      </c>
      <c r="F368" t="str">
        <f t="shared" si="12"/>
        <v>Rotifer</v>
      </c>
    </row>
    <row r="369" spans="1:6" x14ac:dyDescent="0.3">
      <c r="A369" s="5">
        <v>45098</v>
      </c>
      <c r="B369">
        <v>28</v>
      </c>
      <c r="C369">
        <v>8</v>
      </c>
      <c r="D369">
        <v>311</v>
      </c>
      <c r="E369">
        <f t="shared" si="15"/>
        <v>9.0240693349555106E-4</v>
      </c>
      <c r="F369" t="str">
        <f t="shared" si="12"/>
        <v>Rotifer</v>
      </c>
    </row>
    <row r="370" spans="1:6" x14ac:dyDescent="0.3">
      <c r="A370" s="5">
        <v>45098</v>
      </c>
      <c r="B370">
        <v>29</v>
      </c>
      <c r="C370">
        <v>8</v>
      </c>
      <c r="D370">
        <v>342</v>
      </c>
      <c r="E370">
        <f t="shared" si="15"/>
        <v>1.2000506478570846E-3</v>
      </c>
      <c r="F370" t="str">
        <f t="shared" si="12"/>
        <v>Rotifer</v>
      </c>
    </row>
    <row r="371" spans="1:6" x14ac:dyDescent="0.3">
      <c r="A371" s="5">
        <v>45098</v>
      </c>
      <c r="B371">
        <v>31</v>
      </c>
      <c r="C371">
        <v>8</v>
      </c>
      <c r="D371">
        <v>370</v>
      </c>
      <c r="E371">
        <f t="shared" si="15"/>
        <v>1.5195900168231712E-3</v>
      </c>
      <c r="F371" t="str">
        <f t="shared" si="12"/>
        <v>Rotifer</v>
      </c>
    </row>
    <row r="372" spans="1:6" x14ac:dyDescent="0.3">
      <c r="A372" s="5">
        <v>45098</v>
      </c>
      <c r="B372">
        <v>36</v>
      </c>
      <c r="C372">
        <v>8</v>
      </c>
      <c r="D372">
        <v>367</v>
      </c>
      <c r="E372">
        <f t="shared" si="15"/>
        <v>1.4829258938288345E-3</v>
      </c>
      <c r="F372" t="str">
        <f t="shared" si="12"/>
        <v>Rotifer</v>
      </c>
    </row>
    <row r="373" spans="1:6" x14ac:dyDescent="0.3">
      <c r="A373" s="5">
        <v>45098</v>
      </c>
      <c r="B373">
        <v>38</v>
      </c>
      <c r="C373">
        <v>8</v>
      </c>
      <c r="D373">
        <v>330</v>
      </c>
      <c r="E373">
        <f t="shared" si="15"/>
        <v>1.0781100053734946E-3</v>
      </c>
      <c r="F373" t="str">
        <f t="shared" si="12"/>
        <v>Rotifer</v>
      </c>
    </row>
    <row r="374" spans="1:6" x14ac:dyDescent="0.3">
      <c r="A374" s="5">
        <v>45098</v>
      </c>
      <c r="B374">
        <v>40</v>
      </c>
      <c r="C374">
        <v>8</v>
      </c>
      <c r="D374">
        <v>357</v>
      </c>
      <c r="E374">
        <f t="shared" si="15"/>
        <v>1.3649787965778336E-3</v>
      </c>
      <c r="F374" t="str">
        <f t="shared" si="12"/>
        <v>Rotifer</v>
      </c>
    </row>
    <row r="375" spans="1:6" x14ac:dyDescent="0.3">
      <c r="A375" s="5">
        <v>45098</v>
      </c>
      <c r="B375">
        <v>42</v>
      </c>
      <c r="C375">
        <v>8</v>
      </c>
      <c r="D375">
        <v>341</v>
      </c>
      <c r="E375">
        <f t="shared" si="15"/>
        <v>1.1895546533590502E-3</v>
      </c>
      <c r="F375" t="str">
        <f t="shared" si="12"/>
        <v>Rotifer</v>
      </c>
    </row>
    <row r="376" spans="1:6" x14ac:dyDescent="0.3">
      <c r="A376" s="5">
        <v>45098</v>
      </c>
      <c r="B376">
        <v>43</v>
      </c>
      <c r="C376">
        <v>8</v>
      </c>
      <c r="D376">
        <v>322</v>
      </c>
      <c r="E376">
        <f t="shared" si="15"/>
        <v>1.0015874645905015E-3</v>
      </c>
      <c r="F376" t="str">
        <f t="shared" si="12"/>
        <v>Rotifer</v>
      </c>
    </row>
    <row r="377" spans="1:6" x14ac:dyDescent="0.3">
      <c r="A377" s="5">
        <v>45098</v>
      </c>
      <c r="B377">
        <v>47</v>
      </c>
      <c r="C377">
        <v>8</v>
      </c>
      <c r="D377">
        <v>384</v>
      </c>
      <c r="E377">
        <f t="shared" si="15"/>
        <v>1.6986931262020514E-3</v>
      </c>
      <c r="F377" t="str">
        <f t="shared" si="12"/>
        <v>Rotifer</v>
      </c>
    </row>
    <row r="378" spans="1:6" x14ac:dyDescent="0.3">
      <c r="A378" s="5">
        <v>45098</v>
      </c>
      <c r="B378">
        <v>50</v>
      </c>
      <c r="C378">
        <v>8</v>
      </c>
      <c r="D378">
        <v>297</v>
      </c>
      <c r="E378">
        <f t="shared" si="15"/>
        <v>7.8594221552506457E-4</v>
      </c>
      <c r="F378" t="str">
        <f t="shared" si="12"/>
        <v>Rotifer</v>
      </c>
    </row>
    <row r="379" spans="1:6" x14ac:dyDescent="0.3">
      <c r="A379" s="5">
        <v>45098</v>
      </c>
      <c r="B379">
        <v>57</v>
      </c>
      <c r="C379">
        <v>8</v>
      </c>
      <c r="D379">
        <v>343</v>
      </c>
      <c r="E379">
        <f t="shared" si="15"/>
        <v>1.210608218818171E-3</v>
      </c>
      <c r="F379" t="str">
        <f t="shared" si="12"/>
        <v>Rotifer</v>
      </c>
    </row>
    <row r="380" spans="1:6" x14ac:dyDescent="0.3">
      <c r="A380" s="5">
        <v>45098</v>
      </c>
      <c r="B380">
        <v>59</v>
      </c>
      <c r="C380">
        <v>8</v>
      </c>
      <c r="D380">
        <v>370</v>
      </c>
      <c r="E380">
        <f t="shared" si="15"/>
        <v>1.5195900091551351E-3</v>
      </c>
      <c r="F380" t="str">
        <f t="shared" si="12"/>
        <v>Rotifer</v>
      </c>
    </row>
    <row r="381" spans="1:6" x14ac:dyDescent="0.3">
      <c r="A381" s="5">
        <v>45098</v>
      </c>
      <c r="B381">
        <v>65</v>
      </c>
      <c r="C381">
        <v>8</v>
      </c>
      <c r="D381">
        <v>343</v>
      </c>
      <c r="E381">
        <f t="shared" si="15"/>
        <v>1.2106082195355908E-3</v>
      </c>
      <c r="F381" t="str">
        <f t="shared" si="12"/>
        <v>Rotifer</v>
      </c>
    </row>
    <row r="382" spans="1:6" x14ac:dyDescent="0.3">
      <c r="A382" s="5">
        <v>45098</v>
      </c>
      <c r="B382">
        <v>66</v>
      </c>
      <c r="C382">
        <v>8</v>
      </c>
      <c r="D382">
        <v>365</v>
      </c>
      <c r="E382">
        <f t="shared" si="15"/>
        <v>1.4588137808602137E-3</v>
      </c>
      <c r="F382" t="str">
        <f t="shared" si="12"/>
        <v>Rotifer</v>
      </c>
    </row>
    <row r="383" spans="1:6" x14ac:dyDescent="0.3">
      <c r="A383" s="5">
        <v>45098</v>
      </c>
      <c r="B383">
        <v>70</v>
      </c>
      <c r="C383">
        <v>8</v>
      </c>
      <c r="D383">
        <v>295</v>
      </c>
      <c r="E383">
        <f t="shared" si="15"/>
        <v>7.7017125981880769E-4</v>
      </c>
      <c r="F383" t="str">
        <f t="shared" si="12"/>
        <v>Rotifer</v>
      </c>
    </row>
    <row r="384" spans="1:6" x14ac:dyDescent="0.3">
      <c r="A384" s="5">
        <v>45098</v>
      </c>
      <c r="B384">
        <v>71</v>
      </c>
      <c r="C384">
        <v>8</v>
      </c>
      <c r="D384">
        <v>333</v>
      </c>
      <c r="E384">
        <f t="shared" si="15"/>
        <v>1.1077811148642951E-3</v>
      </c>
      <c r="F384" t="str">
        <f t="shared" si="12"/>
        <v>Rotifer</v>
      </c>
    </row>
    <row r="385" spans="1:6" x14ac:dyDescent="0.3">
      <c r="A385" s="5">
        <v>45098</v>
      </c>
      <c r="B385">
        <v>75</v>
      </c>
      <c r="C385">
        <v>8</v>
      </c>
      <c r="D385">
        <v>326</v>
      </c>
      <c r="E385">
        <f t="shared" si="15"/>
        <v>1.0393793526965404E-3</v>
      </c>
      <c r="F385" t="str">
        <f t="shared" si="12"/>
        <v>Rotifer</v>
      </c>
    </row>
    <row r="386" spans="1:6" x14ac:dyDescent="0.3">
      <c r="A386" s="5">
        <v>45098</v>
      </c>
      <c r="B386">
        <v>78</v>
      </c>
      <c r="C386">
        <v>8</v>
      </c>
      <c r="D386">
        <v>360</v>
      </c>
      <c r="E386">
        <f t="shared" si="15"/>
        <v>1.3996800087517857E-3</v>
      </c>
      <c r="F386" t="str">
        <f t="shared" ref="F386:F449" si="16">IF(C386=1, "Cladoceran",IF(C386=2, "Cladoceran",IF(C386=3, "Copepod",IF(C386=4, "Copepod",IF(C386=5, "Copepod",IF(C386=6, "Rotifer",IF(C386=7, "Rotifer",IF(C386=8, "Rotifer",IF(C386=9, "Rotifer",IF(C386=10, "Rotifer",IF(C386=11, "Mollusca",IF(C386=12, "Cladoceran",IF(C386=13, "Copepod",IF(C386=14, "Copepod",IF(C386=15, "Rotifer")))))))))))))))</f>
        <v>Rotifer</v>
      </c>
    </row>
    <row r="387" spans="1:6" x14ac:dyDescent="0.3">
      <c r="A387" s="5">
        <v>45098</v>
      </c>
      <c r="B387">
        <v>81</v>
      </c>
      <c r="C387">
        <v>8</v>
      </c>
      <c r="D387">
        <v>373</v>
      </c>
      <c r="E387">
        <f t="shared" si="15"/>
        <v>1.5568535164149789E-3</v>
      </c>
      <c r="F387" t="str">
        <f t="shared" si="16"/>
        <v>Rotifer</v>
      </c>
    </row>
    <row r="388" spans="1:6" x14ac:dyDescent="0.3">
      <c r="A388" s="5">
        <v>45098</v>
      </c>
      <c r="B388">
        <v>84</v>
      </c>
      <c r="C388">
        <v>8</v>
      </c>
      <c r="D388">
        <v>420</v>
      </c>
      <c r="E388">
        <f t="shared" si="15"/>
        <v>2.2226400081692506E-3</v>
      </c>
      <c r="F388" t="str">
        <f t="shared" si="16"/>
        <v>Rotifer</v>
      </c>
    </row>
    <row r="389" spans="1:6" x14ac:dyDescent="0.3">
      <c r="A389" s="5">
        <v>45098</v>
      </c>
      <c r="B389">
        <v>85</v>
      </c>
      <c r="C389">
        <v>8</v>
      </c>
      <c r="D389">
        <v>373</v>
      </c>
      <c r="E389">
        <f t="shared" si="15"/>
        <v>1.5568535182326599E-3</v>
      </c>
      <c r="F389" t="str">
        <f t="shared" si="16"/>
        <v>Rotifer</v>
      </c>
    </row>
    <row r="390" spans="1:6" x14ac:dyDescent="0.3">
      <c r="A390" s="5">
        <v>45098</v>
      </c>
      <c r="B390">
        <v>86</v>
      </c>
      <c r="C390">
        <v>8</v>
      </c>
      <c r="D390">
        <v>351</v>
      </c>
      <c r="E390">
        <f t="shared" si="15"/>
        <v>1.2973065566217869E-3</v>
      </c>
      <c r="F390" t="str">
        <f t="shared" si="16"/>
        <v>Rotifer</v>
      </c>
    </row>
    <row r="391" spans="1:6" x14ac:dyDescent="0.3">
      <c r="A391" s="5">
        <v>45098</v>
      </c>
      <c r="B391">
        <v>88</v>
      </c>
      <c r="C391">
        <v>8</v>
      </c>
      <c r="D391">
        <v>337</v>
      </c>
      <c r="E391">
        <f t="shared" si="15"/>
        <v>1.1481825969969792E-3</v>
      </c>
      <c r="F391" t="str">
        <f t="shared" si="16"/>
        <v>Rotifer</v>
      </c>
    </row>
    <row r="392" spans="1:6" x14ac:dyDescent="0.3">
      <c r="A392" s="5">
        <v>45098</v>
      </c>
      <c r="B392">
        <v>89</v>
      </c>
      <c r="C392">
        <v>8</v>
      </c>
      <c r="D392">
        <v>319</v>
      </c>
      <c r="E392">
        <f t="shared" si="15"/>
        <v>9.7385277630791627E-4</v>
      </c>
      <c r="F392" t="str">
        <f t="shared" si="16"/>
        <v>Rotifer</v>
      </c>
    </row>
    <row r="393" spans="1:6" x14ac:dyDescent="0.3">
      <c r="A393" s="5">
        <v>45098</v>
      </c>
      <c r="B393">
        <v>93</v>
      </c>
      <c r="C393">
        <v>8</v>
      </c>
      <c r="D393">
        <v>405</v>
      </c>
      <c r="E393">
        <f t="shared" si="15"/>
        <v>1.9929037563612977E-3</v>
      </c>
      <c r="F393" t="str">
        <f t="shared" si="16"/>
        <v>Rotifer</v>
      </c>
    </row>
    <row r="394" spans="1:6" x14ac:dyDescent="0.3">
      <c r="A394" s="5">
        <v>45098</v>
      </c>
      <c r="B394">
        <v>94</v>
      </c>
      <c r="C394">
        <v>8</v>
      </c>
      <c r="D394">
        <v>321</v>
      </c>
      <c r="E394">
        <f t="shared" si="15"/>
        <v>9.9228484139805622E-4</v>
      </c>
      <c r="F394" t="str">
        <f t="shared" si="16"/>
        <v>Rotifer</v>
      </c>
    </row>
    <row r="395" spans="1:6" x14ac:dyDescent="0.3">
      <c r="A395" s="5">
        <v>45098</v>
      </c>
      <c r="B395">
        <v>95</v>
      </c>
      <c r="C395">
        <v>8</v>
      </c>
      <c r="D395">
        <v>385</v>
      </c>
      <c r="E395">
        <f t="shared" si="15"/>
        <v>1.7119987545790953E-3</v>
      </c>
      <c r="F395" t="str">
        <f t="shared" si="16"/>
        <v>Rotifer</v>
      </c>
    </row>
    <row r="396" spans="1:6" x14ac:dyDescent="0.3">
      <c r="A396" s="5">
        <v>45098</v>
      </c>
      <c r="B396">
        <v>96</v>
      </c>
      <c r="C396">
        <v>8</v>
      </c>
      <c r="D396">
        <v>349</v>
      </c>
      <c r="E396">
        <f t="shared" si="15"/>
        <v>1.2752564839802942E-3</v>
      </c>
      <c r="F396" t="str">
        <f t="shared" si="16"/>
        <v>Rotifer</v>
      </c>
    </row>
    <row r="397" spans="1:6" x14ac:dyDescent="0.3">
      <c r="A397" s="5">
        <v>45098</v>
      </c>
      <c r="B397">
        <v>98</v>
      </c>
      <c r="C397">
        <v>8</v>
      </c>
      <c r="D397">
        <v>338</v>
      </c>
      <c r="E397">
        <f t="shared" si="15"/>
        <v>1.1584341724139569E-3</v>
      </c>
      <c r="F397" t="str">
        <f t="shared" si="16"/>
        <v>Rotifer</v>
      </c>
    </row>
    <row r="398" spans="1:6" x14ac:dyDescent="0.3">
      <c r="A398" s="5">
        <v>45098</v>
      </c>
      <c r="B398">
        <v>99</v>
      </c>
      <c r="C398">
        <v>8</v>
      </c>
      <c r="D398">
        <v>352</v>
      </c>
      <c r="E398">
        <f t="shared" si="15"/>
        <v>1.3084262671817363E-3</v>
      </c>
      <c r="F398" t="str">
        <f t="shared" si="16"/>
        <v>Rotifer</v>
      </c>
    </row>
    <row r="399" spans="1:6" x14ac:dyDescent="0.3">
      <c r="A399" s="5">
        <v>45098</v>
      </c>
      <c r="B399">
        <v>100</v>
      </c>
      <c r="C399">
        <v>8</v>
      </c>
      <c r="D399">
        <v>381</v>
      </c>
      <c r="E399">
        <f t="shared" si="15"/>
        <v>1.6591902460670008E-3</v>
      </c>
      <c r="F399" t="str">
        <f t="shared" si="16"/>
        <v>Rotifer</v>
      </c>
    </row>
    <row r="400" spans="1:6" x14ac:dyDescent="0.3">
      <c r="A400" s="5">
        <v>45162</v>
      </c>
      <c r="B400">
        <v>58</v>
      </c>
      <c r="C400">
        <v>8</v>
      </c>
      <c r="D400">
        <v>374</v>
      </c>
      <c r="E400">
        <f t="shared" si="15"/>
        <v>1.5694087631795812E-3</v>
      </c>
      <c r="F400" t="str">
        <f t="shared" si="16"/>
        <v>Rotifer</v>
      </c>
    </row>
    <row r="401" spans="1:6" x14ac:dyDescent="0.3">
      <c r="A401" s="5">
        <v>44824</v>
      </c>
      <c r="B401">
        <v>68</v>
      </c>
      <c r="C401">
        <v>9</v>
      </c>
      <c r="D401">
        <v>197</v>
      </c>
      <c r="E401">
        <f>(D401/1000)^3 * 0.02</f>
        <v>1.5290746000000004E-4</v>
      </c>
      <c r="F401" t="str">
        <f t="shared" si="16"/>
        <v>Rotifer</v>
      </c>
    </row>
    <row r="402" spans="1:6" x14ac:dyDescent="0.3">
      <c r="A402" s="5">
        <v>44824</v>
      </c>
      <c r="B402">
        <v>70</v>
      </c>
      <c r="C402">
        <v>9</v>
      </c>
      <c r="D402">
        <v>198</v>
      </c>
      <c r="E402">
        <f t="shared" ref="E402:E465" si="17">(D402/1000)^3 * 0.02</f>
        <v>1.5524784000000002E-4</v>
      </c>
      <c r="F402" t="str">
        <f t="shared" si="16"/>
        <v>Rotifer</v>
      </c>
    </row>
    <row r="403" spans="1:6" x14ac:dyDescent="0.3">
      <c r="A403" s="5">
        <v>44824</v>
      </c>
      <c r="B403">
        <v>74</v>
      </c>
      <c r="C403">
        <v>9</v>
      </c>
      <c r="D403">
        <v>198</v>
      </c>
      <c r="E403">
        <f t="shared" si="17"/>
        <v>1.5524784000000002E-4</v>
      </c>
      <c r="F403" t="str">
        <f t="shared" si="16"/>
        <v>Rotifer</v>
      </c>
    </row>
    <row r="404" spans="1:6" x14ac:dyDescent="0.3">
      <c r="A404" s="5">
        <v>44824</v>
      </c>
      <c r="B404">
        <v>75</v>
      </c>
      <c r="C404">
        <v>9</v>
      </c>
      <c r="D404">
        <v>204</v>
      </c>
      <c r="E404">
        <f t="shared" si="17"/>
        <v>1.6979327999999994E-4</v>
      </c>
      <c r="F404" t="str">
        <f t="shared" si="16"/>
        <v>Rotifer</v>
      </c>
    </row>
    <row r="405" spans="1:6" x14ac:dyDescent="0.3">
      <c r="A405" s="5">
        <v>44824</v>
      </c>
      <c r="B405">
        <v>78</v>
      </c>
      <c r="C405">
        <v>9</v>
      </c>
      <c r="D405">
        <v>167</v>
      </c>
      <c r="E405">
        <f t="shared" si="17"/>
        <v>9.3149260000000017E-5</v>
      </c>
      <c r="F405" t="str">
        <f t="shared" si="16"/>
        <v>Rotifer</v>
      </c>
    </row>
    <row r="406" spans="1:6" x14ac:dyDescent="0.3">
      <c r="A406" s="5">
        <v>44824</v>
      </c>
      <c r="B406">
        <v>79</v>
      </c>
      <c r="C406">
        <v>9</v>
      </c>
      <c r="D406">
        <v>227</v>
      </c>
      <c r="E406">
        <f t="shared" si="17"/>
        <v>2.3394166000000006E-4</v>
      </c>
      <c r="F406" t="str">
        <f t="shared" si="16"/>
        <v>Rotifer</v>
      </c>
    </row>
    <row r="407" spans="1:6" x14ac:dyDescent="0.3">
      <c r="A407" s="5">
        <v>44824</v>
      </c>
      <c r="B407">
        <v>86</v>
      </c>
      <c r="C407">
        <v>9</v>
      </c>
      <c r="D407">
        <v>211</v>
      </c>
      <c r="E407">
        <f t="shared" si="17"/>
        <v>1.8787861999999998E-4</v>
      </c>
      <c r="F407" t="str">
        <f t="shared" si="16"/>
        <v>Rotifer</v>
      </c>
    </row>
    <row r="408" spans="1:6" x14ac:dyDescent="0.3">
      <c r="A408" s="5">
        <v>44824</v>
      </c>
      <c r="B408">
        <v>89</v>
      </c>
      <c r="C408">
        <v>9</v>
      </c>
      <c r="D408">
        <v>151</v>
      </c>
      <c r="E408">
        <f t="shared" si="17"/>
        <v>6.8859020000000001E-5</v>
      </c>
      <c r="F408" t="str">
        <f t="shared" si="16"/>
        <v>Rotifer</v>
      </c>
    </row>
    <row r="409" spans="1:6" x14ac:dyDescent="0.3">
      <c r="A409" s="5">
        <v>44824</v>
      </c>
      <c r="B409">
        <v>91</v>
      </c>
      <c r="C409">
        <v>9</v>
      </c>
      <c r="D409">
        <v>172</v>
      </c>
      <c r="E409">
        <f t="shared" si="17"/>
        <v>1.0176895999999998E-4</v>
      </c>
      <c r="F409" t="str">
        <f t="shared" si="16"/>
        <v>Rotifer</v>
      </c>
    </row>
    <row r="410" spans="1:6" x14ac:dyDescent="0.3">
      <c r="A410" s="5">
        <v>44824</v>
      </c>
      <c r="B410">
        <v>92</v>
      </c>
      <c r="C410">
        <v>9</v>
      </c>
      <c r="D410">
        <v>222</v>
      </c>
      <c r="E410">
        <f t="shared" si="17"/>
        <v>2.1882096000000001E-4</v>
      </c>
      <c r="F410" t="str">
        <f t="shared" si="16"/>
        <v>Rotifer</v>
      </c>
    </row>
    <row r="411" spans="1:6" x14ac:dyDescent="0.3">
      <c r="A411" s="5">
        <v>44824</v>
      </c>
      <c r="B411">
        <v>93</v>
      </c>
      <c r="C411">
        <v>9</v>
      </c>
      <c r="D411">
        <v>141</v>
      </c>
      <c r="E411">
        <f t="shared" si="17"/>
        <v>5.6064419999999979E-5</v>
      </c>
      <c r="F411" t="str">
        <f t="shared" si="16"/>
        <v>Rotifer</v>
      </c>
    </row>
    <row r="412" spans="1:6" x14ac:dyDescent="0.3">
      <c r="A412" s="5">
        <v>44824</v>
      </c>
      <c r="B412">
        <v>94</v>
      </c>
      <c r="C412">
        <v>9</v>
      </c>
      <c r="D412">
        <v>211</v>
      </c>
      <c r="E412">
        <f t="shared" si="17"/>
        <v>1.8787861999999998E-4</v>
      </c>
      <c r="F412" t="str">
        <f t="shared" si="16"/>
        <v>Rotifer</v>
      </c>
    </row>
    <row r="413" spans="1:6" x14ac:dyDescent="0.3">
      <c r="A413" s="5">
        <v>44824</v>
      </c>
      <c r="B413">
        <v>95</v>
      </c>
      <c r="C413">
        <v>9</v>
      </c>
      <c r="D413">
        <v>198</v>
      </c>
      <c r="E413">
        <f t="shared" si="17"/>
        <v>1.5524784000000002E-4</v>
      </c>
      <c r="F413" t="str">
        <f t="shared" si="16"/>
        <v>Rotifer</v>
      </c>
    </row>
    <row r="414" spans="1:6" x14ac:dyDescent="0.3">
      <c r="A414" s="5">
        <v>44824</v>
      </c>
      <c r="B414">
        <v>98</v>
      </c>
      <c r="C414">
        <v>9</v>
      </c>
      <c r="D414">
        <v>204</v>
      </c>
      <c r="E414">
        <f t="shared" si="17"/>
        <v>1.6979327999999994E-4</v>
      </c>
      <c r="F414" t="str">
        <f t="shared" si="16"/>
        <v>Rotifer</v>
      </c>
    </row>
    <row r="415" spans="1:6" x14ac:dyDescent="0.3">
      <c r="A415" s="5">
        <v>44847</v>
      </c>
      <c r="B415">
        <v>15</v>
      </c>
      <c r="C415">
        <v>9</v>
      </c>
      <c r="D415">
        <v>153</v>
      </c>
      <c r="E415">
        <f t="shared" si="17"/>
        <v>7.1631540000000003E-5</v>
      </c>
      <c r="F415" t="str">
        <f t="shared" si="16"/>
        <v>Rotifer</v>
      </c>
    </row>
    <row r="416" spans="1:6" x14ac:dyDescent="0.3">
      <c r="A416" s="5">
        <v>44847</v>
      </c>
      <c r="B416">
        <v>16</v>
      </c>
      <c r="C416">
        <v>9</v>
      </c>
      <c r="D416">
        <v>152</v>
      </c>
      <c r="E416">
        <f t="shared" si="17"/>
        <v>7.0236159999999994E-5</v>
      </c>
      <c r="F416" t="str">
        <f t="shared" si="16"/>
        <v>Rotifer</v>
      </c>
    </row>
    <row r="417" spans="1:6" x14ac:dyDescent="0.3">
      <c r="A417" s="5">
        <v>44847</v>
      </c>
      <c r="B417">
        <v>20</v>
      </c>
      <c r="C417">
        <v>9</v>
      </c>
      <c r="D417">
        <v>172</v>
      </c>
      <c r="E417">
        <f t="shared" si="17"/>
        <v>1.0176895999999998E-4</v>
      </c>
      <c r="F417" t="str">
        <f t="shared" si="16"/>
        <v>Rotifer</v>
      </c>
    </row>
    <row r="418" spans="1:6" x14ac:dyDescent="0.3">
      <c r="A418" s="5">
        <v>44847</v>
      </c>
      <c r="B418">
        <v>23</v>
      </c>
      <c r="C418">
        <v>9</v>
      </c>
      <c r="D418">
        <v>157</v>
      </c>
      <c r="E418">
        <f t="shared" si="17"/>
        <v>7.739786000000001E-5</v>
      </c>
      <c r="F418" t="str">
        <f t="shared" si="16"/>
        <v>Rotifer</v>
      </c>
    </row>
    <row r="419" spans="1:6" x14ac:dyDescent="0.3">
      <c r="A419" s="5">
        <v>44847</v>
      </c>
      <c r="B419">
        <v>26</v>
      </c>
      <c r="C419">
        <v>9</v>
      </c>
      <c r="D419">
        <v>176</v>
      </c>
      <c r="E419">
        <f t="shared" si="17"/>
        <v>1.0903551999999998E-4</v>
      </c>
      <c r="F419" t="str">
        <f t="shared" si="16"/>
        <v>Rotifer</v>
      </c>
    </row>
    <row r="420" spans="1:6" x14ac:dyDescent="0.3">
      <c r="A420" s="5">
        <v>44847</v>
      </c>
      <c r="B420">
        <v>28</v>
      </c>
      <c r="C420">
        <v>9</v>
      </c>
      <c r="D420">
        <v>185</v>
      </c>
      <c r="E420">
        <f t="shared" si="17"/>
        <v>1.2663249999999998E-4</v>
      </c>
      <c r="F420" t="str">
        <f t="shared" si="16"/>
        <v>Rotifer</v>
      </c>
    </row>
    <row r="421" spans="1:6" x14ac:dyDescent="0.3">
      <c r="A421" s="5">
        <v>44847</v>
      </c>
      <c r="B421">
        <v>32</v>
      </c>
      <c r="C421">
        <v>9</v>
      </c>
      <c r="D421">
        <v>209</v>
      </c>
      <c r="E421">
        <f t="shared" si="17"/>
        <v>1.8258657999999998E-4</v>
      </c>
      <c r="F421" t="str">
        <f t="shared" si="16"/>
        <v>Rotifer</v>
      </c>
    </row>
    <row r="422" spans="1:6" x14ac:dyDescent="0.3">
      <c r="A422" s="5">
        <v>44847</v>
      </c>
      <c r="B422">
        <v>38</v>
      </c>
      <c r="C422">
        <v>9</v>
      </c>
      <c r="D422">
        <v>177</v>
      </c>
      <c r="E422">
        <f t="shared" si="17"/>
        <v>1.1090465999999999E-4</v>
      </c>
      <c r="F422" t="str">
        <f t="shared" si="16"/>
        <v>Rotifer</v>
      </c>
    </row>
    <row r="423" spans="1:6" x14ac:dyDescent="0.3">
      <c r="A423" s="5">
        <v>44847</v>
      </c>
      <c r="B423">
        <v>39</v>
      </c>
      <c r="C423">
        <v>9</v>
      </c>
      <c r="D423">
        <v>179</v>
      </c>
      <c r="E423">
        <f t="shared" si="17"/>
        <v>1.1470678E-4</v>
      </c>
      <c r="F423" t="str">
        <f t="shared" si="16"/>
        <v>Rotifer</v>
      </c>
    </row>
    <row r="424" spans="1:6" x14ac:dyDescent="0.3">
      <c r="A424" s="5">
        <v>44847</v>
      </c>
      <c r="B424">
        <v>40</v>
      </c>
      <c r="C424">
        <v>9</v>
      </c>
      <c r="D424">
        <v>186</v>
      </c>
      <c r="E424">
        <f t="shared" si="17"/>
        <v>1.2869712E-4</v>
      </c>
      <c r="F424" t="str">
        <f t="shared" si="16"/>
        <v>Rotifer</v>
      </c>
    </row>
    <row r="425" spans="1:6" x14ac:dyDescent="0.3">
      <c r="A425" s="5">
        <v>44847</v>
      </c>
      <c r="B425">
        <v>53</v>
      </c>
      <c r="C425">
        <v>9</v>
      </c>
      <c r="D425">
        <v>147</v>
      </c>
      <c r="E425">
        <f t="shared" si="17"/>
        <v>6.3530459999999988E-5</v>
      </c>
      <c r="F425" t="str">
        <f t="shared" si="16"/>
        <v>Rotifer</v>
      </c>
    </row>
    <row r="426" spans="1:6" x14ac:dyDescent="0.3">
      <c r="A426" s="5">
        <v>44847</v>
      </c>
      <c r="B426">
        <v>72</v>
      </c>
      <c r="C426">
        <v>9</v>
      </c>
      <c r="D426">
        <v>203</v>
      </c>
      <c r="E426">
        <f t="shared" si="17"/>
        <v>1.6730854000000003E-4</v>
      </c>
      <c r="F426" t="str">
        <f t="shared" si="16"/>
        <v>Rotifer</v>
      </c>
    </row>
    <row r="427" spans="1:6" x14ac:dyDescent="0.3">
      <c r="A427" s="5">
        <v>44847</v>
      </c>
      <c r="B427">
        <v>75</v>
      </c>
      <c r="C427">
        <v>9</v>
      </c>
      <c r="D427">
        <v>114</v>
      </c>
      <c r="E427">
        <f t="shared" si="17"/>
        <v>2.9630880000000007E-5</v>
      </c>
      <c r="F427" t="str">
        <f t="shared" si="16"/>
        <v>Rotifer</v>
      </c>
    </row>
    <row r="428" spans="1:6" x14ac:dyDescent="0.3">
      <c r="A428" s="5">
        <v>44847</v>
      </c>
      <c r="B428">
        <v>81</v>
      </c>
      <c r="C428">
        <v>9</v>
      </c>
      <c r="D428">
        <v>174</v>
      </c>
      <c r="E428">
        <f t="shared" si="17"/>
        <v>1.0536047999999997E-4</v>
      </c>
      <c r="F428" t="str">
        <f t="shared" si="16"/>
        <v>Rotifer</v>
      </c>
    </row>
    <row r="429" spans="1:6" x14ac:dyDescent="0.3">
      <c r="A429" s="5">
        <v>44847</v>
      </c>
      <c r="B429">
        <v>86</v>
      </c>
      <c r="C429">
        <v>9</v>
      </c>
      <c r="D429">
        <v>121</v>
      </c>
      <c r="E429">
        <f t="shared" si="17"/>
        <v>3.5431219999999995E-5</v>
      </c>
      <c r="F429" t="str">
        <f t="shared" si="16"/>
        <v>Rotifer</v>
      </c>
    </row>
    <row r="430" spans="1:6" x14ac:dyDescent="0.3">
      <c r="A430" s="5">
        <v>44847</v>
      </c>
      <c r="B430">
        <v>93</v>
      </c>
      <c r="C430">
        <v>9</v>
      </c>
      <c r="D430">
        <v>173</v>
      </c>
      <c r="E430">
        <f t="shared" si="17"/>
        <v>1.0355433999999999E-4</v>
      </c>
      <c r="F430" t="str">
        <f t="shared" si="16"/>
        <v>Rotifer</v>
      </c>
    </row>
    <row r="431" spans="1:6" x14ac:dyDescent="0.3">
      <c r="A431" s="5">
        <v>44847</v>
      </c>
      <c r="B431">
        <v>97</v>
      </c>
      <c r="C431">
        <v>9</v>
      </c>
      <c r="D431">
        <v>168</v>
      </c>
      <c r="E431">
        <f t="shared" si="17"/>
        <v>9.483264000000002E-5</v>
      </c>
      <c r="F431" t="str">
        <f t="shared" si="16"/>
        <v>Rotifer</v>
      </c>
    </row>
    <row r="432" spans="1:6" x14ac:dyDescent="0.3">
      <c r="A432" s="5">
        <v>44847</v>
      </c>
      <c r="B432">
        <v>98</v>
      </c>
      <c r="C432">
        <v>9</v>
      </c>
      <c r="D432">
        <v>156</v>
      </c>
      <c r="E432">
        <f t="shared" si="17"/>
        <v>7.5928320000000004E-5</v>
      </c>
      <c r="F432" t="str">
        <f t="shared" si="16"/>
        <v>Rotifer</v>
      </c>
    </row>
    <row r="433" spans="1:6" x14ac:dyDescent="0.3">
      <c r="A433" s="5">
        <v>45010</v>
      </c>
      <c r="B433">
        <v>2</v>
      </c>
      <c r="C433">
        <v>9</v>
      </c>
      <c r="D433">
        <v>164</v>
      </c>
      <c r="E433">
        <f t="shared" si="17"/>
        <v>8.8218880000000022E-5</v>
      </c>
      <c r="F433" t="str">
        <f t="shared" si="16"/>
        <v>Rotifer</v>
      </c>
    </row>
    <row r="434" spans="1:6" x14ac:dyDescent="0.3">
      <c r="A434" s="5">
        <v>45010</v>
      </c>
      <c r="B434">
        <v>16</v>
      </c>
      <c r="C434">
        <v>9</v>
      </c>
      <c r="D434">
        <v>143</v>
      </c>
      <c r="E434">
        <f t="shared" si="17"/>
        <v>5.848413999999998E-5</v>
      </c>
      <c r="F434" t="str">
        <f t="shared" si="16"/>
        <v>Rotifer</v>
      </c>
    </row>
    <row r="435" spans="1:6" x14ac:dyDescent="0.3">
      <c r="A435" s="5">
        <v>45010</v>
      </c>
      <c r="B435">
        <v>48</v>
      </c>
      <c r="C435">
        <v>9</v>
      </c>
      <c r="D435">
        <v>171</v>
      </c>
      <c r="E435">
        <f t="shared" si="17"/>
        <v>1.0000422000000002E-4</v>
      </c>
      <c r="F435" t="str">
        <f t="shared" si="16"/>
        <v>Rotifer</v>
      </c>
    </row>
    <row r="436" spans="1:6" x14ac:dyDescent="0.3">
      <c r="A436" s="5">
        <v>45062</v>
      </c>
      <c r="B436">
        <v>53</v>
      </c>
      <c r="C436">
        <v>9</v>
      </c>
      <c r="D436">
        <v>147</v>
      </c>
      <c r="E436">
        <f t="shared" si="17"/>
        <v>6.3530459999999988E-5</v>
      </c>
      <c r="F436" t="str">
        <f t="shared" si="16"/>
        <v>Rotifer</v>
      </c>
    </row>
    <row r="437" spans="1:6" x14ac:dyDescent="0.3">
      <c r="A437" s="5">
        <v>45062</v>
      </c>
      <c r="B437">
        <v>79</v>
      </c>
      <c r="C437">
        <v>9</v>
      </c>
      <c r="D437">
        <v>122</v>
      </c>
      <c r="E437">
        <f t="shared" si="17"/>
        <v>3.6316960000000002E-5</v>
      </c>
      <c r="F437" t="str">
        <f t="shared" si="16"/>
        <v>Rotifer</v>
      </c>
    </row>
    <row r="438" spans="1:6" x14ac:dyDescent="0.3">
      <c r="A438" s="5">
        <v>45098</v>
      </c>
      <c r="B438">
        <v>2</v>
      </c>
      <c r="C438">
        <v>9</v>
      </c>
      <c r="D438">
        <v>167</v>
      </c>
      <c r="E438">
        <f t="shared" si="17"/>
        <v>9.3149260000000017E-5</v>
      </c>
      <c r="F438" t="str">
        <f t="shared" si="16"/>
        <v>Rotifer</v>
      </c>
    </row>
    <row r="439" spans="1:6" x14ac:dyDescent="0.3">
      <c r="A439" s="5">
        <v>45098</v>
      </c>
      <c r="B439">
        <v>6</v>
      </c>
      <c r="C439">
        <v>9</v>
      </c>
      <c r="D439">
        <v>167</v>
      </c>
      <c r="E439">
        <f t="shared" si="17"/>
        <v>9.3149260000000017E-5</v>
      </c>
      <c r="F439" t="str">
        <f t="shared" si="16"/>
        <v>Rotifer</v>
      </c>
    </row>
    <row r="440" spans="1:6" x14ac:dyDescent="0.3">
      <c r="A440" s="5">
        <v>45098</v>
      </c>
      <c r="B440">
        <v>10</v>
      </c>
      <c r="C440">
        <v>9</v>
      </c>
      <c r="D440">
        <v>189</v>
      </c>
      <c r="E440">
        <f t="shared" si="17"/>
        <v>1.3502538000000002E-4</v>
      </c>
      <c r="F440" t="str">
        <f t="shared" si="16"/>
        <v>Rotifer</v>
      </c>
    </row>
    <row r="441" spans="1:6" x14ac:dyDescent="0.3">
      <c r="A441" s="5">
        <v>45098</v>
      </c>
      <c r="B441">
        <v>12</v>
      </c>
      <c r="C441">
        <v>9</v>
      </c>
      <c r="D441">
        <v>181</v>
      </c>
      <c r="E441">
        <f t="shared" si="17"/>
        <v>1.1859482E-4</v>
      </c>
      <c r="F441" t="str">
        <f t="shared" si="16"/>
        <v>Rotifer</v>
      </c>
    </row>
    <row r="442" spans="1:6" x14ac:dyDescent="0.3">
      <c r="A442" s="5">
        <v>45098</v>
      </c>
      <c r="B442">
        <v>14</v>
      </c>
      <c r="C442">
        <v>9</v>
      </c>
      <c r="D442">
        <v>149</v>
      </c>
      <c r="E442">
        <f t="shared" si="17"/>
        <v>6.615898E-5</v>
      </c>
      <c r="F442" t="str">
        <f t="shared" si="16"/>
        <v>Rotifer</v>
      </c>
    </row>
    <row r="443" spans="1:6" x14ac:dyDescent="0.3">
      <c r="A443" s="5">
        <v>45098</v>
      </c>
      <c r="B443">
        <v>32</v>
      </c>
      <c r="C443">
        <v>9</v>
      </c>
      <c r="D443">
        <v>178</v>
      </c>
      <c r="E443">
        <f t="shared" si="17"/>
        <v>1.1279504E-4</v>
      </c>
      <c r="F443" t="str">
        <f t="shared" si="16"/>
        <v>Rotifer</v>
      </c>
    </row>
    <row r="444" spans="1:6" x14ac:dyDescent="0.3">
      <c r="A444" s="5">
        <v>45098</v>
      </c>
      <c r="B444">
        <v>37</v>
      </c>
      <c r="C444">
        <v>9</v>
      </c>
      <c r="D444">
        <v>124</v>
      </c>
      <c r="E444">
        <f t="shared" si="17"/>
        <v>3.8132479999999993E-5</v>
      </c>
      <c r="F444" t="str">
        <f t="shared" si="16"/>
        <v>Rotifer</v>
      </c>
    </row>
    <row r="445" spans="1:6" x14ac:dyDescent="0.3">
      <c r="A445" s="5">
        <v>45098</v>
      </c>
      <c r="B445">
        <v>49</v>
      </c>
      <c r="C445">
        <v>9</v>
      </c>
      <c r="D445">
        <v>211</v>
      </c>
      <c r="E445">
        <f t="shared" si="17"/>
        <v>1.8787861999999998E-4</v>
      </c>
      <c r="F445" t="str">
        <f t="shared" si="16"/>
        <v>Rotifer</v>
      </c>
    </row>
    <row r="446" spans="1:6" x14ac:dyDescent="0.3">
      <c r="A446" s="5">
        <v>45098</v>
      </c>
      <c r="B446">
        <v>51</v>
      </c>
      <c r="C446">
        <v>9</v>
      </c>
      <c r="D446">
        <v>206</v>
      </c>
      <c r="E446">
        <f t="shared" si="17"/>
        <v>1.7483631999999996E-4</v>
      </c>
      <c r="F446" t="str">
        <f t="shared" si="16"/>
        <v>Rotifer</v>
      </c>
    </row>
    <row r="447" spans="1:6" x14ac:dyDescent="0.3">
      <c r="A447" s="5">
        <v>45098</v>
      </c>
      <c r="B447">
        <v>63</v>
      </c>
      <c r="C447">
        <v>9</v>
      </c>
      <c r="D447">
        <v>160</v>
      </c>
      <c r="E447">
        <f t="shared" si="17"/>
        <v>8.1920000000000015E-5</v>
      </c>
      <c r="F447" t="str">
        <f t="shared" si="16"/>
        <v>Rotifer</v>
      </c>
    </row>
    <row r="448" spans="1:6" x14ac:dyDescent="0.3">
      <c r="A448" s="5">
        <v>45098</v>
      </c>
      <c r="B448">
        <v>68</v>
      </c>
      <c r="C448">
        <v>9</v>
      </c>
      <c r="D448">
        <v>217</v>
      </c>
      <c r="E448">
        <f t="shared" si="17"/>
        <v>2.0436626000000001E-4</v>
      </c>
      <c r="F448" t="str">
        <f t="shared" si="16"/>
        <v>Rotifer</v>
      </c>
    </row>
    <row r="449" spans="1:6" x14ac:dyDescent="0.3">
      <c r="A449" s="5">
        <v>45098</v>
      </c>
      <c r="B449">
        <v>90</v>
      </c>
      <c r="C449">
        <v>9</v>
      </c>
      <c r="D449">
        <v>157</v>
      </c>
      <c r="E449">
        <f t="shared" si="17"/>
        <v>7.739786000000001E-5</v>
      </c>
      <c r="F449" t="str">
        <f t="shared" si="16"/>
        <v>Rotifer</v>
      </c>
    </row>
    <row r="450" spans="1:6" x14ac:dyDescent="0.3">
      <c r="A450" s="5">
        <v>45098</v>
      </c>
      <c r="B450">
        <v>91</v>
      </c>
      <c r="C450">
        <v>9</v>
      </c>
      <c r="D450">
        <v>130</v>
      </c>
      <c r="E450">
        <f t="shared" si="17"/>
        <v>4.3940000000000003E-5</v>
      </c>
      <c r="F450" t="str">
        <f t="shared" ref="F450:F513" si="18">IF(C450=1, "Cladoceran",IF(C450=2, "Cladoceran",IF(C450=3, "Copepod",IF(C450=4, "Copepod",IF(C450=5, "Copepod",IF(C450=6, "Rotifer",IF(C450=7, "Rotifer",IF(C450=8, "Rotifer",IF(C450=9, "Rotifer",IF(C450=10, "Rotifer",IF(C450=11, "Mollusca",IF(C450=12, "Cladoceran",IF(C450=13, "Copepod",IF(C450=14, "Copepod",IF(C450=15, "Rotifer")))))))))))))))</f>
        <v>Rotifer</v>
      </c>
    </row>
    <row r="451" spans="1:6" x14ac:dyDescent="0.3">
      <c r="A451" s="5">
        <v>45162</v>
      </c>
      <c r="B451">
        <v>1</v>
      </c>
      <c r="C451">
        <v>9</v>
      </c>
      <c r="D451">
        <v>181</v>
      </c>
      <c r="E451">
        <f t="shared" si="17"/>
        <v>1.1859482E-4</v>
      </c>
      <c r="F451" t="str">
        <f t="shared" si="18"/>
        <v>Rotifer</v>
      </c>
    </row>
    <row r="452" spans="1:6" x14ac:dyDescent="0.3">
      <c r="A452" s="5">
        <v>45162</v>
      </c>
      <c r="B452">
        <v>2</v>
      </c>
      <c r="C452">
        <v>9</v>
      </c>
      <c r="D452">
        <v>204</v>
      </c>
      <c r="E452">
        <f t="shared" si="17"/>
        <v>1.6979327999999994E-4</v>
      </c>
      <c r="F452" t="str">
        <f t="shared" si="18"/>
        <v>Rotifer</v>
      </c>
    </row>
    <row r="453" spans="1:6" x14ac:dyDescent="0.3">
      <c r="A453" s="5">
        <v>45162</v>
      </c>
      <c r="B453">
        <v>3</v>
      </c>
      <c r="C453">
        <v>9</v>
      </c>
      <c r="D453">
        <v>175</v>
      </c>
      <c r="E453">
        <f t="shared" si="17"/>
        <v>1.0718749999999997E-4</v>
      </c>
      <c r="F453" t="str">
        <f t="shared" si="18"/>
        <v>Rotifer</v>
      </c>
    </row>
    <row r="454" spans="1:6" x14ac:dyDescent="0.3">
      <c r="A454" s="5">
        <v>45162</v>
      </c>
      <c r="B454">
        <v>6</v>
      </c>
      <c r="C454">
        <v>9</v>
      </c>
      <c r="D454">
        <v>178</v>
      </c>
      <c r="E454">
        <f t="shared" si="17"/>
        <v>1.1279504E-4</v>
      </c>
      <c r="F454" t="str">
        <f t="shared" si="18"/>
        <v>Rotifer</v>
      </c>
    </row>
    <row r="455" spans="1:6" x14ac:dyDescent="0.3">
      <c r="A455" s="5">
        <v>45162</v>
      </c>
      <c r="B455">
        <v>7</v>
      </c>
      <c r="C455">
        <v>9</v>
      </c>
      <c r="D455">
        <v>193</v>
      </c>
      <c r="E455">
        <f t="shared" si="17"/>
        <v>1.4378114000000003E-4</v>
      </c>
      <c r="F455" t="str">
        <f t="shared" si="18"/>
        <v>Rotifer</v>
      </c>
    </row>
    <row r="456" spans="1:6" x14ac:dyDescent="0.3">
      <c r="A456" s="5">
        <v>45162</v>
      </c>
      <c r="B456">
        <v>8</v>
      </c>
      <c r="C456">
        <v>9</v>
      </c>
      <c r="D456">
        <v>197</v>
      </c>
      <c r="E456">
        <f t="shared" si="17"/>
        <v>1.5290746000000004E-4</v>
      </c>
      <c r="F456" t="str">
        <f t="shared" si="18"/>
        <v>Rotifer</v>
      </c>
    </row>
    <row r="457" spans="1:6" x14ac:dyDescent="0.3">
      <c r="A457" s="5">
        <v>45162</v>
      </c>
      <c r="B457">
        <v>9</v>
      </c>
      <c r="C457">
        <v>9</v>
      </c>
      <c r="D457">
        <v>195</v>
      </c>
      <c r="E457">
        <f t="shared" si="17"/>
        <v>1.4829750000000001E-4</v>
      </c>
      <c r="F457" t="str">
        <f t="shared" si="18"/>
        <v>Rotifer</v>
      </c>
    </row>
    <row r="458" spans="1:6" x14ac:dyDescent="0.3">
      <c r="A458" s="5">
        <v>45162</v>
      </c>
      <c r="B458">
        <v>10</v>
      </c>
      <c r="C458">
        <v>9</v>
      </c>
      <c r="D458">
        <v>205</v>
      </c>
      <c r="E458">
        <f t="shared" si="17"/>
        <v>1.7230249999999997E-4</v>
      </c>
      <c r="F458" t="str">
        <f t="shared" si="18"/>
        <v>Rotifer</v>
      </c>
    </row>
    <row r="459" spans="1:6" x14ac:dyDescent="0.3">
      <c r="A459" s="5">
        <v>45162</v>
      </c>
      <c r="B459">
        <v>11</v>
      </c>
      <c r="C459">
        <v>9</v>
      </c>
      <c r="D459">
        <v>207</v>
      </c>
      <c r="E459">
        <f t="shared" si="17"/>
        <v>1.7739486E-4</v>
      </c>
      <c r="F459" t="str">
        <f t="shared" si="18"/>
        <v>Rotifer</v>
      </c>
    </row>
    <row r="460" spans="1:6" x14ac:dyDescent="0.3">
      <c r="A460" s="5">
        <v>45162</v>
      </c>
      <c r="B460">
        <v>12</v>
      </c>
      <c r="C460">
        <v>9</v>
      </c>
      <c r="D460">
        <v>175</v>
      </c>
      <c r="E460">
        <f t="shared" si="17"/>
        <v>1.0718749999999997E-4</v>
      </c>
      <c r="F460" t="str">
        <f t="shared" si="18"/>
        <v>Rotifer</v>
      </c>
    </row>
    <row r="461" spans="1:6" x14ac:dyDescent="0.3">
      <c r="A461" s="5">
        <v>45162</v>
      </c>
      <c r="B461">
        <v>14</v>
      </c>
      <c r="C461">
        <v>9</v>
      </c>
      <c r="D461">
        <v>203</v>
      </c>
      <c r="E461">
        <f t="shared" si="17"/>
        <v>1.6730854000000003E-4</v>
      </c>
      <c r="F461" t="str">
        <f t="shared" si="18"/>
        <v>Rotifer</v>
      </c>
    </row>
    <row r="462" spans="1:6" x14ac:dyDescent="0.3">
      <c r="A462" s="5">
        <v>45162</v>
      </c>
      <c r="B462">
        <v>15</v>
      </c>
      <c r="C462">
        <v>9</v>
      </c>
      <c r="D462">
        <v>201</v>
      </c>
      <c r="E462">
        <f t="shared" si="17"/>
        <v>1.6241202000000004E-4</v>
      </c>
      <c r="F462" t="str">
        <f t="shared" si="18"/>
        <v>Rotifer</v>
      </c>
    </row>
    <row r="463" spans="1:6" x14ac:dyDescent="0.3">
      <c r="A463" s="5">
        <v>45162</v>
      </c>
      <c r="B463">
        <v>17</v>
      </c>
      <c r="C463">
        <v>9</v>
      </c>
      <c r="D463">
        <v>192</v>
      </c>
      <c r="E463">
        <f t="shared" si="17"/>
        <v>1.4155776E-4</v>
      </c>
      <c r="F463" t="str">
        <f t="shared" si="18"/>
        <v>Rotifer</v>
      </c>
    </row>
    <row r="464" spans="1:6" x14ac:dyDescent="0.3">
      <c r="A464" s="5">
        <v>45162</v>
      </c>
      <c r="B464">
        <v>19</v>
      </c>
      <c r="C464">
        <v>9</v>
      </c>
      <c r="D464">
        <v>188</v>
      </c>
      <c r="E464">
        <f t="shared" si="17"/>
        <v>1.3289344000000001E-4</v>
      </c>
      <c r="F464" t="str">
        <f t="shared" si="18"/>
        <v>Rotifer</v>
      </c>
    </row>
    <row r="465" spans="1:6" x14ac:dyDescent="0.3">
      <c r="A465" s="5">
        <v>45162</v>
      </c>
      <c r="B465">
        <v>21</v>
      </c>
      <c r="C465">
        <v>9</v>
      </c>
      <c r="D465">
        <v>185</v>
      </c>
      <c r="E465">
        <f t="shared" si="17"/>
        <v>1.2663249999999998E-4</v>
      </c>
      <c r="F465" t="str">
        <f t="shared" si="18"/>
        <v>Rotifer</v>
      </c>
    </row>
    <row r="466" spans="1:6" x14ac:dyDescent="0.3">
      <c r="A466" s="5">
        <v>45162</v>
      </c>
      <c r="B466">
        <v>22</v>
      </c>
      <c r="C466">
        <v>9</v>
      </c>
      <c r="D466">
        <v>200</v>
      </c>
      <c r="E466">
        <f t="shared" ref="E466:E500" si="19">(D466/1000)^3 * 0.02</f>
        <v>1.6000000000000004E-4</v>
      </c>
      <c r="F466" t="str">
        <f t="shared" si="18"/>
        <v>Rotifer</v>
      </c>
    </row>
    <row r="467" spans="1:6" x14ac:dyDescent="0.3">
      <c r="A467" s="5">
        <v>45162</v>
      </c>
      <c r="B467">
        <v>24</v>
      </c>
      <c r="C467">
        <v>9</v>
      </c>
      <c r="D467">
        <v>185</v>
      </c>
      <c r="E467">
        <f t="shared" si="19"/>
        <v>1.2663249999999998E-4</v>
      </c>
      <c r="F467" t="str">
        <f t="shared" si="18"/>
        <v>Rotifer</v>
      </c>
    </row>
    <row r="468" spans="1:6" x14ac:dyDescent="0.3">
      <c r="A468" s="5">
        <v>45162</v>
      </c>
      <c r="B468">
        <v>26</v>
      </c>
      <c r="C468">
        <v>9</v>
      </c>
      <c r="D468">
        <v>183</v>
      </c>
      <c r="E468">
        <f t="shared" si="19"/>
        <v>1.2256974E-4</v>
      </c>
      <c r="F468" t="str">
        <f t="shared" si="18"/>
        <v>Rotifer</v>
      </c>
    </row>
    <row r="469" spans="1:6" x14ac:dyDescent="0.3">
      <c r="A469" s="5">
        <v>45162</v>
      </c>
      <c r="B469">
        <v>27</v>
      </c>
      <c r="C469">
        <v>9</v>
      </c>
      <c r="D469">
        <v>199</v>
      </c>
      <c r="E469">
        <f t="shared" si="19"/>
        <v>1.5761198000000003E-4</v>
      </c>
      <c r="F469" t="str">
        <f t="shared" si="18"/>
        <v>Rotifer</v>
      </c>
    </row>
    <row r="470" spans="1:6" x14ac:dyDescent="0.3">
      <c r="A470" s="5">
        <v>45162</v>
      </c>
      <c r="B470">
        <v>33</v>
      </c>
      <c r="C470">
        <v>9</v>
      </c>
      <c r="D470">
        <v>202</v>
      </c>
      <c r="E470">
        <f t="shared" si="19"/>
        <v>1.6484816000000003E-4</v>
      </c>
      <c r="F470" t="str">
        <f t="shared" si="18"/>
        <v>Rotifer</v>
      </c>
    </row>
    <row r="471" spans="1:6" x14ac:dyDescent="0.3">
      <c r="A471" s="5">
        <v>45162</v>
      </c>
      <c r="B471">
        <v>36</v>
      </c>
      <c r="C471">
        <v>9</v>
      </c>
      <c r="D471">
        <v>169</v>
      </c>
      <c r="E471">
        <f t="shared" si="19"/>
        <v>9.6536180000000011E-5</v>
      </c>
      <c r="F471" t="str">
        <f t="shared" si="18"/>
        <v>Rotifer</v>
      </c>
    </row>
    <row r="472" spans="1:6" x14ac:dyDescent="0.3">
      <c r="A472" s="5">
        <v>45162</v>
      </c>
      <c r="B472">
        <v>41</v>
      </c>
      <c r="C472">
        <v>9</v>
      </c>
      <c r="D472">
        <v>114</v>
      </c>
      <c r="E472">
        <f t="shared" si="19"/>
        <v>2.9630880000000007E-5</v>
      </c>
      <c r="F472" t="str">
        <f t="shared" si="18"/>
        <v>Rotifer</v>
      </c>
    </row>
    <row r="473" spans="1:6" x14ac:dyDescent="0.3">
      <c r="A473" s="5">
        <v>45162</v>
      </c>
      <c r="B473">
        <v>43</v>
      </c>
      <c r="C473">
        <v>9</v>
      </c>
      <c r="D473">
        <v>197</v>
      </c>
      <c r="E473">
        <f t="shared" si="19"/>
        <v>1.5290746000000004E-4</v>
      </c>
      <c r="F473" t="str">
        <f t="shared" si="18"/>
        <v>Rotifer</v>
      </c>
    </row>
    <row r="474" spans="1:6" x14ac:dyDescent="0.3">
      <c r="A474" s="5">
        <v>45162</v>
      </c>
      <c r="B474">
        <v>44</v>
      </c>
      <c r="C474">
        <v>9</v>
      </c>
      <c r="D474">
        <v>209</v>
      </c>
      <c r="E474">
        <f t="shared" si="19"/>
        <v>1.8258657999999998E-4</v>
      </c>
      <c r="F474" t="str">
        <f t="shared" si="18"/>
        <v>Rotifer</v>
      </c>
    </row>
    <row r="475" spans="1:6" x14ac:dyDescent="0.3">
      <c r="A475" s="5">
        <v>45162</v>
      </c>
      <c r="B475">
        <v>45</v>
      </c>
      <c r="C475">
        <v>9</v>
      </c>
      <c r="D475">
        <v>185</v>
      </c>
      <c r="E475">
        <f t="shared" si="19"/>
        <v>1.2663249999999998E-4</v>
      </c>
      <c r="F475" t="str">
        <f t="shared" si="18"/>
        <v>Rotifer</v>
      </c>
    </row>
    <row r="476" spans="1:6" x14ac:dyDescent="0.3">
      <c r="A476" s="5">
        <v>45162</v>
      </c>
      <c r="B476">
        <v>48</v>
      </c>
      <c r="C476">
        <v>9</v>
      </c>
      <c r="D476">
        <v>164</v>
      </c>
      <c r="E476">
        <f t="shared" si="19"/>
        <v>8.8218880000000022E-5</v>
      </c>
      <c r="F476" t="str">
        <f t="shared" si="18"/>
        <v>Rotifer</v>
      </c>
    </row>
    <row r="477" spans="1:6" x14ac:dyDescent="0.3">
      <c r="A477" s="5">
        <v>45162</v>
      </c>
      <c r="B477">
        <v>49</v>
      </c>
      <c r="C477">
        <v>9</v>
      </c>
      <c r="D477">
        <v>182</v>
      </c>
      <c r="E477">
        <f t="shared" si="19"/>
        <v>1.2057135999999999E-4</v>
      </c>
      <c r="F477" t="str">
        <f t="shared" si="18"/>
        <v>Rotifer</v>
      </c>
    </row>
    <row r="478" spans="1:6" x14ac:dyDescent="0.3">
      <c r="A478" s="5">
        <v>45162</v>
      </c>
      <c r="B478">
        <v>50</v>
      </c>
      <c r="C478">
        <v>9</v>
      </c>
      <c r="D478">
        <v>198</v>
      </c>
      <c r="E478">
        <f t="shared" si="19"/>
        <v>1.5524784000000002E-4</v>
      </c>
      <c r="F478" t="str">
        <f t="shared" si="18"/>
        <v>Rotifer</v>
      </c>
    </row>
    <row r="479" spans="1:6" x14ac:dyDescent="0.3">
      <c r="A479" s="5">
        <v>45162</v>
      </c>
      <c r="B479">
        <v>51</v>
      </c>
      <c r="C479">
        <v>9</v>
      </c>
      <c r="D479">
        <v>176</v>
      </c>
      <c r="E479">
        <f t="shared" si="19"/>
        <v>1.0903551999999998E-4</v>
      </c>
      <c r="F479" t="str">
        <f t="shared" si="18"/>
        <v>Rotifer</v>
      </c>
    </row>
    <row r="480" spans="1:6" x14ac:dyDescent="0.3">
      <c r="A480" s="5">
        <v>45162</v>
      </c>
      <c r="B480">
        <v>52</v>
      </c>
      <c r="C480">
        <v>9</v>
      </c>
      <c r="D480">
        <v>175</v>
      </c>
      <c r="E480">
        <f t="shared" si="19"/>
        <v>1.0718749999999997E-4</v>
      </c>
      <c r="F480" t="str">
        <f t="shared" si="18"/>
        <v>Rotifer</v>
      </c>
    </row>
    <row r="481" spans="1:6" x14ac:dyDescent="0.3">
      <c r="A481" s="5">
        <v>45162</v>
      </c>
      <c r="B481">
        <v>54</v>
      </c>
      <c r="C481">
        <v>9</v>
      </c>
      <c r="D481">
        <v>169</v>
      </c>
      <c r="E481">
        <f t="shared" si="19"/>
        <v>9.6536180000000011E-5</v>
      </c>
      <c r="F481" t="str">
        <f t="shared" si="18"/>
        <v>Rotifer</v>
      </c>
    </row>
    <row r="482" spans="1:6" x14ac:dyDescent="0.3">
      <c r="A482" s="5">
        <v>45162</v>
      </c>
      <c r="B482">
        <v>56</v>
      </c>
      <c r="C482">
        <v>9</v>
      </c>
      <c r="D482">
        <v>209</v>
      </c>
      <c r="E482">
        <f t="shared" si="19"/>
        <v>1.8258657999999998E-4</v>
      </c>
      <c r="F482" t="str">
        <f t="shared" si="18"/>
        <v>Rotifer</v>
      </c>
    </row>
    <row r="483" spans="1:6" x14ac:dyDescent="0.3">
      <c r="A483" s="5">
        <v>45162</v>
      </c>
      <c r="B483">
        <v>60</v>
      </c>
      <c r="C483">
        <v>9</v>
      </c>
      <c r="D483">
        <v>186</v>
      </c>
      <c r="E483">
        <f t="shared" si="19"/>
        <v>1.2869712E-4</v>
      </c>
      <c r="F483" t="str">
        <f t="shared" si="18"/>
        <v>Rotifer</v>
      </c>
    </row>
    <row r="484" spans="1:6" x14ac:dyDescent="0.3">
      <c r="A484" s="5">
        <v>45162</v>
      </c>
      <c r="B484">
        <v>63</v>
      </c>
      <c r="C484">
        <v>9</v>
      </c>
      <c r="D484">
        <v>323</v>
      </c>
      <c r="E484">
        <f t="shared" si="19"/>
        <v>6.7396534000000005E-4</v>
      </c>
      <c r="F484" t="str">
        <f t="shared" si="18"/>
        <v>Rotifer</v>
      </c>
    </row>
    <row r="485" spans="1:6" x14ac:dyDescent="0.3">
      <c r="A485" s="5">
        <v>45162</v>
      </c>
      <c r="B485">
        <v>64</v>
      </c>
      <c r="C485">
        <v>9</v>
      </c>
      <c r="D485">
        <v>173</v>
      </c>
      <c r="E485">
        <f t="shared" si="19"/>
        <v>1.0355433999999999E-4</v>
      </c>
      <c r="F485" t="str">
        <f t="shared" si="18"/>
        <v>Rotifer</v>
      </c>
    </row>
    <row r="486" spans="1:6" x14ac:dyDescent="0.3">
      <c r="A486" s="5">
        <v>45162</v>
      </c>
      <c r="B486">
        <v>65</v>
      </c>
      <c r="C486">
        <v>9</v>
      </c>
      <c r="D486">
        <v>183</v>
      </c>
      <c r="E486">
        <f t="shared" si="19"/>
        <v>1.2256974E-4</v>
      </c>
      <c r="F486" t="str">
        <f t="shared" si="18"/>
        <v>Rotifer</v>
      </c>
    </row>
    <row r="487" spans="1:6" x14ac:dyDescent="0.3">
      <c r="A487" s="5">
        <v>45162</v>
      </c>
      <c r="B487">
        <v>66</v>
      </c>
      <c r="C487">
        <v>9</v>
      </c>
      <c r="D487">
        <v>169</v>
      </c>
      <c r="E487">
        <f t="shared" si="19"/>
        <v>9.6536180000000011E-5</v>
      </c>
      <c r="F487" t="str">
        <f t="shared" si="18"/>
        <v>Rotifer</v>
      </c>
    </row>
    <row r="488" spans="1:6" x14ac:dyDescent="0.3">
      <c r="A488" s="5">
        <v>45162</v>
      </c>
      <c r="B488">
        <v>67</v>
      </c>
      <c r="C488">
        <v>9</v>
      </c>
      <c r="D488">
        <v>182</v>
      </c>
      <c r="E488">
        <f t="shared" si="19"/>
        <v>1.2057135999999999E-4</v>
      </c>
      <c r="F488" t="str">
        <f t="shared" si="18"/>
        <v>Rotifer</v>
      </c>
    </row>
    <row r="489" spans="1:6" x14ac:dyDescent="0.3">
      <c r="A489" s="5">
        <v>45162</v>
      </c>
      <c r="B489">
        <v>69</v>
      </c>
      <c r="C489">
        <v>9</v>
      </c>
      <c r="D489">
        <v>189</v>
      </c>
      <c r="E489">
        <f t="shared" si="19"/>
        <v>1.3502538000000002E-4</v>
      </c>
      <c r="F489" t="str">
        <f t="shared" si="18"/>
        <v>Rotifer</v>
      </c>
    </row>
    <row r="490" spans="1:6" x14ac:dyDescent="0.3">
      <c r="A490" s="5">
        <v>45162</v>
      </c>
      <c r="B490">
        <v>74</v>
      </c>
      <c r="C490">
        <v>9</v>
      </c>
      <c r="D490">
        <v>183</v>
      </c>
      <c r="E490">
        <f t="shared" si="19"/>
        <v>1.2256974E-4</v>
      </c>
      <c r="F490" t="str">
        <f t="shared" si="18"/>
        <v>Rotifer</v>
      </c>
    </row>
    <row r="491" spans="1:6" x14ac:dyDescent="0.3">
      <c r="A491" s="5">
        <v>45162</v>
      </c>
      <c r="B491">
        <v>78</v>
      </c>
      <c r="C491">
        <v>9</v>
      </c>
      <c r="D491">
        <v>182</v>
      </c>
      <c r="E491">
        <f t="shared" si="19"/>
        <v>1.2057135999999999E-4</v>
      </c>
      <c r="F491" t="str">
        <f t="shared" si="18"/>
        <v>Rotifer</v>
      </c>
    </row>
    <row r="492" spans="1:6" x14ac:dyDescent="0.3">
      <c r="A492" s="5">
        <v>45162</v>
      </c>
      <c r="B492">
        <v>81</v>
      </c>
      <c r="C492">
        <v>9</v>
      </c>
      <c r="D492">
        <v>187</v>
      </c>
      <c r="E492">
        <f t="shared" si="19"/>
        <v>1.3078406E-4</v>
      </c>
      <c r="F492" t="str">
        <f t="shared" si="18"/>
        <v>Rotifer</v>
      </c>
    </row>
    <row r="493" spans="1:6" x14ac:dyDescent="0.3">
      <c r="A493" s="5">
        <v>45162</v>
      </c>
      <c r="B493">
        <v>84</v>
      </c>
      <c r="C493">
        <v>9</v>
      </c>
      <c r="D493">
        <v>188</v>
      </c>
      <c r="E493">
        <f t="shared" si="19"/>
        <v>1.3289344000000001E-4</v>
      </c>
      <c r="F493" t="str">
        <f t="shared" si="18"/>
        <v>Rotifer</v>
      </c>
    </row>
    <row r="494" spans="1:6" x14ac:dyDescent="0.3">
      <c r="A494" s="5">
        <v>45162</v>
      </c>
      <c r="B494">
        <v>85</v>
      </c>
      <c r="C494">
        <v>9</v>
      </c>
      <c r="D494">
        <v>222</v>
      </c>
      <c r="E494">
        <f t="shared" si="19"/>
        <v>2.1882096000000001E-4</v>
      </c>
      <c r="F494" t="str">
        <f t="shared" si="18"/>
        <v>Rotifer</v>
      </c>
    </row>
    <row r="495" spans="1:6" x14ac:dyDescent="0.3">
      <c r="A495" s="5">
        <v>45162</v>
      </c>
      <c r="B495">
        <v>86</v>
      </c>
      <c r="C495">
        <v>9</v>
      </c>
      <c r="D495">
        <v>2303</v>
      </c>
      <c r="E495">
        <f t="shared" si="19"/>
        <v>0.24429344253999996</v>
      </c>
      <c r="F495" t="str">
        <f t="shared" si="18"/>
        <v>Rotifer</v>
      </c>
    </row>
    <row r="496" spans="1:6" x14ac:dyDescent="0.3">
      <c r="A496" s="5">
        <v>45162</v>
      </c>
      <c r="B496">
        <v>91</v>
      </c>
      <c r="C496">
        <v>9</v>
      </c>
      <c r="D496">
        <v>185</v>
      </c>
      <c r="E496">
        <f t="shared" si="19"/>
        <v>1.2663249999999998E-4</v>
      </c>
      <c r="F496" t="str">
        <f t="shared" si="18"/>
        <v>Rotifer</v>
      </c>
    </row>
    <row r="497" spans="1:6" x14ac:dyDescent="0.3">
      <c r="A497" s="5">
        <v>45162</v>
      </c>
      <c r="B497">
        <v>93</v>
      </c>
      <c r="C497">
        <v>9</v>
      </c>
      <c r="D497">
        <v>132</v>
      </c>
      <c r="E497">
        <f t="shared" si="19"/>
        <v>4.5999360000000009E-5</v>
      </c>
      <c r="F497" t="str">
        <f t="shared" si="18"/>
        <v>Rotifer</v>
      </c>
    </row>
    <row r="498" spans="1:6" x14ac:dyDescent="0.3">
      <c r="A498" s="5">
        <v>45162</v>
      </c>
      <c r="B498">
        <v>95</v>
      </c>
      <c r="C498">
        <v>9</v>
      </c>
      <c r="D498">
        <v>199</v>
      </c>
      <c r="E498">
        <f t="shared" si="19"/>
        <v>1.5761198000000003E-4</v>
      </c>
      <c r="F498" t="str">
        <f t="shared" si="18"/>
        <v>Rotifer</v>
      </c>
    </row>
    <row r="499" spans="1:6" x14ac:dyDescent="0.3">
      <c r="A499" s="5">
        <v>45162</v>
      </c>
      <c r="B499">
        <v>97</v>
      </c>
      <c r="C499">
        <v>9</v>
      </c>
      <c r="D499">
        <v>198</v>
      </c>
      <c r="E499">
        <f t="shared" si="19"/>
        <v>1.5524784000000002E-4</v>
      </c>
      <c r="F499" t="str">
        <f t="shared" si="18"/>
        <v>Rotifer</v>
      </c>
    </row>
    <row r="500" spans="1:6" x14ac:dyDescent="0.3">
      <c r="A500" s="5">
        <v>45162</v>
      </c>
      <c r="B500">
        <v>99</v>
      </c>
      <c r="C500">
        <v>9</v>
      </c>
      <c r="D500">
        <v>222</v>
      </c>
      <c r="E500">
        <f t="shared" si="19"/>
        <v>2.1882096000000001E-4</v>
      </c>
      <c r="F500" t="str">
        <f t="shared" si="18"/>
        <v>Rotifer</v>
      </c>
    </row>
    <row r="501" spans="1:6" x14ac:dyDescent="0.3">
      <c r="A501" s="5">
        <v>44824</v>
      </c>
      <c r="B501">
        <v>24</v>
      </c>
      <c r="C501">
        <v>11</v>
      </c>
      <c r="D501">
        <v>189</v>
      </c>
      <c r="E501">
        <f>9.86*(D501/1000)^2.1</f>
        <v>0.29815816279992524</v>
      </c>
      <c r="F501" t="str">
        <f t="shared" si="18"/>
        <v>Mollusca</v>
      </c>
    </row>
    <row r="502" spans="1:6" x14ac:dyDescent="0.3">
      <c r="A502" s="5">
        <v>44824</v>
      </c>
      <c r="B502">
        <v>32</v>
      </c>
      <c r="C502">
        <v>11</v>
      </c>
      <c r="D502">
        <v>277</v>
      </c>
      <c r="E502">
        <f t="shared" ref="E502:E551" si="20">9.86*(D502/1000)^2.1</f>
        <v>0.66540250266941003</v>
      </c>
      <c r="F502" t="str">
        <f t="shared" si="18"/>
        <v>Mollusca</v>
      </c>
    </row>
    <row r="503" spans="1:6" x14ac:dyDescent="0.3">
      <c r="A503" s="5">
        <v>44824</v>
      </c>
      <c r="B503">
        <v>48</v>
      </c>
      <c r="C503">
        <v>11</v>
      </c>
      <c r="D503">
        <v>279</v>
      </c>
      <c r="E503">
        <f t="shared" si="20"/>
        <v>0.67553171287466751</v>
      </c>
      <c r="F503" t="str">
        <f t="shared" si="18"/>
        <v>Mollusca</v>
      </c>
    </row>
    <row r="504" spans="1:6" x14ac:dyDescent="0.3">
      <c r="A504" s="5">
        <v>44824</v>
      </c>
      <c r="B504">
        <v>85</v>
      </c>
      <c r="C504">
        <v>11</v>
      </c>
      <c r="D504">
        <v>157</v>
      </c>
      <c r="E504">
        <f t="shared" si="20"/>
        <v>0.20196038270949854</v>
      </c>
      <c r="F504" t="str">
        <f t="shared" si="18"/>
        <v>Mollusca</v>
      </c>
    </row>
    <row r="505" spans="1:6" x14ac:dyDescent="0.3">
      <c r="A505" s="5">
        <v>44824</v>
      </c>
      <c r="B505">
        <v>87</v>
      </c>
      <c r="C505">
        <v>11</v>
      </c>
      <c r="D505">
        <v>211</v>
      </c>
      <c r="E505">
        <f t="shared" si="20"/>
        <v>0.375724980918346</v>
      </c>
      <c r="F505" t="str">
        <f t="shared" si="18"/>
        <v>Mollusca</v>
      </c>
    </row>
    <row r="506" spans="1:6" x14ac:dyDescent="0.3">
      <c r="A506" s="5">
        <v>44847</v>
      </c>
      <c r="B506">
        <v>13</v>
      </c>
      <c r="C506">
        <v>11</v>
      </c>
      <c r="D506">
        <v>282</v>
      </c>
      <c r="E506">
        <f t="shared" si="20"/>
        <v>0.69087589851862119</v>
      </c>
      <c r="F506" t="str">
        <f t="shared" si="18"/>
        <v>Mollusca</v>
      </c>
    </row>
    <row r="507" spans="1:6" x14ac:dyDescent="0.3">
      <c r="A507" s="5">
        <v>44847</v>
      </c>
      <c r="B507">
        <v>21</v>
      </c>
      <c r="C507">
        <v>11</v>
      </c>
      <c r="D507">
        <v>139</v>
      </c>
      <c r="E507">
        <f t="shared" si="20"/>
        <v>0.15638964559884852</v>
      </c>
      <c r="F507" t="str">
        <f t="shared" si="18"/>
        <v>Mollusca</v>
      </c>
    </row>
    <row r="508" spans="1:6" x14ac:dyDescent="0.3">
      <c r="A508" s="5">
        <v>44847</v>
      </c>
      <c r="B508">
        <v>33</v>
      </c>
      <c r="C508">
        <v>11</v>
      </c>
      <c r="D508">
        <v>182</v>
      </c>
      <c r="E508">
        <f t="shared" si="20"/>
        <v>0.27543988584810092</v>
      </c>
      <c r="F508" t="str">
        <f t="shared" si="18"/>
        <v>Mollusca</v>
      </c>
    </row>
    <row r="509" spans="1:6" x14ac:dyDescent="0.3">
      <c r="A509" s="5">
        <v>44847</v>
      </c>
      <c r="B509">
        <v>62</v>
      </c>
      <c r="C509">
        <v>11</v>
      </c>
      <c r="D509">
        <v>150</v>
      </c>
      <c r="E509">
        <f t="shared" si="20"/>
        <v>0.18351372848647321</v>
      </c>
      <c r="F509" t="str">
        <f t="shared" si="18"/>
        <v>Mollusca</v>
      </c>
    </row>
    <row r="510" spans="1:6" x14ac:dyDescent="0.3">
      <c r="A510" s="5">
        <v>45010</v>
      </c>
      <c r="B510">
        <v>46</v>
      </c>
      <c r="C510">
        <v>11</v>
      </c>
      <c r="D510">
        <v>116</v>
      </c>
      <c r="E510">
        <f t="shared" si="20"/>
        <v>0.10696426032986811</v>
      </c>
      <c r="F510" t="str">
        <f t="shared" si="18"/>
        <v>Mollusca</v>
      </c>
    </row>
    <row r="511" spans="1:6" x14ac:dyDescent="0.3">
      <c r="A511" s="5">
        <v>45010</v>
      </c>
      <c r="B511">
        <v>47</v>
      </c>
      <c r="C511">
        <v>11</v>
      </c>
      <c r="D511">
        <v>168</v>
      </c>
      <c r="E511">
        <f t="shared" si="20"/>
        <v>0.23282328177490985</v>
      </c>
      <c r="F511" t="str">
        <f t="shared" si="18"/>
        <v>Mollusca</v>
      </c>
    </row>
    <row r="512" spans="1:6" x14ac:dyDescent="0.3">
      <c r="A512" s="5">
        <v>45010</v>
      </c>
      <c r="B512">
        <v>74</v>
      </c>
      <c r="C512">
        <v>11</v>
      </c>
      <c r="D512">
        <v>260</v>
      </c>
      <c r="E512">
        <f t="shared" si="20"/>
        <v>0.58253355379756011</v>
      </c>
      <c r="F512" t="str">
        <f t="shared" si="18"/>
        <v>Mollusca</v>
      </c>
    </row>
    <row r="513" spans="1:6" x14ac:dyDescent="0.3">
      <c r="A513" s="5">
        <v>45010</v>
      </c>
      <c r="B513">
        <v>81</v>
      </c>
      <c r="C513">
        <v>11</v>
      </c>
      <c r="D513">
        <v>165</v>
      </c>
      <c r="E513">
        <f t="shared" si="20"/>
        <v>0.22417810710660308</v>
      </c>
      <c r="F513" t="str">
        <f t="shared" si="18"/>
        <v>Mollusca</v>
      </c>
    </row>
    <row r="514" spans="1:6" x14ac:dyDescent="0.3">
      <c r="A514" s="5">
        <v>45062</v>
      </c>
      <c r="B514">
        <v>19</v>
      </c>
      <c r="C514">
        <v>11</v>
      </c>
      <c r="D514">
        <v>197</v>
      </c>
      <c r="E514">
        <f t="shared" si="20"/>
        <v>0.32527897283371687</v>
      </c>
      <c r="F514" t="str">
        <f t="shared" ref="F514:F577" si="21">IF(C514=1, "Cladoceran",IF(C514=2, "Cladoceran",IF(C514=3, "Copepod",IF(C514=4, "Copepod",IF(C514=5, "Copepod",IF(C514=6, "Rotifer",IF(C514=7, "Rotifer",IF(C514=8, "Rotifer",IF(C514=9, "Rotifer",IF(C514=10, "Rotifer",IF(C514=11, "Mollusca",IF(C514=12, "Cladoceran",IF(C514=13, "Copepod",IF(C514=14, "Copepod",IF(C514=15, "Rotifer")))))))))))))))</f>
        <v>Mollusca</v>
      </c>
    </row>
    <row r="515" spans="1:6" x14ac:dyDescent="0.3">
      <c r="A515" s="5">
        <v>45062</v>
      </c>
      <c r="B515">
        <v>25</v>
      </c>
      <c r="C515">
        <v>11</v>
      </c>
      <c r="D515">
        <v>196</v>
      </c>
      <c r="E515">
        <f t="shared" si="20"/>
        <v>0.32182121103902556</v>
      </c>
      <c r="F515" t="str">
        <f t="shared" si="21"/>
        <v>Mollusca</v>
      </c>
    </row>
    <row r="516" spans="1:6" x14ac:dyDescent="0.3">
      <c r="A516" s="5">
        <v>45062</v>
      </c>
      <c r="B516">
        <v>40</v>
      </c>
      <c r="C516">
        <v>11</v>
      </c>
      <c r="D516">
        <v>145</v>
      </c>
      <c r="E516">
        <f t="shared" si="20"/>
        <v>0.17090301311248299</v>
      </c>
      <c r="F516" t="str">
        <f t="shared" si="21"/>
        <v>Mollusca</v>
      </c>
    </row>
    <row r="517" spans="1:6" x14ac:dyDescent="0.3">
      <c r="A517" s="5">
        <v>45062</v>
      </c>
      <c r="B517">
        <v>56</v>
      </c>
      <c r="C517">
        <v>11</v>
      </c>
      <c r="D517">
        <v>149</v>
      </c>
      <c r="E517">
        <f t="shared" si="20"/>
        <v>0.18095395456249416</v>
      </c>
      <c r="F517" t="str">
        <f t="shared" si="21"/>
        <v>Mollusca</v>
      </c>
    </row>
    <row r="518" spans="1:6" x14ac:dyDescent="0.3">
      <c r="A518" s="5">
        <v>45062</v>
      </c>
      <c r="B518">
        <v>57</v>
      </c>
      <c r="C518">
        <v>11</v>
      </c>
      <c r="D518">
        <v>162</v>
      </c>
      <c r="E518">
        <f t="shared" si="20"/>
        <v>0.21570412256834884</v>
      </c>
      <c r="F518" t="str">
        <f t="shared" si="21"/>
        <v>Mollusca</v>
      </c>
    </row>
    <row r="519" spans="1:6" x14ac:dyDescent="0.3">
      <c r="A519" s="5">
        <v>45062</v>
      </c>
      <c r="B519">
        <v>61</v>
      </c>
      <c r="C519">
        <v>11</v>
      </c>
      <c r="D519">
        <v>167</v>
      </c>
      <c r="E519">
        <f t="shared" si="20"/>
        <v>0.2299225165982271</v>
      </c>
      <c r="F519" t="str">
        <f t="shared" si="21"/>
        <v>Mollusca</v>
      </c>
    </row>
    <row r="520" spans="1:6" x14ac:dyDescent="0.3">
      <c r="A520" s="5">
        <v>45062</v>
      </c>
      <c r="B520">
        <v>64</v>
      </c>
      <c r="C520">
        <v>11</v>
      </c>
      <c r="D520">
        <v>130</v>
      </c>
      <c r="E520">
        <f t="shared" si="20"/>
        <v>0.13588075609257627</v>
      </c>
      <c r="F520" t="str">
        <f t="shared" si="21"/>
        <v>Mollusca</v>
      </c>
    </row>
    <row r="521" spans="1:6" x14ac:dyDescent="0.3">
      <c r="A521" s="5">
        <v>45062</v>
      </c>
      <c r="B521">
        <v>68</v>
      </c>
      <c r="C521">
        <v>11</v>
      </c>
      <c r="D521">
        <v>145</v>
      </c>
      <c r="E521">
        <f t="shared" si="20"/>
        <v>0.17090301311248299</v>
      </c>
      <c r="F521" t="str">
        <f t="shared" si="21"/>
        <v>Mollusca</v>
      </c>
    </row>
    <row r="522" spans="1:6" x14ac:dyDescent="0.3">
      <c r="A522" s="5">
        <v>45062</v>
      </c>
      <c r="B522">
        <v>84</v>
      </c>
      <c r="C522">
        <v>11</v>
      </c>
      <c r="D522">
        <v>163</v>
      </c>
      <c r="E522">
        <f t="shared" si="20"/>
        <v>0.21850978222203363</v>
      </c>
      <c r="F522" t="str">
        <f t="shared" si="21"/>
        <v>Mollusca</v>
      </c>
    </row>
    <row r="523" spans="1:6" x14ac:dyDescent="0.3">
      <c r="A523" s="5">
        <v>45062</v>
      </c>
      <c r="B523">
        <v>86</v>
      </c>
      <c r="C523">
        <v>11</v>
      </c>
      <c r="D523">
        <v>183</v>
      </c>
      <c r="E523">
        <f t="shared" si="20"/>
        <v>0.27862764444107119</v>
      </c>
      <c r="F523" t="str">
        <f t="shared" si="21"/>
        <v>Mollusca</v>
      </c>
    </row>
    <row r="524" spans="1:6" x14ac:dyDescent="0.3">
      <c r="A524" s="5">
        <v>45062</v>
      </c>
      <c r="B524">
        <v>88</v>
      </c>
      <c r="C524">
        <v>11</v>
      </c>
      <c r="D524">
        <v>119</v>
      </c>
      <c r="E524">
        <f t="shared" si="20"/>
        <v>0.11285622881534348</v>
      </c>
      <c r="F524" t="str">
        <f t="shared" si="21"/>
        <v>Mollusca</v>
      </c>
    </row>
    <row r="525" spans="1:6" x14ac:dyDescent="0.3">
      <c r="A525" s="5">
        <v>45062</v>
      </c>
      <c r="B525">
        <v>91</v>
      </c>
      <c r="C525">
        <v>11</v>
      </c>
      <c r="D525">
        <v>116</v>
      </c>
      <c r="E525">
        <f t="shared" si="20"/>
        <v>0.10696426032986811</v>
      </c>
      <c r="F525" t="str">
        <f t="shared" si="21"/>
        <v>Mollusca</v>
      </c>
    </row>
    <row r="526" spans="1:6" x14ac:dyDescent="0.3">
      <c r="A526" s="5">
        <v>45062</v>
      </c>
      <c r="B526">
        <v>96</v>
      </c>
      <c r="C526">
        <v>11</v>
      </c>
      <c r="D526">
        <v>197</v>
      </c>
      <c r="E526">
        <f t="shared" si="20"/>
        <v>0.32527897283371687</v>
      </c>
      <c r="F526" t="str">
        <f t="shared" si="21"/>
        <v>Mollusca</v>
      </c>
    </row>
    <row r="527" spans="1:6" x14ac:dyDescent="0.3">
      <c r="A527" s="5">
        <v>45062</v>
      </c>
      <c r="B527">
        <v>97</v>
      </c>
      <c r="C527">
        <v>11</v>
      </c>
      <c r="D527">
        <v>186</v>
      </c>
      <c r="E527">
        <f t="shared" si="20"/>
        <v>0.28830627690351307</v>
      </c>
      <c r="F527" t="str">
        <f t="shared" si="21"/>
        <v>Mollusca</v>
      </c>
    </row>
    <row r="528" spans="1:6" x14ac:dyDescent="0.3">
      <c r="A528" s="5">
        <v>45062</v>
      </c>
      <c r="B528">
        <v>99</v>
      </c>
      <c r="C528">
        <v>11</v>
      </c>
      <c r="D528">
        <v>200</v>
      </c>
      <c r="E528">
        <f t="shared" si="20"/>
        <v>0.33576846544219752</v>
      </c>
      <c r="F528" t="str">
        <f t="shared" si="21"/>
        <v>Mollusca</v>
      </c>
    </row>
    <row r="529" spans="1:6" x14ac:dyDescent="0.3">
      <c r="A529" s="5">
        <v>45062</v>
      </c>
      <c r="B529">
        <v>100</v>
      </c>
      <c r="C529">
        <v>11</v>
      </c>
      <c r="D529">
        <v>212</v>
      </c>
      <c r="E529">
        <f t="shared" si="20"/>
        <v>0.37947417275773321</v>
      </c>
      <c r="F529" t="str">
        <f t="shared" si="21"/>
        <v>Mollusca</v>
      </c>
    </row>
    <row r="530" spans="1:6" x14ac:dyDescent="0.3">
      <c r="A530" s="5">
        <v>45098</v>
      </c>
      <c r="B530">
        <v>3</v>
      </c>
      <c r="C530">
        <v>11</v>
      </c>
      <c r="D530">
        <v>183</v>
      </c>
      <c r="E530">
        <f t="shared" si="20"/>
        <v>0.27862764444107119</v>
      </c>
      <c r="F530" t="str">
        <f t="shared" si="21"/>
        <v>Mollusca</v>
      </c>
    </row>
    <row r="531" spans="1:6" x14ac:dyDescent="0.3">
      <c r="A531" s="5">
        <v>45098</v>
      </c>
      <c r="B531">
        <v>5</v>
      </c>
      <c r="C531">
        <v>11</v>
      </c>
      <c r="D531">
        <v>167</v>
      </c>
      <c r="E531">
        <f t="shared" si="20"/>
        <v>0.2299225165982271</v>
      </c>
      <c r="F531" t="str">
        <f t="shared" si="21"/>
        <v>Mollusca</v>
      </c>
    </row>
    <row r="532" spans="1:6" x14ac:dyDescent="0.3">
      <c r="A532" s="5">
        <v>45098</v>
      </c>
      <c r="B532">
        <v>23</v>
      </c>
      <c r="C532">
        <v>11</v>
      </c>
      <c r="D532">
        <v>100</v>
      </c>
      <c r="E532">
        <f t="shared" si="20"/>
        <v>7.8320763943814195E-2</v>
      </c>
      <c r="F532" t="str">
        <f t="shared" si="21"/>
        <v>Mollusca</v>
      </c>
    </row>
    <row r="533" spans="1:6" x14ac:dyDescent="0.3">
      <c r="A533" s="5">
        <v>45098</v>
      </c>
      <c r="B533">
        <v>34</v>
      </c>
      <c r="C533">
        <v>11</v>
      </c>
      <c r="D533">
        <v>107</v>
      </c>
      <c r="E533">
        <f t="shared" si="20"/>
        <v>9.0278191001465086E-2</v>
      </c>
      <c r="F533" t="str">
        <f t="shared" si="21"/>
        <v>Mollusca</v>
      </c>
    </row>
    <row r="534" spans="1:6" x14ac:dyDescent="0.3">
      <c r="A534" s="5">
        <v>45098</v>
      </c>
      <c r="B534">
        <v>35</v>
      </c>
      <c r="C534">
        <v>11</v>
      </c>
      <c r="D534">
        <v>126</v>
      </c>
      <c r="E534">
        <f t="shared" si="20"/>
        <v>0.1272491997147534</v>
      </c>
      <c r="F534" t="str">
        <f t="shared" si="21"/>
        <v>Mollusca</v>
      </c>
    </row>
    <row r="535" spans="1:6" x14ac:dyDescent="0.3">
      <c r="A535" s="5">
        <v>45098</v>
      </c>
      <c r="B535">
        <v>44</v>
      </c>
      <c r="C535">
        <v>11</v>
      </c>
      <c r="D535">
        <v>134</v>
      </c>
      <c r="E535">
        <f t="shared" si="20"/>
        <v>0.14480947916144779</v>
      </c>
      <c r="F535" t="str">
        <f t="shared" si="21"/>
        <v>Mollusca</v>
      </c>
    </row>
    <row r="536" spans="1:6" x14ac:dyDescent="0.3">
      <c r="A536" s="5">
        <v>45098</v>
      </c>
      <c r="B536">
        <v>46</v>
      </c>
      <c r="C536">
        <v>11</v>
      </c>
      <c r="D536">
        <v>129</v>
      </c>
      <c r="E536">
        <f t="shared" si="20"/>
        <v>0.13369504340314145</v>
      </c>
      <c r="F536" t="str">
        <f t="shared" si="21"/>
        <v>Mollusca</v>
      </c>
    </row>
    <row r="537" spans="1:6" x14ac:dyDescent="0.3">
      <c r="A537" s="5">
        <v>45098</v>
      </c>
      <c r="B537">
        <v>56</v>
      </c>
      <c r="C537">
        <v>11</v>
      </c>
      <c r="D537">
        <v>126</v>
      </c>
      <c r="E537">
        <f t="shared" si="20"/>
        <v>0.1272491997147534</v>
      </c>
      <c r="F537" t="str">
        <f t="shared" si="21"/>
        <v>Mollusca</v>
      </c>
    </row>
    <row r="538" spans="1:6" x14ac:dyDescent="0.3">
      <c r="A538" s="5">
        <v>45098</v>
      </c>
      <c r="B538">
        <v>58</v>
      </c>
      <c r="C538">
        <v>11</v>
      </c>
      <c r="D538">
        <v>121</v>
      </c>
      <c r="E538">
        <f t="shared" si="20"/>
        <v>0.11687622951726663</v>
      </c>
      <c r="F538" t="str">
        <f t="shared" si="21"/>
        <v>Mollusca</v>
      </c>
    </row>
    <row r="539" spans="1:6" x14ac:dyDescent="0.3">
      <c r="A539" s="5">
        <v>45098</v>
      </c>
      <c r="B539">
        <v>60</v>
      </c>
      <c r="C539">
        <v>11</v>
      </c>
      <c r="D539">
        <v>121</v>
      </c>
      <c r="E539">
        <f t="shared" si="20"/>
        <v>0.11687622951726663</v>
      </c>
      <c r="F539" t="str">
        <f t="shared" si="21"/>
        <v>Mollusca</v>
      </c>
    </row>
    <row r="540" spans="1:6" x14ac:dyDescent="0.3">
      <c r="A540" s="5">
        <v>45098</v>
      </c>
      <c r="B540">
        <v>64</v>
      </c>
      <c r="C540">
        <v>11</v>
      </c>
      <c r="D540">
        <v>144</v>
      </c>
      <c r="E540">
        <f t="shared" si="20"/>
        <v>0.16843725235334381</v>
      </c>
      <c r="F540" t="str">
        <f t="shared" si="21"/>
        <v>Mollusca</v>
      </c>
    </row>
    <row r="541" spans="1:6" x14ac:dyDescent="0.3">
      <c r="A541" s="5">
        <v>45098</v>
      </c>
      <c r="B541">
        <v>82</v>
      </c>
      <c r="C541">
        <v>11</v>
      </c>
      <c r="D541">
        <v>126</v>
      </c>
      <c r="E541">
        <f t="shared" si="20"/>
        <v>0.1272491997147534</v>
      </c>
      <c r="F541" t="str">
        <f t="shared" si="21"/>
        <v>Mollusca</v>
      </c>
    </row>
    <row r="542" spans="1:6" x14ac:dyDescent="0.3">
      <c r="A542" s="5">
        <v>45098</v>
      </c>
      <c r="B542">
        <v>92</v>
      </c>
      <c r="C542">
        <v>11</v>
      </c>
      <c r="D542">
        <v>146</v>
      </c>
      <c r="E542">
        <f t="shared" si="20"/>
        <v>0.17338755084282126</v>
      </c>
      <c r="F542" t="str">
        <f t="shared" si="21"/>
        <v>Mollusca</v>
      </c>
    </row>
    <row r="543" spans="1:6" x14ac:dyDescent="0.3">
      <c r="A543" s="5">
        <v>45162</v>
      </c>
      <c r="B543">
        <v>4</v>
      </c>
      <c r="C543">
        <v>11</v>
      </c>
      <c r="D543">
        <v>137</v>
      </c>
      <c r="E543">
        <f t="shared" si="20"/>
        <v>0.15170158066440217</v>
      </c>
      <c r="F543" t="str">
        <f t="shared" si="21"/>
        <v>Mollusca</v>
      </c>
    </row>
    <row r="544" spans="1:6" x14ac:dyDescent="0.3">
      <c r="A544" s="5">
        <v>45162</v>
      </c>
      <c r="B544">
        <v>13</v>
      </c>
      <c r="C544">
        <v>11</v>
      </c>
      <c r="D544">
        <v>148</v>
      </c>
      <c r="E544">
        <f t="shared" si="20"/>
        <v>0.17841300877660932</v>
      </c>
      <c r="F544" t="str">
        <f t="shared" si="21"/>
        <v>Mollusca</v>
      </c>
    </row>
    <row r="545" spans="1:6" x14ac:dyDescent="0.3">
      <c r="A545" s="5">
        <v>45162</v>
      </c>
      <c r="B545">
        <v>30</v>
      </c>
      <c r="C545">
        <v>11</v>
      </c>
      <c r="D545">
        <v>145</v>
      </c>
      <c r="E545">
        <f t="shared" si="20"/>
        <v>0.17090301311248299</v>
      </c>
      <c r="F545" t="str">
        <f t="shared" si="21"/>
        <v>Mollusca</v>
      </c>
    </row>
    <row r="546" spans="1:6" x14ac:dyDescent="0.3">
      <c r="A546" s="5">
        <v>45162</v>
      </c>
      <c r="B546">
        <v>32</v>
      </c>
      <c r="C546">
        <v>11</v>
      </c>
      <c r="D546">
        <v>106</v>
      </c>
      <c r="E546">
        <f t="shared" si="20"/>
        <v>8.8515480654775755E-2</v>
      </c>
      <c r="F546" t="str">
        <f t="shared" si="21"/>
        <v>Mollusca</v>
      </c>
    </row>
    <row r="547" spans="1:6" x14ac:dyDescent="0.3">
      <c r="A547" s="5">
        <v>45162</v>
      </c>
      <c r="B547">
        <v>39</v>
      </c>
      <c r="C547">
        <v>11</v>
      </c>
      <c r="D547">
        <v>128</v>
      </c>
      <c r="E547">
        <f t="shared" si="20"/>
        <v>0.13152788941877655</v>
      </c>
      <c r="F547" t="str">
        <f t="shared" si="21"/>
        <v>Mollusca</v>
      </c>
    </row>
    <row r="548" spans="1:6" x14ac:dyDescent="0.3">
      <c r="A548" s="5">
        <v>45162</v>
      </c>
      <c r="B548">
        <v>55</v>
      </c>
      <c r="C548">
        <v>11</v>
      </c>
      <c r="D548">
        <v>133</v>
      </c>
      <c r="E548">
        <f t="shared" si="20"/>
        <v>0.14254938926596075</v>
      </c>
      <c r="F548" t="str">
        <f t="shared" si="21"/>
        <v>Mollusca</v>
      </c>
    </row>
    <row r="549" spans="1:6" x14ac:dyDescent="0.3">
      <c r="A549" s="5">
        <v>45162</v>
      </c>
      <c r="B549">
        <v>59</v>
      </c>
      <c r="C549">
        <v>11</v>
      </c>
      <c r="D549">
        <v>123</v>
      </c>
      <c r="E549">
        <f t="shared" si="20"/>
        <v>0.12096999117457496</v>
      </c>
      <c r="F549" t="str">
        <f t="shared" si="21"/>
        <v>Mollusca</v>
      </c>
    </row>
    <row r="550" spans="1:6" x14ac:dyDescent="0.3">
      <c r="A550" s="5">
        <v>45162</v>
      </c>
      <c r="B550">
        <v>68</v>
      </c>
      <c r="C550">
        <v>11</v>
      </c>
      <c r="D550">
        <v>148</v>
      </c>
      <c r="E550">
        <f t="shared" si="20"/>
        <v>0.17841300877660932</v>
      </c>
      <c r="F550" t="str">
        <f t="shared" si="21"/>
        <v>Mollusca</v>
      </c>
    </row>
    <row r="551" spans="1:6" x14ac:dyDescent="0.3">
      <c r="A551" s="5">
        <v>45162</v>
      </c>
      <c r="B551">
        <v>82</v>
      </c>
      <c r="C551">
        <v>11</v>
      </c>
      <c r="D551">
        <v>147</v>
      </c>
      <c r="E551">
        <f t="shared" si="20"/>
        <v>0.17589087845407167</v>
      </c>
      <c r="F551" t="str">
        <f t="shared" si="21"/>
        <v>Mollusca</v>
      </c>
    </row>
    <row r="552" spans="1:6" x14ac:dyDescent="0.3">
      <c r="A552" s="5">
        <v>44824</v>
      </c>
      <c r="B552">
        <v>5</v>
      </c>
      <c r="C552">
        <v>12</v>
      </c>
      <c r="D552">
        <v>606</v>
      </c>
      <c r="E552">
        <f>EXP(-0.821+2.67*LN(D552/1000))</f>
        <v>0.11551706256710666</v>
      </c>
      <c r="F552" t="str">
        <f t="shared" si="21"/>
        <v>Cladoceran</v>
      </c>
    </row>
    <row r="553" spans="1:6" x14ac:dyDescent="0.3">
      <c r="A553" s="5">
        <v>44824</v>
      </c>
      <c r="B553">
        <v>13</v>
      </c>
      <c r="C553">
        <v>12</v>
      </c>
      <c r="D553">
        <v>918</v>
      </c>
      <c r="E553">
        <f t="shared" ref="E553:E563" si="22">EXP(-0.821+2.67*LN(D553/1000))</f>
        <v>0.35013392251581626</v>
      </c>
      <c r="F553" t="str">
        <f t="shared" si="21"/>
        <v>Cladoceran</v>
      </c>
    </row>
    <row r="554" spans="1:6" x14ac:dyDescent="0.3">
      <c r="A554" s="5">
        <v>44824</v>
      </c>
      <c r="B554">
        <v>18</v>
      </c>
      <c r="C554">
        <v>12</v>
      </c>
      <c r="D554">
        <v>618</v>
      </c>
      <c r="E554">
        <f t="shared" si="22"/>
        <v>0.12172603021697107</v>
      </c>
      <c r="F554" t="str">
        <f t="shared" si="21"/>
        <v>Cladoceran</v>
      </c>
    </row>
    <row r="555" spans="1:6" x14ac:dyDescent="0.3">
      <c r="A555" s="5">
        <v>44824</v>
      </c>
      <c r="B555">
        <v>20</v>
      </c>
      <c r="C555">
        <v>12</v>
      </c>
      <c r="D555">
        <v>671</v>
      </c>
      <c r="E555">
        <f t="shared" si="22"/>
        <v>0.15163287144470652</v>
      </c>
      <c r="F555" t="str">
        <f t="shared" si="21"/>
        <v>Cladoceran</v>
      </c>
    </row>
    <row r="556" spans="1:6" x14ac:dyDescent="0.3">
      <c r="A556" s="5">
        <v>44824</v>
      </c>
      <c r="B556">
        <v>31</v>
      </c>
      <c r="C556">
        <v>12</v>
      </c>
      <c r="D556">
        <v>750</v>
      </c>
      <c r="E556">
        <f t="shared" si="22"/>
        <v>0.20410695497296613</v>
      </c>
      <c r="F556" t="str">
        <f t="shared" si="21"/>
        <v>Cladoceran</v>
      </c>
    </row>
    <row r="557" spans="1:6" x14ac:dyDescent="0.3">
      <c r="A557" s="5">
        <v>44824</v>
      </c>
      <c r="B557">
        <v>40</v>
      </c>
      <c r="C557">
        <v>12</v>
      </c>
      <c r="D557">
        <v>800</v>
      </c>
      <c r="E557">
        <f t="shared" si="22"/>
        <v>0.24249036969067481</v>
      </c>
      <c r="F557" t="str">
        <f t="shared" si="21"/>
        <v>Cladoceran</v>
      </c>
    </row>
    <row r="558" spans="1:6" x14ac:dyDescent="0.3">
      <c r="A558" s="5">
        <v>44824</v>
      </c>
      <c r="B558">
        <v>51</v>
      </c>
      <c r="C558">
        <v>12</v>
      </c>
      <c r="D558">
        <v>470</v>
      </c>
      <c r="E558">
        <f t="shared" si="22"/>
        <v>5.8606462903647419E-2</v>
      </c>
      <c r="F558" t="str">
        <f t="shared" si="21"/>
        <v>Cladoceran</v>
      </c>
    </row>
    <row r="559" spans="1:6" x14ac:dyDescent="0.3">
      <c r="A559" s="5">
        <v>44824</v>
      </c>
      <c r="B559">
        <v>76</v>
      </c>
      <c r="C559">
        <v>12</v>
      </c>
      <c r="D559">
        <v>891</v>
      </c>
      <c r="E559">
        <f t="shared" si="22"/>
        <v>0.32330892990064725</v>
      </c>
      <c r="F559" t="str">
        <f t="shared" si="21"/>
        <v>Cladoceran</v>
      </c>
    </row>
    <row r="560" spans="1:6" x14ac:dyDescent="0.3">
      <c r="A560" s="5">
        <v>44824</v>
      </c>
      <c r="B560">
        <v>100</v>
      </c>
      <c r="C560">
        <v>12</v>
      </c>
      <c r="D560">
        <v>776</v>
      </c>
      <c r="E560">
        <f t="shared" si="22"/>
        <v>0.2235501811446583</v>
      </c>
      <c r="F560" t="str">
        <f t="shared" si="21"/>
        <v>Cladoceran</v>
      </c>
    </row>
    <row r="561" spans="1:6" x14ac:dyDescent="0.3">
      <c r="A561" s="5">
        <v>44847</v>
      </c>
      <c r="B561">
        <v>71</v>
      </c>
      <c r="C561">
        <v>12</v>
      </c>
      <c r="D561">
        <v>596</v>
      </c>
      <c r="E561">
        <f t="shared" si="22"/>
        <v>0.11049731976732478</v>
      </c>
      <c r="F561" t="str">
        <f t="shared" si="21"/>
        <v>Cladoceran</v>
      </c>
    </row>
    <row r="562" spans="1:6" x14ac:dyDescent="0.3">
      <c r="A562" s="5">
        <v>45010</v>
      </c>
      <c r="B562">
        <v>32</v>
      </c>
      <c r="C562">
        <v>12</v>
      </c>
      <c r="D562">
        <v>838</v>
      </c>
      <c r="E562">
        <f t="shared" si="22"/>
        <v>0.27447687474371685</v>
      </c>
      <c r="F562" t="str">
        <f t="shared" si="21"/>
        <v>Cladoceran</v>
      </c>
    </row>
    <row r="563" spans="1:6" x14ac:dyDescent="0.3">
      <c r="A563" s="5">
        <v>45062</v>
      </c>
      <c r="B563">
        <v>31</v>
      </c>
      <c r="C563">
        <v>12</v>
      </c>
      <c r="D563">
        <v>656</v>
      </c>
      <c r="E563">
        <f t="shared" si="22"/>
        <v>0.14275044852754695</v>
      </c>
      <c r="F563" t="str">
        <f t="shared" si="21"/>
        <v>Cladoceran</v>
      </c>
    </row>
    <row r="564" spans="1:6" x14ac:dyDescent="0.3">
      <c r="A564" s="5">
        <v>44824</v>
      </c>
      <c r="B564">
        <v>11</v>
      </c>
      <c r="C564">
        <v>13</v>
      </c>
      <c r="D564">
        <v>1156</v>
      </c>
      <c r="E564">
        <f>EXP(1.953+2.399*LN(D564/1000))</f>
        <v>9.9818943089752299</v>
      </c>
      <c r="F564" t="str">
        <f t="shared" si="21"/>
        <v>Copepod</v>
      </c>
    </row>
    <row r="565" spans="1:6" x14ac:dyDescent="0.3">
      <c r="A565" s="5">
        <v>44824</v>
      </c>
      <c r="B565">
        <v>35</v>
      </c>
      <c r="C565">
        <v>13</v>
      </c>
      <c r="D565">
        <v>394</v>
      </c>
      <c r="E565">
        <f t="shared" ref="E565:E586" si="23">EXP(1.953+2.399*LN(D565/1000))</f>
        <v>0.75469688824164749</v>
      </c>
      <c r="F565" t="str">
        <f t="shared" si="21"/>
        <v>Copepod</v>
      </c>
    </row>
    <row r="566" spans="1:6" x14ac:dyDescent="0.3">
      <c r="A566" s="5">
        <v>44824</v>
      </c>
      <c r="B566">
        <v>50</v>
      </c>
      <c r="C566">
        <v>13</v>
      </c>
      <c r="D566">
        <v>566</v>
      </c>
      <c r="E566">
        <f t="shared" si="23"/>
        <v>1.7996321435660603</v>
      </c>
      <c r="F566" t="str">
        <f t="shared" si="21"/>
        <v>Copepod</v>
      </c>
    </row>
    <row r="567" spans="1:6" x14ac:dyDescent="0.3">
      <c r="A567" s="5">
        <v>44824</v>
      </c>
      <c r="B567">
        <v>64</v>
      </c>
      <c r="C567">
        <v>13</v>
      </c>
      <c r="D567">
        <v>627</v>
      </c>
      <c r="E567">
        <f t="shared" si="23"/>
        <v>2.3004984956732755</v>
      </c>
      <c r="F567" t="str">
        <f t="shared" si="21"/>
        <v>Copepod</v>
      </c>
    </row>
    <row r="568" spans="1:6" x14ac:dyDescent="0.3">
      <c r="A568" s="5">
        <v>44824</v>
      </c>
      <c r="B568">
        <v>83</v>
      </c>
      <c r="C568">
        <v>13</v>
      </c>
      <c r="D568">
        <v>634</v>
      </c>
      <c r="E568">
        <f t="shared" si="23"/>
        <v>2.3625948492646773</v>
      </c>
      <c r="F568" t="str">
        <f t="shared" si="21"/>
        <v>Copepod</v>
      </c>
    </row>
    <row r="569" spans="1:6" x14ac:dyDescent="0.3">
      <c r="A569" s="5">
        <v>44847</v>
      </c>
      <c r="B569">
        <v>7</v>
      </c>
      <c r="C569">
        <v>13</v>
      </c>
      <c r="D569">
        <v>1197</v>
      </c>
      <c r="E569">
        <f t="shared" si="23"/>
        <v>10.852379941234446</v>
      </c>
      <c r="F569" t="str">
        <f t="shared" si="21"/>
        <v>Copepod</v>
      </c>
    </row>
    <row r="570" spans="1:6" x14ac:dyDescent="0.3">
      <c r="A570" s="5">
        <v>44847</v>
      </c>
      <c r="B570">
        <v>36</v>
      </c>
      <c r="C570">
        <v>13</v>
      </c>
      <c r="D570">
        <v>1476</v>
      </c>
      <c r="E570">
        <f t="shared" si="23"/>
        <v>17.939704897877707</v>
      </c>
      <c r="F570" t="str">
        <f t="shared" si="21"/>
        <v>Copepod</v>
      </c>
    </row>
    <row r="571" spans="1:6" x14ac:dyDescent="0.3">
      <c r="A571" s="5">
        <v>44847</v>
      </c>
      <c r="B571">
        <v>47</v>
      </c>
      <c r="C571">
        <v>13</v>
      </c>
      <c r="D571">
        <v>1207</v>
      </c>
      <c r="E571">
        <f t="shared" si="23"/>
        <v>11.071153292978066</v>
      </c>
      <c r="F571" t="str">
        <f t="shared" si="21"/>
        <v>Copepod</v>
      </c>
    </row>
    <row r="572" spans="1:6" x14ac:dyDescent="0.3">
      <c r="A572" s="5">
        <v>44847</v>
      </c>
      <c r="B572">
        <v>63</v>
      </c>
      <c r="C572">
        <v>13</v>
      </c>
      <c r="D572">
        <v>1564</v>
      </c>
      <c r="E572">
        <f t="shared" si="23"/>
        <v>20.61346894564883</v>
      </c>
      <c r="F572" t="str">
        <f t="shared" si="21"/>
        <v>Copepod</v>
      </c>
    </row>
    <row r="573" spans="1:6" x14ac:dyDescent="0.3">
      <c r="A573" s="5">
        <v>44847</v>
      </c>
      <c r="B573">
        <v>89</v>
      </c>
      <c r="C573">
        <v>13</v>
      </c>
      <c r="D573">
        <v>531</v>
      </c>
      <c r="E573">
        <f t="shared" si="23"/>
        <v>1.544112288516416</v>
      </c>
      <c r="F573" t="str">
        <f t="shared" si="21"/>
        <v>Copepod</v>
      </c>
    </row>
    <row r="574" spans="1:6" x14ac:dyDescent="0.3">
      <c r="A574" s="5">
        <v>44847</v>
      </c>
      <c r="B574">
        <v>90</v>
      </c>
      <c r="C574">
        <v>13</v>
      </c>
      <c r="D574">
        <v>1192</v>
      </c>
      <c r="E574">
        <f t="shared" si="23"/>
        <v>10.74394706394818</v>
      </c>
      <c r="F574" t="str">
        <f t="shared" si="21"/>
        <v>Copepod</v>
      </c>
    </row>
    <row r="575" spans="1:6" x14ac:dyDescent="0.3">
      <c r="A575" s="5">
        <v>44847</v>
      </c>
      <c r="B575">
        <v>91</v>
      </c>
      <c r="C575">
        <v>13</v>
      </c>
      <c r="D575">
        <v>789</v>
      </c>
      <c r="E575">
        <f t="shared" si="23"/>
        <v>3.9926832133375147</v>
      </c>
      <c r="F575" t="str">
        <f t="shared" si="21"/>
        <v>Copepod</v>
      </c>
    </row>
    <row r="576" spans="1:6" x14ac:dyDescent="0.3">
      <c r="A576" s="5">
        <v>45010</v>
      </c>
      <c r="B576">
        <v>33</v>
      </c>
      <c r="C576">
        <v>13</v>
      </c>
      <c r="D576">
        <v>652</v>
      </c>
      <c r="E576">
        <f t="shared" si="23"/>
        <v>2.5267199263235702</v>
      </c>
      <c r="F576" t="str">
        <f t="shared" si="21"/>
        <v>Copepod</v>
      </c>
    </row>
    <row r="577" spans="1:6" x14ac:dyDescent="0.3">
      <c r="A577" s="5">
        <v>45010</v>
      </c>
      <c r="B577">
        <v>45</v>
      </c>
      <c r="C577">
        <v>13</v>
      </c>
      <c r="D577">
        <v>1486</v>
      </c>
      <c r="E577">
        <f t="shared" si="23"/>
        <v>18.232668966589788</v>
      </c>
      <c r="F577" t="str">
        <f t="shared" si="21"/>
        <v>Copepod</v>
      </c>
    </row>
    <row r="578" spans="1:6" x14ac:dyDescent="0.3">
      <c r="A578" s="5">
        <v>45010</v>
      </c>
      <c r="B578">
        <v>49</v>
      </c>
      <c r="C578">
        <v>13</v>
      </c>
      <c r="D578">
        <v>1553</v>
      </c>
      <c r="E578">
        <f t="shared" si="23"/>
        <v>20.267372306555366</v>
      </c>
      <c r="F578" t="str">
        <f t="shared" ref="F578:F601" si="24">IF(C578=1, "Cladoceran",IF(C578=2, "Cladoceran",IF(C578=3, "Copepod",IF(C578=4, "Copepod",IF(C578=5, "Copepod",IF(C578=6, "Rotifer",IF(C578=7, "Rotifer",IF(C578=8, "Rotifer",IF(C578=9, "Rotifer",IF(C578=10, "Rotifer",IF(C578=11, "Mollusca",IF(C578=12, "Cladoceran",IF(C578=13, "Copepod",IF(C578=14, "Copepod",IF(C578=15, "Rotifer")))))))))))))))</f>
        <v>Copepod</v>
      </c>
    </row>
    <row r="579" spans="1:6" x14ac:dyDescent="0.3">
      <c r="A579" s="5">
        <v>45010</v>
      </c>
      <c r="B579">
        <v>58</v>
      </c>
      <c r="C579">
        <v>13</v>
      </c>
      <c r="D579">
        <v>1324</v>
      </c>
      <c r="E579">
        <f t="shared" si="23"/>
        <v>13.822493660285479</v>
      </c>
      <c r="F579" t="str">
        <f t="shared" si="24"/>
        <v>Copepod</v>
      </c>
    </row>
    <row r="580" spans="1:6" x14ac:dyDescent="0.3">
      <c r="A580" s="5">
        <v>45010</v>
      </c>
      <c r="B580">
        <v>61</v>
      </c>
      <c r="C580">
        <v>13</v>
      </c>
      <c r="D580">
        <v>1304</v>
      </c>
      <c r="E580">
        <f t="shared" si="23"/>
        <v>13.32686704184353</v>
      </c>
      <c r="F580" t="str">
        <f t="shared" si="24"/>
        <v>Copepod</v>
      </c>
    </row>
    <row r="581" spans="1:6" x14ac:dyDescent="0.3">
      <c r="A581" s="5">
        <v>45010</v>
      </c>
      <c r="B581">
        <v>99</v>
      </c>
      <c r="C581">
        <v>13</v>
      </c>
      <c r="D581">
        <v>1502</v>
      </c>
      <c r="E581">
        <f t="shared" si="23"/>
        <v>18.707178561048249</v>
      </c>
      <c r="F581" t="str">
        <f t="shared" si="24"/>
        <v>Copepod</v>
      </c>
    </row>
    <row r="582" spans="1:6" x14ac:dyDescent="0.3">
      <c r="A582" s="5">
        <v>45098</v>
      </c>
      <c r="B582">
        <v>15</v>
      </c>
      <c r="C582">
        <v>13</v>
      </c>
      <c r="D582">
        <v>1173</v>
      </c>
      <c r="E582">
        <f t="shared" si="23"/>
        <v>10.33767927749531</v>
      </c>
      <c r="F582" t="str">
        <f t="shared" si="24"/>
        <v>Copepod</v>
      </c>
    </row>
    <row r="583" spans="1:6" x14ac:dyDescent="0.3">
      <c r="A583" s="5">
        <v>45098</v>
      </c>
      <c r="B583">
        <v>52</v>
      </c>
      <c r="C583">
        <v>13</v>
      </c>
      <c r="D583">
        <v>1321</v>
      </c>
      <c r="E583">
        <f t="shared" si="23"/>
        <v>13.747476393790427</v>
      </c>
      <c r="F583" t="str">
        <f t="shared" si="24"/>
        <v>Copepod</v>
      </c>
    </row>
    <row r="584" spans="1:6" x14ac:dyDescent="0.3">
      <c r="A584" s="5">
        <v>45098</v>
      </c>
      <c r="B584">
        <v>67</v>
      </c>
      <c r="C584">
        <v>13</v>
      </c>
      <c r="D584">
        <v>962</v>
      </c>
      <c r="E584">
        <f t="shared" si="23"/>
        <v>6.4241270437219082</v>
      </c>
      <c r="F584" t="str">
        <f t="shared" si="24"/>
        <v>Copepod</v>
      </c>
    </row>
    <row r="585" spans="1:6" x14ac:dyDescent="0.3">
      <c r="A585" s="5">
        <v>45098</v>
      </c>
      <c r="B585">
        <v>80</v>
      </c>
      <c r="C585">
        <v>13</v>
      </c>
      <c r="D585">
        <v>1000</v>
      </c>
      <c r="E585">
        <f t="shared" si="23"/>
        <v>7.0498053040780047</v>
      </c>
      <c r="F585" t="str">
        <f t="shared" si="24"/>
        <v>Copepod</v>
      </c>
    </row>
    <row r="586" spans="1:6" x14ac:dyDescent="0.3">
      <c r="A586" s="5">
        <v>45162</v>
      </c>
      <c r="B586">
        <v>16</v>
      </c>
      <c r="C586">
        <v>13</v>
      </c>
      <c r="D586">
        <v>621</v>
      </c>
      <c r="E586">
        <f t="shared" si="23"/>
        <v>2.2480391588124142</v>
      </c>
      <c r="F586" t="str">
        <f t="shared" si="24"/>
        <v>Copepod</v>
      </c>
    </row>
    <row r="587" spans="1:6" x14ac:dyDescent="0.3">
      <c r="A587" s="5">
        <v>45010</v>
      </c>
      <c r="B587">
        <v>40</v>
      </c>
      <c r="C587">
        <v>14</v>
      </c>
      <c r="D587">
        <v>254</v>
      </c>
      <c r="E587">
        <f>EXP(1.953+2.399*LN(D587/1000))</f>
        <v>0.26325292742666323</v>
      </c>
      <c r="F587" t="str">
        <f t="shared" si="24"/>
        <v>Copepod</v>
      </c>
    </row>
    <row r="588" spans="1:6" x14ac:dyDescent="0.3">
      <c r="A588" s="5">
        <v>45010</v>
      </c>
      <c r="B588">
        <v>63</v>
      </c>
      <c r="C588">
        <v>14</v>
      </c>
      <c r="D588">
        <v>278</v>
      </c>
      <c r="E588">
        <f t="shared" ref="E588:E595" si="25">EXP(1.953+2.399*LN(D588/1000))</f>
        <v>0.32691932124936779</v>
      </c>
      <c r="F588" t="str">
        <f t="shared" si="24"/>
        <v>Copepod</v>
      </c>
    </row>
    <row r="589" spans="1:6" x14ac:dyDescent="0.3">
      <c r="A589" s="5">
        <v>45010</v>
      </c>
      <c r="B589">
        <v>70</v>
      </c>
      <c r="C589">
        <v>14</v>
      </c>
      <c r="D589">
        <v>274</v>
      </c>
      <c r="E589">
        <f t="shared" si="25"/>
        <v>0.31574808362382606</v>
      </c>
      <c r="F589" t="str">
        <f t="shared" si="24"/>
        <v>Copepod</v>
      </c>
    </row>
    <row r="590" spans="1:6" x14ac:dyDescent="0.3">
      <c r="A590" s="5">
        <v>45010</v>
      </c>
      <c r="B590">
        <v>80</v>
      </c>
      <c r="C590">
        <v>14</v>
      </c>
      <c r="D590">
        <v>187</v>
      </c>
      <c r="E590">
        <f t="shared" si="25"/>
        <v>0.12627725632509623</v>
      </c>
      <c r="F590" t="str">
        <f t="shared" si="24"/>
        <v>Copepod</v>
      </c>
    </row>
    <row r="591" spans="1:6" x14ac:dyDescent="0.3">
      <c r="A591" s="5">
        <v>45010</v>
      </c>
      <c r="B591">
        <v>83</v>
      </c>
      <c r="C591">
        <v>14</v>
      </c>
      <c r="D591">
        <v>228</v>
      </c>
      <c r="E591">
        <f t="shared" si="25"/>
        <v>0.20317151597002375</v>
      </c>
      <c r="F591" t="str">
        <f t="shared" si="24"/>
        <v>Copepod</v>
      </c>
    </row>
    <row r="592" spans="1:6" x14ac:dyDescent="0.3">
      <c r="A592" s="5">
        <v>45010</v>
      </c>
      <c r="B592">
        <v>87</v>
      </c>
      <c r="C592">
        <v>14</v>
      </c>
      <c r="D592">
        <v>273</v>
      </c>
      <c r="E592">
        <f t="shared" si="25"/>
        <v>0.31299061352507701</v>
      </c>
      <c r="F592" t="str">
        <f t="shared" si="24"/>
        <v>Copepod</v>
      </c>
    </row>
    <row r="593" spans="1:6" x14ac:dyDescent="0.3">
      <c r="A593" s="5">
        <v>45010</v>
      </c>
      <c r="B593">
        <v>94</v>
      </c>
      <c r="C593">
        <v>14</v>
      </c>
      <c r="D593">
        <v>210</v>
      </c>
      <c r="E593">
        <f t="shared" si="25"/>
        <v>0.16679430237120127</v>
      </c>
      <c r="F593" t="str">
        <f t="shared" si="24"/>
        <v>Copepod</v>
      </c>
    </row>
    <row r="594" spans="1:6" x14ac:dyDescent="0.3">
      <c r="A594" s="5">
        <v>45062</v>
      </c>
      <c r="B594">
        <v>7</v>
      </c>
      <c r="C594">
        <v>14</v>
      </c>
      <c r="D594">
        <v>195</v>
      </c>
      <c r="E594">
        <f t="shared" si="25"/>
        <v>0.13962724076313185</v>
      </c>
      <c r="F594" t="str">
        <f t="shared" si="24"/>
        <v>Copepod</v>
      </c>
    </row>
    <row r="595" spans="1:6" x14ac:dyDescent="0.3">
      <c r="A595" s="5">
        <v>45062</v>
      </c>
      <c r="B595">
        <v>17</v>
      </c>
      <c r="C595">
        <v>14</v>
      </c>
      <c r="D595">
        <v>188</v>
      </c>
      <c r="E595">
        <f t="shared" si="25"/>
        <v>0.12790331584386147</v>
      </c>
      <c r="F595" t="str">
        <f t="shared" si="24"/>
        <v>Copepod</v>
      </c>
    </row>
    <row r="596" spans="1:6" x14ac:dyDescent="0.3">
      <c r="A596" s="5">
        <v>45162</v>
      </c>
      <c r="B596">
        <v>37</v>
      </c>
      <c r="C596">
        <v>15</v>
      </c>
      <c r="D596">
        <v>167</v>
      </c>
      <c r="E596">
        <f>(D596/1000)^3 * 0.02</f>
        <v>9.3149260000000017E-5</v>
      </c>
      <c r="F596" t="str">
        <f t="shared" si="24"/>
        <v>Rotifer</v>
      </c>
    </row>
    <row r="597" spans="1:6" x14ac:dyDescent="0.3">
      <c r="A597" s="5">
        <v>45162</v>
      </c>
      <c r="B597">
        <v>38</v>
      </c>
      <c r="C597">
        <v>15</v>
      </c>
      <c r="D597">
        <v>160</v>
      </c>
      <c r="E597">
        <f t="shared" ref="E597:E601" si="26">(D597/1000)^3 * 0.02</f>
        <v>8.1920000000000015E-5</v>
      </c>
      <c r="F597" t="str">
        <f t="shared" si="24"/>
        <v>Rotifer</v>
      </c>
    </row>
    <row r="598" spans="1:6" x14ac:dyDescent="0.3">
      <c r="A598" s="5">
        <v>45162</v>
      </c>
      <c r="B598">
        <v>40</v>
      </c>
      <c r="C598">
        <v>15</v>
      </c>
      <c r="D598">
        <v>187</v>
      </c>
      <c r="E598">
        <f t="shared" si="26"/>
        <v>1.3078406E-4</v>
      </c>
      <c r="F598" t="str">
        <f t="shared" si="24"/>
        <v>Rotifer</v>
      </c>
    </row>
    <row r="599" spans="1:6" x14ac:dyDescent="0.3">
      <c r="A599" s="5">
        <v>45162</v>
      </c>
      <c r="B599">
        <v>72</v>
      </c>
      <c r="C599">
        <v>15</v>
      </c>
      <c r="D599">
        <v>217</v>
      </c>
      <c r="E599">
        <f t="shared" si="26"/>
        <v>2.0436626000000001E-4</v>
      </c>
      <c r="F599" t="str">
        <f t="shared" si="24"/>
        <v>Rotifer</v>
      </c>
    </row>
    <row r="600" spans="1:6" x14ac:dyDescent="0.3">
      <c r="A600" s="5">
        <v>45162</v>
      </c>
      <c r="B600">
        <v>79</v>
      </c>
      <c r="C600">
        <v>15</v>
      </c>
      <c r="D600">
        <v>147</v>
      </c>
      <c r="E600">
        <f t="shared" si="26"/>
        <v>6.3530459999999988E-5</v>
      </c>
      <c r="F600" t="str">
        <f t="shared" si="24"/>
        <v>Rotifer</v>
      </c>
    </row>
    <row r="601" spans="1:6" x14ac:dyDescent="0.3">
      <c r="A601" s="5">
        <v>45162</v>
      </c>
      <c r="B601">
        <v>80</v>
      </c>
      <c r="C601">
        <v>15</v>
      </c>
      <c r="D601">
        <v>230</v>
      </c>
      <c r="E601">
        <f t="shared" si="26"/>
        <v>2.4334000000000001E-4</v>
      </c>
      <c r="F601" t="str">
        <f t="shared" si="24"/>
        <v>Rotifer</v>
      </c>
    </row>
  </sheetData>
  <autoFilter ref="C1:C601" xr:uid="{BFC13C81-D155-415F-8B10-51110AED6F9B}">
    <sortState xmlns:xlrd2="http://schemas.microsoft.com/office/spreadsheetml/2017/richdata2" ref="A2:F601">
      <sortCondition ref="C1:C601"/>
    </sortState>
  </autoFilter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921F8-0F25-4889-BAD3-634ECA1F5453}">
  <dimension ref="A1:O601"/>
  <sheetViews>
    <sheetView workbookViewId="0">
      <selection activeCell="H10" sqref="H10"/>
    </sheetView>
  </sheetViews>
  <sheetFormatPr defaultRowHeight="14.4" x14ac:dyDescent="0.3"/>
  <cols>
    <col min="1" max="1" width="11.5546875" customWidth="1"/>
    <col min="5" max="5" width="31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20</v>
      </c>
    </row>
    <row r="2" spans="1:15" x14ac:dyDescent="0.3">
      <c r="A2" s="5">
        <v>44824</v>
      </c>
      <c r="B2">
        <v>2</v>
      </c>
      <c r="C2">
        <v>2</v>
      </c>
      <c r="D2">
        <v>556</v>
      </c>
      <c r="E2">
        <f>EXP(1.51+2.56*LN(D2/1000))</f>
        <v>1.007340126716324</v>
      </c>
      <c r="F2" t="str">
        <f t="shared" ref="F2:F65" si="0">IF(C2=1, "Cladoceran",IF(C2=2, "Cladoceran",IF(C2=3, "Copepod",IF(C2=4, "Copepod",IF(C2=5, "Copepod",IF(C2=6, "Rotifer",IF(C2=7, "Rotifer",IF(C2=8, "Rotifer",IF(C2=9, "Rotifer",IF(C2=10, "Rotifer",IF(C2=11, "Mollusca",IF(C2=12, "Cladoceran",IF(C2=13, "Copepod",IF(C2=14, "Copepod",IF(C2=15, "Rotifer")))))))))))))))</f>
        <v>Cladoceran</v>
      </c>
      <c r="L2" t="s">
        <v>21</v>
      </c>
      <c r="M2" t="s">
        <v>22</v>
      </c>
    </row>
    <row r="3" spans="1:15" x14ac:dyDescent="0.3">
      <c r="A3" s="5">
        <v>44824</v>
      </c>
      <c r="B3">
        <v>8</v>
      </c>
      <c r="C3">
        <v>2</v>
      </c>
      <c r="D3">
        <v>976</v>
      </c>
      <c r="E3">
        <f t="shared" ref="E3:E66" si="1">EXP(1.51+2.56*LN(D3/1000))</f>
        <v>4.2537915176119592</v>
      </c>
      <c r="F3" t="str">
        <f t="shared" si="0"/>
        <v>Cladoceran</v>
      </c>
      <c r="K3" t="s">
        <v>23</v>
      </c>
      <c r="L3">
        <v>0</v>
      </c>
      <c r="M3">
        <f>+L3*L8/L9/L11</f>
        <v>0</v>
      </c>
    </row>
    <row r="4" spans="1:15" x14ac:dyDescent="0.3">
      <c r="A4" s="5">
        <v>44824</v>
      </c>
      <c r="B4">
        <v>9</v>
      </c>
      <c r="C4">
        <v>2</v>
      </c>
      <c r="D4">
        <v>875</v>
      </c>
      <c r="E4">
        <f t="shared" si="1"/>
        <v>3.216068448671852</v>
      </c>
      <c r="F4" t="str">
        <f t="shared" si="0"/>
        <v>Cladoceran</v>
      </c>
    </row>
    <row r="5" spans="1:15" x14ac:dyDescent="0.3">
      <c r="A5" s="5">
        <v>44824</v>
      </c>
      <c r="B5">
        <v>14</v>
      </c>
      <c r="C5">
        <v>2</v>
      </c>
      <c r="D5">
        <v>341</v>
      </c>
      <c r="E5">
        <f t="shared" si="1"/>
        <v>0.28816144806700617</v>
      </c>
      <c r="F5" t="str">
        <f t="shared" si="0"/>
        <v>Cladoceran</v>
      </c>
      <c r="K5" t="s">
        <v>24</v>
      </c>
      <c r="L5" t="s">
        <v>48</v>
      </c>
    </row>
    <row r="6" spans="1:15" x14ac:dyDescent="0.3">
      <c r="A6" s="5">
        <v>44824</v>
      </c>
      <c r="B6">
        <v>15</v>
      </c>
      <c r="C6">
        <v>2</v>
      </c>
      <c r="D6">
        <v>607</v>
      </c>
      <c r="E6">
        <f t="shared" si="1"/>
        <v>1.2610947474516954</v>
      </c>
      <c r="F6" t="str">
        <f t="shared" si="0"/>
        <v>Cladoceran</v>
      </c>
      <c r="K6" t="s">
        <v>25</v>
      </c>
      <c r="L6">
        <v>44371</v>
      </c>
    </row>
    <row r="7" spans="1:15" x14ac:dyDescent="0.3">
      <c r="A7" s="5">
        <v>44824</v>
      </c>
      <c r="B7">
        <v>19</v>
      </c>
      <c r="C7">
        <v>2</v>
      </c>
      <c r="D7">
        <v>691</v>
      </c>
      <c r="E7">
        <f t="shared" si="1"/>
        <v>1.7573103583164096</v>
      </c>
      <c r="F7" t="str">
        <f t="shared" si="0"/>
        <v>Cladoceran</v>
      </c>
      <c r="K7" t="s">
        <v>26</v>
      </c>
      <c r="L7">
        <v>141</v>
      </c>
    </row>
    <row r="8" spans="1:15" x14ac:dyDescent="0.3">
      <c r="A8" s="5">
        <v>44824</v>
      </c>
      <c r="B8">
        <v>21</v>
      </c>
      <c r="C8">
        <v>2</v>
      </c>
      <c r="D8">
        <v>530</v>
      </c>
      <c r="E8">
        <f t="shared" si="1"/>
        <v>0.89110913108377188</v>
      </c>
      <c r="F8" t="str">
        <f t="shared" si="0"/>
        <v>Cladoceran</v>
      </c>
      <c r="K8" t="s">
        <v>27</v>
      </c>
      <c r="L8">
        <v>385.5</v>
      </c>
    </row>
    <row r="9" spans="1:15" x14ac:dyDescent="0.3">
      <c r="A9" s="5">
        <v>44824</v>
      </c>
      <c r="B9">
        <v>23</v>
      </c>
      <c r="C9">
        <v>2</v>
      </c>
      <c r="D9">
        <v>764</v>
      </c>
      <c r="E9">
        <f t="shared" si="1"/>
        <v>2.2724988160335462</v>
      </c>
      <c r="F9" t="str">
        <f t="shared" si="0"/>
        <v>Cladoceran</v>
      </c>
      <c r="K9" t="s">
        <v>28</v>
      </c>
      <c r="L9">
        <v>2.246</v>
      </c>
    </row>
    <row r="10" spans="1:15" x14ac:dyDescent="0.3">
      <c r="A10" s="5">
        <v>44824</v>
      </c>
      <c r="B10">
        <v>26</v>
      </c>
      <c r="C10">
        <v>2</v>
      </c>
      <c r="D10">
        <v>584</v>
      </c>
      <c r="E10">
        <f t="shared" si="1"/>
        <v>1.1423562346293308</v>
      </c>
      <c r="F10" t="str">
        <f t="shared" si="0"/>
        <v>Cladoceran</v>
      </c>
      <c r="K10" t="s">
        <v>29</v>
      </c>
      <c r="L10">
        <f>L7*0.02687</f>
        <v>3.7886700000000002</v>
      </c>
    </row>
    <row r="11" spans="1:15" x14ac:dyDescent="0.3">
      <c r="A11" s="5">
        <v>44824</v>
      </c>
      <c r="B11">
        <v>28</v>
      </c>
      <c r="C11">
        <v>2</v>
      </c>
      <c r="D11">
        <v>765</v>
      </c>
      <c r="E11">
        <f t="shared" si="1"/>
        <v>2.2801212477763046</v>
      </c>
      <c r="F11" t="str">
        <f t="shared" si="0"/>
        <v>Cladoceran</v>
      </c>
      <c r="K11" t="s">
        <v>30</v>
      </c>
      <c r="L11">
        <f>+((3.14*0.2^2)/4)*L10*1000</f>
        <v>118.96423800000002</v>
      </c>
    </row>
    <row r="12" spans="1:15" x14ac:dyDescent="0.3">
      <c r="A12" s="5">
        <v>44824</v>
      </c>
      <c r="B12">
        <v>29</v>
      </c>
      <c r="C12">
        <v>2</v>
      </c>
      <c r="D12">
        <v>986</v>
      </c>
      <c r="E12">
        <f t="shared" si="1"/>
        <v>4.3662597649088593</v>
      </c>
      <c r="F12" t="str">
        <f t="shared" si="0"/>
        <v>Cladoceran</v>
      </c>
      <c r="K12" t="s">
        <v>31</v>
      </c>
      <c r="L12" t="s">
        <v>32</v>
      </c>
      <c r="M12" t="s">
        <v>33</v>
      </c>
      <c r="N12" t="s">
        <v>34</v>
      </c>
    </row>
    <row r="13" spans="1:15" x14ac:dyDescent="0.3">
      <c r="A13" s="5">
        <v>44824</v>
      </c>
      <c r="B13">
        <v>30</v>
      </c>
      <c r="C13">
        <v>2</v>
      </c>
      <c r="D13">
        <v>602</v>
      </c>
      <c r="E13">
        <f t="shared" si="1"/>
        <v>1.234672244508775</v>
      </c>
      <c r="F13" t="str">
        <f t="shared" si="0"/>
        <v>Cladoceran</v>
      </c>
      <c r="K13" t="s">
        <v>35</v>
      </c>
      <c r="L13" t="e">
        <f>AVERAGE(L14:L15)</f>
        <v>#VALUE!</v>
      </c>
      <c r="M13" t="e">
        <f t="shared" ref="M13" si="2">AVERAGE(M14:M15)</f>
        <v>#DIV/0!</v>
      </c>
      <c r="N13" t="e">
        <f>AVERAGE(N14:N15)</f>
        <v>#DIV/0!</v>
      </c>
      <c r="O13" t="e">
        <f>L13*N13</f>
        <v>#VALUE!</v>
      </c>
    </row>
    <row r="14" spans="1:15" x14ac:dyDescent="0.3">
      <c r="A14" s="5">
        <v>44824</v>
      </c>
      <c r="B14">
        <v>33</v>
      </c>
      <c r="C14">
        <v>2</v>
      </c>
      <c r="D14">
        <v>674</v>
      </c>
      <c r="E14">
        <f t="shared" si="1"/>
        <v>1.6487469410635223</v>
      </c>
      <c r="F14" t="str">
        <f t="shared" si="0"/>
        <v>Cladoceran</v>
      </c>
      <c r="K14" t="s">
        <v>36</v>
      </c>
      <c r="L14" t="e">
        <f>COUNT(G1:G2) * $F$9/$F$10/$F$12</f>
        <v>#VALUE!</v>
      </c>
      <c r="M14" t="e">
        <f>AVERAGE(H1:H2)/1000</f>
        <v>#DIV/0!</v>
      </c>
      <c r="N14" t="e">
        <f>AVERAGE(I1:I2)</f>
        <v>#DIV/0!</v>
      </c>
    </row>
    <row r="15" spans="1:15" x14ac:dyDescent="0.3">
      <c r="A15" s="5">
        <v>44824</v>
      </c>
      <c r="B15">
        <v>34</v>
      </c>
      <c r="C15">
        <v>2</v>
      </c>
      <c r="D15">
        <v>721</v>
      </c>
      <c r="E15">
        <f t="shared" si="1"/>
        <v>1.9592910081279757</v>
      </c>
      <c r="F15" t="str">
        <f t="shared" si="0"/>
        <v>Cladoceran</v>
      </c>
      <c r="K15" t="s">
        <v>37</v>
      </c>
    </row>
    <row r="16" spans="1:15" x14ac:dyDescent="0.3">
      <c r="A16" s="5">
        <v>44824</v>
      </c>
      <c r="B16">
        <v>37</v>
      </c>
      <c r="C16">
        <v>2</v>
      </c>
      <c r="D16">
        <v>1100</v>
      </c>
      <c r="E16">
        <f t="shared" si="1"/>
        <v>5.777632867461798</v>
      </c>
      <c r="F16" t="str">
        <f t="shared" si="0"/>
        <v>Cladoceran</v>
      </c>
      <c r="K16" t="s">
        <v>38</v>
      </c>
      <c r="L16" t="e">
        <f>AVERAGE(L17:L19)</f>
        <v>#VALUE!</v>
      </c>
      <c r="M16" t="e">
        <f t="shared" ref="M16:N16" si="3">AVERAGE(M17:M19)</f>
        <v>#DIV/0!</v>
      </c>
      <c r="N16" t="e">
        <f t="shared" si="3"/>
        <v>#DIV/0!</v>
      </c>
      <c r="O16" t="e">
        <f>L16*N16</f>
        <v>#VALUE!</v>
      </c>
    </row>
    <row r="17" spans="1:15" x14ac:dyDescent="0.3">
      <c r="A17" s="5">
        <v>44824</v>
      </c>
      <c r="B17">
        <v>38</v>
      </c>
      <c r="C17">
        <v>2</v>
      </c>
      <c r="D17">
        <v>1119</v>
      </c>
      <c r="E17">
        <f t="shared" si="1"/>
        <v>6.0365623289587278</v>
      </c>
      <c r="F17" t="str">
        <f t="shared" si="0"/>
        <v>Cladoceran</v>
      </c>
      <c r="K17" t="s">
        <v>39</v>
      </c>
      <c r="L17" t="e">
        <f>COUNT(G3:G6) * $F$9/$F$10/$F$12</f>
        <v>#VALUE!</v>
      </c>
      <c r="M17" t="e">
        <f>AVERAGE(H3:H6)/1000</f>
        <v>#DIV/0!</v>
      </c>
      <c r="N17" t="e">
        <f>AVERAGE(I3:I6)</f>
        <v>#DIV/0!</v>
      </c>
    </row>
    <row r="18" spans="1:15" x14ac:dyDescent="0.3">
      <c r="A18" s="5">
        <v>44824</v>
      </c>
      <c r="B18">
        <v>39</v>
      </c>
      <c r="C18">
        <v>2</v>
      </c>
      <c r="D18">
        <v>707</v>
      </c>
      <c r="E18">
        <f t="shared" si="1"/>
        <v>1.8633668587320935</v>
      </c>
      <c r="F18" t="str">
        <f t="shared" si="0"/>
        <v>Cladoceran</v>
      </c>
      <c r="K18" t="s">
        <v>40</v>
      </c>
    </row>
    <row r="19" spans="1:15" x14ac:dyDescent="0.3">
      <c r="A19" s="5">
        <v>44824</v>
      </c>
      <c r="B19">
        <v>41</v>
      </c>
      <c r="C19">
        <v>2</v>
      </c>
      <c r="D19">
        <v>1133</v>
      </c>
      <c r="E19">
        <f t="shared" si="1"/>
        <v>6.2317961263775059</v>
      </c>
      <c r="F19" t="str">
        <f t="shared" si="0"/>
        <v>Cladoceran</v>
      </c>
      <c r="K19" t="s">
        <v>41</v>
      </c>
      <c r="L19" t="e">
        <f>COUNT(G7:G41) * $F$9/$F$10/$F$12</f>
        <v>#VALUE!</v>
      </c>
      <c r="M19" t="e">
        <f>AVERAGE(H7:H41) /1000</f>
        <v>#DIV/0!</v>
      </c>
      <c r="N19" t="e">
        <f>AVERAGE(I7:I41)</f>
        <v>#DIV/0!</v>
      </c>
    </row>
    <row r="20" spans="1:15" x14ac:dyDescent="0.3">
      <c r="A20" s="5">
        <v>44824</v>
      </c>
      <c r="B20">
        <v>42</v>
      </c>
      <c r="C20">
        <v>2</v>
      </c>
      <c r="D20">
        <v>795</v>
      </c>
      <c r="E20">
        <f t="shared" si="1"/>
        <v>2.51608041385931</v>
      </c>
      <c r="F20" t="str">
        <f t="shared" si="0"/>
        <v>Cladoceran</v>
      </c>
      <c r="K20" t="s">
        <v>42</v>
      </c>
      <c r="L20" t="e">
        <f>AVERAGE(L21:L25)</f>
        <v>#VALUE!</v>
      </c>
      <c r="M20" t="e">
        <f t="shared" ref="M20:N20" si="4">AVERAGE(M21:M25)</f>
        <v>#DIV/0!</v>
      </c>
      <c r="N20" t="e">
        <f t="shared" si="4"/>
        <v>#DIV/0!</v>
      </c>
      <c r="O20" t="e">
        <f>L20*N20</f>
        <v>#VALUE!</v>
      </c>
    </row>
    <row r="21" spans="1:15" x14ac:dyDescent="0.3">
      <c r="A21" s="5">
        <v>44824</v>
      </c>
      <c r="B21">
        <v>43</v>
      </c>
      <c r="C21">
        <v>2</v>
      </c>
      <c r="D21">
        <v>805</v>
      </c>
      <c r="E21">
        <f t="shared" si="1"/>
        <v>2.5978981545477944</v>
      </c>
      <c r="F21" t="str">
        <f t="shared" si="0"/>
        <v>Cladoceran</v>
      </c>
      <c r="K21" t="s">
        <v>43</v>
      </c>
      <c r="L21" t="e">
        <f>COUNT(G42) * $F$9/$F$10/$F$12</f>
        <v>#VALUE!</v>
      </c>
      <c r="M21" t="e">
        <f>AVERAGE(H42)/1000</f>
        <v>#DIV/0!</v>
      </c>
      <c r="N21" t="e">
        <f>AVERAGE(I42)</f>
        <v>#DIV/0!</v>
      </c>
    </row>
    <row r="22" spans="1:15" x14ac:dyDescent="0.3">
      <c r="A22" s="5">
        <v>44824</v>
      </c>
      <c r="B22">
        <v>44</v>
      </c>
      <c r="C22">
        <v>2</v>
      </c>
      <c r="D22">
        <v>816</v>
      </c>
      <c r="E22">
        <f t="shared" si="1"/>
        <v>2.689747261894964</v>
      </c>
      <c r="F22" t="str">
        <f t="shared" si="0"/>
        <v>Cladoceran</v>
      </c>
      <c r="K22" t="s">
        <v>44</v>
      </c>
      <c r="L22" t="e">
        <f>COUNT(G43:G44) * $F$9/$F$10/$F$12</f>
        <v>#VALUE!</v>
      </c>
      <c r="M22" t="e">
        <f>AVERAGE(H43:H44) /1000</f>
        <v>#DIV/0!</v>
      </c>
      <c r="N22" t="e">
        <f>AVERAGE(I43:I44)</f>
        <v>#DIV/0!</v>
      </c>
    </row>
    <row r="23" spans="1:15" x14ac:dyDescent="0.3">
      <c r="A23" s="5">
        <v>44824</v>
      </c>
      <c r="B23">
        <v>45</v>
      </c>
      <c r="C23">
        <v>2</v>
      </c>
      <c r="D23">
        <v>1207</v>
      </c>
      <c r="E23">
        <f t="shared" si="1"/>
        <v>7.3274907542579228</v>
      </c>
      <c r="F23" t="str">
        <f t="shared" si="0"/>
        <v>Cladoceran</v>
      </c>
      <c r="K23" t="s">
        <v>45</v>
      </c>
      <c r="L23" t="e">
        <f>COUNT(G45:G62) * $F$9/$F$10/$F$12</f>
        <v>#VALUE!</v>
      </c>
      <c r="M23" t="e">
        <f>AVERAGE(H45:H62) /1000</f>
        <v>#DIV/0!</v>
      </c>
      <c r="N23" t="e">
        <f>AVERAGE(I45:I62) /1000</f>
        <v>#DIV/0!</v>
      </c>
    </row>
    <row r="24" spans="1:15" x14ac:dyDescent="0.3">
      <c r="A24" s="5">
        <v>44824</v>
      </c>
      <c r="B24">
        <v>49</v>
      </c>
      <c r="C24">
        <v>2</v>
      </c>
      <c r="D24">
        <v>824</v>
      </c>
      <c r="E24">
        <f t="shared" si="1"/>
        <v>2.7577718208014668</v>
      </c>
      <c r="F24" t="str">
        <f t="shared" si="0"/>
        <v>Cladoceran</v>
      </c>
      <c r="K24" t="s">
        <v>46</v>
      </c>
      <c r="L24" t="e">
        <f>COUNT(G63:G97) * $F$9/$F$10/$F$12</f>
        <v>#VALUE!</v>
      </c>
      <c r="M24" t="e">
        <f>AVERAGE(H63:H97)/1000</f>
        <v>#DIV/0!</v>
      </c>
      <c r="N24" t="e">
        <f>AVERAGE(I63:I97)</f>
        <v>#DIV/0!</v>
      </c>
    </row>
    <row r="25" spans="1:15" x14ac:dyDescent="0.3">
      <c r="A25" s="5">
        <v>44824</v>
      </c>
      <c r="B25">
        <v>54</v>
      </c>
      <c r="C25">
        <v>2</v>
      </c>
      <c r="D25">
        <v>652</v>
      </c>
      <c r="E25">
        <f t="shared" si="1"/>
        <v>1.514462460330827</v>
      </c>
      <c r="F25" t="str">
        <f t="shared" si="0"/>
        <v>Cladoceran</v>
      </c>
      <c r="K25" t="s">
        <v>47</v>
      </c>
      <c r="L25" t="e">
        <f>COUNT(G98:G100) * $F$9/$F$10/$F$12</f>
        <v>#VALUE!</v>
      </c>
      <c r="M25" t="e">
        <f>AVERAGE(H98:H100)/1000</f>
        <v>#DIV/0!</v>
      </c>
      <c r="N25" t="e">
        <f>AVERAGE(I98:I100)</f>
        <v>#DIV/0!</v>
      </c>
    </row>
    <row r="26" spans="1:15" x14ac:dyDescent="0.3">
      <c r="A26" s="5">
        <v>44824</v>
      </c>
      <c r="B26">
        <v>55</v>
      </c>
      <c r="C26">
        <v>2</v>
      </c>
      <c r="D26">
        <v>1606</v>
      </c>
      <c r="E26">
        <f t="shared" si="1"/>
        <v>15.222754815248722</v>
      </c>
      <c r="F26" t="str">
        <f t="shared" si="0"/>
        <v>Cladoceran</v>
      </c>
    </row>
    <row r="27" spans="1:15" x14ac:dyDescent="0.3">
      <c r="A27" s="5">
        <v>44824</v>
      </c>
      <c r="B27">
        <v>56</v>
      </c>
      <c r="C27">
        <v>2</v>
      </c>
      <c r="D27">
        <v>793</v>
      </c>
      <c r="E27">
        <f t="shared" si="1"/>
        <v>2.4999080049846207</v>
      </c>
      <c r="F27" t="str">
        <f t="shared" si="0"/>
        <v>Cladoceran</v>
      </c>
    </row>
    <row r="28" spans="1:15" x14ac:dyDescent="0.3">
      <c r="A28" s="5">
        <v>44824</v>
      </c>
      <c r="B28">
        <v>57</v>
      </c>
      <c r="C28">
        <v>2</v>
      </c>
      <c r="D28">
        <v>715</v>
      </c>
      <c r="E28">
        <f t="shared" si="1"/>
        <v>1.9178212864802242</v>
      </c>
      <c r="F28" t="str">
        <f t="shared" si="0"/>
        <v>Cladoceran</v>
      </c>
    </row>
    <row r="29" spans="1:15" x14ac:dyDescent="0.3">
      <c r="A29" s="5">
        <v>44824</v>
      </c>
      <c r="B29">
        <v>59</v>
      </c>
      <c r="C29">
        <v>2</v>
      </c>
      <c r="D29">
        <v>775</v>
      </c>
      <c r="E29">
        <f t="shared" si="1"/>
        <v>2.3572032222207659</v>
      </c>
      <c r="F29" t="str">
        <f t="shared" si="0"/>
        <v>Cladoceran</v>
      </c>
    </row>
    <row r="30" spans="1:15" x14ac:dyDescent="0.3">
      <c r="A30" s="5">
        <v>44824</v>
      </c>
      <c r="B30">
        <v>61</v>
      </c>
      <c r="C30">
        <v>2</v>
      </c>
      <c r="D30">
        <v>777</v>
      </c>
      <c r="E30">
        <f t="shared" si="1"/>
        <v>2.372807332782839</v>
      </c>
      <c r="F30" t="str">
        <f t="shared" si="0"/>
        <v>Cladoceran</v>
      </c>
    </row>
    <row r="31" spans="1:15" x14ac:dyDescent="0.3">
      <c r="A31" s="5">
        <v>44824</v>
      </c>
      <c r="B31">
        <v>63</v>
      </c>
      <c r="C31">
        <v>2</v>
      </c>
      <c r="D31">
        <v>1149</v>
      </c>
      <c r="E31">
        <f t="shared" si="1"/>
        <v>6.459574941488782</v>
      </c>
      <c r="F31" t="str">
        <f t="shared" si="0"/>
        <v>Cladoceran</v>
      </c>
    </row>
    <row r="32" spans="1:15" x14ac:dyDescent="0.3">
      <c r="A32" s="5">
        <v>44824</v>
      </c>
      <c r="B32">
        <v>65</v>
      </c>
      <c r="C32">
        <v>2</v>
      </c>
      <c r="D32">
        <v>736</v>
      </c>
      <c r="E32">
        <f t="shared" si="1"/>
        <v>2.0653415035296288</v>
      </c>
      <c r="F32" t="str">
        <f t="shared" si="0"/>
        <v>Cladoceran</v>
      </c>
    </row>
    <row r="33" spans="1:6" x14ac:dyDescent="0.3">
      <c r="A33" s="5">
        <v>44824</v>
      </c>
      <c r="B33">
        <v>80</v>
      </c>
      <c r="C33">
        <v>2</v>
      </c>
      <c r="D33">
        <v>711</v>
      </c>
      <c r="E33">
        <f t="shared" si="1"/>
        <v>1.8904745951650765</v>
      </c>
      <c r="F33" t="str">
        <f t="shared" si="0"/>
        <v>Cladoceran</v>
      </c>
    </row>
    <row r="34" spans="1:6" x14ac:dyDescent="0.3">
      <c r="A34" s="5">
        <v>44824</v>
      </c>
      <c r="B34">
        <v>81</v>
      </c>
      <c r="C34">
        <v>2</v>
      </c>
      <c r="D34">
        <v>713</v>
      </c>
      <c r="E34">
        <f t="shared" si="1"/>
        <v>1.9041180244252547</v>
      </c>
      <c r="F34" t="str">
        <f t="shared" si="0"/>
        <v>Cladoceran</v>
      </c>
    </row>
    <row r="35" spans="1:6" x14ac:dyDescent="0.3">
      <c r="A35" s="5">
        <v>44824</v>
      </c>
      <c r="B35">
        <v>82</v>
      </c>
      <c r="C35">
        <v>2</v>
      </c>
      <c r="D35">
        <v>866</v>
      </c>
      <c r="E35">
        <f t="shared" si="1"/>
        <v>3.1320628711368474</v>
      </c>
      <c r="F35" t="str">
        <f t="shared" si="0"/>
        <v>Cladoceran</v>
      </c>
    </row>
    <row r="36" spans="1:6" x14ac:dyDescent="0.3">
      <c r="A36" s="5">
        <v>44824</v>
      </c>
      <c r="B36">
        <v>84</v>
      </c>
      <c r="C36">
        <v>2</v>
      </c>
      <c r="D36">
        <v>639</v>
      </c>
      <c r="E36">
        <f t="shared" si="1"/>
        <v>1.4383575739777323</v>
      </c>
      <c r="F36" t="str">
        <f t="shared" si="0"/>
        <v>Cladoceran</v>
      </c>
    </row>
    <row r="37" spans="1:6" x14ac:dyDescent="0.3">
      <c r="A37" s="5">
        <v>44824</v>
      </c>
      <c r="B37">
        <v>88</v>
      </c>
      <c r="C37">
        <v>2</v>
      </c>
      <c r="D37">
        <v>927</v>
      </c>
      <c r="E37">
        <f t="shared" si="1"/>
        <v>3.7282822830325233</v>
      </c>
      <c r="F37" t="str">
        <f t="shared" si="0"/>
        <v>Cladoceran</v>
      </c>
    </row>
    <row r="38" spans="1:6" x14ac:dyDescent="0.3">
      <c r="A38" s="5">
        <v>44824</v>
      </c>
      <c r="B38">
        <v>90</v>
      </c>
      <c r="C38">
        <v>2</v>
      </c>
      <c r="D38">
        <v>891</v>
      </c>
      <c r="E38">
        <f t="shared" si="1"/>
        <v>3.3687717772059687</v>
      </c>
      <c r="F38" t="str">
        <f t="shared" si="0"/>
        <v>Cladoceran</v>
      </c>
    </row>
    <row r="39" spans="1:6" x14ac:dyDescent="0.3">
      <c r="A39" s="5">
        <v>44847</v>
      </c>
      <c r="B39">
        <v>3</v>
      </c>
      <c r="C39">
        <v>2</v>
      </c>
      <c r="D39">
        <v>1157</v>
      </c>
      <c r="E39">
        <f t="shared" si="1"/>
        <v>6.5753377622022029</v>
      </c>
      <c r="F39" t="str">
        <f t="shared" si="0"/>
        <v>Cladoceran</v>
      </c>
    </row>
    <row r="40" spans="1:6" x14ac:dyDescent="0.3">
      <c r="A40" s="5">
        <v>44847</v>
      </c>
      <c r="B40">
        <v>6</v>
      </c>
      <c r="C40">
        <v>2</v>
      </c>
      <c r="D40">
        <v>971</v>
      </c>
      <c r="E40">
        <f t="shared" si="1"/>
        <v>4.1982267956585311</v>
      </c>
      <c r="F40" t="str">
        <f t="shared" si="0"/>
        <v>Cladoceran</v>
      </c>
    </row>
    <row r="41" spans="1:6" x14ac:dyDescent="0.3">
      <c r="A41" s="5">
        <v>44847</v>
      </c>
      <c r="B41">
        <v>11</v>
      </c>
      <c r="C41">
        <v>2</v>
      </c>
      <c r="D41">
        <v>1350</v>
      </c>
      <c r="E41">
        <f t="shared" si="1"/>
        <v>9.7597594799428293</v>
      </c>
      <c r="F41" t="str">
        <f t="shared" si="0"/>
        <v>Cladoceran</v>
      </c>
    </row>
    <row r="42" spans="1:6" x14ac:dyDescent="0.3">
      <c r="A42" s="5">
        <v>44847</v>
      </c>
      <c r="B42">
        <v>12</v>
      </c>
      <c r="C42">
        <v>2</v>
      </c>
      <c r="D42">
        <v>1458</v>
      </c>
      <c r="E42">
        <f t="shared" si="1"/>
        <v>11.88512979880468</v>
      </c>
      <c r="F42" t="str">
        <f t="shared" si="0"/>
        <v>Cladoceran</v>
      </c>
    </row>
    <row r="43" spans="1:6" x14ac:dyDescent="0.3">
      <c r="A43" s="5">
        <v>44847</v>
      </c>
      <c r="B43">
        <v>17</v>
      </c>
      <c r="C43">
        <v>2</v>
      </c>
      <c r="D43">
        <v>998</v>
      </c>
      <c r="E43">
        <f t="shared" si="1"/>
        <v>4.5035900750503881</v>
      </c>
      <c r="F43" t="str">
        <f t="shared" si="0"/>
        <v>Cladoceran</v>
      </c>
    </row>
    <row r="44" spans="1:6" x14ac:dyDescent="0.3">
      <c r="A44" s="5">
        <v>44847</v>
      </c>
      <c r="B44">
        <v>19</v>
      </c>
      <c r="C44">
        <v>2</v>
      </c>
      <c r="D44">
        <v>1188</v>
      </c>
      <c r="E44">
        <f t="shared" si="1"/>
        <v>7.0358205753678869</v>
      </c>
      <c r="F44" t="str">
        <f t="shared" si="0"/>
        <v>Cladoceran</v>
      </c>
    </row>
    <row r="45" spans="1:6" x14ac:dyDescent="0.3">
      <c r="A45" s="5">
        <v>44847</v>
      </c>
      <c r="B45">
        <v>24</v>
      </c>
      <c r="C45">
        <v>2</v>
      </c>
      <c r="D45">
        <v>1652</v>
      </c>
      <c r="E45">
        <f t="shared" si="1"/>
        <v>16.364034171107139</v>
      </c>
      <c r="F45" t="str">
        <f t="shared" si="0"/>
        <v>Cladoceran</v>
      </c>
    </row>
    <row r="46" spans="1:6" x14ac:dyDescent="0.3">
      <c r="A46" s="5">
        <v>44847</v>
      </c>
      <c r="B46">
        <v>30</v>
      </c>
      <c r="C46">
        <v>2</v>
      </c>
      <c r="D46">
        <v>717</v>
      </c>
      <c r="E46">
        <f t="shared" si="1"/>
        <v>1.9315844752591151</v>
      </c>
      <c r="F46" t="str">
        <f t="shared" si="0"/>
        <v>Cladoceran</v>
      </c>
    </row>
    <row r="47" spans="1:6" x14ac:dyDescent="0.3">
      <c r="A47" s="5">
        <v>44847</v>
      </c>
      <c r="B47">
        <v>31</v>
      </c>
      <c r="C47">
        <v>2</v>
      </c>
      <c r="D47">
        <v>746</v>
      </c>
      <c r="E47">
        <f t="shared" si="1"/>
        <v>2.1379427231582229</v>
      </c>
      <c r="F47" t="str">
        <f t="shared" si="0"/>
        <v>Cladoceran</v>
      </c>
    </row>
    <row r="48" spans="1:6" x14ac:dyDescent="0.3">
      <c r="A48" s="5">
        <v>44847</v>
      </c>
      <c r="B48">
        <v>42</v>
      </c>
      <c r="C48">
        <v>2</v>
      </c>
      <c r="D48">
        <v>979</v>
      </c>
      <c r="E48">
        <f t="shared" si="1"/>
        <v>4.2873442730754041</v>
      </c>
      <c r="F48" t="str">
        <f t="shared" si="0"/>
        <v>Cladoceran</v>
      </c>
    </row>
    <row r="49" spans="1:6" x14ac:dyDescent="0.3">
      <c r="A49" s="5">
        <v>44847</v>
      </c>
      <c r="B49">
        <v>43</v>
      </c>
      <c r="C49">
        <v>2</v>
      </c>
      <c r="D49">
        <v>1645</v>
      </c>
      <c r="E49">
        <f t="shared" si="1"/>
        <v>16.187112219106396</v>
      </c>
      <c r="F49" t="str">
        <f t="shared" si="0"/>
        <v>Cladoceran</v>
      </c>
    </row>
    <row r="50" spans="1:6" x14ac:dyDescent="0.3">
      <c r="A50" s="5">
        <v>44847</v>
      </c>
      <c r="B50">
        <v>44</v>
      </c>
      <c r="C50">
        <v>2</v>
      </c>
      <c r="D50">
        <v>713</v>
      </c>
      <c r="E50">
        <f t="shared" si="1"/>
        <v>1.9041180244252547</v>
      </c>
      <c r="F50" t="str">
        <f t="shared" si="0"/>
        <v>Cladoceran</v>
      </c>
    </row>
    <row r="51" spans="1:6" x14ac:dyDescent="0.3">
      <c r="A51" s="5">
        <v>44847</v>
      </c>
      <c r="B51">
        <v>45</v>
      </c>
      <c r="C51">
        <v>2</v>
      </c>
      <c r="D51">
        <v>965</v>
      </c>
      <c r="E51">
        <f t="shared" si="1"/>
        <v>4.1321358375021608</v>
      </c>
      <c r="F51" t="str">
        <f t="shared" si="0"/>
        <v>Cladoceran</v>
      </c>
    </row>
    <row r="52" spans="1:6" x14ac:dyDescent="0.3">
      <c r="A52" s="5">
        <v>44847</v>
      </c>
      <c r="B52">
        <v>48</v>
      </c>
      <c r="C52">
        <v>2</v>
      </c>
      <c r="D52">
        <v>968</v>
      </c>
      <c r="E52">
        <f t="shared" si="1"/>
        <v>4.1651014340414472</v>
      </c>
      <c r="F52" t="str">
        <f t="shared" si="0"/>
        <v>Cladoceran</v>
      </c>
    </row>
    <row r="53" spans="1:6" x14ac:dyDescent="0.3">
      <c r="A53" s="5">
        <v>44847</v>
      </c>
      <c r="B53">
        <v>49</v>
      </c>
      <c r="C53">
        <v>2</v>
      </c>
      <c r="D53">
        <v>816</v>
      </c>
      <c r="E53">
        <f t="shared" si="1"/>
        <v>2.689747261894964</v>
      </c>
      <c r="F53" t="str">
        <f t="shared" si="0"/>
        <v>Cladoceran</v>
      </c>
    </row>
    <row r="54" spans="1:6" x14ac:dyDescent="0.3">
      <c r="A54" s="5">
        <v>44847</v>
      </c>
      <c r="B54">
        <v>50</v>
      </c>
      <c r="C54">
        <v>2</v>
      </c>
      <c r="D54">
        <v>678</v>
      </c>
      <c r="E54">
        <f t="shared" si="1"/>
        <v>1.6739122359301641</v>
      </c>
      <c r="F54" t="str">
        <f t="shared" si="0"/>
        <v>Cladoceran</v>
      </c>
    </row>
    <row r="55" spans="1:6" x14ac:dyDescent="0.3">
      <c r="A55" s="5">
        <v>44847</v>
      </c>
      <c r="B55">
        <v>51</v>
      </c>
      <c r="C55">
        <v>2</v>
      </c>
      <c r="D55">
        <v>1397</v>
      </c>
      <c r="E55">
        <f t="shared" si="1"/>
        <v>10.653381201782159</v>
      </c>
      <c r="F55" t="str">
        <f t="shared" si="0"/>
        <v>Cladoceran</v>
      </c>
    </row>
    <row r="56" spans="1:6" x14ac:dyDescent="0.3">
      <c r="A56" s="5">
        <v>44847</v>
      </c>
      <c r="B56">
        <v>52</v>
      </c>
      <c r="C56">
        <v>2</v>
      </c>
      <c r="D56">
        <v>1255</v>
      </c>
      <c r="E56">
        <f t="shared" si="1"/>
        <v>8.0967849717202878</v>
      </c>
      <c r="F56" t="str">
        <f t="shared" si="0"/>
        <v>Cladoceran</v>
      </c>
    </row>
    <row r="57" spans="1:6" x14ac:dyDescent="0.3">
      <c r="A57" s="5">
        <v>44847</v>
      </c>
      <c r="B57">
        <v>54</v>
      </c>
      <c r="C57">
        <v>2</v>
      </c>
      <c r="D57">
        <v>1600</v>
      </c>
      <c r="E57">
        <f t="shared" si="1"/>
        <v>15.077586311788998</v>
      </c>
      <c r="F57" t="str">
        <f t="shared" si="0"/>
        <v>Cladoceran</v>
      </c>
    </row>
    <row r="58" spans="1:6" x14ac:dyDescent="0.3">
      <c r="A58" s="5">
        <v>44847</v>
      </c>
      <c r="B58">
        <v>55</v>
      </c>
      <c r="C58">
        <v>2</v>
      </c>
      <c r="D58">
        <v>1134</v>
      </c>
      <c r="E58">
        <f t="shared" si="1"/>
        <v>6.2458864907329579</v>
      </c>
      <c r="F58" t="str">
        <f t="shared" si="0"/>
        <v>Cladoceran</v>
      </c>
    </row>
    <row r="59" spans="1:6" x14ac:dyDescent="0.3">
      <c r="A59" s="5">
        <v>44847</v>
      </c>
      <c r="B59">
        <v>58</v>
      </c>
      <c r="C59">
        <v>2</v>
      </c>
      <c r="D59">
        <v>1324</v>
      </c>
      <c r="E59">
        <f t="shared" si="1"/>
        <v>9.28576972528613</v>
      </c>
      <c r="F59" t="str">
        <f t="shared" si="0"/>
        <v>Cladoceran</v>
      </c>
    </row>
    <row r="60" spans="1:6" x14ac:dyDescent="0.3">
      <c r="A60" s="5">
        <v>44847</v>
      </c>
      <c r="B60">
        <v>59</v>
      </c>
      <c r="C60">
        <v>2</v>
      </c>
      <c r="D60">
        <v>1462</v>
      </c>
      <c r="E60">
        <f t="shared" si="1"/>
        <v>11.968781580997295</v>
      </c>
      <c r="F60" t="str">
        <f t="shared" si="0"/>
        <v>Cladoceran</v>
      </c>
    </row>
    <row r="61" spans="1:6" x14ac:dyDescent="0.3">
      <c r="A61" s="5">
        <v>44847</v>
      </c>
      <c r="B61">
        <v>60</v>
      </c>
      <c r="C61">
        <v>2</v>
      </c>
      <c r="D61">
        <v>612</v>
      </c>
      <c r="E61">
        <f t="shared" si="1"/>
        <v>1.2878589734666452</v>
      </c>
      <c r="F61" t="str">
        <f t="shared" si="0"/>
        <v>Cladoceran</v>
      </c>
    </row>
    <row r="62" spans="1:6" x14ac:dyDescent="0.3">
      <c r="A62" s="5">
        <v>44847</v>
      </c>
      <c r="B62">
        <v>61</v>
      </c>
      <c r="C62">
        <v>2</v>
      </c>
      <c r="D62">
        <v>821</v>
      </c>
      <c r="E62">
        <f t="shared" si="1"/>
        <v>2.7321412597868746</v>
      </c>
      <c r="F62" t="str">
        <f t="shared" si="0"/>
        <v>Cladoceran</v>
      </c>
    </row>
    <row r="63" spans="1:6" x14ac:dyDescent="0.3">
      <c r="A63" s="5">
        <v>44847</v>
      </c>
      <c r="B63">
        <v>66</v>
      </c>
      <c r="C63">
        <v>2</v>
      </c>
      <c r="D63">
        <v>939</v>
      </c>
      <c r="E63">
        <f t="shared" si="1"/>
        <v>3.8530849477764373</v>
      </c>
      <c r="F63" t="str">
        <f t="shared" si="0"/>
        <v>Cladoceran</v>
      </c>
    </row>
    <row r="64" spans="1:6" x14ac:dyDescent="0.3">
      <c r="A64" s="5">
        <v>44847</v>
      </c>
      <c r="B64">
        <v>67</v>
      </c>
      <c r="C64">
        <v>2</v>
      </c>
      <c r="D64">
        <v>1270</v>
      </c>
      <c r="E64">
        <f t="shared" si="1"/>
        <v>8.3468420122827656</v>
      </c>
      <c r="F64" t="str">
        <f t="shared" si="0"/>
        <v>Cladoceran</v>
      </c>
    </row>
    <row r="65" spans="1:6" x14ac:dyDescent="0.3">
      <c r="A65" s="5">
        <v>44847</v>
      </c>
      <c r="B65">
        <v>68</v>
      </c>
      <c r="C65">
        <v>2</v>
      </c>
      <c r="D65">
        <v>939</v>
      </c>
      <c r="E65">
        <f t="shared" si="1"/>
        <v>3.8530849477764373</v>
      </c>
      <c r="F65" t="str">
        <f t="shared" si="0"/>
        <v>Cladoceran</v>
      </c>
    </row>
    <row r="66" spans="1:6" x14ac:dyDescent="0.3">
      <c r="A66" s="5">
        <v>44847</v>
      </c>
      <c r="B66">
        <v>69</v>
      </c>
      <c r="C66">
        <v>2</v>
      </c>
      <c r="D66">
        <v>1442</v>
      </c>
      <c r="E66">
        <f t="shared" si="1"/>
        <v>11.554089683993295</v>
      </c>
      <c r="F66" t="str">
        <f t="shared" ref="F66:F129" si="5">IF(C66=1, "Cladoceran",IF(C66=2, "Cladoceran",IF(C66=3, "Copepod",IF(C66=4, "Copepod",IF(C66=5, "Copepod",IF(C66=6, "Rotifer",IF(C66=7, "Rotifer",IF(C66=8, "Rotifer",IF(C66=9, "Rotifer",IF(C66=10, "Rotifer",IF(C66=11, "Mollusca",IF(C66=12, "Cladoceran",IF(C66=13, "Copepod",IF(C66=14, "Copepod",IF(C66=15, "Rotifer")))))))))))))))</f>
        <v>Cladoceran</v>
      </c>
    </row>
    <row r="67" spans="1:6" x14ac:dyDescent="0.3">
      <c r="A67" s="5">
        <v>44847</v>
      </c>
      <c r="B67">
        <v>70</v>
      </c>
      <c r="C67">
        <v>2</v>
      </c>
      <c r="D67">
        <v>691</v>
      </c>
      <c r="E67">
        <f t="shared" ref="E67:E130" si="6">EXP(1.51+2.56*LN(D67/1000))</f>
        <v>1.7573103583164096</v>
      </c>
      <c r="F67" t="str">
        <f t="shared" si="5"/>
        <v>Cladoceran</v>
      </c>
    </row>
    <row r="68" spans="1:6" x14ac:dyDescent="0.3">
      <c r="A68" s="5">
        <v>44847</v>
      </c>
      <c r="B68">
        <v>73</v>
      </c>
      <c r="C68">
        <v>2</v>
      </c>
      <c r="D68">
        <v>745</v>
      </c>
      <c r="E68">
        <f t="shared" si="6"/>
        <v>2.130613752348181</v>
      </c>
      <c r="F68" t="str">
        <f t="shared" si="5"/>
        <v>Cladoceran</v>
      </c>
    </row>
    <row r="69" spans="1:6" x14ac:dyDescent="0.3">
      <c r="A69" s="5">
        <v>44847</v>
      </c>
      <c r="B69">
        <v>74</v>
      </c>
      <c r="C69">
        <v>2</v>
      </c>
      <c r="D69">
        <v>1617</v>
      </c>
      <c r="E69">
        <f t="shared" si="6"/>
        <v>15.491102182054119</v>
      </c>
      <c r="F69" t="str">
        <f t="shared" si="5"/>
        <v>Cladoceran</v>
      </c>
    </row>
    <row r="70" spans="1:6" x14ac:dyDescent="0.3">
      <c r="A70" s="5">
        <v>44847</v>
      </c>
      <c r="B70">
        <v>76</v>
      </c>
      <c r="C70">
        <v>2</v>
      </c>
      <c r="D70">
        <v>1246</v>
      </c>
      <c r="E70">
        <f t="shared" si="6"/>
        <v>7.9489699651107415</v>
      </c>
      <c r="F70" t="str">
        <f t="shared" si="5"/>
        <v>Cladoceran</v>
      </c>
    </row>
    <row r="71" spans="1:6" x14ac:dyDescent="0.3">
      <c r="A71" s="5">
        <v>44847</v>
      </c>
      <c r="B71">
        <v>78</v>
      </c>
      <c r="C71">
        <v>2</v>
      </c>
      <c r="D71">
        <v>833</v>
      </c>
      <c r="E71">
        <f t="shared" si="6"/>
        <v>2.8355406082827743</v>
      </c>
      <c r="F71" t="str">
        <f t="shared" si="5"/>
        <v>Cladoceran</v>
      </c>
    </row>
    <row r="72" spans="1:6" x14ac:dyDescent="0.3">
      <c r="A72" s="5">
        <v>44847</v>
      </c>
      <c r="B72">
        <v>79</v>
      </c>
      <c r="C72">
        <v>2</v>
      </c>
      <c r="D72">
        <v>1128</v>
      </c>
      <c r="E72">
        <f t="shared" si="6"/>
        <v>6.1616349227890286</v>
      </c>
      <c r="F72" t="str">
        <f t="shared" si="5"/>
        <v>Cladoceran</v>
      </c>
    </row>
    <row r="73" spans="1:6" x14ac:dyDescent="0.3">
      <c r="A73" s="5">
        <v>44847</v>
      </c>
      <c r="B73">
        <v>82</v>
      </c>
      <c r="C73">
        <v>2</v>
      </c>
      <c r="D73">
        <v>1609</v>
      </c>
      <c r="E73">
        <f t="shared" si="6"/>
        <v>15.295657156196036</v>
      </c>
      <c r="F73" t="str">
        <f t="shared" si="5"/>
        <v>Cladoceran</v>
      </c>
    </row>
    <row r="74" spans="1:6" x14ac:dyDescent="0.3">
      <c r="A74" s="5">
        <v>44847</v>
      </c>
      <c r="B74">
        <v>83</v>
      </c>
      <c r="C74">
        <v>2</v>
      </c>
      <c r="D74">
        <v>865</v>
      </c>
      <c r="E74">
        <f t="shared" si="6"/>
        <v>3.1228124546485456</v>
      </c>
      <c r="F74" t="str">
        <f t="shared" si="5"/>
        <v>Cladoceran</v>
      </c>
    </row>
    <row r="75" spans="1:6" x14ac:dyDescent="0.3">
      <c r="A75" s="5">
        <v>44847</v>
      </c>
      <c r="B75">
        <v>84</v>
      </c>
      <c r="C75">
        <v>2</v>
      </c>
      <c r="D75">
        <v>1168</v>
      </c>
      <c r="E75">
        <f t="shared" si="6"/>
        <v>6.7365625275783714</v>
      </c>
      <c r="F75" t="str">
        <f t="shared" si="5"/>
        <v>Cladoceran</v>
      </c>
    </row>
    <row r="76" spans="1:6" x14ac:dyDescent="0.3">
      <c r="A76" s="5">
        <v>44847</v>
      </c>
      <c r="B76">
        <v>87</v>
      </c>
      <c r="C76">
        <v>2</v>
      </c>
      <c r="D76">
        <v>842</v>
      </c>
      <c r="E76">
        <f t="shared" si="6"/>
        <v>2.9146312830028682</v>
      </c>
      <c r="F76" t="str">
        <f t="shared" si="5"/>
        <v>Cladoceran</v>
      </c>
    </row>
    <row r="77" spans="1:6" x14ac:dyDescent="0.3">
      <c r="A77" s="5">
        <v>44847</v>
      </c>
      <c r="B77">
        <v>88</v>
      </c>
      <c r="C77">
        <v>2</v>
      </c>
      <c r="D77">
        <v>880</v>
      </c>
      <c r="E77">
        <f t="shared" si="6"/>
        <v>3.2633248521380791</v>
      </c>
      <c r="F77" t="str">
        <f t="shared" si="5"/>
        <v>Cladoceran</v>
      </c>
    </row>
    <row r="78" spans="1:6" x14ac:dyDescent="0.3">
      <c r="A78" s="5">
        <v>44847</v>
      </c>
      <c r="B78">
        <v>92</v>
      </c>
      <c r="C78">
        <v>2</v>
      </c>
      <c r="D78">
        <v>817</v>
      </c>
      <c r="E78">
        <f t="shared" si="6"/>
        <v>2.698193752661751</v>
      </c>
      <c r="F78" t="str">
        <f t="shared" si="5"/>
        <v>Cladoceran</v>
      </c>
    </row>
    <row r="79" spans="1:6" x14ac:dyDescent="0.3">
      <c r="A79" s="5">
        <v>44847</v>
      </c>
      <c r="B79">
        <v>94</v>
      </c>
      <c r="C79">
        <v>2</v>
      </c>
      <c r="D79">
        <v>1394</v>
      </c>
      <c r="E79">
        <f t="shared" si="6"/>
        <v>10.594912357101364</v>
      </c>
      <c r="F79" t="str">
        <f t="shared" si="5"/>
        <v>Cladoceran</v>
      </c>
    </row>
    <row r="80" spans="1:6" x14ac:dyDescent="0.3">
      <c r="A80" s="5">
        <v>44847</v>
      </c>
      <c r="B80">
        <v>95</v>
      </c>
      <c r="C80">
        <v>2</v>
      </c>
      <c r="D80">
        <v>1465</v>
      </c>
      <c r="E80">
        <f t="shared" si="6"/>
        <v>12.031755193561724</v>
      </c>
      <c r="F80" t="str">
        <f t="shared" si="5"/>
        <v>Cladoceran</v>
      </c>
    </row>
    <row r="81" spans="1:6" x14ac:dyDescent="0.3">
      <c r="A81" s="5">
        <v>44847</v>
      </c>
      <c r="B81">
        <v>96</v>
      </c>
      <c r="C81">
        <v>2</v>
      </c>
      <c r="D81">
        <v>1542</v>
      </c>
      <c r="E81">
        <f t="shared" si="6"/>
        <v>13.717679898103183</v>
      </c>
      <c r="F81" t="str">
        <f t="shared" si="5"/>
        <v>Cladoceran</v>
      </c>
    </row>
    <row r="82" spans="1:6" x14ac:dyDescent="0.3">
      <c r="A82" s="5">
        <v>44847</v>
      </c>
      <c r="B82">
        <v>99</v>
      </c>
      <c r="C82">
        <v>2</v>
      </c>
      <c r="D82">
        <v>1162</v>
      </c>
      <c r="E82">
        <f t="shared" si="6"/>
        <v>6.6483267441124099</v>
      </c>
      <c r="F82" t="str">
        <f t="shared" si="5"/>
        <v>Cladoceran</v>
      </c>
    </row>
    <row r="83" spans="1:6" x14ac:dyDescent="0.3">
      <c r="A83" s="5">
        <v>45010</v>
      </c>
      <c r="B83">
        <v>5</v>
      </c>
      <c r="C83">
        <v>2</v>
      </c>
      <c r="D83">
        <v>1439</v>
      </c>
      <c r="E83">
        <f t="shared" si="6"/>
        <v>11.492653158570173</v>
      </c>
      <c r="F83" t="str">
        <f t="shared" si="5"/>
        <v>Cladoceran</v>
      </c>
    </row>
    <row r="84" spans="1:6" x14ac:dyDescent="0.3">
      <c r="A84" s="5">
        <v>45010</v>
      </c>
      <c r="B84">
        <v>7</v>
      </c>
      <c r="C84">
        <v>2</v>
      </c>
      <c r="D84">
        <v>1000</v>
      </c>
      <c r="E84">
        <f t="shared" si="6"/>
        <v>4.5267307943142523</v>
      </c>
      <c r="F84" t="str">
        <f t="shared" si="5"/>
        <v>Cladoceran</v>
      </c>
    </row>
    <row r="85" spans="1:6" x14ac:dyDescent="0.3">
      <c r="A85" s="5">
        <v>45010</v>
      </c>
      <c r="B85">
        <v>8</v>
      </c>
      <c r="C85">
        <v>2</v>
      </c>
      <c r="D85">
        <v>1192</v>
      </c>
      <c r="E85">
        <f t="shared" si="6"/>
        <v>7.0966254031416955</v>
      </c>
      <c r="F85" t="str">
        <f t="shared" si="5"/>
        <v>Cladoceran</v>
      </c>
    </row>
    <row r="86" spans="1:6" x14ac:dyDescent="0.3">
      <c r="A86" s="5">
        <v>45010</v>
      </c>
      <c r="B86">
        <v>9</v>
      </c>
      <c r="C86">
        <v>2</v>
      </c>
      <c r="D86">
        <v>1482</v>
      </c>
      <c r="E86">
        <f t="shared" si="6"/>
        <v>12.392418431403101</v>
      </c>
      <c r="F86" t="str">
        <f t="shared" si="5"/>
        <v>Cladoceran</v>
      </c>
    </row>
    <row r="87" spans="1:6" x14ac:dyDescent="0.3">
      <c r="A87" s="5">
        <v>45010</v>
      </c>
      <c r="B87">
        <v>10</v>
      </c>
      <c r="C87">
        <v>2</v>
      </c>
      <c r="D87">
        <v>1079</v>
      </c>
      <c r="E87">
        <f t="shared" si="6"/>
        <v>5.4994539025676294</v>
      </c>
      <c r="F87" t="str">
        <f t="shared" si="5"/>
        <v>Cladoceran</v>
      </c>
    </row>
    <row r="88" spans="1:6" x14ac:dyDescent="0.3">
      <c r="A88" s="5">
        <v>45010</v>
      </c>
      <c r="B88">
        <v>11</v>
      </c>
      <c r="C88">
        <v>2</v>
      </c>
      <c r="D88">
        <v>1727</v>
      </c>
      <c r="E88">
        <f t="shared" si="6"/>
        <v>18.333823743668237</v>
      </c>
      <c r="F88" t="str">
        <f t="shared" si="5"/>
        <v>Cladoceran</v>
      </c>
    </row>
    <row r="89" spans="1:6" x14ac:dyDescent="0.3">
      <c r="A89" s="5">
        <v>45010</v>
      </c>
      <c r="B89">
        <v>12</v>
      </c>
      <c r="C89">
        <v>2</v>
      </c>
      <c r="D89">
        <v>1193</v>
      </c>
      <c r="E89">
        <f t="shared" si="6"/>
        <v>7.1118764525811207</v>
      </c>
      <c r="F89" t="str">
        <f t="shared" si="5"/>
        <v>Cladoceran</v>
      </c>
    </row>
    <row r="90" spans="1:6" x14ac:dyDescent="0.3">
      <c r="A90" s="5">
        <v>45010</v>
      </c>
      <c r="B90">
        <v>13</v>
      </c>
      <c r="C90">
        <v>2</v>
      </c>
      <c r="D90">
        <v>1587</v>
      </c>
      <c r="E90">
        <f t="shared" si="6"/>
        <v>14.765957026814343</v>
      </c>
      <c r="F90" t="str">
        <f t="shared" si="5"/>
        <v>Cladoceran</v>
      </c>
    </row>
    <row r="91" spans="1:6" x14ac:dyDescent="0.3">
      <c r="A91" s="5">
        <v>45010</v>
      </c>
      <c r="B91">
        <v>15</v>
      </c>
      <c r="C91">
        <v>2</v>
      </c>
      <c r="D91">
        <v>1431</v>
      </c>
      <c r="E91">
        <f t="shared" si="6"/>
        <v>11.329797041073489</v>
      </c>
      <c r="F91" t="str">
        <f t="shared" si="5"/>
        <v>Cladoceran</v>
      </c>
    </row>
    <row r="92" spans="1:6" x14ac:dyDescent="0.3">
      <c r="A92" s="5">
        <v>45010</v>
      </c>
      <c r="B92">
        <v>21</v>
      </c>
      <c r="C92">
        <v>2</v>
      </c>
      <c r="D92">
        <v>1272</v>
      </c>
      <c r="E92">
        <f t="shared" si="6"/>
        <v>8.3805336193208362</v>
      </c>
      <c r="F92" t="str">
        <f t="shared" si="5"/>
        <v>Cladoceran</v>
      </c>
    </row>
    <row r="93" spans="1:6" x14ac:dyDescent="0.3">
      <c r="A93" s="5">
        <v>45010</v>
      </c>
      <c r="B93">
        <v>25</v>
      </c>
      <c r="C93">
        <v>2</v>
      </c>
      <c r="D93">
        <v>1437</v>
      </c>
      <c r="E93">
        <f t="shared" si="6"/>
        <v>11.451806313185072</v>
      </c>
      <c r="F93" t="str">
        <f t="shared" si="5"/>
        <v>Cladoceran</v>
      </c>
    </row>
    <row r="94" spans="1:6" x14ac:dyDescent="0.3">
      <c r="A94" s="5">
        <v>45010</v>
      </c>
      <c r="B94">
        <v>28</v>
      </c>
      <c r="C94">
        <v>2</v>
      </c>
      <c r="D94">
        <v>1126</v>
      </c>
      <c r="E94">
        <f t="shared" si="6"/>
        <v>6.1337058841114018</v>
      </c>
      <c r="F94" t="str">
        <f t="shared" si="5"/>
        <v>Cladoceran</v>
      </c>
    </row>
    <row r="95" spans="1:6" x14ac:dyDescent="0.3">
      <c r="A95" s="5">
        <v>45010</v>
      </c>
      <c r="B95">
        <v>29</v>
      </c>
      <c r="C95">
        <v>2</v>
      </c>
      <c r="D95">
        <v>1265</v>
      </c>
      <c r="E95">
        <f t="shared" si="6"/>
        <v>8.2629745091836568</v>
      </c>
      <c r="F95" t="str">
        <f t="shared" si="5"/>
        <v>Cladoceran</v>
      </c>
    </row>
    <row r="96" spans="1:6" x14ac:dyDescent="0.3">
      <c r="A96" s="5">
        <v>45010</v>
      </c>
      <c r="B96">
        <v>30</v>
      </c>
      <c r="C96">
        <v>2</v>
      </c>
      <c r="D96">
        <v>1541</v>
      </c>
      <c r="E96">
        <f t="shared" si="6"/>
        <v>13.694917577030001</v>
      </c>
      <c r="F96" t="str">
        <f t="shared" si="5"/>
        <v>Cladoceran</v>
      </c>
    </row>
    <row r="97" spans="1:6" x14ac:dyDescent="0.3">
      <c r="A97" s="5">
        <v>45010</v>
      </c>
      <c r="B97">
        <v>31</v>
      </c>
      <c r="C97">
        <v>2</v>
      </c>
      <c r="D97">
        <v>1301</v>
      </c>
      <c r="E97">
        <f t="shared" si="6"/>
        <v>8.8783967168414684</v>
      </c>
      <c r="F97" t="str">
        <f t="shared" si="5"/>
        <v>Cladoceran</v>
      </c>
    </row>
    <row r="98" spans="1:6" x14ac:dyDescent="0.3">
      <c r="A98" s="5">
        <v>45010</v>
      </c>
      <c r="B98">
        <v>34</v>
      </c>
      <c r="C98">
        <v>2</v>
      </c>
      <c r="D98">
        <v>1616</v>
      </c>
      <c r="E98">
        <f t="shared" si="6"/>
        <v>15.466588827600519</v>
      </c>
      <c r="F98" t="str">
        <f t="shared" si="5"/>
        <v>Cladoceran</v>
      </c>
    </row>
    <row r="99" spans="1:6" x14ac:dyDescent="0.3">
      <c r="A99" s="5">
        <v>45010</v>
      </c>
      <c r="B99">
        <v>36</v>
      </c>
      <c r="C99">
        <v>2</v>
      </c>
      <c r="D99">
        <v>388</v>
      </c>
      <c r="E99">
        <f t="shared" si="6"/>
        <v>0.4010457193797809</v>
      </c>
      <c r="F99" t="str">
        <f t="shared" si="5"/>
        <v>Cladoceran</v>
      </c>
    </row>
    <row r="100" spans="1:6" x14ac:dyDescent="0.3">
      <c r="A100" s="5">
        <v>45010</v>
      </c>
      <c r="B100">
        <v>41</v>
      </c>
      <c r="C100">
        <v>2</v>
      </c>
      <c r="D100">
        <v>1296</v>
      </c>
      <c r="E100">
        <f t="shared" si="6"/>
        <v>8.791307513081204</v>
      </c>
      <c r="F100" t="str">
        <f t="shared" si="5"/>
        <v>Cladoceran</v>
      </c>
    </row>
    <row r="101" spans="1:6" x14ac:dyDescent="0.3">
      <c r="A101" s="5">
        <v>45010</v>
      </c>
      <c r="B101">
        <v>43</v>
      </c>
      <c r="C101">
        <v>2</v>
      </c>
      <c r="D101">
        <v>1459</v>
      </c>
      <c r="E101">
        <f t="shared" si="6"/>
        <v>11.906009230640397</v>
      </c>
      <c r="F101" t="str">
        <f t="shared" si="5"/>
        <v>Cladoceran</v>
      </c>
    </row>
    <row r="102" spans="1:6" x14ac:dyDescent="0.3">
      <c r="A102" s="5">
        <v>45010</v>
      </c>
      <c r="B102">
        <v>44</v>
      </c>
      <c r="C102">
        <v>2</v>
      </c>
      <c r="D102">
        <v>1201</v>
      </c>
      <c r="E102">
        <f t="shared" si="6"/>
        <v>7.2346040410727994</v>
      </c>
      <c r="F102" t="str">
        <f t="shared" si="5"/>
        <v>Cladoceran</v>
      </c>
    </row>
    <row r="103" spans="1:6" x14ac:dyDescent="0.3">
      <c r="A103" s="5">
        <v>45010</v>
      </c>
      <c r="B103">
        <v>50</v>
      </c>
      <c r="C103">
        <v>2</v>
      </c>
      <c r="D103">
        <v>1013</v>
      </c>
      <c r="E103">
        <f t="shared" si="6"/>
        <v>4.6789116837646443</v>
      </c>
      <c r="F103" t="str">
        <f t="shared" si="5"/>
        <v>Cladoceran</v>
      </c>
    </row>
    <row r="104" spans="1:6" x14ac:dyDescent="0.3">
      <c r="A104" s="5">
        <v>45010</v>
      </c>
      <c r="B104">
        <v>54</v>
      </c>
      <c r="C104">
        <v>2</v>
      </c>
      <c r="D104">
        <v>1374</v>
      </c>
      <c r="E104">
        <f t="shared" si="6"/>
        <v>10.210116639214414</v>
      </c>
      <c r="F104" t="str">
        <f t="shared" si="5"/>
        <v>Cladoceran</v>
      </c>
    </row>
    <row r="105" spans="1:6" x14ac:dyDescent="0.3">
      <c r="A105" s="5">
        <v>45010</v>
      </c>
      <c r="B105">
        <v>55</v>
      </c>
      <c r="C105">
        <v>2</v>
      </c>
      <c r="D105">
        <v>1315</v>
      </c>
      <c r="E105">
        <f t="shared" si="6"/>
        <v>9.125036176531589</v>
      </c>
      <c r="F105" t="str">
        <f t="shared" si="5"/>
        <v>Cladoceran</v>
      </c>
    </row>
    <row r="106" spans="1:6" x14ac:dyDescent="0.3">
      <c r="A106" s="5">
        <v>45010</v>
      </c>
      <c r="B106">
        <v>56</v>
      </c>
      <c r="C106">
        <v>2</v>
      </c>
      <c r="D106">
        <v>1567</v>
      </c>
      <c r="E106">
        <f t="shared" si="6"/>
        <v>14.294247537621496</v>
      </c>
      <c r="F106" t="str">
        <f t="shared" si="5"/>
        <v>Cladoceran</v>
      </c>
    </row>
    <row r="107" spans="1:6" x14ac:dyDescent="0.3">
      <c r="A107" s="5">
        <v>45010</v>
      </c>
      <c r="B107">
        <v>57</v>
      </c>
      <c r="C107">
        <v>2</v>
      </c>
      <c r="D107">
        <v>1787</v>
      </c>
      <c r="E107">
        <f t="shared" si="6"/>
        <v>20.008914207184631</v>
      </c>
      <c r="F107" t="str">
        <f t="shared" si="5"/>
        <v>Cladoceran</v>
      </c>
    </row>
    <row r="108" spans="1:6" x14ac:dyDescent="0.3">
      <c r="A108" s="5">
        <v>45010</v>
      </c>
      <c r="B108">
        <v>64</v>
      </c>
      <c r="C108">
        <v>2</v>
      </c>
      <c r="D108">
        <v>1200</v>
      </c>
      <c r="E108">
        <f t="shared" si="6"/>
        <v>7.2191930836561919</v>
      </c>
      <c r="F108" t="str">
        <f t="shared" si="5"/>
        <v>Cladoceran</v>
      </c>
    </row>
    <row r="109" spans="1:6" x14ac:dyDescent="0.3">
      <c r="A109" s="5">
        <v>45010</v>
      </c>
      <c r="B109">
        <v>65</v>
      </c>
      <c r="C109">
        <v>2</v>
      </c>
      <c r="D109">
        <v>1100</v>
      </c>
      <c r="E109">
        <f t="shared" si="6"/>
        <v>5.777632867461798</v>
      </c>
      <c r="F109" t="str">
        <f t="shared" si="5"/>
        <v>Cladoceran</v>
      </c>
    </row>
    <row r="110" spans="1:6" x14ac:dyDescent="0.3">
      <c r="A110" s="5">
        <v>45010</v>
      </c>
      <c r="B110">
        <v>69</v>
      </c>
      <c r="C110">
        <v>2</v>
      </c>
      <c r="D110">
        <v>1156</v>
      </c>
      <c r="E110">
        <f t="shared" si="6"/>
        <v>6.5607988525188752</v>
      </c>
      <c r="F110" t="str">
        <f t="shared" si="5"/>
        <v>Cladoceran</v>
      </c>
    </row>
    <row r="111" spans="1:6" x14ac:dyDescent="0.3">
      <c r="A111" s="5">
        <v>45010</v>
      </c>
      <c r="B111">
        <v>71</v>
      </c>
      <c r="C111">
        <v>2</v>
      </c>
      <c r="D111">
        <v>1082</v>
      </c>
      <c r="E111">
        <f t="shared" si="6"/>
        <v>5.5386823077753062</v>
      </c>
      <c r="F111" t="str">
        <f t="shared" si="5"/>
        <v>Cladoceran</v>
      </c>
    </row>
    <row r="112" spans="1:6" x14ac:dyDescent="0.3">
      <c r="A112" s="5">
        <v>45010</v>
      </c>
      <c r="B112">
        <v>77</v>
      </c>
      <c r="C112">
        <v>2</v>
      </c>
      <c r="D112">
        <v>1217</v>
      </c>
      <c r="E112">
        <f t="shared" si="6"/>
        <v>7.4839098590704518</v>
      </c>
      <c r="F112" t="str">
        <f t="shared" si="5"/>
        <v>Cladoceran</v>
      </c>
    </row>
    <row r="113" spans="1:6" x14ac:dyDescent="0.3">
      <c r="A113" s="5">
        <v>45010</v>
      </c>
      <c r="B113">
        <v>85</v>
      </c>
      <c r="C113">
        <v>2</v>
      </c>
      <c r="D113">
        <v>584</v>
      </c>
      <c r="E113">
        <f t="shared" si="6"/>
        <v>1.1423562346293308</v>
      </c>
      <c r="F113" t="str">
        <f t="shared" si="5"/>
        <v>Cladoceran</v>
      </c>
    </row>
    <row r="114" spans="1:6" x14ac:dyDescent="0.3">
      <c r="A114" s="5">
        <v>45010</v>
      </c>
      <c r="B114">
        <v>88</v>
      </c>
      <c r="C114">
        <v>2</v>
      </c>
      <c r="D114">
        <v>1676</v>
      </c>
      <c r="E114">
        <f t="shared" si="6"/>
        <v>16.97954875214036</v>
      </c>
      <c r="F114" t="str">
        <f t="shared" si="5"/>
        <v>Cladoceran</v>
      </c>
    </row>
    <row r="115" spans="1:6" x14ac:dyDescent="0.3">
      <c r="A115" s="5">
        <v>45010</v>
      </c>
      <c r="B115">
        <v>89</v>
      </c>
      <c r="C115">
        <v>2</v>
      </c>
      <c r="D115">
        <v>1594</v>
      </c>
      <c r="E115">
        <f t="shared" si="6"/>
        <v>14.933264565332035</v>
      </c>
      <c r="F115" t="str">
        <f t="shared" si="5"/>
        <v>Cladoceran</v>
      </c>
    </row>
    <row r="116" spans="1:6" x14ac:dyDescent="0.3">
      <c r="A116" s="5">
        <v>45010</v>
      </c>
      <c r="B116">
        <v>90</v>
      </c>
      <c r="C116">
        <v>2</v>
      </c>
      <c r="D116">
        <v>1445</v>
      </c>
      <c r="E116">
        <f t="shared" si="6"/>
        <v>11.615725925135333</v>
      </c>
      <c r="F116" t="str">
        <f t="shared" si="5"/>
        <v>Cladoceran</v>
      </c>
    </row>
    <row r="117" spans="1:6" x14ac:dyDescent="0.3">
      <c r="A117" s="5">
        <v>45010</v>
      </c>
      <c r="B117">
        <v>93</v>
      </c>
      <c r="C117">
        <v>2</v>
      </c>
      <c r="D117">
        <v>1912</v>
      </c>
      <c r="E117">
        <f t="shared" si="6"/>
        <v>23.789957205061786</v>
      </c>
      <c r="F117" t="str">
        <f t="shared" si="5"/>
        <v>Cladoceran</v>
      </c>
    </row>
    <row r="118" spans="1:6" x14ac:dyDescent="0.3">
      <c r="A118" s="5">
        <v>45010</v>
      </c>
      <c r="B118">
        <v>96</v>
      </c>
      <c r="C118">
        <v>2</v>
      </c>
      <c r="D118">
        <v>1205</v>
      </c>
      <c r="E118">
        <f t="shared" si="6"/>
        <v>7.2964482698038209</v>
      </c>
      <c r="F118" t="str">
        <f t="shared" si="5"/>
        <v>Cladoceran</v>
      </c>
    </row>
    <row r="119" spans="1:6" x14ac:dyDescent="0.3">
      <c r="A119" s="5">
        <v>45062</v>
      </c>
      <c r="B119">
        <v>1</v>
      </c>
      <c r="C119">
        <v>2</v>
      </c>
      <c r="D119">
        <v>851</v>
      </c>
      <c r="E119">
        <f t="shared" si="6"/>
        <v>2.9950518240898965</v>
      </c>
      <c r="F119" t="str">
        <f t="shared" si="5"/>
        <v>Cladoceran</v>
      </c>
    </row>
    <row r="120" spans="1:6" x14ac:dyDescent="0.3">
      <c r="A120" s="5">
        <v>45062</v>
      </c>
      <c r="B120">
        <v>2</v>
      </c>
      <c r="C120">
        <v>2</v>
      </c>
      <c r="D120">
        <v>1216</v>
      </c>
      <c r="E120">
        <f t="shared" si="6"/>
        <v>7.4681772938665612</v>
      </c>
      <c r="F120" t="str">
        <f t="shared" si="5"/>
        <v>Cladoceran</v>
      </c>
    </row>
    <row r="121" spans="1:6" x14ac:dyDescent="0.3">
      <c r="A121" s="5">
        <v>45062</v>
      </c>
      <c r="B121">
        <v>4</v>
      </c>
      <c r="C121">
        <v>2</v>
      </c>
      <c r="D121">
        <v>1009</v>
      </c>
      <c r="E121">
        <f t="shared" si="6"/>
        <v>4.6317600576845903</v>
      </c>
      <c r="F121" t="str">
        <f t="shared" si="5"/>
        <v>Cladoceran</v>
      </c>
    </row>
    <row r="122" spans="1:6" x14ac:dyDescent="0.3">
      <c r="A122" s="5">
        <v>45062</v>
      </c>
      <c r="B122">
        <v>5</v>
      </c>
      <c r="C122">
        <v>2</v>
      </c>
      <c r="D122">
        <v>955</v>
      </c>
      <c r="E122">
        <f t="shared" si="6"/>
        <v>4.0234008092026414</v>
      </c>
      <c r="F122" t="str">
        <f t="shared" si="5"/>
        <v>Cladoceran</v>
      </c>
    </row>
    <row r="123" spans="1:6" x14ac:dyDescent="0.3">
      <c r="A123" s="5">
        <v>45062</v>
      </c>
      <c r="B123">
        <v>6</v>
      </c>
      <c r="C123">
        <v>2</v>
      </c>
      <c r="D123">
        <v>998</v>
      </c>
      <c r="E123">
        <f t="shared" si="6"/>
        <v>4.5035900750503881</v>
      </c>
      <c r="F123" t="str">
        <f t="shared" si="5"/>
        <v>Cladoceran</v>
      </c>
    </row>
    <row r="124" spans="1:6" x14ac:dyDescent="0.3">
      <c r="A124" s="5">
        <v>45062</v>
      </c>
      <c r="B124">
        <v>8</v>
      </c>
      <c r="C124">
        <v>2</v>
      </c>
      <c r="D124">
        <v>822</v>
      </c>
      <c r="E124">
        <f t="shared" si="6"/>
        <v>2.7406685778492323</v>
      </c>
      <c r="F124" t="str">
        <f t="shared" si="5"/>
        <v>Cladoceran</v>
      </c>
    </row>
    <row r="125" spans="1:6" x14ac:dyDescent="0.3">
      <c r="A125" s="5">
        <v>45062</v>
      </c>
      <c r="B125">
        <v>9</v>
      </c>
      <c r="C125">
        <v>2</v>
      </c>
      <c r="D125">
        <v>1087</v>
      </c>
      <c r="E125">
        <f t="shared" si="6"/>
        <v>5.6044409869265692</v>
      </c>
      <c r="F125" t="str">
        <f t="shared" si="5"/>
        <v>Cladoceran</v>
      </c>
    </row>
    <row r="126" spans="1:6" x14ac:dyDescent="0.3">
      <c r="A126" s="5">
        <v>45062</v>
      </c>
      <c r="B126">
        <v>11</v>
      </c>
      <c r="C126">
        <v>2</v>
      </c>
      <c r="D126">
        <v>1039</v>
      </c>
      <c r="E126">
        <f t="shared" si="6"/>
        <v>4.9925275422602207</v>
      </c>
      <c r="F126" t="str">
        <f t="shared" si="5"/>
        <v>Cladoceran</v>
      </c>
    </row>
    <row r="127" spans="1:6" x14ac:dyDescent="0.3">
      <c r="A127" s="5">
        <v>45062</v>
      </c>
      <c r="B127">
        <v>15</v>
      </c>
      <c r="C127">
        <v>2</v>
      </c>
      <c r="D127">
        <v>833</v>
      </c>
      <c r="E127">
        <f t="shared" si="6"/>
        <v>2.8355406082827743</v>
      </c>
      <c r="F127" t="str">
        <f t="shared" si="5"/>
        <v>Cladoceran</v>
      </c>
    </row>
    <row r="128" spans="1:6" x14ac:dyDescent="0.3">
      <c r="A128" s="5">
        <v>45062</v>
      </c>
      <c r="B128">
        <v>18</v>
      </c>
      <c r="C128">
        <v>2</v>
      </c>
      <c r="D128">
        <v>1050</v>
      </c>
      <c r="E128">
        <f t="shared" si="6"/>
        <v>5.1289595419234368</v>
      </c>
      <c r="F128" t="str">
        <f t="shared" si="5"/>
        <v>Cladoceran</v>
      </c>
    </row>
    <row r="129" spans="1:6" x14ac:dyDescent="0.3">
      <c r="A129" s="5">
        <v>45062</v>
      </c>
      <c r="B129">
        <v>20</v>
      </c>
      <c r="C129">
        <v>2</v>
      </c>
      <c r="D129">
        <v>1171</v>
      </c>
      <c r="E129">
        <f t="shared" si="6"/>
        <v>6.7809465178819677</v>
      </c>
      <c r="F129" t="str">
        <f t="shared" si="5"/>
        <v>Cladoceran</v>
      </c>
    </row>
    <row r="130" spans="1:6" x14ac:dyDescent="0.3">
      <c r="A130" s="5">
        <v>45062</v>
      </c>
      <c r="B130">
        <v>23</v>
      </c>
      <c r="C130">
        <v>2</v>
      </c>
      <c r="D130">
        <v>813</v>
      </c>
      <c r="E130">
        <f t="shared" si="6"/>
        <v>2.6645045389620949</v>
      </c>
      <c r="F130" t="str">
        <f t="shared" ref="F130:F193" si="7">IF(C130=1, "Cladoceran",IF(C130=2, "Cladoceran",IF(C130=3, "Copepod",IF(C130=4, "Copepod",IF(C130=5, "Copepod",IF(C130=6, "Rotifer",IF(C130=7, "Rotifer",IF(C130=8, "Rotifer",IF(C130=9, "Rotifer",IF(C130=10, "Rotifer",IF(C130=11, "Mollusca",IF(C130=12, "Cladoceran",IF(C130=13, "Copepod",IF(C130=14, "Copepod",IF(C130=15, "Rotifer")))))))))))))))</f>
        <v>Cladoceran</v>
      </c>
    </row>
    <row r="131" spans="1:6" x14ac:dyDescent="0.3">
      <c r="A131" s="5">
        <v>45062</v>
      </c>
      <c r="B131">
        <v>24</v>
      </c>
      <c r="C131">
        <v>2</v>
      </c>
      <c r="D131">
        <v>1036</v>
      </c>
      <c r="E131">
        <f t="shared" ref="E131:E158" si="8">EXP(1.51+2.56*LN(D131/1000))</f>
        <v>4.9557072302546112</v>
      </c>
      <c r="F131" t="str">
        <f t="shared" si="7"/>
        <v>Cladoceran</v>
      </c>
    </row>
    <row r="132" spans="1:6" x14ac:dyDescent="0.3">
      <c r="A132" s="5">
        <v>45062</v>
      </c>
      <c r="B132">
        <v>29</v>
      </c>
      <c r="C132">
        <v>2</v>
      </c>
      <c r="D132">
        <v>1076</v>
      </c>
      <c r="E132">
        <f t="shared" si="8"/>
        <v>5.4603952762464338</v>
      </c>
      <c r="F132" t="str">
        <f t="shared" si="7"/>
        <v>Cladoceran</v>
      </c>
    </row>
    <row r="133" spans="1:6" x14ac:dyDescent="0.3">
      <c r="A133" s="5">
        <v>45062</v>
      </c>
      <c r="B133">
        <v>32</v>
      </c>
      <c r="C133">
        <v>2</v>
      </c>
      <c r="D133">
        <v>1018</v>
      </c>
      <c r="E133">
        <f t="shared" si="8"/>
        <v>4.7382609983640611</v>
      </c>
      <c r="F133" t="str">
        <f t="shared" si="7"/>
        <v>Cladoceran</v>
      </c>
    </row>
    <row r="134" spans="1:6" x14ac:dyDescent="0.3">
      <c r="A134" s="5">
        <v>45062</v>
      </c>
      <c r="B134">
        <v>42</v>
      </c>
      <c r="C134">
        <v>2</v>
      </c>
      <c r="D134">
        <v>1642</v>
      </c>
      <c r="E134">
        <f t="shared" si="8"/>
        <v>16.111647026378876</v>
      </c>
      <c r="F134" t="str">
        <f t="shared" si="7"/>
        <v>Cladoceran</v>
      </c>
    </row>
    <row r="135" spans="1:6" x14ac:dyDescent="0.3">
      <c r="A135" s="5">
        <v>45062</v>
      </c>
      <c r="B135">
        <v>46</v>
      </c>
      <c r="C135">
        <v>2</v>
      </c>
      <c r="D135">
        <v>708</v>
      </c>
      <c r="E135">
        <f t="shared" si="8"/>
        <v>1.8701214320094808</v>
      </c>
      <c r="F135" t="str">
        <f t="shared" si="7"/>
        <v>Cladoceran</v>
      </c>
    </row>
    <row r="136" spans="1:6" x14ac:dyDescent="0.3">
      <c r="A136" s="5">
        <v>45062</v>
      </c>
      <c r="B136">
        <v>48</v>
      </c>
      <c r="C136">
        <v>2</v>
      </c>
      <c r="D136">
        <v>1470</v>
      </c>
      <c r="E136">
        <f t="shared" si="8"/>
        <v>12.137159091622873</v>
      </c>
      <c r="F136" t="str">
        <f t="shared" si="7"/>
        <v>Cladoceran</v>
      </c>
    </row>
    <row r="137" spans="1:6" x14ac:dyDescent="0.3">
      <c r="A137" s="5">
        <v>45062</v>
      </c>
      <c r="B137">
        <v>50</v>
      </c>
      <c r="C137">
        <v>2</v>
      </c>
      <c r="D137">
        <v>799</v>
      </c>
      <c r="E137">
        <f t="shared" si="8"/>
        <v>2.5486161025423737</v>
      </c>
      <c r="F137" t="str">
        <f t="shared" si="7"/>
        <v>Cladoceran</v>
      </c>
    </row>
    <row r="138" spans="1:6" x14ac:dyDescent="0.3">
      <c r="A138" s="5">
        <v>45062</v>
      </c>
      <c r="B138">
        <v>58</v>
      </c>
      <c r="C138">
        <v>2</v>
      </c>
      <c r="D138">
        <v>1616</v>
      </c>
      <c r="E138">
        <f t="shared" si="8"/>
        <v>15.466588827600519</v>
      </c>
      <c r="F138" t="str">
        <f t="shared" si="7"/>
        <v>Cladoceran</v>
      </c>
    </row>
    <row r="139" spans="1:6" x14ac:dyDescent="0.3">
      <c r="A139" s="5">
        <v>45062</v>
      </c>
      <c r="B139">
        <v>66</v>
      </c>
      <c r="C139">
        <v>2</v>
      </c>
      <c r="D139">
        <v>1625</v>
      </c>
      <c r="E139">
        <f t="shared" si="8"/>
        <v>15.688061489348026</v>
      </c>
      <c r="F139" t="str">
        <f t="shared" si="7"/>
        <v>Cladoceran</v>
      </c>
    </row>
    <row r="140" spans="1:6" x14ac:dyDescent="0.3">
      <c r="A140" s="5">
        <v>45062</v>
      </c>
      <c r="B140">
        <v>67</v>
      </c>
      <c r="C140">
        <v>2</v>
      </c>
      <c r="D140">
        <v>1142</v>
      </c>
      <c r="E140">
        <f t="shared" si="8"/>
        <v>6.3593084983006891</v>
      </c>
      <c r="F140" t="str">
        <f t="shared" si="7"/>
        <v>Cladoceran</v>
      </c>
    </row>
    <row r="141" spans="1:6" x14ac:dyDescent="0.3">
      <c r="A141" s="5">
        <v>45062</v>
      </c>
      <c r="B141">
        <v>70</v>
      </c>
      <c r="C141">
        <v>2</v>
      </c>
      <c r="D141">
        <v>1029</v>
      </c>
      <c r="E141">
        <f t="shared" si="8"/>
        <v>4.8704380881172087</v>
      </c>
      <c r="F141" t="str">
        <f t="shared" si="7"/>
        <v>Cladoceran</v>
      </c>
    </row>
    <row r="142" spans="1:6" x14ac:dyDescent="0.3">
      <c r="A142" s="5">
        <v>45062</v>
      </c>
      <c r="B142">
        <v>71</v>
      </c>
      <c r="C142">
        <v>2</v>
      </c>
      <c r="D142">
        <v>1631</v>
      </c>
      <c r="E142">
        <f t="shared" si="8"/>
        <v>15.836777238418691</v>
      </c>
      <c r="F142" t="str">
        <f t="shared" si="7"/>
        <v>Cladoceran</v>
      </c>
    </row>
    <row r="143" spans="1:6" x14ac:dyDescent="0.3">
      <c r="A143" s="5">
        <v>45062</v>
      </c>
      <c r="B143">
        <v>73</v>
      </c>
      <c r="C143">
        <v>2</v>
      </c>
      <c r="D143">
        <v>1019</v>
      </c>
      <c r="E143">
        <f t="shared" si="8"/>
        <v>4.750185599470357</v>
      </c>
      <c r="F143" t="str">
        <f t="shared" si="7"/>
        <v>Cladoceran</v>
      </c>
    </row>
    <row r="144" spans="1:6" x14ac:dyDescent="0.3">
      <c r="A144" s="5">
        <v>45062</v>
      </c>
      <c r="B144">
        <v>75</v>
      </c>
      <c r="C144">
        <v>2</v>
      </c>
      <c r="D144">
        <v>1128</v>
      </c>
      <c r="E144">
        <f t="shared" si="8"/>
        <v>6.1616349227890286</v>
      </c>
      <c r="F144" t="str">
        <f t="shared" si="7"/>
        <v>Cladoceran</v>
      </c>
    </row>
    <row r="145" spans="1:6" x14ac:dyDescent="0.3">
      <c r="A145" s="5">
        <v>45062</v>
      </c>
      <c r="B145">
        <v>82</v>
      </c>
      <c r="C145">
        <v>2</v>
      </c>
      <c r="D145">
        <v>1101</v>
      </c>
      <c r="E145">
        <f t="shared" si="8"/>
        <v>5.791088531006956</v>
      </c>
      <c r="F145" t="str">
        <f t="shared" si="7"/>
        <v>Cladoceran</v>
      </c>
    </row>
    <row r="146" spans="1:6" x14ac:dyDescent="0.3">
      <c r="A146" s="5">
        <v>45062</v>
      </c>
      <c r="B146">
        <v>89</v>
      </c>
      <c r="C146">
        <v>2</v>
      </c>
      <c r="D146">
        <v>973</v>
      </c>
      <c r="E146">
        <f t="shared" si="8"/>
        <v>4.2203992652963809</v>
      </c>
      <c r="F146" t="str">
        <f t="shared" si="7"/>
        <v>Cladoceran</v>
      </c>
    </row>
    <row r="147" spans="1:6" x14ac:dyDescent="0.3">
      <c r="A147" s="5">
        <v>45062</v>
      </c>
      <c r="B147">
        <v>90</v>
      </c>
      <c r="C147">
        <v>2</v>
      </c>
      <c r="D147">
        <v>707</v>
      </c>
      <c r="E147">
        <f t="shared" si="8"/>
        <v>1.8633668587320935</v>
      </c>
      <c r="F147" t="str">
        <f t="shared" si="7"/>
        <v>Cladoceran</v>
      </c>
    </row>
    <row r="148" spans="1:6" x14ac:dyDescent="0.3">
      <c r="A148" s="5">
        <v>45062</v>
      </c>
      <c r="B148">
        <v>94</v>
      </c>
      <c r="C148">
        <v>2</v>
      </c>
      <c r="D148">
        <v>1637</v>
      </c>
      <c r="E148">
        <f t="shared" si="8"/>
        <v>15.986348893013927</v>
      </c>
      <c r="F148" t="str">
        <f t="shared" si="7"/>
        <v>Cladoceran</v>
      </c>
    </row>
    <row r="149" spans="1:6" x14ac:dyDescent="0.3">
      <c r="A149" s="5">
        <v>45062</v>
      </c>
      <c r="B149">
        <v>98</v>
      </c>
      <c r="C149">
        <v>2</v>
      </c>
      <c r="D149">
        <v>1511</v>
      </c>
      <c r="E149">
        <f t="shared" si="8"/>
        <v>13.022719803250705</v>
      </c>
      <c r="F149" t="str">
        <f t="shared" si="7"/>
        <v>Cladoceran</v>
      </c>
    </row>
    <row r="150" spans="1:6" x14ac:dyDescent="0.3">
      <c r="A150" s="5">
        <v>45098</v>
      </c>
      <c r="B150">
        <v>11</v>
      </c>
      <c r="C150">
        <v>2</v>
      </c>
      <c r="D150">
        <v>84</v>
      </c>
      <c r="E150">
        <f t="shared" si="8"/>
        <v>7.9788378643826686E-3</v>
      </c>
      <c r="F150" t="str">
        <f t="shared" si="7"/>
        <v>Cladoceran</v>
      </c>
    </row>
    <row r="151" spans="1:6" x14ac:dyDescent="0.3">
      <c r="A151" s="5">
        <v>45098</v>
      </c>
      <c r="B151">
        <v>20</v>
      </c>
      <c r="C151">
        <v>2</v>
      </c>
      <c r="D151">
        <v>902</v>
      </c>
      <c r="E151">
        <f t="shared" si="8"/>
        <v>3.476269225801444</v>
      </c>
      <c r="F151" t="str">
        <f t="shared" si="7"/>
        <v>Cladoceran</v>
      </c>
    </row>
    <row r="152" spans="1:6" x14ac:dyDescent="0.3">
      <c r="A152" s="5">
        <v>45098</v>
      </c>
      <c r="B152">
        <v>30</v>
      </c>
      <c r="C152">
        <v>2</v>
      </c>
      <c r="D152">
        <v>1504</v>
      </c>
      <c r="E152">
        <f t="shared" si="8"/>
        <v>12.86883191702001</v>
      </c>
      <c r="F152" t="str">
        <f t="shared" si="7"/>
        <v>Cladoceran</v>
      </c>
    </row>
    <row r="153" spans="1:6" x14ac:dyDescent="0.3">
      <c r="A153" s="5">
        <v>45098</v>
      </c>
      <c r="B153">
        <v>39</v>
      </c>
      <c r="C153">
        <v>2</v>
      </c>
      <c r="D153">
        <v>1498</v>
      </c>
      <c r="E153">
        <f t="shared" si="8"/>
        <v>12.737814203538038</v>
      </c>
      <c r="F153" t="str">
        <f t="shared" si="7"/>
        <v>Cladoceran</v>
      </c>
    </row>
    <row r="154" spans="1:6" x14ac:dyDescent="0.3">
      <c r="A154" s="5">
        <v>45098</v>
      </c>
      <c r="B154">
        <v>79</v>
      </c>
      <c r="C154">
        <v>2</v>
      </c>
      <c r="D154">
        <v>868</v>
      </c>
      <c r="E154">
        <f t="shared" si="8"/>
        <v>3.1506137506551308</v>
      </c>
      <c r="F154" t="str">
        <f t="shared" si="7"/>
        <v>Cladoceran</v>
      </c>
    </row>
    <row r="155" spans="1:6" x14ac:dyDescent="0.3">
      <c r="A155" s="5">
        <v>45162</v>
      </c>
      <c r="B155">
        <v>5</v>
      </c>
      <c r="C155">
        <v>2</v>
      </c>
      <c r="D155">
        <v>648</v>
      </c>
      <c r="E155">
        <f t="shared" si="8"/>
        <v>1.4907907270211487</v>
      </c>
      <c r="F155" t="str">
        <f t="shared" si="7"/>
        <v>Cladoceran</v>
      </c>
    </row>
    <row r="156" spans="1:6" x14ac:dyDescent="0.3">
      <c r="A156" s="5">
        <v>45162</v>
      </c>
      <c r="B156">
        <v>76</v>
      </c>
      <c r="C156">
        <v>2</v>
      </c>
      <c r="D156">
        <v>843</v>
      </c>
      <c r="E156">
        <f t="shared" si="8"/>
        <v>2.9235010806921204</v>
      </c>
      <c r="F156" t="str">
        <f t="shared" si="7"/>
        <v>Cladoceran</v>
      </c>
    </row>
    <row r="157" spans="1:6" x14ac:dyDescent="0.3">
      <c r="A157" s="5">
        <v>45162</v>
      </c>
      <c r="B157">
        <v>77</v>
      </c>
      <c r="C157">
        <v>2</v>
      </c>
      <c r="D157">
        <v>864</v>
      </c>
      <c r="E157">
        <f t="shared" si="8"/>
        <v>3.1135787059586697</v>
      </c>
      <c r="F157" t="str">
        <f t="shared" si="7"/>
        <v>Cladoceran</v>
      </c>
    </row>
    <row r="158" spans="1:6" x14ac:dyDescent="0.3">
      <c r="A158" s="5">
        <v>45162</v>
      </c>
      <c r="B158">
        <v>94</v>
      </c>
      <c r="C158">
        <v>2</v>
      </c>
      <c r="D158">
        <v>405</v>
      </c>
      <c r="E158">
        <f t="shared" si="8"/>
        <v>0.44757882013305167</v>
      </c>
      <c r="F158" t="str">
        <f t="shared" si="7"/>
        <v>Cladoceran</v>
      </c>
    </row>
    <row r="159" spans="1:6" x14ac:dyDescent="0.3">
      <c r="A159" s="5">
        <v>44824</v>
      </c>
      <c r="B159">
        <v>3</v>
      </c>
      <c r="C159">
        <v>3</v>
      </c>
      <c r="D159">
        <v>978</v>
      </c>
      <c r="E159">
        <f>EXP(1.953+2.399*LN(D159/1000))</f>
        <v>6.6834397265037619</v>
      </c>
      <c r="F159" t="str">
        <f t="shared" si="7"/>
        <v>Copepod</v>
      </c>
    </row>
    <row r="160" spans="1:6" x14ac:dyDescent="0.3">
      <c r="A160" s="5">
        <v>44824</v>
      </c>
      <c r="B160">
        <v>25</v>
      </c>
      <c r="C160">
        <v>3</v>
      </c>
      <c r="D160">
        <v>861</v>
      </c>
      <c r="E160">
        <f t="shared" ref="E160:E173" si="9">EXP(1.953+2.399*LN(D160/1000))</f>
        <v>4.9232249914984871</v>
      </c>
      <c r="F160" t="str">
        <f t="shared" si="7"/>
        <v>Copepod</v>
      </c>
    </row>
    <row r="161" spans="1:6" x14ac:dyDescent="0.3">
      <c r="A161" s="5">
        <v>44824</v>
      </c>
      <c r="B161">
        <v>46</v>
      </c>
      <c r="C161">
        <v>3</v>
      </c>
      <c r="D161">
        <v>642</v>
      </c>
      <c r="E161">
        <f t="shared" si="9"/>
        <v>2.4347459690675115</v>
      </c>
      <c r="F161" t="str">
        <f t="shared" si="7"/>
        <v>Copepod</v>
      </c>
    </row>
    <row r="162" spans="1:6" x14ac:dyDescent="0.3">
      <c r="A162" s="5">
        <v>44824</v>
      </c>
      <c r="B162">
        <v>77</v>
      </c>
      <c r="C162">
        <v>3</v>
      </c>
      <c r="D162">
        <v>1307</v>
      </c>
      <c r="E162">
        <f t="shared" si="9"/>
        <v>13.400538714271802</v>
      </c>
      <c r="F162" t="str">
        <f t="shared" si="7"/>
        <v>Copepod</v>
      </c>
    </row>
    <row r="163" spans="1:6" x14ac:dyDescent="0.3">
      <c r="A163" s="5">
        <v>45010</v>
      </c>
      <c r="B163">
        <v>3</v>
      </c>
      <c r="C163">
        <v>3</v>
      </c>
      <c r="D163">
        <v>1017</v>
      </c>
      <c r="E163">
        <f t="shared" si="9"/>
        <v>7.3407441758469716</v>
      </c>
      <c r="F163" t="str">
        <f t="shared" si="7"/>
        <v>Copepod</v>
      </c>
    </row>
    <row r="164" spans="1:6" x14ac:dyDescent="0.3">
      <c r="A164" s="5">
        <v>45010</v>
      </c>
      <c r="B164">
        <v>18</v>
      </c>
      <c r="C164">
        <v>3</v>
      </c>
      <c r="D164">
        <v>1230</v>
      </c>
      <c r="E164">
        <f t="shared" si="9"/>
        <v>11.584024983351384</v>
      </c>
      <c r="F164" t="str">
        <f t="shared" si="7"/>
        <v>Copepod</v>
      </c>
    </row>
    <row r="165" spans="1:6" x14ac:dyDescent="0.3">
      <c r="A165" s="5">
        <v>45010</v>
      </c>
      <c r="B165">
        <v>38</v>
      </c>
      <c r="C165">
        <v>3</v>
      </c>
      <c r="D165">
        <v>1287</v>
      </c>
      <c r="E165">
        <f t="shared" si="9"/>
        <v>12.913859503426684</v>
      </c>
      <c r="F165" t="str">
        <f t="shared" si="7"/>
        <v>Copepod</v>
      </c>
    </row>
    <row r="166" spans="1:6" x14ac:dyDescent="0.3">
      <c r="A166" s="5">
        <v>45010</v>
      </c>
      <c r="B166">
        <v>91</v>
      </c>
      <c r="C166">
        <v>3</v>
      </c>
      <c r="D166">
        <v>804</v>
      </c>
      <c r="E166">
        <f t="shared" si="9"/>
        <v>4.1772107222969144</v>
      </c>
      <c r="F166" t="str">
        <f t="shared" si="7"/>
        <v>Copepod</v>
      </c>
    </row>
    <row r="167" spans="1:6" x14ac:dyDescent="0.3">
      <c r="A167" s="5">
        <v>45010</v>
      </c>
      <c r="B167">
        <v>95</v>
      </c>
      <c r="C167">
        <v>3</v>
      </c>
      <c r="D167">
        <v>1215</v>
      </c>
      <c r="E167">
        <f t="shared" si="9"/>
        <v>11.24800793160791</v>
      </c>
      <c r="F167" t="str">
        <f t="shared" si="7"/>
        <v>Copepod</v>
      </c>
    </row>
    <row r="168" spans="1:6" x14ac:dyDescent="0.3">
      <c r="A168" s="5">
        <v>45010</v>
      </c>
      <c r="B168">
        <v>97</v>
      </c>
      <c r="C168">
        <v>3</v>
      </c>
      <c r="D168">
        <v>792</v>
      </c>
      <c r="E168">
        <f t="shared" si="9"/>
        <v>4.029200078965359</v>
      </c>
      <c r="F168" t="str">
        <f t="shared" si="7"/>
        <v>Copepod</v>
      </c>
    </row>
    <row r="169" spans="1:6" x14ac:dyDescent="0.3">
      <c r="A169" s="5">
        <v>45062</v>
      </c>
      <c r="B169">
        <v>62</v>
      </c>
      <c r="C169">
        <v>3</v>
      </c>
      <c r="D169">
        <v>982</v>
      </c>
      <c r="E169">
        <f t="shared" si="9"/>
        <v>6.7492044215520091</v>
      </c>
      <c r="F169" t="str">
        <f t="shared" si="7"/>
        <v>Copepod</v>
      </c>
    </row>
    <row r="170" spans="1:6" x14ac:dyDescent="0.3">
      <c r="A170" s="5">
        <v>45062</v>
      </c>
      <c r="B170">
        <v>77</v>
      </c>
      <c r="C170">
        <v>3</v>
      </c>
      <c r="D170">
        <v>815</v>
      </c>
      <c r="E170">
        <f t="shared" si="9"/>
        <v>4.3156302295530935</v>
      </c>
      <c r="F170" t="str">
        <f t="shared" si="7"/>
        <v>Copepod</v>
      </c>
    </row>
    <row r="171" spans="1:6" x14ac:dyDescent="0.3">
      <c r="A171" s="5">
        <v>45098</v>
      </c>
      <c r="B171">
        <v>4</v>
      </c>
      <c r="C171">
        <v>3</v>
      </c>
      <c r="D171">
        <v>1492</v>
      </c>
      <c r="E171">
        <f t="shared" si="9"/>
        <v>18.409777084398439</v>
      </c>
      <c r="F171" t="str">
        <f t="shared" si="7"/>
        <v>Copepod</v>
      </c>
    </row>
    <row r="172" spans="1:6" x14ac:dyDescent="0.3">
      <c r="A172" s="5">
        <v>45098</v>
      </c>
      <c r="B172">
        <v>53</v>
      </c>
      <c r="C172">
        <v>3</v>
      </c>
      <c r="D172">
        <v>1250</v>
      </c>
      <c r="E172">
        <f t="shared" si="9"/>
        <v>12.041046799757837</v>
      </c>
      <c r="F172" t="str">
        <f t="shared" si="7"/>
        <v>Copepod</v>
      </c>
    </row>
    <row r="173" spans="1:6" x14ac:dyDescent="0.3">
      <c r="A173" s="5">
        <v>45098</v>
      </c>
      <c r="B173">
        <v>76</v>
      </c>
      <c r="C173">
        <v>3</v>
      </c>
      <c r="D173">
        <v>835</v>
      </c>
      <c r="E173">
        <f t="shared" si="9"/>
        <v>4.5740718033915284</v>
      </c>
      <c r="F173" t="str">
        <f t="shared" si="7"/>
        <v>Copepod</v>
      </c>
    </row>
    <row r="174" spans="1:6" x14ac:dyDescent="0.3">
      <c r="A174" s="5">
        <v>44824</v>
      </c>
      <c r="B174">
        <v>12</v>
      </c>
      <c r="C174">
        <v>4</v>
      </c>
      <c r="D174">
        <v>278</v>
      </c>
      <c r="E174">
        <f>EXP(1.953+2.399*LN(D174/1000))</f>
        <v>0.32691932124936779</v>
      </c>
      <c r="F174" t="str">
        <f t="shared" si="7"/>
        <v>Copepod</v>
      </c>
    </row>
    <row r="175" spans="1:6" x14ac:dyDescent="0.3">
      <c r="A175" s="5">
        <v>44824</v>
      </c>
      <c r="B175">
        <v>99</v>
      </c>
      <c r="C175">
        <v>4</v>
      </c>
      <c r="D175">
        <v>666</v>
      </c>
      <c r="E175">
        <f t="shared" ref="E175:E234" si="10">EXP(1.953+2.399*LN(D175/1000))</f>
        <v>2.6588375216836262</v>
      </c>
      <c r="F175" t="str">
        <f t="shared" si="7"/>
        <v>Copepod</v>
      </c>
    </row>
    <row r="176" spans="1:6" x14ac:dyDescent="0.3">
      <c r="A176" s="5">
        <v>44847</v>
      </c>
      <c r="B176">
        <v>2</v>
      </c>
      <c r="C176">
        <v>4</v>
      </c>
      <c r="D176">
        <v>541</v>
      </c>
      <c r="E176">
        <f t="shared" si="10"/>
        <v>1.6147948741128311</v>
      </c>
      <c r="F176" t="str">
        <f t="shared" si="7"/>
        <v>Copepod</v>
      </c>
    </row>
    <row r="177" spans="1:6" x14ac:dyDescent="0.3">
      <c r="A177" s="5">
        <v>44847</v>
      </c>
      <c r="B177">
        <v>22</v>
      </c>
      <c r="C177">
        <v>4</v>
      </c>
      <c r="D177">
        <v>530</v>
      </c>
      <c r="E177">
        <f t="shared" si="10"/>
        <v>1.5371453453914652</v>
      </c>
      <c r="F177" t="str">
        <f t="shared" si="7"/>
        <v>Copepod</v>
      </c>
    </row>
    <row r="178" spans="1:6" x14ac:dyDescent="0.3">
      <c r="A178" s="5">
        <v>44847</v>
      </c>
      <c r="B178">
        <v>25</v>
      </c>
      <c r="C178">
        <v>4</v>
      </c>
      <c r="D178">
        <v>588</v>
      </c>
      <c r="E178">
        <f t="shared" si="10"/>
        <v>1.9720291415443447</v>
      </c>
      <c r="F178" t="str">
        <f t="shared" si="7"/>
        <v>Copepod</v>
      </c>
    </row>
    <row r="179" spans="1:6" x14ac:dyDescent="0.3">
      <c r="A179" s="5">
        <v>44847</v>
      </c>
      <c r="B179">
        <v>37</v>
      </c>
      <c r="C179">
        <v>4</v>
      </c>
      <c r="D179">
        <v>340</v>
      </c>
      <c r="E179">
        <f t="shared" si="10"/>
        <v>0.52990137342423993</v>
      </c>
      <c r="F179" t="str">
        <f t="shared" si="7"/>
        <v>Copepod</v>
      </c>
    </row>
    <row r="180" spans="1:6" x14ac:dyDescent="0.3">
      <c r="A180" s="5">
        <v>44847</v>
      </c>
      <c r="B180">
        <v>41</v>
      </c>
      <c r="C180">
        <v>4</v>
      </c>
      <c r="D180">
        <v>593</v>
      </c>
      <c r="E180">
        <f t="shared" si="10"/>
        <v>2.0124974211978675</v>
      </c>
      <c r="F180" t="str">
        <f t="shared" si="7"/>
        <v>Copepod</v>
      </c>
    </row>
    <row r="181" spans="1:6" x14ac:dyDescent="0.3">
      <c r="A181" s="5">
        <v>44847</v>
      </c>
      <c r="B181">
        <v>46</v>
      </c>
      <c r="C181">
        <v>4</v>
      </c>
      <c r="D181">
        <v>572</v>
      </c>
      <c r="E181">
        <f t="shared" si="10"/>
        <v>1.8457386063770282</v>
      </c>
      <c r="F181" t="str">
        <f t="shared" si="7"/>
        <v>Copepod</v>
      </c>
    </row>
    <row r="182" spans="1:6" x14ac:dyDescent="0.3">
      <c r="A182" s="5">
        <v>44847</v>
      </c>
      <c r="B182">
        <v>56</v>
      </c>
      <c r="C182">
        <v>4</v>
      </c>
      <c r="D182">
        <v>1433</v>
      </c>
      <c r="E182">
        <f t="shared" si="10"/>
        <v>16.711357650316188</v>
      </c>
      <c r="F182" t="str">
        <f t="shared" si="7"/>
        <v>Copepod</v>
      </c>
    </row>
    <row r="183" spans="1:6" x14ac:dyDescent="0.3">
      <c r="A183" s="5">
        <v>44847</v>
      </c>
      <c r="B183">
        <v>65</v>
      </c>
      <c r="C183">
        <v>4</v>
      </c>
      <c r="D183">
        <v>574</v>
      </c>
      <c r="E183">
        <f t="shared" si="10"/>
        <v>1.8612587525047997</v>
      </c>
      <c r="F183" t="str">
        <f t="shared" si="7"/>
        <v>Copepod</v>
      </c>
    </row>
    <row r="184" spans="1:6" x14ac:dyDescent="0.3">
      <c r="A184" s="5">
        <v>44847</v>
      </c>
      <c r="B184">
        <v>77</v>
      </c>
      <c r="C184">
        <v>4</v>
      </c>
      <c r="D184">
        <v>589</v>
      </c>
      <c r="E184">
        <f t="shared" si="10"/>
        <v>1.9800844598805509</v>
      </c>
      <c r="F184" t="str">
        <f t="shared" si="7"/>
        <v>Copepod</v>
      </c>
    </row>
    <row r="185" spans="1:6" x14ac:dyDescent="0.3">
      <c r="A185" s="5">
        <v>44847</v>
      </c>
      <c r="B185">
        <v>80</v>
      </c>
      <c r="C185">
        <v>4</v>
      </c>
      <c r="D185">
        <v>475</v>
      </c>
      <c r="E185">
        <f t="shared" si="10"/>
        <v>1.181857437669346</v>
      </c>
      <c r="F185" t="str">
        <f t="shared" si="7"/>
        <v>Copepod</v>
      </c>
    </row>
    <row r="186" spans="1:6" x14ac:dyDescent="0.3">
      <c r="A186" s="5">
        <v>44847</v>
      </c>
      <c r="B186">
        <v>85</v>
      </c>
      <c r="C186">
        <v>4</v>
      </c>
      <c r="D186">
        <v>280</v>
      </c>
      <c r="E186">
        <f t="shared" si="10"/>
        <v>0.33259004075747983</v>
      </c>
      <c r="F186" t="str">
        <f t="shared" si="7"/>
        <v>Copepod</v>
      </c>
    </row>
    <row r="187" spans="1:6" x14ac:dyDescent="0.3">
      <c r="A187" s="5">
        <v>44847</v>
      </c>
      <c r="B187">
        <v>100</v>
      </c>
      <c r="C187">
        <v>4</v>
      </c>
      <c r="D187">
        <v>330</v>
      </c>
      <c r="E187">
        <f t="shared" si="10"/>
        <v>0.49327836163089084</v>
      </c>
      <c r="F187" t="str">
        <f t="shared" si="7"/>
        <v>Copepod</v>
      </c>
    </row>
    <row r="188" spans="1:6" x14ac:dyDescent="0.3">
      <c r="A188" s="5">
        <v>45010</v>
      </c>
      <c r="B188">
        <v>4</v>
      </c>
      <c r="C188">
        <v>4</v>
      </c>
      <c r="D188">
        <v>779</v>
      </c>
      <c r="E188">
        <f t="shared" si="10"/>
        <v>3.8723578487759118</v>
      </c>
      <c r="F188" t="str">
        <f t="shared" si="7"/>
        <v>Copepod</v>
      </c>
    </row>
    <row r="189" spans="1:6" x14ac:dyDescent="0.3">
      <c r="A189" s="5">
        <v>45010</v>
      </c>
      <c r="B189">
        <v>6</v>
      </c>
      <c r="C189">
        <v>4</v>
      </c>
      <c r="D189">
        <v>551</v>
      </c>
      <c r="E189">
        <f t="shared" si="10"/>
        <v>1.6873291477814263</v>
      </c>
      <c r="F189" t="str">
        <f t="shared" si="7"/>
        <v>Copepod</v>
      </c>
    </row>
    <row r="190" spans="1:6" x14ac:dyDescent="0.3">
      <c r="A190" s="5">
        <v>45010</v>
      </c>
      <c r="B190">
        <v>14</v>
      </c>
      <c r="C190">
        <v>4</v>
      </c>
      <c r="D190">
        <v>794</v>
      </c>
      <c r="E190">
        <f t="shared" si="10"/>
        <v>4.053652429902117</v>
      </c>
      <c r="F190" t="str">
        <f t="shared" si="7"/>
        <v>Copepod</v>
      </c>
    </row>
    <row r="191" spans="1:6" x14ac:dyDescent="0.3">
      <c r="A191" s="5">
        <v>45010</v>
      </c>
      <c r="B191">
        <v>17</v>
      </c>
      <c r="C191">
        <v>4</v>
      </c>
      <c r="D191">
        <v>347</v>
      </c>
      <c r="E191">
        <f t="shared" si="10"/>
        <v>0.5564517764010567</v>
      </c>
      <c r="F191" t="str">
        <f t="shared" si="7"/>
        <v>Copepod</v>
      </c>
    </row>
    <row r="192" spans="1:6" x14ac:dyDescent="0.3">
      <c r="A192" s="5">
        <v>45010</v>
      </c>
      <c r="B192">
        <v>19</v>
      </c>
      <c r="C192">
        <v>4</v>
      </c>
      <c r="D192">
        <v>553</v>
      </c>
      <c r="E192">
        <f t="shared" si="10"/>
        <v>1.7020594029177356</v>
      </c>
      <c r="F192" t="str">
        <f t="shared" si="7"/>
        <v>Copepod</v>
      </c>
    </row>
    <row r="193" spans="1:6" x14ac:dyDescent="0.3">
      <c r="A193" s="5">
        <v>45010</v>
      </c>
      <c r="B193">
        <v>20</v>
      </c>
      <c r="C193">
        <v>4</v>
      </c>
      <c r="D193">
        <v>583</v>
      </c>
      <c r="E193">
        <f t="shared" si="10"/>
        <v>1.9320394324960508</v>
      </c>
      <c r="F193" t="str">
        <f t="shared" si="7"/>
        <v>Copepod</v>
      </c>
    </row>
    <row r="194" spans="1:6" x14ac:dyDescent="0.3">
      <c r="A194" s="5">
        <v>45010</v>
      </c>
      <c r="B194">
        <v>23</v>
      </c>
      <c r="C194">
        <v>4</v>
      </c>
      <c r="D194">
        <v>843</v>
      </c>
      <c r="E194">
        <f t="shared" si="10"/>
        <v>4.6799097144922417</v>
      </c>
      <c r="F194" t="str">
        <f t="shared" ref="F194:F257" si="11">IF(C194=1, "Cladoceran",IF(C194=2, "Cladoceran",IF(C194=3, "Copepod",IF(C194=4, "Copepod",IF(C194=5, "Copepod",IF(C194=6, "Rotifer",IF(C194=7, "Rotifer",IF(C194=8, "Rotifer",IF(C194=9, "Rotifer",IF(C194=10, "Rotifer",IF(C194=11, "Mollusca",IF(C194=12, "Cladoceran",IF(C194=13, "Copepod",IF(C194=14, "Copepod",IF(C194=15, "Rotifer")))))))))))))))</f>
        <v>Copepod</v>
      </c>
    </row>
    <row r="195" spans="1:6" x14ac:dyDescent="0.3">
      <c r="A195" s="5">
        <v>45010</v>
      </c>
      <c r="B195">
        <v>24</v>
      </c>
      <c r="C195">
        <v>4</v>
      </c>
      <c r="D195">
        <v>570</v>
      </c>
      <c r="E195">
        <f t="shared" si="10"/>
        <v>1.8302941933932138</v>
      </c>
      <c r="F195" t="str">
        <f t="shared" si="11"/>
        <v>Copepod</v>
      </c>
    </row>
    <row r="196" spans="1:6" x14ac:dyDescent="0.3">
      <c r="A196" s="5">
        <v>45010</v>
      </c>
      <c r="B196">
        <v>35</v>
      </c>
      <c r="C196">
        <v>4</v>
      </c>
      <c r="D196">
        <v>991</v>
      </c>
      <c r="E196">
        <f t="shared" si="10"/>
        <v>6.8985500619997264</v>
      </c>
      <c r="F196" t="str">
        <f t="shared" si="11"/>
        <v>Copepod</v>
      </c>
    </row>
    <row r="197" spans="1:6" x14ac:dyDescent="0.3">
      <c r="A197" s="5">
        <v>45010</v>
      </c>
      <c r="B197">
        <v>37</v>
      </c>
      <c r="C197">
        <v>4</v>
      </c>
      <c r="D197">
        <v>690</v>
      </c>
      <c r="E197">
        <f t="shared" si="10"/>
        <v>2.8945169149472565</v>
      </c>
      <c r="F197" t="str">
        <f t="shared" si="11"/>
        <v>Copepod</v>
      </c>
    </row>
    <row r="198" spans="1:6" x14ac:dyDescent="0.3">
      <c r="A198" s="5">
        <v>45010</v>
      </c>
      <c r="B198">
        <v>51</v>
      </c>
      <c r="C198">
        <v>4</v>
      </c>
      <c r="D198">
        <v>707</v>
      </c>
      <c r="E198">
        <f t="shared" si="10"/>
        <v>3.0685577201347249</v>
      </c>
      <c r="F198" t="str">
        <f t="shared" si="11"/>
        <v>Copepod</v>
      </c>
    </row>
    <row r="199" spans="1:6" x14ac:dyDescent="0.3">
      <c r="A199" s="5">
        <v>45010</v>
      </c>
      <c r="B199">
        <v>52</v>
      </c>
      <c r="C199">
        <v>4</v>
      </c>
      <c r="D199">
        <v>1125</v>
      </c>
      <c r="E199">
        <f t="shared" si="10"/>
        <v>9.3517313991726176</v>
      </c>
      <c r="F199" t="str">
        <f t="shared" si="11"/>
        <v>Copepod</v>
      </c>
    </row>
    <row r="200" spans="1:6" x14ac:dyDescent="0.3">
      <c r="A200" s="5">
        <v>45010</v>
      </c>
      <c r="B200">
        <v>53</v>
      </c>
      <c r="C200">
        <v>4</v>
      </c>
      <c r="D200">
        <v>794</v>
      </c>
      <c r="E200">
        <f t="shared" si="10"/>
        <v>4.053652429902117</v>
      </c>
      <c r="F200" t="str">
        <f t="shared" si="11"/>
        <v>Copepod</v>
      </c>
    </row>
    <row r="201" spans="1:6" x14ac:dyDescent="0.3">
      <c r="A201" s="5">
        <v>45010</v>
      </c>
      <c r="B201">
        <v>59</v>
      </c>
      <c r="C201">
        <v>4</v>
      </c>
      <c r="D201">
        <v>657</v>
      </c>
      <c r="E201">
        <f t="shared" si="10"/>
        <v>2.5734542074345717</v>
      </c>
      <c r="F201" t="str">
        <f t="shared" si="11"/>
        <v>Copepod</v>
      </c>
    </row>
    <row r="202" spans="1:6" x14ac:dyDescent="0.3">
      <c r="A202" s="5">
        <v>45010</v>
      </c>
      <c r="B202">
        <v>60</v>
      </c>
      <c r="C202">
        <v>4</v>
      </c>
      <c r="D202">
        <v>543</v>
      </c>
      <c r="E202">
        <f t="shared" si="10"/>
        <v>1.6291531570209978</v>
      </c>
      <c r="F202" t="str">
        <f t="shared" si="11"/>
        <v>Copepod</v>
      </c>
    </row>
    <row r="203" spans="1:6" x14ac:dyDescent="0.3">
      <c r="A203" s="5">
        <v>45010</v>
      </c>
      <c r="B203">
        <v>62</v>
      </c>
      <c r="C203">
        <v>4</v>
      </c>
      <c r="D203">
        <v>721</v>
      </c>
      <c r="E203">
        <f t="shared" si="10"/>
        <v>3.2163538590678216</v>
      </c>
      <c r="F203" t="str">
        <f t="shared" si="11"/>
        <v>Copepod</v>
      </c>
    </row>
    <row r="204" spans="1:6" x14ac:dyDescent="0.3">
      <c r="A204" s="5">
        <v>45010</v>
      </c>
      <c r="B204">
        <v>66</v>
      </c>
      <c r="C204">
        <v>4</v>
      </c>
      <c r="D204">
        <v>740</v>
      </c>
      <c r="E204">
        <f t="shared" si="10"/>
        <v>3.4234502323684337</v>
      </c>
      <c r="F204" t="str">
        <f t="shared" si="11"/>
        <v>Copepod</v>
      </c>
    </row>
    <row r="205" spans="1:6" x14ac:dyDescent="0.3">
      <c r="A205" s="5">
        <v>45010</v>
      </c>
      <c r="B205">
        <v>68</v>
      </c>
      <c r="C205">
        <v>4</v>
      </c>
      <c r="D205">
        <v>1226</v>
      </c>
      <c r="E205">
        <f t="shared" si="10"/>
        <v>11.493856246712001</v>
      </c>
      <c r="F205" t="str">
        <f t="shared" si="11"/>
        <v>Copepod</v>
      </c>
    </row>
    <row r="206" spans="1:6" x14ac:dyDescent="0.3">
      <c r="A206" s="5">
        <v>45010</v>
      </c>
      <c r="B206">
        <v>72</v>
      </c>
      <c r="C206">
        <v>4</v>
      </c>
      <c r="D206">
        <v>942</v>
      </c>
      <c r="E206">
        <f t="shared" si="10"/>
        <v>6.1083686415930121</v>
      </c>
      <c r="F206" t="str">
        <f t="shared" si="11"/>
        <v>Copepod</v>
      </c>
    </row>
    <row r="207" spans="1:6" x14ac:dyDescent="0.3">
      <c r="A207" s="5">
        <v>45010</v>
      </c>
      <c r="B207">
        <v>73</v>
      </c>
      <c r="C207">
        <v>4</v>
      </c>
      <c r="D207">
        <v>946</v>
      </c>
      <c r="E207">
        <f t="shared" si="10"/>
        <v>6.1707785239358017</v>
      </c>
      <c r="F207" t="str">
        <f t="shared" si="11"/>
        <v>Copepod</v>
      </c>
    </row>
    <row r="208" spans="1:6" x14ac:dyDescent="0.3">
      <c r="A208" s="5">
        <v>45010</v>
      </c>
      <c r="B208">
        <v>75</v>
      </c>
      <c r="C208">
        <v>4</v>
      </c>
      <c r="D208">
        <v>589</v>
      </c>
      <c r="E208">
        <f t="shared" si="10"/>
        <v>1.9800844598805509</v>
      </c>
      <c r="F208" t="str">
        <f t="shared" si="11"/>
        <v>Copepod</v>
      </c>
    </row>
    <row r="209" spans="1:6" x14ac:dyDescent="0.3">
      <c r="A209" s="5">
        <v>45010</v>
      </c>
      <c r="B209">
        <v>84</v>
      </c>
      <c r="C209">
        <v>4</v>
      </c>
      <c r="D209">
        <v>527</v>
      </c>
      <c r="E209">
        <f t="shared" si="10"/>
        <v>1.5163546557877809</v>
      </c>
      <c r="F209" t="str">
        <f t="shared" si="11"/>
        <v>Copepod</v>
      </c>
    </row>
    <row r="210" spans="1:6" x14ac:dyDescent="0.3">
      <c r="A210" s="5">
        <v>45010</v>
      </c>
      <c r="B210">
        <v>86</v>
      </c>
      <c r="C210">
        <v>4</v>
      </c>
      <c r="D210">
        <v>300</v>
      </c>
      <c r="E210">
        <f t="shared" si="10"/>
        <v>0.39245603625370168</v>
      </c>
      <c r="F210" t="str">
        <f t="shared" si="11"/>
        <v>Copepod</v>
      </c>
    </row>
    <row r="211" spans="1:6" x14ac:dyDescent="0.3">
      <c r="A211" s="5">
        <v>45010</v>
      </c>
      <c r="B211">
        <v>100</v>
      </c>
      <c r="C211">
        <v>4</v>
      </c>
      <c r="D211">
        <v>1010</v>
      </c>
      <c r="E211">
        <f t="shared" si="10"/>
        <v>7.2201147325743467</v>
      </c>
      <c r="F211" t="str">
        <f t="shared" si="11"/>
        <v>Copepod</v>
      </c>
    </row>
    <row r="212" spans="1:6" x14ac:dyDescent="0.3">
      <c r="A212" s="5">
        <v>45062</v>
      </c>
      <c r="B212">
        <v>3</v>
      </c>
      <c r="C212">
        <v>4</v>
      </c>
      <c r="D212">
        <v>611</v>
      </c>
      <c r="E212">
        <f t="shared" si="10"/>
        <v>2.1621707432491428</v>
      </c>
      <c r="F212" t="str">
        <f t="shared" si="11"/>
        <v>Copepod</v>
      </c>
    </row>
    <row r="213" spans="1:6" x14ac:dyDescent="0.3">
      <c r="A213" s="5">
        <v>45062</v>
      </c>
      <c r="B213">
        <v>12</v>
      </c>
      <c r="C213">
        <v>4</v>
      </c>
      <c r="D213">
        <v>296</v>
      </c>
      <c r="E213">
        <f t="shared" si="10"/>
        <v>0.38001954880747169</v>
      </c>
      <c r="F213" t="str">
        <f t="shared" si="11"/>
        <v>Copepod</v>
      </c>
    </row>
    <row r="214" spans="1:6" x14ac:dyDescent="0.3">
      <c r="A214" s="5">
        <v>45062</v>
      </c>
      <c r="B214">
        <v>21</v>
      </c>
      <c r="C214">
        <v>4</v>
      </c>
      <c r="D214">
        <v>420</v>
      </c>
      <c r="E214">
        <f t="shared" si="10"/>
        <v>0.87973560816149976</v>
      </c>
      <c r="F214" t="str">
        <f t="shared" si="11"/>
        <v>Copepod</v>
      </c>
    </row>
    <row r="215" spans="1:6" x14ac:dyDescent="0.3">
      <c r="A215" s="5">
        <v>45062</v>
      </c>
      <c r="B215">
        <v>22</v>
      </c>
      <c r="C215">
        <v>4</v>
      </c>
      <c r="D215">
        <v>462</v>
      </c>
      <c r="E215">
        <f t="shared" si="10"/>
        <v>1.1057405145419437</v>
      </c>
      <c r="F215" t="str">
        <f t="shared" si="11"/>
        <v>Copepod</v>
      </c>
    </row>
    <row r="216" spans="1:6" x14ac:dyDescent="0.3">
      <c r="A216" s="5">
        <v>45062</v>
      </c>
      <c r="B216">
        <v>30</v>
      </c>
      <c r="C216">
        <v>4</v>
      </c>
      <c r="D216">
        <v>309</v>
      </c>
      <c r="E216">
        <f t="shared" si="10"/>
        <v>0.42129617419068532</v>
      </c>
      <c r="F216" t="str">
        <f t="shared" si="11"/>
        <v>Copepod</v>
      </c>
    </row>
    <row r="217" spans="1:6" x14ac:dyDescent="0.3">
      <c r="A217" s="5">
        <v>45062</v>
      </c>
      <c r="B217">
        <v>43</v>
      </c>
      <c r="C217">
        <v>4</v>
      </c>
      <c r="D217">
        <v>409</v>
      </c>
      <c r="E217">
        <f t="shared" si="10"/>
        <v>0.82547008499205143</v>
      </c>
      <c r="F217" t="str">
        <f t="shared" si="11"/>
        <v>Copepod</v>
      </c>
    </row>
    <row r="218" spans="1:6" x14ac:dyDescent="0.3">
      <c r="A218" s="5">
        <v>45062</v>
      </c>
      <c r="B218">
        <v>49</v>
      </c>
      <c r="C218">
        <v>4</v>
      </c>
      <c r="D218">
        <v>450</v>
      </c>
      <c r="E218">
        <f t="shared" si="10"/>
        <v>1.0380874572911796</v>
      </c>
      <c r="F218" t="str">
        <f t="shared" si="11"/>
        <v>Copepod</v>
      </c>
    </row>
    <row r="219" spans="1:6" x14ac:dyDescent="0.3">
      <c r="A219" s="5">
        <v>45062</v>
      </c>
      <c r="B219">
        <v>52</v>
      </c>
      <c r="C219">
        <v>4</v>
      </c>
      <c r="D219">
        <v>289</v>
      </c>
      <c r="E219">
        <f t="shared" si="10"/>
        <v>0.3588153782467734</v>
      </c>
      <c r="F219" t="str">
        <f t="shared" si="11"/>
        <v>Copepod</v>
      </c>
    </row>
    <row r="220" spans="1:6" x14ac:dyDescent="0.3">
      <c r="A220" s="5">
        <v>45062</v>
      </c>
      <c r="B220">
        <v>65</v>
      </c>
      <c r="C220">
        <v>4</v>
      </c>
      <c r="D220">
        <v>264</v>
      </c>
      <c r="E220">
        <f t="shared" si="10"/>
        <v>0.28880515689734715</v>
      </c>
      <c r="F220" t="str">
        <f t="shared" si="11"/>
        <v>Copepod</v>
      </c>
    </row>
    <row r="221" spans="1:6" x14ac:dyDescent="0.3">
      <c r="A221" s="5">
        <v>45062</v>
      </c>
      <c r="B221">
        <v>76</v>
      </c>
      <c r="C221">
        <v>4</v>
      </c>
      <c r="D221">
        <v>445</v>
      </c>
      <c r="E221">
        <f t="shared" si="10"/>
        <v>1.0106314046434237</v>
      </c>
      <c r="F221" t="str">
        <f t="shared" si="11"/>
        <v>Copepod</v>
      </c>
    </row>
    <row r="222" spans="1:6" x14ac:dyDescent="0.3">
      <c r="A222" s="5">
        <v>45062</v>
      </c>
      <c r="B222">
        <v>78</v>
      </c>
      <c r="C222">
        <v>4</v>
      </c>
      <c r="D222">
        <v>355</v>
      </c>
      <c r="E222">
        <f t="shared" si="10"/>
        <v>0.58772605216470708</v>
      </c>
      <c r="F222" t="str">
        <f t="shared" si="11"/>
        <v>Copepod</v>
      </c>
    </row>
    <row r="223" spans="1:6" x14ac:dyDescent="0.3">
      <c r="A223" s="5">
        <v>45062</v>
      </c>
      <c r="B223">
        <v>81</v>
      </c>
      <c r="C223">
        <v>4</v>
      </c>
      <c r="D223">
        <v>295</v>
      </c>
      <c r="E223">
        <f t="shared" si="10"/>
        <v>0.37694686827679025</v>
      </c>
      <c r="F223" t="str">
        <f t="shared" si="11"/>
        <v>Copepod</v>
      </c>
    </row>
    <row r="224" spans="1:6" x14ac:dyDescent="0.3">
      <c r="A224" s="5">
        <v>45062</v>
      </c>
      <c r="B224">
        <v>92</v>
      </c>
      <c r="C224">
        <v>4</v>
      </c>
      <c r="D224">
        <v>287</v>
      </c>
      <c r="E224">
        <f t="shared" si="10"/>
        <v>0.35288710866792516</v>
      </c>
      <c r="F224" t="str">
        <f t="shared" si="11"/>
        <v>Copepod</v>
      </c>
    </row>
    <row r="225" spans="1:6" x14ac:dyDescent="0.3">
      <c r="A225" s="5">
        <v>45098</v>
      </c>
      <c r="B225">
        <v>1</v>
      </c>
      <c r="C225">
        <v>4</v>
      </c>
      <c r="D225">
        <v>272</v>
      </c>
      <c r="E225">
        <f t="shared" si="10"/>
        <v>0.31024723806235488</v>
      </c>
      <c r="F225" t="str">
        <f t="shared" si="11"/>
        <v>Copepod</v>
      </c>
    </row>
    <row r="226" spans="1:6" x14ac:dyDescent="0.3">
      <c r="A226" s="5">
        <v>45098</v>
      </c>
      <c r="B226">
        <v>21</v>
      </c>
      <c r="C226">
        <v>4</v>
      </c>
      <c r="D226">
        <v>553</v>
      </c>
      <c r="E226">
        <f t="shared" si="10"/>
        <v>1.7020594029177356</v>
      </c>
      <c r="F226" t="str">
        <f t="shared" si="11"/>
        <v>Copepod</v>
      </c>
    </row>
    <row r="227" spans="1:6" x14ac:dyDescent="0.3">
      <c r="A227" s="5">
        <v>45098</v>
      </c>
      <c r="B227">
        <v>24</v>
      </c>
      <c r="C227">
        <v>4</v>
      </c>
      <c r="D227">
        <v>429</v>
      </c>
      <c r="E227">
        <f t="shared" si="10"/>
        <v>0.92564011390448198</v>
      </c>
      <c r="F227" t="str">
        <f t="shared" si="11"/>
        <v>Copepod</v>
      </c>
    </row>
    <row r="228" spans="1:6" x14ac:dyDescent="0.3">
      <c r="A228" s="5">
        <v>45098</v>
      </c>
      <c r="B228">
        <v>41</v>
      </c>
      <c r="C228">
        <v>4</v>
      </c>
      <c r="D228">
        <v>397</v>
      </c>
      <c r="E228">
        <f t="shared" si="10"/>
        <v>0.76855605573797214</v>
      </c>
      <c r="F228" t="str">
        <f t="shared" si="11"/>
        <v>Copepod</v>
      </c>
    </row>
    <row r="229" spans="1:6" x14ac:dyDescent="0.3">
      <c r="A229" s="5">
        <v>45098</v>
      </c>
      <c r="B229">
        <v>55</v>
      </c>
      <c r="C229">
        <v>4</v>
      </c>
      <c r="D229">
        <v>847</v>
      </c>
      <c r="E229">
        <f t="shared" si="10"/>
        <v>4.7333587809993976</v>
      </c>
      <c r="F229" t="str">
        <f t="shared" si="11"/>
        <v>Copepod</v>
      </c>
    </row>
    <row r="230" spans="1:6" x14ac:dyDescent="0.3">
      <c r="A230" s="5">
        <v>45098</v>
      </c>
      <c r="B230">
        <v>61</v>
      </c>
      <c r="C230">
        <v>4</v>
      </c>
      <c r="D230">
        <v>1397</v>
      </c>
      <c r="E230">
        <f t="shared" si="10"/>
        <v>15.721837438626515</v>
      </c>
      <c r="F230" t="str">
        <f t="shared" si="11"/>
        <v>Copepod</v>
      </c>
    </row>
    <row r="231" spans="1:6" x14ac:dyDescent="0.3">
      <c r="A231" s="5">
        <v>45162</v>
      </c>
      <c r="B231">
        <v>31</v>
      </c>
      <c r="C231">
        <v>4</v>
      </c>
      <c r="D231">
        <v>475</v>
      </c>
      <c r="E231">
        <f t="shared" si="10"/>
        <v>1.181857437669346</v>
      </c>
      <c r="F231" t="str">
        <f t="shared" si="11"/>
        <v>Copepod</v>
      </c>
    </row>
    <row r="232" spans="1:6" x14ac:dyDescent="0.3">
      <c r="A232" s="5">
        <v>45162</v>
      </c>
      <c r="B232">
        <v>34</v>
      </c>
      <c r="C232">
        <v>4</v>
      </c>
      <c r="D232">
        <v>279</v>
      </c>
      <c r="E232">
        <f t="shared" si="10"/>
        <v>0.32974757228920026</v>
      </c>
      <c r="F232" t="str">
        <f t="shared" si="11"/>
        <v>Copepod</v>
      </c>
    </row>
    <row r="233" spans="1:6" x14ac:dyDescent="0.3">
      <c r="A233" s="5">
        <v>45162</v>
      </c>
      <c r="B233">
        <v>61</v>
      </c>
      <c r="C233">
        <v>4</v>
      </c>
      <c r="D233">
        <v>439</v>
      </c>
      <c r="E233">
        <f t="shared" si="10"/>
        <v>0.97824921307723867</v>
      </c>
      <c r="F233" t="str">
        <f t="shared" si="11"/>
        <v>Copepod</v>
      </c>
    </row>
    <row r="234" spans="1:6" x14ac:dyDescent="0.3">
      <c r="A234" s="5">
        <v>45162</v>
      </c>
      <c r="B234">
        <v>100</v>
      </c>
      <c r="C234">
        <v>4</v>
      </c>
      <c r="D234">
        <v>226</v>
      </c>
      <c r="E234">
        <f t="shared" si="10"/>
        <v>0.19892220685293419</v>
      </c>
      <c r="F234" t="str">
        <f t="shared" si="11"/>
        <v>Copepod</v>
      </c>
    </row>
    <row r="235" spans="1:6" x14ac:dyDescent="0.3">
      <c r="A235" s="5">
        <v>44824</v>
      </c>
      <c r="B235">
        <v>1</v>
      </c>
      <c r="C235">
        <v>5</v>
      </c>
      <c r="D235">
        <v>118</v>
      </c>
      <c r="E235">
        <f>EXP(1.953+2.399*LN(D235/1000))</f>
        <v>4.1842927188643034E-2</v>
      </c>
      <c r="F235" t="str">
        <f t="shared" si="11"/>
        <v>Copepod</v>
      </c>
    </row>
    <row r="236" spans="1:6" x14ac:dyDescent="0.3">
      <c r="A236" s="5">
        <v>44824</v>
      </c>
      <c r="B236">
        <v>4</v>
      </c>
      <c r="C236">
        <v>5</v>
      </c>
      <c r="D236">
        <v>222</v>
      </c>
      <c r="E236">
        <f t="shared" ref="E236:E299" si="12">EXP(1.953+2.399*LN(D236/1000))</f>
        <v>0.19058025726326694</v>
      </c>
      <c r="F236" t="str">
        <f t="shared" si="11"/>
        <v>Copepod</v>
      </c>
    </row>
    <row r="237" spans="1:6" x14ac:dyDescent="0.3">
      <c r="A237" s="5">
        <v>44824</v>
      </c>
      <c r="B237">
        <v>6</v>
      </c>
      <c r="C237">
        <v>5</v>
      </c>
      <c r="D237">
        <v>184</v>
      </c>
      <c r="E237">
        <f t="shared" si="12"/>
        <v>0.12147169190616375</v>
      </c>
      <c r="F237" t="str">
        <f t="shared" si="11"/>
        <v>Copepod</v>
      </c>
    </row>
    <row r="238" spans="1:6" x14ac:dyDescent="0.3">
      <c r="A238" s="5">
        <v>44824</v>
      </c>
      <c r="B238">
        <v>7</v>
      </c>
      <c r="C238">
        <v>5</v>
      </c>
      <c r="D238">
        <v>173</v>
      </c>
      <c r="E238">
        <f t="shared" si="12"/>
        <v>0.10477308327342916</v>
      </c>
      <c r="F238" t="str">
        <f t="shared" si="11"/>
        <v>Copepod</v>
      </c>
    </row>
    <row r="239" spans="1:6" x14ac:dyDescent="0.3">
      <c r="A239" s="5">
        <v>44824</v>
      </c>
      <c r="B239">
        <v>10</v>
      </c>
      <c r="C239">
        <v>5</v>
      </c>
      <c r="D239">
        <v>234</v>
      </c>
      <c r="E239">
        <f t="shared" si="12"/>
        <v>0.21623498728598389</v>
      </c>
      <c r="F239" t="str">
        <f t="shared" si="11"/>
        <v>Copepod</v>
      </c>
    </row>
    <row r="240" spans="1:6" x14ac:dyDescent="0.3">
      <c r="A240" s="5">
        <v>44824</v>
      </c>
      <c r="B240">
        <v>16</v>
      </c>
      <c r="C240">
        <v>5</v>
      </c>
      <c r="D240">
        <v>152</v>
      </c>
      <c r="E240">
        <f t="shared" si="12"/>
        <v>7.6810375924699748E-2</v>
      </c>
      <c r="F240" t="str">
        <f t="shared" si="11"/>
        <v>Copepod</v>
      </c>
    </row>
    <row r="241" spans="1:6" x14ac:dyDescent="0.3">
      <c r="A241" s="5">
        <v>44824</v>
      </c>
      <c r="B241">
        <v>17</v>
      </c>
      <c r="C241">
        <v>5</v>
      </c>
      <c r="D241">
        <v>176</v>
      </c>
      <c r="E241">
        <f t="shared" si="12"/>
        <v>0.10918475734339692</v>
      </c>
      <c r="F241" t="str">
        <f t="shared" si="11"/>
        <v>Copepod</v>
      </c>
    </row>
    <row r="242" spans="1:6" x14ac:dyDescent="0.3">
      <c r="A242" s="5">
        <v>44824</v>
      </c>
      <c r="B242">
        <v>22</v>
      </c>
      <c r="C242">
        <v>5</v>
      </c>
      <c r="D242">
        <v>295</v>
      </c>
      <c r="E242">
        <f t="shared" si="12"/>
        <v>0.37694686827679025</v>
      </c>
      <c r="F242" t="str">
        <f t="shared" si="11"/>
        <v>Copepod</v>
      </c>
    </row>
    <row r="243" spans="1:6" x14ac:dyDescent="0.3">
      <c r="A243" s="5">
        <v>44824</v>
      </c>
      <c r="B243">
        <v>47</v>
      </c>
      <c r="C243">
        <v>5</v>
      </c>
      <c r="D243">
        <v>143</v>
      </c>
      <c r="E243">
        <f t="shared" si="12"/>
        <v>6.6348067379991868E-2</v>
      </c>
      <c r="F243" t="str">
        <f t="shared" si="11"/>
        <v>Copepod</v>
      </c>
    </row>
    <row r="244" spans="1:6" x14ac:dyDescent="0.3">
      <c r="A244" s="5">
        <v>44824</v>
      </c>
      <c r="B244">
        <v>53</v>
      </c>
      <c r="C244">
        <v>5</v>
      </c>
      <c r="D244">
        <v>217</v>
      </c>
      <c r="E244">
        <f t="shared" si="12"/>
        <v>0.18044465600884951</v>
      </c>
      <c r="F244" t="str">
        <f t="shared" si="11"/>
        <v>Copepod</v>
      </c>
    </row>
    <row r="245" spans="1:6" x14ac:dyDescent="0.3">
      <c r="A245" s="5">
        <v>44824</v>
      </c>
      <c r="B245">
        <v>58</v>
      </c>
      <c r="C245">
        <v>5</v>
      </c>
      <c r="D245">
        <v>302</v>
      </c>
      <c r="E245">
        <f t="shared" si="12"/>
        <v>0.39876201263923156</v>
      </c>
      <c r="F245" t="str">
        <f t="shared" si="11"/>
        <v>Copepod</v>
      </c>
    </row>
    <row r="246" spans="1:6" x14ac:dyDescent="0.3">
      <c r="A246" s="5">
        <v>44824</v>
      </c>
      <c r="B246">
        <v>60</v>
      </c>
      <c r="C246">
        <v>5</v>
      </c>
      <c r="D246">
        <v>288</v>
      </c>
      <c r="E246">
        <f t="shared" si="12"/>
        <v>0.35584404411894643</v>
      </c>
      <c r="F246" t="str">
        <f t="shared" si="11"/>
        <v>Copepod</v>
      </c>
    </row>
    <row r="247" spans="1:6" x14ac:dyDescent="0.3">
      <c r="A247" s="5">
        <v>44824</v>
      </c>
      <c r="B247">
        <v>62</v>
      </c>
      <c r="C247">
        <v>5</v>
      </c>
      <c r="D247">
        <v>153</v>
      </c>
      <c r="E247">
        <f t="shared" si="12"/>
        <v>7.802824980639872E-2</v>
      </c>
      <c r="F247" t="str">
        <f t="shared" si="11"/>
        <v>Copepod</v>
      </c>
    </row>
    <row r="248" spans="1:6" x14ac:dyDescent="0.3">
      <c r="A248" s="5">
        <v>44824</v>
      </c>
      <c r="B248">
        <v>66</v>
      </c>
      <c r="C248">
        <v>5</v>
      </c>
      <c r="D248">
        <v>174</v>
      </c>
      <c r="E248">
        <f t="shared" si="12"/>
        <v>0.10623185614408198</v>
      </c>
      <c r="F248" t="str">
        <f t="shared" si="11"/>
        <v>Copepod</v>
      </c>
    </row>
    <row r="249" spans="1:6" x14ac:dyDescent="0.3">
      <c r="A249" s="5">
        <v>44824</v>
      </c>
      <c r="B249">
        <v>67</v>
      </c>
      <c r="C249">
        <v>5</v>
      </c>
      <c r="D249">
        <v>172</v>
      </c>
      <c r="E249">
        <f t="shared" si="12"/>
        <v>0.10332605951875312</v>
      </c>
      <c r="F249" t="str">
        <f t="shared" si="11"/>
        <v>Copepod</v>
      </c>
    </row>
    <row r="250" spans="1:6" x14ac:dyDescent="0.3">
      <c r="A250" s="5">
        <v>44824</v>
      </c>
      <c r="B250">
        <v>69</v>
      </c>
      <c r="C250">
        <v>5</v>
      </c>
      <c r="D250">
        <v>184</v>
      </c>
      <c r="E250">
        <f t="shared" si="12"/>
        <v>0.12147169190616375</v>
      </c>
      <c r="F250" t="str">
        <f t="shared" si="11"/>
        <v>Copepod</v>
      </c>
    </row>
    <row r="251" spans="1:6" x14ac:dyDescent="0.3">
      <c r="A251" s="5">
        <v>44824</v>
      </c>
      <c r="B251">
        <v>71</v>
      </c>
      <c r="C251">
        <v>5</v>
      </c>
      <c r="D251">
        <v>131</v>
      </c>
      <c r="E251">
        <f t="shared" si="12"/>
        <v>5.3766400339546473E-2</v>
      </c>
      <c r="F251" t="str">
        <f t="shared" si="11"/>
        <v>Copepod</v>
      </c>
    </row>
    <row r="252" spans="1:6" x14ac:dyDescent="0.3">
      <c r="A252" s="5">
        <v>44824</v>
      </c>
      <c r="B252">
        <v>72</v>
      </c>
      <c r="C252">
        <v>5</v>
      </c>
      <c r="D252">
        <v>112</v>
      </c>
      <c r="E252">
        <f t="shared" si="12"/>
        <v>3.6919104601405475E-2</v>
      </c>
      <c r="F252" t="str">
        <f t="shared" si="11"/>
        <v>Copepod</v>
      </c>
    </row>
    <row r="253" spans="1:6" x14ac:dyDescent="0.3">
      <c r="A253" s="5">
        <v>44824</v>
      </c>
      <c r="B253">
        <v>73</v>
      </c>
      <c r="C253">
        <v>5</v>
      </c>
      <c r="D253">
        <v>123</v>
      </c>
      <c r="E253">
        <f t="shared" si="12"/>
        <v>4.6223144379423993E-2</v>
      </c>
      <c r="F253" t="str">
        <f t="shared" si="11"/>
        <v>Copepod</v>
      </c>
    </row>
    <row r="254" spans="1:6" x14ac:dyDescent="0.3">
      <c r="A254" s="5">
        <v>44824</v>
      </c>
      <c r="B254">
        <v>96</v>
      </c>
      <c r="C254">
        <v>5</v>
      </c>
      <c r="D254">
        <v>153</v>
      </c>
      <c r="E254">
        <f t="shared" si="12"/>
        <v>7.802824980639872E-2</v>
      </c>
      <c r="F254" t="str">
        <f t="shared" si="11"/>
        <v>Copepod</v>
      </c>
    </row>
    <row r="255" spans="1:6" x14ac:dyDescent="0.3">
      <c r="A255" s="5">
        <v>44824</v>
      </c>
      <c r="B255">
        <v>97</v>
      </c>
      <c r="C255">
        <v>5</v>
      </c>
      <c r="D255">
        <v>186</v>
      </c>
      <c r="E255">
        <f t="shared" si="12"/>
        <v>0.1246633164440606</v>
      </c>
      <c r="F255" t="str">
        <f t="shared" si="11"/>
        <v>Copepod</v>
      </c>
    </row>
    <row r="256" spans="1:6" x14ac:dyDescent="0.3">
      <c r="A256" s="5">
        <v>44847</v>
      </c>
      <c r="B256">
        <v>9</v>
      </c>
      <c r="C256">
        <v>5</v>
      </c>
      <c r="D256">
        <v>187</v>
      </c>
      <c r="E256">
        <f t="shared" si="12"/>
        <v>0.12627725632509623</v>
      </c>
      <c r="F256" t="str">
        <f t="shared" si="11"/>
        <v>Copepod</v>
      </c>
    </row>
    <row r="257" spans="1:6" x14ac:dyDescent="0.3">
      <c r="A257" s="5">
        <v>44847</v>
      </c>
      <c r="B257">
        <v>14</v>
      </c>
      <c r="C257">
        <v>5</v>
      </c>
      <c r="D257">
        <v>162</v>
      </c>
      <c r="E257">
        <f t="shared" si="12"/>
        <v>8.9496003703510199E-2</v>
      </c>
      <c r="F257" t="str">
        <f t="shared" si="11"/>
        <v>Copepod</v>
      </c>
    </row>
    <row r="258" spans="1:6" x14ac:dyDescent="0.3">
      <c r="A258" s="5">
        <v>44847</v>
      </c>
      <c r="B258">
        <v>18</v>
      </c>
      <c r="C258">
        <v>5</v>
      </c>
      <c r="D258">
        <v>258</v>
      </c>
      <c r="E258">
        <f t="shared" si="12"/>
        <v>0.27330828548755115</v>
      </c>
      <c r="F258" t="str">
        <f t="shared" ref="F258:F321" si="13">IF(C258=1, "Cladoceran",IF(C258=2, "Cladoceran",IF(C258=3, "Copepod",IF(C258=4, "Copepod",IF(C258=5, "Copepod",IF(C258=6, "Rotifer",IF(C258=7, "Rotifer",IF(C258=8, "Rotifer",IF(C258=9, "Rotifer",IF(C258=10, "Rotifer",IF(C258=11, "Mollusca",IF(C258=12, "Cladoceran",IF(C258=13, "Copepod",IF(C258=14, "Copepod",IF(C258=15, "Rotifer")))))))))))))))</f>
        <v>Copepod</v>
      </c>
    </row>
    <row r="259" spans="1:6" x14ac:dyDescent="0.3">
      <c r="A259" s="5">
        <v>44847</v>
      </c>
      <c r="B259">
        <v>29</v>
      </c>
      <c r="C259">
        <v>5</v>
      </c>
      <c r="D259">
        <v>164</v>
      </c>
      <c r="E259">
        <f t="shared" si="12"/>
        <v>9.2169560078125781E-2</v>
      </c>
      <c r="F259" t="str">
        <f t="shared" si="13"/>
        <v>Copepod</v>
      </c>
    </row>
    <row r="260" spans="1:6" x14ac:dyDescent="0.3">
      <c r="A260" s="5">
        <v>44847</v>
      </c>
      <c r="B260">
        <v>35</v>
      </c>
      <c r="C260">
        <v>5</v>
      </c>
      <c r="D260">
        <v>148</v>
      </c>
      <c r="E260">
        <f t="shared" si="12"/>
        <v>7.205016477987651E-2</v>
      </c>
      <c r="F260" t="str">
        <f t="shared" si="13"/>
        <v>Copepod</v>
      </c>
    </row>
    <row r="261" spans="1:6" x14ac:dyDescent="0.3">
      <c r="A261" s="5">
        <v>44847</v>
      </c>
      <c r="B261">
        <v>57</v>
      </c>
      <c r="C261">
        <v>5</v>
      </c>
      <c r="D261">
        <v>213</v>
      </c>
      <c r="E261">
        <f t="shared" si="12"/>
        <v>0.17256781165049778</v>
      </c>
      <c r="F261" t="str">
        <f t="shared" si="13"/>
        <v>Copepod</v>
      </c>
    </row>
    <row r="262" spans="1:6" x14ac:dyDescent="0.3">
      <c r="A262" s="5">
        <v>44847</v>
      </c>
      <c r="B262">
        <v>64</v>
      </c>
      <c r="C262">
        <v>5</v>
      </c>
      <c r="D262">
        <v>298</v>
      </c>
      <c r="E262">
        <f t="shared" si="12"/>
        <v>0.3862086003202384</v>
      </c>
      <c r="F262" t="str">
        <f t="shared" si="13"/>
        <v>Copepod</v>
      </c>
    </row>
    <row r="263" spans="1:6" x14ac:dyDescent="0.3">
      <c r="A263" s="5">
        <v>45010</v>
      </c>
      <c r="B263">
        <v>1</v>
      </c>
      <c r="C263">
        <v>5</v>
      </c>
      <c r="D263">
        <v>183</v>
      </c>
      <c r="E263">
        <f t="shared" si="12"/>
        <v>0.11989395519449789</v>
      </c>
      <c r="F263" t="str">
        <f t="shared" si="13"/>
        <v>Copepod</v>
      </c>
    </row>
    <row r="264" spans="1:6" x14ac:dyDescent="0.3">
      <c r="A264" s="5">
        <v>45010</v>
      </c>
      <c r="B264">
        <v>22</v>
      </c>
      <c r="C264">
        <v>5</v>
      </c>
      <c r="D264">
        <v>150</v>
      </c>
      <c r="E264">
        <f t="shared" si="12"/>
        <v>7.4408072346988818E-2</v>
      </c>
      <c r="F264" t="str">
        <f t="shared" si="13"/>
        <v>Copepod</v>
      </c>
    </row>
    <row r="265" spans="1:6" x14ac:dyDescent="0.3">
      <c r="A265" s="5">
        <v>45010</v>
      </c>
      <c r="B265">
        <v>26</v>
      </c>
      <c r="C265">
        <v>5</v>
      </c>
      <c r="D265">
        <v>189</v>
      </c>
      <c r="E265">
        <f t="shared" si="12"/>
        <v>0.1295415208185409</v>
      </c>
      <c r="F265" t="str">
        <f t="shared" si="13"/>
        <v>Copepod</v>
      </c>
    </row>
    <row r="266" spans="1:6" x14ac:dyDescent="0.3">
      <c r="A266" s="5">
        <v>45010</v>
      </c>
      <c r="B266">
        <v>27</v>
      </c>
      <c r="C266">
        <v>5</v>
      </c>
      <c r="D266">
        <v>122</v>
      </c>
      <c r="E266">
        <f t="shared" si="12"/>
        <v>4.532672666057784E-2</v>
      </c>
      <c r="F266" t="str">
        <f t="shared" si="13"/>
        <v>Copepod</v>
      </c>
    </row>
    <row r="267" spans="1:6" x14ac:dyDescent="0.3">
      <c r="A267" s="5">
        <v>45010</v>
      </c>
      <c r="B267">
        <v>39</v>
      </c>
      <c r="C267">
        <v>5</v>
      </c>
      <c r="D267">
        <v>202</v>
      </c>
      <c r="E267">
        <f t="shared" si="12"/>
        <v>0.15195502224424046</v>
      </c>
      <c r="F267" t="str">
        <f t="shared" si="13"/>
        <v>Copepod</v>
      </c>
    </row>
    <row r="268" spans="1:6" x14ac:dyDescent="0.3">
      <c r="A268" s="5">
        <v>45010</v>
      </c>
      <c r="B268">
        <v>42</v>
      </c>
      <c r="C268">
        <v>5</v>
      </c>
      <c r="D268">
        <v>125</v>
      </c>
      <c r="E268">
        <f t="shared" si="12"/>
        <v>4.8046775236113566E-2</v>
      </c>
      <c r="F268" t="str">
        <f t="shared" si="13"/>
        <v>Copepod</v>
      </c>
    </row>
    <row r="269" spans="1:6" x14ac:dyDescent="0.3">
      <c r="A269" s="5">
        <v>45010</v>
      </c>
      <c r="B269">
        <v>67</v>
      </c>
      <c r="C269">
        <v>5</v>
      </c>
      <c r="D269">
        <v>114</v>
      </c>
      <c r="E269">
        <f t="shared" si="12"/>
        <v>3.8520495195982142E-2</v>
      </c>
      <c r="F269" t="str">
        <f t="shared" si="13"/>
        <v>Copepod</v>
      </c>
    </row>
    <row r="270" spans="1:6" x14ac:dyDescent="0.3">
      <c r="A270" s="5">
        <v>45010</v>
      </c>
      <c r="B270">
        <v>76</v>
      </c>
      <c r="C270">
        <v>5</v>
      </c>
      <c r="D270">
        <v>193</v>
      </c>
      <c r="E270">
        <f t="shared" si="12"/>
        <v>0.13621630877048363</v>
      </c>
      <c r="F270" t="str">
        <f t="shared" si="13"/>
        <v>Copepod</v>
      </c>
    </row>
    <row r="271" spans="1:6" x14ac:dyDescent="0.3">
      <c r="A271" s="5">
        <v>45010</v>
      </c>
      <c r="B271">
        <v>78</v>
      </c>
      <c r="C271">
        <v>5</v>
      </c>
      <c r="D271">
        <v>141</v>
      </c>
      <c r="E271">
        <f t="shared" si="12"/>
        <v>6.414366554257836E-2</v>
      </c>
      <c r="F271" t="str">
        <f t="shared" si="13"/>
        <v>Copepod</v>
      </c>
    </row>
    <row r="272" spans="1:6" x14ac:dyDescent="0.3">
      <c r="A272" s="5">
        <v>45010</v>
      </c>
      <c r="B272">
        <v>82</v>
      </c>
      <c r="C272">
        <v>5</v>
      </c>
      <c r="D272">
        <v>156</v>
      </c>
      <c r="E272">
        <f t="shared" si="12"/>
        <v>8.174911026386017E-2</v>
      </c>
      <c r="F272" t="str">
        <f t="shared" si="13"/>
        <v>Copepod</v>
      </c>
    </row>
    <row r="273" spans="1:6" x14ac:dyDescent="0.3">
      <c r="A273" s="5">
        <v>45010</v>
      </c>
      <c r="B273">
        <v>92</v>
      </c>
      <c r="C273">
        <v>5</v>
      </c>
      <c r="D273">
        <v>350</v>
      </c>
      <c r="E273">
        <f t="shared" si="12"/>
        <v>0.56806281495144484</v>
      </c>
      <c r="F273" t="str">
        <f t="shared" si="13"/>
        <v>Copepod</v>
      </c>
    </row>
    <row r="274" spans="1:6" x14ac:dyDescent="0.3">
      <c r="A274" s="5">
        <v>45010</v>
      </c>
      <c r="B274">
        <v>98</v>
      </c>
      <c r="C274">
        <v>5</v>
      </c>
      <c r="D274">
        <v>152</v>
      </c>
      <c r="E274">
        <f t="shared" si="12"/>
        <v>7.6810375924699748E-2</v>
      </c>
      <c r="F274" t="str">
        <f t="shared" si="13"/>
        <v>Copepod</v>
      </c>
    </row>
    <row r="275" spans="1:6" x14ac:dyDescent="0.3">
      <c r="A275" s="5">
        <v>45062</v>
      </c>
      <c r="B275">
        <v>14</v>
      </c>
      <c r="C275">
        <v>5</v>
      </c>
      <c r="D275">
        <v>99</v>
      </c>
      <c r="E275">
        <f t="shared" si="12"/>
        <v>2.7460342835765421E-2</v>
      </c>
      <c r="F275" t="str">
        <f t="shared" si="13"/>
        <v>Copepod</v>
      </c>
    </row>
    <row r="276" spans="1:6" x14ac:dyDescent="0.3">
      <c r="A276" s="5">
        <v>45062</v>
      </c>
      <c r="B276">
        <v>16</v>
      </c>
      <c r="C276">
        <v>5</v>
      </c>
      <c r="D276">
        <v>173</v>
      </c>
      <c r="E276">
        <f t="shared" si="12"/>
        <v>0.10477308327342916</v>
      </c>
      <c r="F276" t="str">
        <f t="shared" si="13"/>
        <v>Copepod</v>
      </c>
    </row>
    <row r="277" spans="1:6" x14ac:dyDescent="0.3">
      <c r="A277" s="5">
        <v>45062</v>
      </c>
      <c r="B277">
        <v>26</v>
      </c>
      <c r="C277">
        <v>5</v>
      </c>
      <c r="D277">
        <v>122</v>
      </c>
      <c r="E277">
        <f t="shared" si="12"/>
        <v>4.532672666057784E-2</v>
      </c>
      <c r="F277" t="str">
        <f t="shared" si="13"/>
        <v>Copepod</v>
      </c>
    </row>
    <row r="278" spans="1:6" x14ac:dyDescent="0.3">
      <c r="A278" s="5">
        <v>45062</v>
      </c>
      <c r="B278">
        <v>27</v>
      </c>
      <c r="C278">
        <v>5</v>
      </c>
      <c r="D278">
        <v>230</v>
      </c>
      <c r="E278">
        <f t="shared" si="12"/>
        <v>0.20747329380029902</v>
      </c>
      <c r="F278" t="str">
        <f t="shared" si="13"/>
        <v>Copepod</v>
      </c>
    </row>
    <row r="279" spans="1:6" x14ac:dyDescent="0.3">
      <c r="A279" s="5">
        <v>45062</v>
      </c>
      <c r="B279">
        <v>28</v>
      </c>
      <c r="C279">
        <v>5</v>
      </c>
      <c r="D279">
        <v>210</v>
      </c>
      <c r="E279">
        <f t="shared" si="12"/>
        <v>0.16679430237120127</v>
      </c>
      <c r="F279" t="str">
        <f t="shared" si="13"/>
        <v>Copepod</v>
      </c>
    </row>
    <row r="280" spans="1:6" x14ac:dyDescent="0.3">
      <c r="A280" s="5">
        <v>45062</v>
      </c>
      <c r="B280">
        <v>36</v>
      </c>
      <c r="C280">
        <v>5</v>
      </c>
      <c r="D280">
        <v>176</v>
      </c>
      <c r="E280">
        <f t="shared" si="12"/>
        <v>0.10918475734339692</v>
      </c>
      <c r="F280" t="str">
        <f t="shared" si="13"/>
        <v>Copepod</v>
      </c>
    </row>
    <row r="281" spans="1:6" x14ac:dyDescent="0.3">
      <c r="A281" s="5">
        <v>45062</v>
      </c>
      <c r="B281">
        <v>37</v>
      </c>
      <c r="C281">
        <v>5</v>
      </c>
      <c r="D281">
        <v>233</v>
      </c>
      <c r="E281">
        <f t="shared" si="12"/>
        <v>0.21402473978418785</v>
      </c>
      <c r="F281" t="str">
        <f t="shared" si="13"/>
        <v>Copepod</v>
      </c>
    </row>
    <row r="282" spans="1:6" x14ac:dyDescent="0.3">
      <c r="A282" s="5">
        <v>45062</v>
      </c>
      <c r="B282">
        <v>38</v>
      </c>
      <c r="C282">
        <v>5</v>
      </c>
      <c r="D282">
        <v>111</v>
      </c>
      <c r="E282">
        <f t="shared" si="12"/>
        <v>3.6133243625754381E-2</v>
      </c>
      <c r="F282" t="str">
        <f t="shared" si="13"/>
        <v>Copepod</v>
      </c>
    </row>
    <row r="283" spans="1:6" x14ac:dyDescent="0.3">
      <c r="A283" s="5">
        <v>45062</v>
      </c>
      <c r="B283">
        <v>39</v>
      </c>
      <c r="C283">
        <v>5</v>
      </c>
      <c r="D283">
        <v>186</v>
      </c>
      <c r="E283">
        <f t="shared" si="12"/>
        <v>0.1246633164440606</v>
      </c>
      <c r="F283" t="str">
        <f t="shared" si="13"/>
        <v>Copepod</v>
      </c>
    </row>
    <row r="284" spans="1:6" x14ac:dyDescent="0.3">
      <c r="A284" s="5">
        <v>45062</v>
      </c>
      <c r="B284">
        <v>41</v>
      </c>
      <c r="C284">
        <v>5</v>
      </c>
      <c r="D284">
        <v>283</v>
      </c>
      <c r="E284">
        <f t="shared" si="12"/>
        <v>0.34120295362170483</v>
      </c>
      <c r="F284" t="str">
        <f t="shared" si="13"/>
        <v>Copepod</v>
      </c>
    </row>
    <row r="285" spans="1:6" x14ac:dyDescent="0.3">
      <c r="A285" s="5">
        <v>45062</v>
      </c>
      <c r="B285">
        <v>44</v>
      </c>
      <c r="C285">
        <v>5</v>
      </c>
      <c r="D285">
        <v>240</v>
      </c>
      <c r="E285">
        <f t="shared" si="12"/>
        <v>0.22977559111010334</v>
      </c>
      <c r="F285" t="str">
        <f t="shared" si="13"/>
        <v>Copepod</v>
      </c>
    </row>
    <row r="286" spans="1:6" x14ac:dyDescent="0.3">
      <c r="A286" s="5">
        <v>45062</v>
      </c>
      <c r="B286">
        <v>45</v>
      </c>
      <c r="C286">
        <v>5</v>
      </c>
      <c r="D286">
        <v>227</v>
      </c>
      <c r="E286">
        <f t="shared" si="12"/>
        <v>0.20104031430749622</v>
      </c>
      <c r="F286" t="str">
        <f t="shared" si="13"/>
        <v>Copepod</v>
      </c>
    </row>
    <row r="287" spans="1:6" x14ac:dyDescent="0.3">
      <c r="A287" s="5">
        <v>45062</v>
      </c>
      <c r="B287">
        <v>51</v>
      </c>
      <c r="C287">
        <v>5</v>
      </c>
      <c r="D287">
        <v>201</v>
      </c>
      <c r="E287">
        <f t="shared" si="12"/>
        <v>0.15015661345860518</v>
      </c>
      <c r="F287" t="str">
        <f t="shared" si="13"/>
        <v>Copepod</v>
      </c>
    </row>
    <row r="288" spans="1:6" x14ac:dyDescent="0.3">
      <c r="A288" s="5">
        <v>45062</v>
      </c>
      <c r="B288">
        <v>54</v>
      </c>
      <c r="C288">
        <v>5</v>
      </c>
      <c r="D288">
        <v>209</v>
      </c>
      <c r="E288">
        <f t="shared" si="12"/>
        <v>0.16489521889308587</v>
      </c>
      <c r="F288" t="str">
        <f t="shared" si="13"/>
        <v>Copepod</v>
      </c>
    </row>
    <row r="289" spans="1:6" x14ac:dyDescent="0.3">
      <c r="A289" s="5">
        <v>45062</v>
      </c>
      <c r="B289">
        <v>55</v>
      </c>
      <c r="C289">
        <v>5</v>
      </c>
      <c r="D289">
        <v>251</v>
      </c>
      <c r="E289">
        <f t="shared" si="12"/>
        <v>0.25585527834997268</v>
      </c>
      <c r="F289" t="str">
        <f t="shared" si="13"/>
        <v>Copepod</v>
      </c>
    </row>
    <row r="290" spans="1:6" x14ac:dyDescent="0.3">
      <c r="A290" s="5">
        <v>45062</v>
      </c>
      <c r="B290">
        <v>59</v>
      </c>
      <c r="C290">
        <v>5</v>
      </c>
      <c r="D290">
        <v>202</v>
      </c>
      <c r="E290">
        <f t="shared" si="12"/>
        <v>0.15195502224424046</v>
      </c>
      <c r="F290" t="str">
        <f t="shared" si="13"/>
        <v>Copepod</v>
      </c>
    </row>
    <row r="291" spans="1:6" x14ac:dyDescent="0.3">
      <c r="A291" s="5">
        <v>45062</v>
      </c>
      <c r="B291">
        <v>60</v>
      </c>
      <c r="C291">
        <v>5</v>
      </c>
      <c r="D291">
        <v>175</v>
      </c>
      <c r="E291">
        <f t="shared" si="12"/>
        <v>0.10770240518154996</v>
      </c>
      <c r="F291" t="str">
        <f t="shared" si="13"/>
        <v>Copepod</v>
      </c>
    </row>
    <row r="292" spans="1:6" x14ac:dyDescent="0.3">
      <c r="A292" s="5">
        <v>45062</v>
      </c>
      <c r="B292">
        <v>69</v>
      </c>
      <c r="C292">
        <v>5</v>
      </c>
      <c r="D292">
        <v>284</v>
      </c>
      <c r="E292">
        <f t="shared" si="12"/>
        <v>0.34410249447572183</v>
      </c>
      <c r="F292" t="str">
        <f t="shared" si="13"/>
        <v>Copepod</v>
      </c>
    </row>
    <row r="293" spans="1:6" x14ac:dyDescent="0.3">
      <c r="A293" s="5">
        <v>45062</v>
      </c>
      <c r="B293">
        <v>72</v>
      </c>
      <c r="C293">
        <v>5</v>
      </c>
      <c r="D293">
        <v>167</v>
      </c>
      <c r="E293">
        <f t="shared" si="12"/>
        <v>9.6266224066399383E-2</v>
      </c>
      <c r="F293" t="str">
        <f t="shared" si="13"/>
        <v>Copepod</v>
      </c>
    </row>
    <row r="294" spans="1:6" x14ac:dyDescent="0.3">
      <c r="A294" s="5">
        <v>45062</v>
      </c>
      <c r="B294">
        <v>74</v>
      </c>
      <c r="C294">
        <v>5</v>
      </c>
      <c r="D294">
        <v>189</v>
      </c>
      <c r="E294">
        <f t="shared" si="12"/>
        <v>0.1295415208185409</v>
      </c>
      <c r="F294" t="str">
        <f t="shared" si="13"/>
        <v>Copepod</v>
      </c>
    </row>
    <row r="295" spans="1:6" x14ac:dyDescent="0.3">
      <c r="A295" s="5">
        <v>45062</v>
      </c>
      <c r="B295">
        <v>83</v>
      </c>
      <c r="C295">
        <v>5</v>
      </c>
      <c r="D295">
        <v>220</v>
      </c>
      <c r="E295">
        <f t="shared" si="12"/>
        <v>0.18648724557422158</v>
      </c>
      <c r="F295" t="str">
        <f t="shared" si="13"/>
        <v>Copepod</v>
      </c>
    </row>
    <row r="296" spans="1:6" x14ac:dyDescent="0.3">
      <c r="A296" s="5">
        <v>45062</v>
      </c>
      <c r="B296">
        <v>85</v>
      </c>
      <c r="C296">
        <v>5</v>
      </c>
      <c r="D296">
        <v>171</v>
      </c>
      <c r="E296">
        <f t="shared" si="12"/>
        <v>0.10189075773507625</v>
      </c>
      <c r="F296" t="str">
        <f t="shared" si="13"/>
        <v>Copepod</v>
      </c>
    </row>
    <row r="297" spans="1:6" x14ac:dyDescent="0.3">
      <c r="A297" s="5">
        <v>45062</v>
      </c>
      <c r="B297">
        <v>93</v>
      </c>
      <c r="C297">
        <v>5</v>
      </c>
      <c r="D297">
        <v>240</v>
      </c>
      <c r="E297">
        <f t="shared" si="12"/>
        <v>0.22977559111010334</v>
      </c>
      <c r="F297" t="str">
        <f t="shared" si="13"/>
        <v>Copepod</v>
      </c>
    </row>
    <row r="298" spans="1:6" x14ac:dyDescent="0.3">
      <c r="A298" s="5">
        <v>45098</v>
      </c>
      <c r="B298">
        <v>16</v>
      </c>
      <c r="C298">
        <v>5</v>
      </c>
      <c r="D298">
        <v>133</v>
      </c>
      <c r="E298">
        <f t="shared" si="12"/>
        <v>5.5756719002807417E-2</v>
      </c>
      <c r="F298" t="str">
        <f t="shared" si="13"/>
        <v>Copepod</v>
      </c>
    </row>
    <row r="299" spans="1:6" x14ac:dyDescent="0.3">
      <c r="A299" s="5">
        <v>45098</v>
      </c>
      <c r="B299">
        <v>17</v>
      </c>
      <c r="C299">
        <v>5</v>
      </c>
      <c r="D299">
        <v>147</v>
      </c>
      <c r="E299">
        <f t="shared" si="12"/>
        <v>7.0887785467800432E-2</v>
      </c>
      <c r="F299" t="str">
        <f t="shared" si="13"/>
        <v>Copepod</v>
      </c>
    </row>
    <row r="300" spans="1:6" x14ac:dyDescent="0.3">
      <c r="A300" s="5">
        <v>45098</v>
      </c>
      <c r="B300">
        <v>18</v>
      </c>
      <c r="C300">
        <v>5</v>
      </c>
      <c r="D300">
        <v>142</v>
      </c>
      <c r="E300">
        <f t="shared" ref="E300:E326" si="14">EXP(1.953+2.399*LN(D300/1000))</f>
        <v>6.5240436987895389E-2</v>
      </c>
      <c r="F300" t="str">
        <f t="shared" si="13"/>
        <v>Copepod</v>
      </c>
    </row>
    <row r="301" spans="1:6" x14ac:dyDescent="0.3">
      <c r="A301" s="5">
        <v>45098</v>
      </c>
      <c r="B301">
        <v>22</v>
      </c>
      <c r="C301">
        <v>5</v>
      </c>
      <c r="D301">
        <v>146</v>
      </c>
      <c r="E301">
        <f t="shared" si="14"/>
        <v>6.9736416079203375E-2</v>
      </c>
      <c r="F301" t="str">
        <f t="shared" si="13"/>
        <v>Copepod</v>
      </c>
    </row>
    <row r="302" spans="1:6" x14ac:dyDescent="0.3">
      <c r="A302" s="5">
        <v>45098</v>
      </c>
      <c r="B302">
        <v>26</v>
      </c>
      <c r="C302">
        <v>5</v>
      </c>
      <c r="D302">
        <v>128</v>
      </c>
      <c r="E302">
        <f t="shared" si="14"/>
        <v>5.0859705412265817E-2</v>
      </c>
      <c r="F302" t="str">
        <f t="shared" si="13"/>
        <v>Copepod</v>
      </c>
    </row>
    <row r="303" spans="1:6" x14ac:dyDescent="0.3">
      <c r="A303" s="5">
        <v>45098</v>
      </c>
      <c r="B303">
        <v>33</v>
      </c>
      <c r="C303">
        <v>5</v>
      </c>
      <c r="D303">
        <v>160</v>
      </c>
      <c r="E303">
        <f t="shared" si="14"/>
        <v>8.6868227798679837E-2</v>
      </c>
      <c r="F303" t="str">
        <f t="shared" si="13"/>
        <v>Copepod</v>
      </c>
    </row>
    <row r="304" spans="1:6" x14ac:dyDescent="0.3">
      <c r="A304" s="5">
        <v>45098</v>
      </c>
      <c r="B304">
        <v>45</v>
      </c>
      <c r="C304">
        <v>5</v>
      </c>
      <c r="D304">
        <v>111</v>
      </c>
      <c r="E304">
        <f t="shared" si="14"/>
        <v>3.6133243625754381E-2</v>
      </c>
      <c r="F304" t="str">
        <f t="shared" si="13"/>
        <v>Copepod</v>
      </c>
    </row>
    <row r="305" spans="1:6" x14ac:dyDescent="0.3">
      <c r="A305" s="5">
        <v>45098</v>
      </c>
      <c r="B305">
        <v>48</v>
      </c>
      <c r="C305">
        <v>5</v>
      </c>
      <c r="D305">
        <v>131</v>
      </c>
      <c r="E305">
        <f t="shared" si="14"/>
        <v>5.3766400339546473E-2</v>
      </c>
      <c r="F305" t="str">
        <f t="shared" si="13"/>
        <v>Copepod</v>
      </c>
    </row>
    <row r="306" spans="1:6" x14ac:dyDescent="0.3">
      <c r="A306" s="5">
        <v>45098</v>
      </c>
      <c r="B306">
        <v>62</v>
      </c>
      <c r="C306">
        <v>5</v>
      </c>
      <c r="D306">
        <v>154</v>
      </c>
      <c r="E306">
        <f t="shared" si="14"/>
        <v>7.9257310764285105E-2</v>
      </c>
      <c r="F306" t="str">
        <f t="shared" si="13"/>
        <v>Copepod</v>
      </c>
    </row>
    <row r="307" spans="1:6" x14ac:dyDescent="0.3">
      <c r="A307" s="5">
        <v>45098</v>
      </c>
      <c r="B307">
        <v>69</v>
      </c>
      <c r="C307">
        <v>5</v>
      </c>
      <c r="D307">
        <v>112</v>
      </c>
      <c r="E307">
        <f t="shared" si="14"/>
        <v>3.6919104601405475E-2</v>
      </c>
      <c r="F307" t="str">
        <f t="shared" si="13"/>
        <v>Copepod</v>
      </c>
    </row>
    <row r="308" spans="1:6" x14ac:dyDescent="0.3">
      <c r="A308" s="5">
        <v>45098</v>
      </c>
      <c r="B308">
        <v>72</v>
      </c>
      <c r="C308">
        <v>5</v>
      </c>
      <c r="D308">
        <v>163</v>
      </c>
      <c r="E308">
        <f t="shared" si="14"/>
        <v>9.082704525054508E-2</v>
      </c>
      <c r="F308" t="str">
        <f t="shared" si="13"/>
        <v>Copepod</v>
      </c>
    </row>
    <row r="309" spans="1:6" x14ac:dyDescent="0.3">
      <c r="A309" s="5">
        <v>45098</v>
      </c>
      <c r="B309">
        <v>73</v>
      </c>
      <c r="C309">
        <v>5</v>
      </c>
      <c r="D309">
        <v>132</v>
      </c>
      <c r="E309">
        <f t="shared" si="14"/>
        <v>5.4756286114833755E-2</v>
      </c>
      <c r="F309" t="str">
        <f t="shared" si="13"/>
        <v>Copepod</v>
      </c>
    </row>
    <row r="310" spans="1:6" x14ac:dyDescent="0.3">
      <c r="A310" s="5">
        <v>45098</v>
      </c>
      <c r="B310">
        <v>77</v>
      </c>
      <c r="C310">
        <v>5</v>
      </c>
      <c r="D310">
        <v>198</v>
      </c>
      <c r="E310">
        <f t="shared" si="14"/>
        <v>0.1448361308600459</v>
      </c>
      <c r="F310" t="str">
        <f t="shared" si="13"/>
        <v>Copepod</v>
      </c>
    </row>
    <row r="311" spans="1:6" x14ac:dyDescent="0.3">
      <c r="A311" s="5">
        <v>45098</v>
      </c>
      <c r="B311">
        <v>83</v>
      </c>
      <c r="C311">
        <v>5</v>
      </c>
      <c r="D311">
        <v>125</v>
      </c>
      <c r="E311">
        <f t="shared" si="14"/>
        <v>4.8046775236113566E-2</v>
      </c>
      <c r="F311" t="str">
        <f t="shared" si="13"/>
        <v>Copepod</v>
      </c>
    </row>
    <row r="312" spans="1:6" x14ac:dyDescent="0.3">
      <c r="A312" s="5">
        <v>45098</v>
      </c>
      <c r="B312">
        <v>87</v>
      </c>
      <c r="C312">
        <v>5</v>
      </c>
      <c r="D312">
        <v>199</v>
      </c>
      <c r="E312">
        <f t="shared" si="14"/>
        <v>0.14659719260250306</v>
      </c>
      <c r="F312" t="str">
        <f t="shared" si="13"/>
        <v>Copepod</v>
      </c>
    </row>
    <row r="313" spans="1:6" x14ac:dyDescent="0.3">
      <c r="A313" s="5">
        <v>45098</v>
      </c>
      <c r="B313">
        <v>97</v>
      </c>
      <c r="C313">
        <v>5</v>
      </c>
      <c r="D313">
        <v>157</v>
      </c>
      <c r="E313">
        <f t="shared" si="14"/>
        <v>8.30119067008043E-2</v>
      </c>
      <c r="F313" t="str">
        <f t="shared" si="13"/>
        <v>Copepod</v>
      </c>
    </row>
    <row r="314" spans="1:6" x14ac:dyDescent="0.3">
      <c r="A314" s="5">
        <v>45162</v>
      </c>
      <c r="B314">
        <v>20</v>
      </c>
      <c r="C314">
        <v>5</v>
      </c>
      <c r="D314">
        <v>197</v>
      </c>
      <c r="E314">
        <f t="shared" si="14"/>
        <v>0.14308746833500161</v>
      </c>
      <c r="F314" t="str">
        <f t="shared" si="13"/>
        <v>Copepod</v>
      </c>
    </row>
    <row r="315" spans="1:6" x14ac:dyDescent="0.3">
      <c r="A315" s="5">
        <v>45162</v>
      </c>
      <c r="B315">
        <v>23</v>
      </c>
      <c r="C315">
        <v>5</v>
      </c>
      <c r="D315">
        <v>123</v>
      </c>
      <c r="E315">
        <f t="shared" si="14"/>
        <v>4.6223144379423993E-2</v>
      </c>
      <c r="F315" t="str">
        <f t="shared" si="13"/>
        <v>Copepod</v>
      </c>
    </row>
    <row r="316" spans="1:6" x14ac:dyDescent="0.3">
      <c r="A316" s="5">
        <v>45162</v>
      </c>
      <c r="B316">
        <v>25</v>
      </c>
      <c r="C316">
        <v>5</v>
      </c>
      <c r="D316">
        <v>157</v>
      </c>
      <c r="E316">
        <f t="shared" si="14"/>
        <v>8.30119067008043E-2</v>
      </c>
      <c r="F316" t="str">
        <f t="shared" si="13"/>
        <v>Copepod</v>
      </c>
    </row>
    <row r="317" spans="1:6" x14ac:dyDescent="0.3">
      <c r="A317" s="5">
        <v>45162</v>
      </c>
      <c r="B317">
        <v>29</v>
      </c>
      <c r="C317">
        <v>5</v>
      </c>
      <c r="D317">
        <v>99</v>
      </c>
      <c r="E317">
        <f t="shared" si="14"/>
        <v>2.7460342835765421E-2</v>
      </c>
      <c r="F317" t="str">
        <f t="shared" si="13"/>
        <v>Copepod</v>
      </c>
    </row>
    <row r="318" spans="1:6" x14ac:dyDescent="0.3">
      <c r="A318" s="5">
        <v>45162</v>
      </c>
      <c r="B318">
        <v>35</v>
      </c>
      <c r="C318">
        <v>5</v>
      </c>
      <c r="D318">
        <v>160</v>
      </c>
      <c r="E318">
        <f t="shared" si="14"/>
        <v>8.6868227798679837E-2</v>
      </c>
      <c r="F318" t="str">
        <f t="shared" si="13"/>
        <v>Copepod</v>
      </c>
    </row>
    <row r="319" spans="1:6" x14ac:dyDescent="0.3">
      <c r="A319" s="5">
        <v>45162</v>
      </c>
      <c r="B319">
        <v>47</v>
      </c>
      <c r="C319">
        <v>5</v>
      </c>
      <c r="D319">
        <v>200</v>
      </c>
      <c r="E319">
        <f t="shared" si="14"/>
        <v>0.1483706785109189</v>
      </c>
      <c r="F319" t="str">
        <f t="shared" si="13"/>
        <v>Copepod</v>
      </c>
    </row>
    <row r="320" spans="1:6" x14ac:dyDescent="0.3">
      <c r="A320" s="5">
        <v>45162</v>
      </c>
      <c r="B320">
        <v>53</v>
      </c>
      <c r="C320">
        <v>5</v>
      </c>
      <c r="D320">
        <v>100</v>
      </c>
      <c r="E320">
        <f t="shared" si="14"/>
        <v>2.8130478731318392E-2</v>
      </c>
      <c r="F320" t="str">
        <f t="shared" si="13"/>
        <v>Copepod</v>
      </c>
    </row>
    <row r="321" spans="1:6" x14ac:dyDescent="0.3">
      <c r="A321" s="5">
        <v>45162</v>
      </c>
      <c r="B321">
        <v>57</v>
      </c>
      <c r="C321">
        <v>5</v>
      </c>
      <c r="D321">
        <v>163</v>
      </c>
      <c r="E321">
        <f t="shared" si="14"/>
        <v>9.082704525054508E-2</v>
      </c>
      <c r="F321" t="str">
        <f t="shared" si="13"/>
        <v>Copepod</v>
      </c>
    </row>
    <row r="322" spans="1:6" x14ac:dyDescent="0.3">
      <c r="A322" s="5">
        <v>45162</v>
      </c>
      <c r="B322">
        <v>71</v>
      </c>
      <c r="C322">
        <v>5</v>
      </c>
      <c r="D322">
        <v>132</v>
      </c>
      <c r="E322">
        <f t="shared" si="14"/>
        <v>5.4756286114833755E-2</v>
      </c>
      <c r="F322" t="str">
        <f t="shared" ref="F322:F385" si="15">IF(C322=1, "Cladoceran",IF(C322=2, "Cladoceran",IF(C322=3, "Copepod",IF(C322=4, "Copepod",IF(C322=5, "Copepod",IF(C322=6, "Rotifer",IF(C322=7, "Rotifer",IF(C322=8, "Rotifer",IF(C322=9, "Rotifer",IF(C322=10, "Rotifer",IF(C322=11, "Mollusca",IF(C322=12, "Cladoceran",IF(C322=13, "Copepod",IF(C322=14, "Copepod",IF(C322=15, "Rotifer")))))))))))))))</f>
        <v>Copepod</v>
      </c>
    </row>
    <row r="323" spans="1:6" x14ac:dyDescent="0.3">
      <c r="A323" s="5">
        <v>45162</v>
      </c>
      <c r="B323">
        <v>75</v>
      </c>
      <c r="C323">
        <v>5</v>
      </c>
      <c r="D323">
        <v>112</v>
      </c>
      <c r="E323">
        <f t="shared" si="14"/>
        <v>3.6919104601405475E-2</v>
      </c>
      <c r="F323" t="str">
        <f t="shared" si="15"/>
        <v>Copepod</v>
      </c>
    </row>
    <row r="324" spans="1:6" x14ac:dyDescent="0.3">
      <c r="A324" s="5">
        <v>45162</v>
      </c>
      <c r="B324">
        <v>83</v>
      </c>
      <c r="C324">
        <v>5</v>
      </c>
      <c r="D324">
        <v>105</v>
      </c>
      <c r="E324">
        <f t="shared" si="14"/>
        <v>3.1623523073751193E-2</v>
      </c>
      <c r="F324" t="str">
        <f t="shared" si="15"/>
        <v>Copepod</v>
      </c>
    </row>
    <row r="325" spans="1:6" x14ac:dyDescent="0.3">
      <c r="A325" s="5">
        <v>45162</v>
      </c>
      <c r="B325">
        <v>92</v>
      </c>
      <c r="C325">
        <v>5</v>
      </c>
      <c r="D325">
        <v>138</v>
      </c>
      <c r="E325">
        <f t="shared" si="14"/>
        <v>6.0918198461967693E-2</v>
      </c>
      <c r="F325" t="str">
        <f t="shared" si="15"/>
        <v>Copepod</v>
      </c>
    </row>
    <row r="326" spans="1:6" x14ac:dyDescent="0.3">
      <c r="A326" s="5">
        <v>45162</v>
      </c>
      <c r="B326">
        <v>98</v>
      </c>
      <c r="C326">
        <v>5</v>
      </c>
      <c r="D326">
        <v>162</v>
      </c>
      <c r="E326">
        <f t="shared" si="14"/>
        <v>8.9496003703510199E-2</v>
      </c>
      <c r="F326" t="str">
        <f t="shared" si="15"/>
        <v>Copepod</v>
      </c>
    </row>
    <row r="327" spans="1:6" x14ac:dyDescent="0.3">
      <c r="A327" s="5">
        <v>44824</v>
      </c>
      <c r="B327">
        <v>27</v>
      </c>
      <c r="C327">
        <v>6</v>
      </c>
      <c r="D327">
        <v>517</v>
      </c>
      <c r="E327">
        <f>(D327/1000)^3*(0.23)</f>
        <v>3.1783334990000002E-2</v>
      </c>
      <c r="F327" t="str">
        <f t="shared" si="15"/>
        <v>Rotifer</v>
      </c>
    </row>
    <row r="328" spans="1:6" x14ac:dyDescent="0.3">
      <c r="A328" s="5">
        <v>44824</v>
      </c>
      <c r="B328">
        <v>36</v>
      </c>
      <c r="C328">
        <v>6</v>
      </c>
      <c r="D328">
        <v>604</v>
      </c>
      <c r="E328">
        <f t="shared" ref="E328:E356" si="16">(D328/1000)^3*(0.23)</f>
        <v>5.068023872E-2</v>
      </c>
      <c r="F328" t="str">
        <f t="shared" si="15"/>
        <v>Rotifer</v>
      </c>
    </row>
    <row r="329" spans="1:6" x14ac:dyDescent="0.3">
      <c r="A329" s="5">
        <v>44847</v>
      </c>
      <c r="B329">
        <v>5</v>
      </c>
      <c r="C329">
        <v>6</v>
      </c>
      <c r="D329">
        <v>573</v>
      </c>
      <c r="E329">
        <f t="shared" si="16"/>
        <v>4.3270478909999986E-2</v>
      </c>
      <c r="F329" t="str">
        <f t="shared" si="15"/>
        <v>Rotifer</v>
      </c>
    </row>
    <row r="330" spans="1:6" x14ac:dyDescent="0.3">
      <c r="A330" s="5">
        <v>44847</v>
      </c>
      <c r="B330">
        <v>8</v>
      </c>
      <c r="C330">
        <v>6</v>
      </c>
      <c r="D330">
        <v>606</v>
      </c>
      <c r="E330">
        <f t="shared" si="16"/>
        <v>5.1185353679999997E-2</v>
      </c>
      <c r="F330" t="str">
        <f t="shared" si="15"/>
        <v>Rotifer</v>
      </c>
    </row>
    <row r="331" spans="1:6" x14ac:dyDescent="0.3">
      <c r="A331" s="5">
        <v>44847</v>
      </c>
      <c r="B331">
        <v>10</v>
      </c>
      <c r="C331">
        <v>6</v>
      </c>
      <c r="D331">
        <v>597</v>
      </c>
      <c r="E331">
        <f t="shared" si="16"/>
        <v>4.8938519789999996E-2</v>
      </c>
      <c r="F331" t="str">
        <f t="shared" si="15"/>
        <v>Rotifer</v>
      </c>
    </row>
    <row r="332" spans="1:6" x14ac:dyDescent="0.3">
      <c r="A332" s="5">
        <v>45010</v>
      </c>
      <c r="B332">
        <v>79</v>
      </c>
      <c r="C332">
        <v>6</v>
      </c>
      <c r="D332">
        <v>235</v>
      </c>
      <c r="E332">
        <f t="shared" si="16"/>
        <v>2.9849112499999997E-3</v>
      </c>
      <c r="F332" t="str">
        <f t="shared" si="15"/>
        <v>Rotifer</v>
      </c>
    </row>
    <row r="333" spans="1:6" x14ac:dyDescent="0.3">
      <c r="A333" s="5">
        <v>45062</v>
      </c>
      <c r="B333">
        <v>10</v>
      </c>
      <c r="C333">
        <v>6</v>
      </c>
      <c r="D333">
        <v>410</v>
      </c>
      <c r="E333">
        <f t="shared" si="16"/>
        <v>1.5851829999999997E-2</v>
      </c>
      <c r="F333" t="str">
        <f t="shared" si="15"/>
        <v>Rotifer</v>
      </c>
    </row>
    <row r="334" spans="1:6" x14ac:dyDescent="0.3">
      <c r="A334" s="5">
        <v>45062</v>
      </c>
      <c r="B334">
        <v>13</v>
      </c>
      <c r="C334">
        <v>6</v>
      </c>
      <c r="D334">
        <v>206</v>
      </c>
      <c r="E334">
        <f t="shared" si="16"/>
        <v>2.0106176799999996E-3</v>
      </c>
      <c r="F334" t="str">
        <f t="shared" si="15"/>
        <v>Rotifer</v>
      </c>
    </row>
    <row r="335" spans="1:6" x14ac:dyDescent="0.3">
      <c r="A335" s="5">
        <v>45062</v>
      </c>
      <c r="B335">
        <v>33</v>
      </c>
      <c r="C335">
        <v>6</v>
      </c>
      <c r="D335">
        <v>481</v>
      </c>
      <c r="E335">
        <f t="shared" si="16"/>
        <v>2.5595467429999998E-2</v>
      </c>
      <c r="F335" t="str">
        <f t="shared" si="15"/>
        <v>Rotifer</v>
      </c>
    </row>
    <row r="336" spans="1:6" x14ac:dyDescent="0.3">
      <c r="A336" s="5">
        <v>45062</v>
      </c>
      <c r="B336">
        <v>34</v>
      </c>
      <c r="C336">
        <v>6</v>
      </c>
      <c r="D336">
        <v>321</v>
      </c>
      <c r="E336">
        <f t="shared" si="16"/>
        <v>7.6075170300000002E-3</v>
      </c>
      <c r="F336" t="str">
        <f t="shared" si="15"/>
        <v>Rotifer</v>
      </c>
    </row>
    <row r="337" spans="1:6" x14ac:dyDescent="0.3">
      <c r="A337" s="5">
        <v>45062</v>
      </c>
      <c r="B337">
        <v>35</v>
      </c>
      <c r="C337">
        <v>6</v>
      </c>
      <c r="D337">
        <v>397</v>
      </c>
      <c r="E337">
        <f t="shared" si="16"/>
        <v>1.4391277790000002E-2</v>
      </c>
      <c r="F337" t="str">
        <f t="shared" si="15"/>
        <v>Rotifer</v>
      </c>
    </row>
    <row r="338" spans="1:6" x14ac:dyDescent="0.3">
      <c r="A338" s="5">
        <v>45062</v>
      </c>
      <c r="B338">
        <v>47</v>
      </c>
      <c r="C338">
        <v>6</v>
      </c>
      <c r="D338">
        <v>199</v>
      </c>
      <c r="E338">
        <f t="shared" si="16"/>
        <v>1.8125377700000005E-3</v>
      </c>
      <c r="F338" t="str">
        <f t="shared" si="15"/>
        <v>Rotifer</v>
      </c>
    </row>
    <row r="339" spans="1:6" x14ac:dyDescent="0.3">
      <c r="A339" s="5">
        <v>45062</v>
      </c>
      <c r="B339">
        <v>63</v>
      </c>
      <c r="C339">
        <v>6</v>
      </c>
      <c r="D339">
        <v>508</v>
      </c>
      <c r="E339">
        <f t="shared" si="16"/>
        <v>3.0152197760000003E-2</v>
      </c>
      <c r="F339" t="str">
        <f t="shared" si="15"/>
        <v>Rotifer</v>
      </c>
    </row>
    <row r="340" spans="1:6" x14ac:dyDescent="0.3">
      <c r="A340" s="5">
        <v>45062</v>
      </c>
      <c r="B340">
        <v>80</v>
      </c>
      <c r="C340">
        <v>6</v>
      </c>
      <c r="D340">
        <v>208</v>
      </c>
      <c r="E340">
        <f t="shared" si="16"/>
        <v>2.0697497600000001E-3</v>
      </c>
      <c r="F340" t="str">
        <f t="shared" si="15"/>
        <v>Rotifer</v>
      </c>
    </row>
    <row r="341" spans="1:6" x14ac:dyDescent="0.3">
      <c r="A341" s="5">
        <v>45098</v>
      </c>
      <c r="B341">
        <v>7</v>
      </c>
      <c r="C341">
        <v>6</v>
      </c>
      <c r="D341">
        <v>472</v>
      </c>
      <c r="E341">
        <f t="shared" si="16"/>
        <v>2.4185431039999997E-2</v>
      </c>
      <c r="F341" t="str">
        <f t="shared" si="15"/>
        <v>Rotifer</v>
      </c>
    </row>
    <row r="342" spans="1:6" x14ac:dyDescent="0.3">
      <c r="A342" s="5">
        <v>45098</v>
      </c>
      <c r="B342">
        <v>13</v>
      </c>
      <c r="C342">
        <v>6</v>
      </c>
      <c r="D342">
        <v>159</v>
      </c>
      <c r="E342">
        <f t="shared" si="16"/>
        <v>9.2452617000000003E-4</v>
      </c>
      <c r="F342" t="str">
        <f t="shared" si="15"/>
        <v>Rotifer</v>
      </c>
    </row>
    <row r="343" spans="1:6" x14ac:dyDescent="0.3">
      <c r="A343" s="5">
        <v>45098</v>
      </c>
      <c r="B343">
        <v>54</v>
      </c>
      <c r="C343">
        <v>6</v>
      </c>
      <c r="D343">
        <v>259</v>
      </c>
      <c r="E343">
        <f t="shared" si="16"/>
        <v>3.9960151700000005E-3</v>
      </c>
      <c r="F343" t="str">
        <f t="shared" si="15"/>
        <v>Rotifer</v>
      </c>
    </row>
    <row r="344" spans="1:6" x14ac:dyDescent="0.3">
      <c r="A344" s="5">
        <v>45098</v>
      </c>
      <c r="B344">
        <v>74</v>
      </c>
      <c r="C344">
        <v>6</v>
      </c>
      <c r="D344">
        <v>265</v>
      </c>
      <c r="E344">
        <f t="shared" si="16"/>
        <v>4.2802137500000011E-3</v>
      </c>
      <c r="F344" t="str">
        <f t="shared" si="15"/>
        <v>Rotifer</v>
      </c>
    </row>
    <row r="345" spans="1:6" x14ac:dyDescent="0.3">
      <c r="A345" s="5">
        <v>45162</v>
      </c>
      <c r="B345">
        <v>18</v>
      </c>
      <c r="C345">
        <v>6</v>
      </c>
      <c r="D345">
        <v>495</v>
      </c>
      <c r="E345">
        <f t="shared" si="16"/>
        <v>2.7896096249999999E-2</v>
      </c>
      <c r="F345" t="str">
        <f t="shared" si="15"/>
        <v>Rotifer</v>
      </c>
    </row>
    <row r="346" spans="1:6" x14ac:dyDescent="0.3">
      <c r="A346" s="5">
        <v>45162</v>
      </c>
      <c r="B346">
        <v>28</v>
      </c>
      <c r="C346">
        <v>6</v>
      </c>
      <c r="D346">
        <v>515</v>
      </c>
      <c r="E346">
        <f t="shared" si="16"/>
        <v>3.1415901250000003E-2</v>
      </c>
      <c r="F346" t="str">
        <f t="shared" si="15"/>
        <v>Rotifer</v>
      </c>
    </row>
    <row r="347" spans="1:6" x14ac:dyDescent="0.3">
      <c r="A347" s="5">
        <v>45162</v>
      </c>
      <c r="B347">
        <v>42</v>
      </c>
      <c r="C347">
        <v>6</v>
      </c>
      <c r="D347">
        <v>464</v>
      </c>
      <c r="E347">
        <f t="shared" si="16"/>
        <v>2.2976389120000003E-2</v>
      </c>
      <c r="F347" t="str">
        <f t="shared" si="15"/>
        <v>Rotifer</v>
      </c>
    </row>
    <row r="348" spans="1:6" x14ac:dyDescent="0.3">
      <c r="A348" s="5">
        <v>45162</v>
      </c>
      <c r="B348">
        <v>46</v>
      </c>
      <c r="C348">
        <v>6</v>
      </c>
      <c r="D348">
        <v>472</v>
      </c>
      <c r="E348">
        <f t="shared" si="16"/>
        <v>2.4185431039999997E-2</v>
      </c>
      <c r="F348" t="str">
        <f t="shared" si="15"/>
        <v>Rotifer</v>
      </c>
    </row>
    <row r="349" spans="1:6" x14ac:dyDescent="0.3">
      <c r="A349" s="5">
        <v>45162</v>
      </c>
      <c r="B349">
        <v>62</v>
      </c>
      <c r="C349">
        <v>6</v>
      </c>
      <c r="D349">
        <v>461</v>
      </c>
      <c r="E349">
        <f t="shared" si="16"/>
        <v>2.2533601630000004E-2</v>
      </c>
      <c r="F349" t="str">
        <f t="shared" si="15"/>
        <v>Rotifer</v>
      </c>
    </row>
    <row r="350" spans="1:6" x14ac:dyDescent="0.3">
      <c r="A350" s="5">
        <v>45162</v>
      </c>
      <c r="B350">
        <v>70</v>
      </c>
      <c r="C350">
        <v>6</v>
      </c>
      <c r="D350">
        <v>27</v>
      </c>
      <c r="E350">
        <f t="shared" si="16"/>
        <v>4.5270899999999995E-6</v>
      </c>
      <c r="F350" t="str">
        <f t="shared" si="15"/>
        <v>Rotifer</v>
      </c>
    </row>
    <row r="351" spans="1:6" x14ac:dyDescent="0.3">
      <c r="A351" s="5">
        <v>45162</v>
      </c>
      <c r="B351">
        <v>73</v>
      </c>
      <c r="C351">
        <v>6</v>
      </c>
      <c r="D351">
        <v>479</v>
      </c>
      <c r="E351">
        <f t="shared" si="16"/>
        <v>2.5277514969999998E-2</v>
      </c>
      <c r="F351" t="str">
        <f t="shared" si="15"/>
        <v>Rotifer</v>
      </c>
    </row>
    <row r="352" spans="1:6" x14ac:dyDescent="0.3">
      <c r="A352" s="5">
        <v>45162</v>
      </c>
      <c r="B352">
        <v>87</v>
      </c>
      <c r="C352">
        <v>6</v>
      </c>
      <c r="D352">
        <v>486</v>
      </c>
      <c r="E352">
        <f t="shared" si="16"/>
        <v>2.6401988880000001E-2</v>
      </c>
      <c r="F352" t="str">
        <f t="shared" si="15"/>
        <v>Rotifer</v>
      </c>
    </row>
    <row r="353" spans="1:6" x14ac:dyDescent="0.3">
      <c r="A353" s="5">
        <v>45162</v>
      </c>
      <c r="B353">
        <v>88</v>
      </c>
      <c r="C353">
        <v>6</v>
      </c>
      <c r="D353">
        <v>381</v>
      </c>
      <c r="E353">
        <f t="shared" si="16"/>
        <v>1.2720458430000003E-2</v>
      </c>
      <c r="F353" t="str">
        <f t="shared" si="15"/>
        <v>Rotifer</v>
      </c>
    </row>
    <row r="354" spans="1:6" x14ac:dyDescent="0.3">
      <c r="A354" s="5">
        <v>45162</v>
      </c>
      <c r="B354">
        <v>89</v>
      </c>
      <c r="C354">
        <v>6</v>
      </c>
      <c r="D354">
        <v>570</v>
      </c>
      <c r="E354">
        <f t="shared" si="16"/>
        <v>4.2594389999999996E-2</v>
      </c>
      <c r="F354" t="str">
        <f t="shared" si="15"/>
        <v>Rotifer</v>
      </c>
    </row>
    <row r="355" spans="1:6" x14ac:dyDescent="0.3">
      <c r="A355" s="5">
        <v>45162</v>
      </c>
      <c r="B355">
        <v>90</v>
      </c>
      <c r="C355">
        <v>6</v>
      </c>
      <c r="D355">
        <v>415</v>
      </c>
      <c r="E355">
        <f t="shared" si="16"/>
        <v>1.6438876249999998E-2</v>
      </c>
      <c r="F355" t="str">
        <f t="shared" si="15"/>
        <v>Rotifer</v>
      </c>
    </row>
    <row r="356" spans="1:6" x14ac:dyDescent="0.3">
      <c r="A356" s="5">
        <v>45162</v>
      </c>
      <c r="B356">
        <v>96</v>
      </c>
      <c r="C356">
        <v>6</v>
      </c>
      <c r="D356">
        <v>392</v>
      </c>
      <c r="E356">
        <f t="shared" si="16"/>
        <v>1.3854346240000004E-2</v>
      </c>
      <c r="F356" t="str">
        <f t="shared" si="15"/>
        <v>Rotifer</v>
      </c>
    </row>
    <row r="357" spans="1:6" x14ac:dyDescent="0.3">
      <c r="A357" s="5">
        <v>44824</v>
      </c>
      <c r="B357">
        <v>52</v>
      </c>
      <c r="C357">
        <v>7</v>
      </c>
      <c r="D357">
        <v>639</v>
      </c>
      <c r="E357">
        <f>(D357/1000)^3 * 0.02</f>
        <v>5.2183423799999993E-3</v>
      </c>
      <c r="F357" t="str">
        <f t="shared" si="15"/>
        <v>Rotifer</v>
      </c>
    </row>
    <row r="358" spans="1:6" x14ac:dyDescent="0.3">
      <c r="A358" s="5">
        <v>44847</v>
      </c>
      <c r="B358">
        <v>1</v>
      </c>
      <c r="C358">
        <v>7</v>
      </c>
      <c r="D358">
        <v>526</v>
      </c>
      <c r="E358">
        <f t="shared" ref="E358:E360" si="17">(D358/1000)^3 * 0.02</f>
        <v>2.9106315200000004E-3</v>
      </c>
      <c r="F358" t="str">
        <f t="shared" si="15"/>
        <v>Rotifer</v>
      </c>
    </row>
    <row r="359" spans="1:6" x14ac:dyDescent="0.3">
      <c r="A359" s="5">
        <v>44847</v>
      </c>
      <c r="B359">
        <v>4</v>
      </c>
      <c r="C359">
        <v>7</v>
      </c>
      <c r="D359">
        <v>624</v>
      </c>
      <c r="E359">
        <f t="shared" si="17"/>
        <v>4.8594124800000003E-3</v>
      </c>
      <c r="F359" t="str">
        <f t="shared" si="15"/>
        <v>Rotifer</v>
      </c>
    </row>
    <row r="360" spans="1:6" x14ac:dyDescent="0.3">
      <c r="A360" s="5">
        <v>44847</v>
      </c>
      <c r="B360">
        <v>27</v>
      </c>
      <c r="C360">
        <v>7</v>
      </c>
      <c r="D360">
        <v>414</v>
      </c>
      <c r="E360">
        <f t="shared" si="17"/>
        <v>1.41915888E-3</v>
      </c>
      <c r="F360" t="str">
        <f t="shared" si="15"/>
        <v>Rotifer</v>
      </c>
    </row>
    <row r="361" spans="1:6" x14ac:dyDescent="0.3">
      <c r="A361" s="5">
        <v>44847</v>
      </c>
      <c r="B361">
        <v>34</v>
      </c>
      <c r="C361">
        <v>8</v>
      </c>
      <c r="D361">
        <v>404</v>
      </c>
      <c r="E361">
        <f>(D361/1000)^3*(0.03)+(0.015*(D2/1000)^3*0.03)*0.000001*0.039</f>
        <v>1.9781779230164877E-3</v>
      </c>
      <c r="F361" t="str">
        <f t="shared" si="15"/>
        <v>Rotifer</v>
      </c>
    </row>
    <row r="362" spans="1:6" x14ac:dyDescent="0.3">
      <c r="A362" s="5">
        <v>45062</v>
      </c>
      <c r="B362">
        <v>87</v>
      </c>
      <c r="C362">
        <v>8</v>
      </c>
      <c r="D362">
        <v>237</v>
      </c>
      <c r="E362">
        <f t="shared" ref="E362:E400" si="18">(D362/1000)^3*(0.03)+(0.015*(D3/1000)^3*0.03)*0.000001*0.039</f>
        <v>3.9936160631648377E-4</v>
      </c>
      <c r="F362" t="str">
        <f t="shared" si="15"/>
        <v>Rotifer</v>
      </c>
    </row>
    <row r="363" spans="1:6" x14ac:dyDescent="0.3">
      <c r="A363" s="5">
        <v>45062</v>
      </c>
      <c r="B363">
        <v>95</v>
      </c>
      <c r="C363">
        <v>8</v>
      </c>
      <c r="D363">
        <v>315</v>
      </c>
      <c r="E363">
        <f t="shared" si="18"/>
        <v>9.3767626175712891E-4</v>
      </c>
      <c r="F363" t="str">
        <f t="shared" si="15"/>
        <v>Rotifer</v>
      </c>
    </row>
    <row r="364" spans="1:6" x14ac:dyDescent="0.3">
      <c r="A364" s="5">
        <v>45098</v>
      </c>
      <c r="B364">
        <v>8</v>
      </c>
      <c r="C364">
        <v>8</v>
      </c>
      <c r="D364">
        <v>328</v>
      </c>
      <c r="E364">
        <f t="shared" si="18"/>
        <v>1.0586265606958897E-3</v>
      </c>
      <c r="F364" t="str">
        <f t="shared" si="15"/>
        <v>Rotifer</v>
      </c>
    </row>
    <row r="365" spans="1:6" x14ac:dyDescent="0.3">
      <c r="A365" s="5">
        <v>45098</v>
      </c>
      <c r="B365">
        <v>9</v>
      </c>
      <c r="C365">
        <v>8</v>
      </c>
      <c r="D365">
        <v>396</v>
      </c>
      <c r="E365">
        <f t="shared" si="18"/>
        <v>1.8629740839250322E-3</v>
      </c>
      <c r="F365" t="str">
        <f t="shared" si="15"/>
        <v>Rotifer</v>
      </c>
    </row>
    <row r="366" spans="1:6" x14ac:dyDescent="0.3">
      <c r="A366" s="5">
        <v>45098</v>
      </c>
      <c r="B366">
        <v>19</v>
      </c>
      <c r="C366">
        <v>8</v>
      </c>
      <c r="D366">
        <v>323</v>
      </c>
      <c r="E366">
        <f t="shared" si="18"/>
        <v>1.0109480157904362E-3</v>
      </c>
      <c r="F366" t="str">
        <f t="shared" si="15"/>
        <v>Rotifer</v>
      </c>
    </row>
    <row r="367" spans="1:6" x14ac:dyDescent="0.3">
      <c r="A367" s="5">
        <v>45098</v>
      </c>
      <c r="B367">
        <v>25</v>
      </c>
      <c r="C367">
        <v>8</v>
      </c>
      <c r="D367">
        <v>347</v>
      </c>
      <c r="E367">
        <f t="shared" si="18"/>
        <v>1.253457692612791E-3</v>
      </c>
      <c r="F367" t="str">
        <f t="shared" si="15"/>
        <v>Rotifer</v>
      </c>
    </row>
    <row r="368" spans="1:6" x14ac:dyDescent="0.3">
      <c r="A368" s="5">
        <v>45098</v>
      </c>
      <c r="B368">
        <v>27</v>
      </c>
      <c r="C368">
        <v>8</v>
      </c>
      <c r="D368">
        <v>382</v>
      </c>
      <c r="E368">
        <f t="shared" si="18"/>
        <v>1.6722890478263126E-3</v>
      </c>
      <c r="F368" t="str">
        <f t="shared" si="15"/>
        <v>Rotifer</v>
      </c>
    </row>
    <row r="369" spans="1:6" x14ac:dyDescent="0.3">
      <c r="A369" s="5">
        <v>45098</v>
      </c>
      <c r="B369">
        <v>28</v>
      </c>
      <c r="C369">
        <v>8</v>
      </c>
      <c r="D369">
        <v>311</v>
      </c>
      <c r="E369">
        <f t="shared" si="18"/>
        <v>9.0240693349555106E-4</v>
      </c>
      <c r="F369" t="str">
        <f t="shared" si="15"/>
        <v>Rotifer</v>
      </c>
    </row>
    <row r="370" spans="1:6" x14ac:dyDescent="0.3">
      <c r="A370" s="5">
        <v>45098</v>
      </c>
      <c r="B370">
        <v>29</v>
      </c>
      <c r="C370">
        <v>8</v>
      </c>
      <c r="D370">
        <v>342</v>
      </c>
      <c r="E370">
        <f t="shared" si="18"/>
        <v>1.2000506478570846E-3</v>
      </c>
      <c r="F370" t="str">
        <f t="shared" si="15"/>
        <v>Rotifer</v>
      </c>
    </row>
    <row r="371" spans="1:6" x14ac:dyDescent="0.3">
      <c r="A371" s="5">
        <v>45098</v>
      </c>
      <c r="B371">
        <v>31</v>
      </c>
      <c r="C371">
        <v>8</v>
      </c>
      <c r="D371">
        <v>370</v>
      </c>
      <c r="E371">
        <f t="shared" si="18"/>
        <v>1.5195900168231712E-3</v>
      </c>
      <c r="F371" t="str">
        <f t="shared" si="15"/>
        <v>Rotifer</v>
      </c>
    </row>
    <row r="372" spans="1:6" x14ac:dyDescent="0.3">
      <c r="A372" s="5">
        <v>45098</v>
      </c>
      <c r="B372">
        <v>36</v>
      </c>
      <c r="C372">
        <v>8</v>
      </c>
      <c r="D372">
        <v>367</v>
      </c>
      <c r="E372">
        <f t="shared" si="18"/>
        <v>1.4829258938288345E-3</v>
      </c>
      <c r="F372" t="str">
        <f t="shared" si="15"/>
        <v>Rotifer</v>
      </c>
    </row>
    <row r="373" spans="1:6" x14ac:dyDescent="0.3">
      <c r="A373" s="5">
        <v>45098</v>
      </c>
      <c r="B373">
        <v>38</v>
      </c>
      <c r="C373">
        <v>8</v>
      </c>
      <c r="D373">
        <v>330</v>
      </c>
      <c r="E373">
        <f t="shared" si="18"/>
        <v>1.0781100053734946E-3</v>
      </c>
      <c r="F373" t="str">
        <f t="shared" si="15"/>
        <v>Rotifer</v>
      </c>
    </row>
    <row r="374" spans="1:6" x14ac:dyDescent="0.3">
      <c r="A374" s="5">
        <v>45098</v>
      </c>
      <c r="B374">
        <v>40</v>
      </c>
      <c r="C374">
        <v>8</v>
      </c>
      <c r="D374">
        <v>357</v>
      </c>
      <c r="E374">
        <f t="shared" si="18"/>
        <v>1.3649787965778336E-3</v>
      </c>
      <c r="F374" t="str">
        <f t="shared" si="15"/>
        <v>Rotifer</v>
      </c>
    </row>
    <row r="375" spans="1:6" x14ac:dyDescent="0.3">
      <c r="A375" s="5">
        <v>45098</v>
      </c>
      <c r="B375">
        <v>42</v>
      </c>
      <c r="C375">
        <v>8</v>
      </c>
      <c r="D375">
        <v>341</v>
      </c>
      <c r="E375">
        <f t="shared" si="18"/>
        <v>1.1895546533590502E-3</v>
      </c>
      <c r="F375" t="str">
        <f t="shared" si="15"/>
        <v>Rotifer</v>
      </c>
    </row>
    <row r="376" spans="1:6" x14ac:dyDescent="0.3">
      <c r="A376" s="5">
        <v>45098</v>
      </c>
      <c r="B376">
        <v>43</v>
      </c>
      <c r="C376">
        <v>8</v>
      </c>
      <c r="D376">
        <v>322</v>
      </c>
      <c r="E376">
        <f t="shared" si="18"/>
        <v>1.0015874645905015E-3</v>
      </c>
      <c r="F376" t="str">
        <f t="shared" si="15"/>
        <v>Rotifer</v>
      </c>
    </row>
    <row r="377" spans="1:6" x14ac:dyDescent="0.3">
      <c r="A377" s="5">
        <v>45098</v>
      </c>
      <c r="B377">
        <v>47</v>
      </c>
      <c r="C377">
        <v>8</v>
      </c>
      <c r="D377">
        <v>384</v>
      </c>
      <c r="E377">
        <f t="shared" si="18"/>
        <v>1.6986931262020514E-3</v>
      </c>
      <c r="F377" t="str">
        <f t="shared" si="15"/>
        <v>Rotifer</v>
      </c>
    </row>
    <row r="378" spans="1:6" x14ac:dyDescent="0.3">
      <c r="A378" s="5">
        <v>45098</v>
      </c>
      <c r="B378">
        <v>50</v>
      </c>
      <c r="C378">
        <v>8</v>
      </c>
      <c r="D378">
        <v>297</v>
      </c>
      <c r="E378">
        <f t="shared" si="18"/>
        <v>7.8594221552506457E-4</v>
      </c>
      <c r="F378" t="str">
        <f t="shared" si="15"/>
        <v>Rotifer</v>
      </c>
    </row>
    <row r="379" spans="1:6" x14ac:dyDescent="0.3">
      <c r="A379" s="5">
        <v>45098</v>
      </c>
      <c r="B379">
        <v>57</v>
      </c>
      <c r="C379">
        <v>8</v>
      </c>
      <c r="D379">
        <v>343</v>
      </c>
      <c r="E379">
        <f t="shared" si="18"/>
        <v>1.210608218818171E-3</v>
      </c>
      <c r="F379" t="str">
        <f t="shared" si="15"/>
        <v>Rotifer</v>
      </c>
    </row>
    <row r="380" spans="1:6" x14ac:dyDescent="0.3">
      <c r="A380" s="5">
        <v>45098</v>
      </c>
      <c r="B380">
        <v>59</v>
      </c>
      <c r="C380">
        <v>8</v>
      </c>
      <c r="D380">
        <v>370</v>
      </c>
      <c r="E380">
        <f t="shared" si="18"/>
        <v>1.5195900091551351E-3</v>
      </c>
      <c r="F380" t="str">
        <f t="shared" si="15"/>
        <v>Rotifer</v>
      </c>
    </row>
    <row r="381" spans="1:6" x14ac:dyDescent="0.3">
      <c r="A381" s="5">
        <v>45098</v>
      </c>
      <c r="B381">
        <v>65</v>
      </c>
      <c r="C381">
        <v>8</v>
      </c>
      <c r="D381">
        <v>343</v>
      </c>
      <c r="E381">
        <f t="shared" si="18"/>
        <v>1.2106082195355908E-3</v>
      </c>
      <c r="F381" t="str">
        <f t="shared" si="15"/>
        <v>Rotifer</v>
      </c>
    </row>
    <row r="382" spans="1:6" x14ac:dyDescent="0.3">
      <c r="A382" s="5">
        <v>45098</v>
      </c>
      <c r="B382">
        <v>66</v>
      </c>
      <c r="C382">
        <v>8</v>
      </c>
      <c r="D382">
        <v>365</v>
      </c>
      <c r="E382">
        <f t="shared" si="18"/>
        <v>1.4588137808602137E-3</v>
      </c>
      <c r="F382" t="str">
        <f t="shared" si="15"/>
        <v>Rotifer</v>
      </c>
    </row>
    <row r="383" spans="1:6" x14ac:dyDescent="0.3">
      <c r="A383" s="5">
        <v>45098</v>
      </c>
      <c r="B383">
        <v>70</v>
      </c>
      <c r="C383">
        <v>8</v>
      </c>
      <c r="D383">
        <v>295</v>
      </c>
      <c r="E383">
        <f t="shared" si="18"/>
        <v>7.7017125981880769E-4</v>
      </c>
      <c r="F383" t="str">
        <f t="shared" si="15"/>
        <v>Rotifer</v>
      </c>
    </row>
    <row r="384" spans="1:6" x14ac:dyDescent="0.3">
      <c r="A384" s="5">
        <v>45098</v>
      </c>
      <c r="B384">
        <v>71</v>
      </c>
      <c r="C384">
        <v>8</v>
      </c>
      <c r="D384">
        <v>333</v>
      </c>
      <c r="E384">
        <f t="shared" si="18"/>
        <v>1.1077811148642951E-3</v>
      </c>
      <c r="F384" t="str">
        <f t="shared" si="15"/>
        <v>Rotifer</v>
      </c>
    </row>
    <row r="385" spans="1:6" x14ac:dyDescent="0.3">
      <c r="A385" s="5">
        <v>45098</v>
      </c>
      <c r="B385">
        <v>75</v>
      </c>
      <c r="C385">
        <v>8</v>
      </c>
      <c r="D385">
        <v>326</v>
      </c>
      <c r="E385">
        <f t="shared" si="18"/>
        <v>1.0393793526965404E-3</v>
      </c>
      <c r="F385" t="str">
        <f t="shared" si="15"/>
        <v>Rotifer</v>
      </c>
    </row>
    <row r="386" spans="1:6" x14ac:dyDescent="0.3">
      <c r="A386" s="5">
        <v>45098</v>
      </c>
      <c r="B386">
        <v>78</v>
      </c>
      <c r="C386">
        <v>8</v>
      </c>
      <c r="D386">
        <v>360</v>
      </c>
      <c r="E386">
        <f t="shared" si="18"/>
        <v>1.3996800087517857E-3</v>
      </c>
      <c r="F386" t="str">
        <f t="shared" ref="F386:F449" si="19">IF(C386=1, "Cladoceran",IF(C386=2, "Cladoceran",IF(C386=3, "Copepod",IF(C386=4, "Copepod",IF(C386=5, "Copepod",IF(C386=6, "Rotifer",IF(C386=7, "Rotifer",IF(C386=8, "Rotifer",IF(C386=9, "Rotifer",IF(C386=10, "Rotifer",IF(C386=11, "Mollusca",IF(C386=12, "Cladoceran",IF(C386=13, "Copepod",IF(C386=14, "Copepod",IF(C386=15, "Rotifer")))))))))))))))</f>
        <v>Rotifer</v>
      </c>
    </row>
    <row r="387" spans="1:6" x14ac:dyDescent="0.3">
      <c r="A387" s="5">
        <v>45098</v>
      </c>
      <c r="B387">
        <v>81</v>
      </c>
      <c r="C387">
        <v>8</v>
      </c>
      <c r="D387">
        <v>373</v>
      </c>
      <c r="E387">
        <f t="shared" si="18"/>
        <v>1.5568535164149789E-3</v>
      </c>
      <c r="F387" t="str">
        <f t="shared" si="19"/>
        <v>Rotifer</v>
      </c>
    </row>
    <row r="388" spans="1:6" x14ac:dyDescent="0.3">
      <c r="A388" s="5">
        <v>45098</v>
      </c>
      <c r="B388">
        <v>84</v>
      </c>
      <c r="C388">
        <v>8</v>
      </c>
      <c r="D388">
        <v>420</v>
      </c>
      <c r="E388">
        <f t="shared" si="18"/>
        <v>2.2226400081692506E-3</v>
      </c>
      <c r="F388" t="str">
        <f t="shared" si="19"/>
        <v>Rotifer</v>
      </c>
    </row>
    <row r="389" spans="1:6" x14ac:dyDescent="0.3">
      <c r="A389" s="5">
        <v>45098</v>
      </c>
      <c r="B389">
        <v>85</v>
      </c>
      <c r="C389">
        <v>8</v>
      </c>
      <c r="D389">
        <v>373</v>
      </c>
      <c r="E389">
        <f t="shared" si="18"/>
        <v>1.5568535182326599E-3</v>
      </c>
      <c r="F389" t="str">
        <f t="shared" si="19"/>
        <v>Rotifer</v>
      </c>
    </row>
    <row r="390" spans="1:6" x14ac:dyDescent="0.3">
      <c r="A390" s="5">
        <v>45098</v>
      </c>
      <c r="B390">
        <v>86</v>
      </c>
      <c r="C390">
        <v>8</v>
      </c>
      <c r="D390">
        <v>351</v>
      </c>
      <c r="E390">
        <f t="shared" si="18"/>
        <v>1.2973065566217869E-3</v>
      </c>
      <c r="F390" t="str">
        <f t="shared" si="19"/>
        <v>Rotifer</v>
      </c>
    </row>
    <row r="391" spans="1:6" x14ac:dyDescent="0.3">
      <c r="A391" s="5">
        <v>45098</v>
      </c>
      <c r="B391">
        <v>88</v>
      </c>
      <c r="C391">
        <v>8</v>
      </c>
      <c r="D391">
        <v>337</v>
      </c>
      <c r="E391">
        <f t="shared" si="18"/>
        <v>1.1481825969969792E-3</v>
      </c>
      <c r="F391" t="str">
        <f t="shared" si="19"/>
        <v>Rotifer</v>
      </c>
    </row>
    <row r="392" spans="1:6" x14ac:dyDescent="0.3">
      <c r="A392" s="5">
        <v>45098</v>
      </c>
      <c r="B392">
        <v>89</v>
      </c>
      <c r="C392">
        <v>8</v>
      </c>
      <c r="D392">
        <v>319</v>
      </c>
      <c r="E392">
        <f t="shared" si="18"/>
        <v>9.7385277630791627E-4</v>
      </c>
      <c r="F392" t="str">
        <f t="shared" si="19"/>
        <v>Rotifer</v>
      </c>
    </row>
    <row r="393" spans="1:6" x14ac:dyDescent="0.3">
      <c r="A393" s="5">
        <v>45098</v>
      </c>
      <c r="B393">
        <v>93</v>
      </c>
      <c r="C393">
        <v>8</v>
      </c>
      <c r="D393">
        <v>405</v>
      </c>
      <c r="E393">
        <f t="shared" si="18"/>
        <v>1.9929037563612977E-3</v>
      </c>
      <c r="F393" t="str">
        <f t="shared" si="19"/>
        <v>Rotifer</v>
      </c>
    </row>
    <row r="394" spans="1:6" x14ac:dyDescent="0.3">
      <c r="A394" s="5">
        <v>45098</v>
      </c>
      <c r="B394">
        <v>94</v>
      </c>
      <c r="C394">
        <v>8</v>
      </c>
      <c r="D394">
        <v>321</v>
      </c>
      <c r="E394">
        <f t="shared" si="18"/>
        <v>9.9228484139805622E-4</v>
      </c>
      <c r="F394" t="str">
        <f t="shared" si="19"/>
        <v>Rotifer</v>
      </c>
    </row>
    <row r="395" spans="1:6" x14ac:dyDescent="0.3">
      <c r="A395" s="5">
        <v>45098</v>
      </c>
      <c r="B395">
        <v>95</v>
      </c>
      <c r="C395">
        <v>8</v>
      </c>
      <c r="D395">
        <v>385</v>
      </c>
      <c r="E395">
        <f t="shared" si="18"/>
        <v>1.7119987545790953E-3</v>
      </c>
      <c r="F395" t="str">
        <f t="shared" si="19"/>
        <v>Rotifer</v>
      </c>
    </row>
    <row r="396" spans="1:6" x14ac:dyDescent="0.3">
      <c r="A396" s="5">
        <v>45098</v>
      </c>
      <c r="B396">
        <v>96</v>
      </c>
      <c r="C396">
        <v>8</v>
      </c>
      <c r="D396">
        <v>349</v>
      </c>
      <c r="E396">
        <f t="shared" si="18"/>
        <v>1.2752564839802942E-3</v>
      </c>
      <c r="F396" t="str">
        <f t="shared" si="19"/>
        <v>Rotifer</v>
      </c>
    </row>
    <row r="397" spans="1:6" x14ac:dyDescent="0.3">
      <c r="A397" s="5">
        <v>45098</v>
      </c>
      <c r="B397">
        <v>98</v>
      </c>
      <c r="C397">
        <v>8</v>
      </c>
      <c r="D397">
        <v>338</v>
      </c>
      <c r="E397">
        <f t="shared" si="18"/>
        <v>1.1584341724139569E-3</v>
      </c>
      <c r="F397" t="str">
        <f t="shared" si="19"/>
        <v>Rotifer</v>
      </c>
    </row>
    <row r="398" spans="1:6" x14ac:dyDescent="0.3">
      <c r="A398" s="5">
        <v>45098</v>
      </c>
      <c r="B398">
        <v>99</v>
      </c>
      <c r="C398">
        <v>8</v>
      </c>
      <c r="D398">
        <v>352</v>
      </c>
      <c r="E398">
        <f t="shared" si="18"/>
        <v>1.3084262671817363E-3</v>
      </c>
      <c r="F398" t="str">
        <f t="shared" si="19"/>
        <v>Rotifer</v>
      </c>
    </row>
    <row r="399" spans="1:6" x14ac:dyDescent="0.3">
      <c r="A399" s="5">
        <v>45098</v>
      </c>
      <c r="B399">
        <v>100</v>
      </c>
      <c r="C399">
        <v>8</v>
      </c>
      <c r="D399">
        <v>381</v>
      </c>
      <c r="E399">
        <f t="shared" si="18"/>
        <v>1.6591902460670008E-3</v>
      </c>
      <c r="F399" t="str">
        <f t="shared" si="19"/>
        <v>Rotifer</v>
      </c>
    </row>
    <row r="400" spans="1:6" x14ac:dyDescent="0.3">
      <c r="A400" s="5">
        <v>45162</v>
      </c>
      <c r="B400">
        <v>58</v>
      </c>
      <c r="C400">
        <v>8</v>
      </c>
      <c r="D400">
        <v>374</v>
      </c>
      <c r="E400">
        <f t="shared" si="18"/>
        <v>1.5694087631795812E-3</v>
      </c>
      <c r="F400" t="str">
        <f t="shared" si="19"/>
        <v>Rotifer</v>
      </c>
    </row>
    <row r="401" spans="1:6" x14ac:dyDescent="0.3">
      <c r="A401" s="5">
        <v>44824</v>
      </c>
      <c r="B401">
        <v>68</v>
      </c>
      <c r="C401">
        <v>9</v>
      </c>
      <c r="D401">
        <v>197</v>
      </c>
      <c r="E401">
        <f>(D401/1000)^3 * 0.02</f>
        <v>1.5290746000000004E-4</v>
      </c>
      <c r="F401" t="str">
        <f t="shared" si="19"/>
        <v>Rotifer</v>
      </c>
    </row>
    <row r="402" spans="1:6" x14ac:dyDescent="0.3">
      <c r="A402" s="5">
        <v>44824</v>
      </c>
      <c r="B402">
        <v>70</v>
      </c>
      <c r="C402">
        <v>9</v>
      </c>
      <c r="D402">
        <v>198</v>
      </c>
      <c r="E402">
        <f t="shared" ref="E402:E465" si="20">(D402/1000)^3 * 0.02</f>
        <v>1.5524784000000002E-4</v>
      </c>
      <c r="F402" t="str">
        <f t="shared" si="19"/>
        <v>Rotifer</v>
      </c>
    </row>
    <row r="403" spans="1:6" x14ac:dyDescent="0.3">
      <c r="A403" s="5">
        <v>44824</v>
      </c>
      <c r="B403">
        <v>74</v>
      </c>
      <c r="C403">
        <v>9</v>
      </c>
      <c r="D403">
        <v>198</v>
      </c>
      <c r="E403">
        <f t="shared" si="20"/>
        <v>1.5524784000000002E-4</v>
      </c>
      <c r="F403" t="str">
        <f t="shared" si="19"/>
        <v>Rotifer</v>
      </c>
    </row>
    <row r="404" spans="1:6" x14ac:dyDescent="0.3">
      <c r="A404" s="5">
        <v>44824</v>
      </c>
      <c r="B404">
        <v>75</v>
      </c>
      <c r="C404">
        <v>9</v>
      </c>
      <c r="D404">
        <v>204</v>
      </c>
      <c r="E404">
        <f t="shared" si="20"/>
        <v>1.6979327999999994E-4</v>
      </c>
      <c r="F404" t="str">
        <f t="shared" si="19"/>
        <v>Rotifer</v>
      </c>
    </row>
    <row r="405" spans="1:6" x14ac:dyDescent="0.3">
      <c r="A405" s="5">
        <v>44824</v>
      </c>
      <c r="B405">
        <v>78</v>
      </c>
      <c r="C405">
        <v>9</v>
      </c>
      <c r="D405">
        <v>167</v>
      </c>
      <c r="E405">
        <f t="shared" si="20"/>
        <v>9.3149260000000017E-5</v>
      </c>
      <c r="F405" t="str">
        <f t="shared" si="19"/>
        <v>Rotifer</v>
      </c>
    </row>
    <row r="406" spans="1:6" x14ac:dyDescent="0.3">
      <c r="A406" s="5">
        <v>44824</v>
      </c>
      <c r="B406">
        <v>79</v>
      </c>
      <c r="C406">
        <v>9</v>
      </c>
      <c r="D406">
        <v>227</v>
      </c>
      <c r="E406">
        <f t="shared" si="20"/>
        <v>2.3394166000000006E-4</v>
      </c>
      <c r="F406" t="str">
        <f t="shared" si="19"/>
        <v>Rotifer</v>
      </c>
    </row>
    <row r="407" spans="1:6" x14ac:dyDescent="0.3">
      <c r="A407" s="5">
        <v>44824</v>
      </c>
      <c r="B407">
        <v>86</v>
      </c>
      <c r="C407">
        <v>9</v>
      </c>
      <c r="D407">
        <v>211</v>
      </c>
      <c r="E407">
        <f t="shared" si="20"/>
        <v>1.8787861999999998E-4</v>
      </c>
      <c r="F407" t="str">
        <f t="shared" si="19"/>
        <v>Rotifer</v>
      </c>
    </row>
    <row r="408" spans="1:6" x14ac:dyDescent="0.3">
      <c r="A408" s="5">
        <v>44824</v>
      </c>
      <c r="B408">
        <v>89</v>
      </c>
      <c r="C408">
        <v>9</v>
      </c>
      <c r="D408">
        <v>151</v>
      </c>
      <c r="E408">
        <f t="shared" si="20"/>
        <v>6.8859020000000001E-5</v>
      </c>
      <c r="F408" t="str">
        <f t="shared" si="19"/>
        <v>Rotifer</v>
      </c>
    </row>
    <row r="409" spans="1:6" x14ac:dyDescent="0.3">
      <c r="A409" s="5">
        <v>44824</v>
      </c>
      <c r="B409">
        <v>91</v>
      </c>
      <c r="C409">
        <v>9</v>
      </c>
      <c r="D409">
        <v>172</v>
      </c>
      <c r="E409">
        <f t="shared" si="20"/>
        <v>1.0176895999999998E-4</v>
      </c>
      <c r="F409" t="str">
        <f t="shared" si="19"/>
        <v>Rotifer</v>
      </c>
    </row>
    <row r="410" spans="1:6" x14ac:dyDescent="0.3">
      <c r="A410" s="5">
        <v>44824</v>
      </c>
      <c r="B410">
        <v>92</v>
      </c>
      <c r="C410">
        <v>9</v>
      </c>
      <c r="D410">
        <v>222</v>
      </c>
      <c r="E410">
        <f t="shared" si="20"/>
        <v>2.1882096000000001E-4</v>
      </c>
      <c r="F410" t="str">
        <f t="shared" si="19"/>
        <v>Rotifer</v>
      </c>
    </row>
    <row r="411" spans="1:6" x14ac:dyDescent="0.3">
      <c r="A411" s="5">
        <v>44824</v>
      </c>
      <c r="B411">
        <v>93</v>
      </c>
      <c r="C411">
        <v>9</v>
      </c>
      <c r="D411">
        <v>141</v>
      </c>
      <c r="E411">
        <f t="shared" si="20"/>
        <v>5.6064419999999979E-5</v>
      </c>
      <c r="F411" t="str">
        <f t="shared" si="19"/>
        <v>Rotifer</v>
      </c>
    </row>
    <row r="412" spans="1:6" x14ac:dyDescent="0.3">
      <c r="A412" s="5">
        <v>44824</v>
      </c>
      <c r="B412">
        <v>94</v>
      </c>
      <c r="C412">
        <v>9</v>
      </c>
      <c r="D412">
        <v>211</v>
      </c>
      <c r="E412">
        <f t="shared" si="20"/>
        <v>1.8787861999999998E-4</v>
      </c>
      <c r="F412" t="str">
        <f t="shared" si="19"/>
        <v>Rotifer</v>
      </c>
    </row>
    <row r="413" spans="1:6" x14ac:dyDescent="0.3">
      <c r="A413" s="5">
        <v>44824</v>
      </c>
      <c r="B413">
        <v>95</v>
      </c>
      <c r="C413">
        <v>9</v>
      </c>
      <c r="D413">
        <v>198</v>
      </c>
      <c r="E413">
        <f t="shared" si="20"/>
        <v>1.5524784000000002E-4</v>
      </c>
      <c r="F413" t="str">
        <f t="shared" si="19"/>
        <v>Rotifer</v>
      </c>
    </row>
    <row r="414" spans="1:6" x14ac:dyDescent="0.3">
      <c r="A414" s="5">
        <v>44824</v>
      </c>
      <c r="B414">
        <v>98</v>
      </c>
      <c r="C414">
        <v>9</v>
      </c>
      <c r="D414">
        <v>204</v>
      </c>
      <c r="E414">
        <f t="shared" si="20"/>
        <v>1.6979327999999994E-4</v>
      </c>
      <c r="F414" t="str">
        <f t="shared" si="19"/>
        <v>Rotifer</v>
      </c>
    </row>
    <row r="415" spans="1:6" x14ac:dyDescent="0.3">
      <c r="A415" s="5">
        <v>44847</v>
      </c>
      <c r="B415">
        <v>15</v>
      </c>
      <c r="C415">
        <v>9</v>
      </c>
      <c r="D415">
        <v>153</v>
      </c>
      <c r="E415">
        <f t="shared" si="20"/>
        <v>7.1631540000000003E-5</v>
      </c>
      <c r="F415" t="str">
        <f t="shared" si="19"/>
        <v>Rotifer</v>
      </c>
    </row>
    <row r="416" spans="1:6" x14ac:dyDescent="0.3">
      <c r="A416" s="5">
        <v>44847</v>
      </c>
      <c r="B416">
        <v>16</v>
      </c>
      <c r="C416">
        <v>9</v>
      </c>
      <c r="D416">
        <v>152</v>
      </c>
      <c r="E416">
        <f t="shared" si="20"/>
        <v>7.0236159999999994E-5</v>
      </c>
      <c r="F416" t="str">
        <f t="shared" si="19"/>
        <v>Rotifer</v>
      </c>
    </row>
    <row r="417" spans="1:6" x14ac:dyDescent="0.3">
      <c r="A417" s="5">
        <v>44847</v>
      </c>
      <c r="B417">
        <v>20</v>
      </c>
      <c r="C417">
        <v>9</v>
      </c>
      <c r="D417">
        <v>172</v>
      </c>
      <c r="E417">
        <f t="shared" si="20"/>
        <v>1.0176895999999998E-4</v>
      </c>
      <c r="F417" t="str">
        <f t="shared" si="19"/>
        <v>Rotifer</v>
      </c>
    </row>
    <row r="418" spans="1:6" x14ac:dyDescent="0.3">
      <c r="A418" s="5">
        <v>44847</v>
      </c>
      <c r="B418">
        <v>23</v>
      </c>
      <c r="C418">
        <v>9</v>
      </c>
      <c r="D418">
        <v>157</v>
      </c>
      <c r="E418">
        <f t="shared" si="20"/>
        <v>7.739786000000001E-5</v>
      </c>
      <c r="F418" t="str">
        <f t="shared" si="19"/>
        <v>Rotifer</v>
      </c>
    </row>
    <row r="419" spans="1:6" x14ac:dyDescent="0.3">
      <c r="A419" s="5">
        <v>44847</v>
      </c>
      <c r="B419">
        <v>26</v>
      </c>
      <c r="C419">
        <v>9</v>
      </c>
      <c r="D419">
        <v>176</v>
      </c>
      <c r="E419">
        <f t="shared" si="20"/>
        <v>1.0903551999999998E-4</v>
      </c>
      <c r="F419" t="str">
        <f t="shared" si="19"/>
        <v>Rotifer</v>
      </c>
    </row>
    <row r="420" spans="1:6" x14ac:dyDescent="0.3">
      <c r="A420" s="5">
        <v>44847</v>
      </c>
      <c r="B420">
        <v>28</v>
      </c>
      <c r="C420">
        <v>9</v>
      </c>
      <c r="D420">
        <v>185</v>
      </c>
      <c r="E420">
        <f t="shared" si="20"/>
        <v>1.2663249999999998E-4</v>
      </c>
      <c r="F420" t="str">
        <f t="shared" si="19"/>
        <v>Rotifer</v>
      </c>
    </row>
    <row r="421" spans="1:6" x14ac:dyDescent="0.3">
      <c r="A421" s="5">
        <v>44847</v>
      </c>
      <c r="B421">
        <v>32</v>
      </c>
      <c r="C421">
        <v>9</v>
      </c>
      <c r="D421">
        <v>209</v>
      </c>
      <c r="E421">
        <f t="shared" si="20"/>
        <v>1.8258657999999998E-4</v>
      </c>
      <c r="F421" t="str">
        <f t="shared" si="19"/>
        <v>Rotifer</v>
      </c>
    </row>
    <row r="422" spans="1:6" x14ac:dyDescent="0.3">
      <c r="A422" s="5">
        <v>44847</v>
      </c>
      <c r="B422">
        <v>38</v>
      </c>
      <c r="C422">
        <v>9</v>
      </c>
      <c r="D422">
        <v>177</v>
      </c>
      <c r="E422">
        <f t="shared" si="20"/>
        <v>1.1090465999999999E-4</v>
      </c>
      <c r="F422" t="str">
        <f t="shared" si="19"/>
        <v>Rotifer</v>
      </c>
    </row>
    <row r="423" spans="1:6" x14ac:dyDescent="0.3">
      <c r="A423" s="5">
        <v>44847</v>
      </c>
      <c r="B423">
        <v>39</v>
      </c>
      <c r="C423">
        <v>9</v>
      </c>
      <c r="D423">
        <v>179</v>
      </c>
      <c r="E423">
        <f t="shared" si="20"/>
        <v>1.1470678E-4</v>
      </c>
      <c r="F423" t="str">
        <f t="shared" si="19"/>
        <v>Rotifer</v>
      </c>
    </row>
    <row r="424" spans="1:6" x14ac:dyDescent="0.3">
      <c r="A424" s="5">
        <v>44847</v>
      </c>
      <c r="B424">
        <v>40</v>
      </c>
      <c r="C424">
        <v>9</v>
      </c>
      <c r="D424">
        <v>186</v>
      </c>
      <c r="E424">
        <f t="shared" si="20"/>
        <v>1.2869712E-4</v>
      </c>
      <c r="F424" t="str">
        <f t="shared" si="19"/>
        <v>Rotifer</v>
      </c>
    </row>
    <row r="425" spans="1:6" x14ac:dyDescent="0.3">
      <c r="A425" s="5">
        <v>44847</v>
      </c>
      <c r="B425">
        <v>53</v>
      </c>
      <c r="C425">
        <v>9</v>
      </c>
      <c r="D425">
        <v>147</v>
      </c>
      <c r="E425">
        <f t="shared" si="20"/>
        <v>6.3530459999999988E-5</v>
      </c>
      <c r="F425" t="str">
        <f t="shared" si="19"/>
        <v>Rotifer</v>
      </c>
    </row>
    <row r="426" spans="1:6" x14ac:dyDescent="0.3">
      <c r="A426" s="5">
        <v>44847</v>
      </c>
      <c r="B426">
        <v>72</v>
      </c>
      <c r="C426">
        <v>9</v>
      </c>
      <c r="D426">
        <v>203</v>
      </c>
      <c r="E426">
        <f t="shared" si="20"/>
        <v>1.6730854000000003E-4</v>
      </c>
      <c r="F426" t="str">
        <f t="shared" si="19"/>
        <v>Rotifer</v>
      </c>
    </row>
    <row r="427" spans="1:6" x14ac:dyDescent="0.3">
      <c r="A427" s="5">
        <v>44847</v>
      </c>
      <c r="B427">
        <v>75</v>
      </c>
      <c r="C427">
        <v>9</v>
      </c>
      <c r="D427">
        <v>114</v>
      </c>
      <c r="E427">
        <f t="shared" si="20"/>
        <v>2.9630880000000007E-5</v>
      </c>
      <c r="F427" t="str">
        <f t="shared" si="19"/>
        <v>Rotifer</v>
      </c>
    </row>
    <row r="428" spans="1:6" x14ac:dyDescent="0.3">
      <c r="A428" s="5">
        <v>44847</v>
      </c>
      <c r="B428">
        <v>81</v>
      </c>
      <c r="C428">
        <v>9</v>
      </c>
      <c r="D428">
        <v>174</v>
      </c>
      <c r="E428">
        <f t="shared" si="20"/>
        <v>1.0536047999999997E-4</v>
      </c>
      <c r="F428" t="str">
        <f t="shared" si="19"/>
        <v>Rotifer</v>
      </c>
    </row>
    <row r="429" spans="1:6" x14ac:dyDescent="0.3">
      <c r="A429" s="5">
        <v>44847</v>
      </c>
      <c r="B429">
        <v>86</v>
      </c>
      <c r="C429">
        <v>9</v>
      </c>
      <c r="D429">
        <v>121</v>
      </c>
      <c r="E429">
        <f t="shared" si="20"/>
        <v>3.5431219999999995E-5</v>
      </c>
      <c r="F429" t="str">
        <f t="shared" si="19"/>
        <v>Rotifer</v>
      </c>
    </row>
    <row r="430" spans="1:6" x14ac:dyDescent="0.3">
      <c r="A430" s="5">
        <v>44847</v>
      </c>
      <c r="B430">
        <v>93</v>
      </c>
      <c r="C430">
        <v>9</v>
      </c>
      <c r="D430">
        <v>173</v>
      </c>
      <c r="E430">
        <f t="shared" si="20"/>
        <v>1.0355433999999999E-4</v>
      </c>
      <c r="F430" t="str">
        <f t="shared" si="19"/>
        <v>Rotifer</v>
      </c>
    </row>
    <row r="431" spans="1:6" x14ac:dyDescent="0.3">
      <c r="A431" s="5">
        <v>44847</v>
      </c>
      <c r="B431">
        <v>97</v>
      </c>
      <c r="C431">
        <v>9</v>
      </c>
      <c r="D431">
        <v>168</v>
      </c>
      <c r="E431">
        <f t="shared" si="20"/>
        <v>9.483264000000002E-5</v>
      </c>
      <c r="F431" t="str">
        <f t="shared" si="19"/>
        <v>Rotifer</v>
      </c>
    </row>
    <row r="432" spans="1:6" x14ac:dyDescent="0.3">
      <c r="A432" s="5">
        <v>44847</v>
      </c>
      <c r="B432">
        <v>98</v>
      </c>
      <c r="C432">
        <v>9</v>
      </c>
      <c r="D432">
        <v>156</v>
      </c>
      <c r="E432">
        <f t="shared" si="20"/>
        <v>7.5928320000000004E-5</v>
      </c>
      <c r="F432" t="str">
        <f t="shared" si="19"/>
        <v>Rotifer</v>
      </c>
    </row>
    <row r="433" spans="1:6" x14ac:dyDescent="0.3">
      <c r="A433" s="5">
        <v>45010</v>
      </c>
      <c r="B433">
        <v>2</v>
      </c>
      <c r="C433">
        <v>9</v>
      </c>
      <c r="D433">
        <v>164</v>
      </c>
      <c r="E433">
        <f t="shared" si="20"/>
        <v>8.8218880000000022E-5</v>
      </c>
      <c r="F433" t="str">
        <f t="shared" si="19"/>
        <v>Rotifer</v>
      </c>
    </row>
    <row r="434" spans="1:6" x14ac:dyDescent="0.3">
      <c r="A434" s="5">
        <v>45010</v>
      </c>
      <c r="B434">
        <v>16</v>
      </c>
      <c r="C434">
        <v>9</v>
      </c>
      <c r="D434">
        <v>143</v>
      </c>
      <c r="E434">
        <f t="shared" si="20"/>
        <v>5.848413999999998E-5</v>
      </c>
      <c r="F434" t="str">
        <f t="shared" si="19"/>
        <v>Rotifer</v>
      </c>
    </row>
    <row r="435" spans="1:6" x14ac:dyDescent="0.3">
      <c r="A435" s="5">
        <v>45010</v>
      </c>
      <c r="B435">
        <v>48</v>
      </c>
      <c r="C435">
        <v>9</v>
      </c>
      <c r="D435">
        <v>171</v>
      </c>
      <c r="E435">
        <f t="shared" si="20"/>
        <v>1.0000422000000002E-4</v>
      </c>
      <c r="F435" t="str">
        <f t="shared" si="19"/>
        <v>Rotifer</v>
      </c>
    </row>
    <row r="436" spans="1:6" x14ac:dyDescent="0.3">
      <c r="A436" s="5">
        <v>45062</v>
      </c>
      <c r="B436">
        <v>53</v>
      </c>
      <c r="C436">
        <v>9</v>
      </c>
      <c r="D436">
        <v>147</v>
      </c>
      <c r="E436">
        <f t="shared" si="20"/>
        <v>6.3530459999999988E-5</v>
      </c>
      <c r="F436" t="str">
        <f t="shared" si="19"/>
        <v>Rotifer</v>
      </c>
    </row>
    <row r="437" spans="1:6" x14ac:dyDescent="0.3">
      <c r="A437" s="5">
        <v>45062</v>
      </c>
      <c r="B437">
        <v>79</v>
      </c>
      <c r="C437">
        <v>9</v>
      </c>
      <c r="D437">
        <v>122</v>
      </c>
      <c r="E437">
        <f t="shared" si="20"/>
        <v>3.6316960000000002E-5</v>
      </c>
      <c r="F437" t="str">
        <f t="shared" si="19"/>
        <v>Rotifer</v>
      </c>
    </row>
    <row r="438" spans="1:6" x14ac:dyDescent="0.3">
      <c r="A438" s="5">
        <v>45098</v>
      </c>
      <c r="B438">
        <v>2</v>
      </c>
      <c r="C438">
        <v>9</v>
      </c>
      <c r="D438">
        <v>167</v>
      </c>
      <c r="E438">
        <f t="shared" si="20"/>
        <v>9.3149260000000017E-5</v>
      </c>
      <c r="F438" t="str">
        <f t="shared" si="19"/>
        <v>Rotifer</v>
      </c>
    </row>
    <row r="439" spans="1:6" x14ac:dyDescent="0.3">
      <c r="A439" s="5">
        <v>45098</v>
      </c>
      <c r="B439">
        <v>6</v>
      </c>
      <c r="C439">
        <v>9</v>
      </c>
      <c r="D439">
        <v>167</v>
      </c>
      <c r="E439">
        <f t="shared" si="20"/>
        <v>9.3149260000000017E-5</v>
      </c>
      <c r="F439" t="str">
        <f t="shared" si="19"/>
        <v>Rotifer</v>
      </c>
    </row>
    <row r="440" spans="1:6" x14ac:dyDescent="0.3">
      <c r="A440" s="5">
        <v>45098</v>
      </c>
      <c r="B440">
        <v>10</v>
      </c>
      <c r="C440">
        <v>9</v>
      </c>
      <c r="D440">
        <v>189</v>
      </c>
      <c r="E440">
        <f t="shared" si="20"/>
        <v>1.3502538000000002E-4</v>
      </c>
      <c r="F440" t="str">
        <f t="shared" si="19"/>
        <v>Rotifer</v>
      </c>
    </row>
    <row r="441" spans="1:6" x14ac:dyDescent="0.3">
      <c r="A441" s="5">
        <v>45098</v>
      </c>
      <c r="B441">
        <v>12</v>
      </c>
      <c r="C441">
        <v>9</v>
      </c>
      <c r="D441">
        <v>181</v>
      </c>
      <c r="E441">
        <f t="shared" si="20"/>
        <v>1.1859482E-4</v>
      </c>
      <c r="F441" t="str">
        <f t="shared" si="19"/>
        <v>Rotifer</v>
      </c>
    </row>
    <row r="442" spans="1:6" x14ac:dyDescent="0.3">
      <c r="A442" s="5">
        <v>45098</v>
      </c>
      <c r="B442">
        <v>14</v>
      </c>
      <c r="C442">
        <v>9</v>
      </c>
      <c r="D442">
        <v>149</v>
      </c>
      <c r="E442">
        <f t="shared" si="20"/>
        <v>6.615898E-5</v>
      </c>
      <c r="F442" t="str">
        <f t="shared" si="19"/>
        <v>Rotifer</v>
      </c>
    </row>
    <row r="443" spans="1:6" x14ac:dyDescent="0.3">
      <c r="A443" s="5">
        <v>45098</v>
      </c>
      <c r="B443">
        <v>32</v>
      </c>
      <c r="C443">
        <v>9</v>
      </c>
      <c r="D443">
        <v>178</v>
      </c>
      <c r="E443">
        <f t="shared" si="20"/>
        <v>1.1279504E-4</v>
      </c>
      <c r="F443" t="str">
        <f t="shared" si="19"/>
        <v>Rotifer</v>
      </c>
    </row>
    <row r="444" spans="1:6" x14ac:dyDescent="0.3">
      <c r="A444" s="5">
        <v>45098</v>
      </c>
      <c r="B444">
        <v>37</v>
      </c>
      <c r="C444">
        <v>9</v>
      </c>
      <c r="D444">
        <v>124</v>
      </c>
      <c r="E444">
        <f t="shared" si="20"/>
        <v>3.8132479999999993E-5</v>
      </c>
      <c r="F444" t="str">
        <f t="shared" si="19"/>
        <v>Rotifer</v>
      </c>
    </row>
    <row r="445" spans="1:6" x14ac:dyDescent="0.3">
      <c r="A445" s="5">
        <v>45098</v>
      </c>
      <c r="B445">
        <v>49</v>
      </c>
      <c r="C445">
        <v>9</v>
      </c>
      <c r="D445">
        <v>211</v>
      </c>
      <c r="E445">
        <f t="shared" si="20"/>
        <v>1.8787861999999998E-4</v>
      </c>
      <c r="F445" t="str">
        <f t="shared" si="19"/>
        <v>Rotifer</v>
      </c>
    </row>
    <row r="446" spans="1:6" x14ac:dyDescent="0.3">
      <c r="A446" s="5">
        <v>45098</v>
      </c>
      <c r="B446">
        <v>51</v>
      </c>
      <c r="C446">
        <v>9</v>
      </c>
      <c r="D446">
        <v>206</v>
      </c>
      <c r="E446">
        <f t="shared" si="20"/>
        <v>1.7483631999999996E-4</v>
      </c>
      <c r="F446" t="str">
        <f t="shared" si="19"/>
        <v>Rotifer</v>
      </c>
    </row>
    <row r="447" spans="1:6" x14ac:dyDescent="0.3">
      <c r="A447" s="5">
        <v>45098</v>
      </c>
      <c r="B447">
        <v>63</v>
      </c>
      <c r="C447">
        <v>9</v>
      </c>
      <c r="D447">
        <v>160</v>
      </c>
      <c r="E447">
        <f t="shared" si="20"/>
        <v>8.1920000000000015E-5</v>
      </c>
      <c r="F447" t="str">
        <f t="shared" si="19"/>
        <v>Rotifer</v>
      </c>
    </row>
    <row r="448" spans="1:6" x14ac:dyDescent="0.3">
      <c r="A448" s="5">
        <v>45098</v>
      </c>
      <c r="B448">
        <v>68</v>
      </c>
      <c r="C448">
        <v>9</v>
      </c>
      <c r="D448">
        <v>217</v>
      </c>
      <c r="E448">
        <f t="shared" si="20"/>
        <v>2.0436626000000001E-4</v>
      </c>
      <c r="F448" t="str">
        <f t="shared" si="19"/>
        <v>Rotifer</v>
      </c>
    </row>
    <row r="449" spans="1:6" x14ac:dyDescent="0.3">
      <c r="A449" s="5">
        <v>45098</v>
      </c>
      <c r="B449">
        <v>90</v>
      </c>
      <c r="C449">
        <v>9</v>
      </c>
      <c r="D449">
        <v>157</v>
      </c>
      <c r="E449">
        <f t="shared" si="20"/>
        <v>7.739786000000001E-5</v>
      </c>
      <c r="F449" t="str">
        <f t="shared" si="19"/>
        <v>Rotifer</v>
      </c>
    </row>
    <row r="450" spans="1:6" x14ac:dyDescent="0.3">
      <c r="A450" s="5">
        <v>45098</v>
      </c>
      <c r="B450">
        <v>91</v>
      </c>
      <c r="C450">
        <v>9</v>
      </c>
      <c r="D450">
        <v>130</v>
      </c>
      <c r="E450">
        <f t="shared" si="20"/>
        <v>4.3940000000000003E-5</v>
      </c>
      <c r="F450" t="str">
        <f t="shared" ref="F450:F513" si="21">IF(C450=1, "Cladoceran",IF(C450=2, "Cladoceran",IF(C450=3, "Copepod",IF(C450=4, "Copepod",IF(C450=5, "Copepod",IF(C450=6, "Rotifer",IF(C450=7, "Rotifer",IF(C450=8, "Rotifer",IF(C450=9, "Rotifer",IF(C450=10, "Rotifer",IF(C450=11, "Mollusca",IF(C450=12, "Cladoceran",IF(C450=13, "Copepod",IF(C450=14, "Copepod",IF(C450=15, "Rotifer")))))))))))))))</f>
        <v>Rotifer</v>
      </c>
    </row>
    <row r="451" spans="1:6" x14ac:dyDescent="0.3">
      <c r="A451" s="5">
        <v>45162</v>
      </c>
      <c r="B451">
        <v>1</v>
      </c>
      <c r="C451">
        <v>9</v>
      </c>
      <c r="D451">
        <v>181</v>
      </c>
      <c r="E451">
        <f t="shared" si="20"/>
        <v>1.1859482E-4</v>
      </c>
      <c r="F451" t="str">
        <f t="shared" si="21"/>
        <v>Rotifer</v>
      </c>
    </row>
    <row r="452" spans="1:6" x14ac:dyDescent="0.3">
      <c r="A452" s="5">
        <v>45162</v>
      </c>
      <c r="B452">
        <v>2</v>
      </c>
      <c r="C452">
        <v>9</v>
      </c>
      <c r="D452">
        <v>204</v>
      </c>
      <c r="E452">
        <f t="shared" si="20"/>
        <v>1.6979327999999994E-4</v>
      </c>
      <c r="F452" t="str">
        <f t="shared" si="21"/>
        <v>Rotifer</v>
      </c>
    </row>
    <row r="453" spans="1:6" x14ac:dyDescent="0.3">
      <c r="A453" s="5">
        <v>45162</v>
      </c>
      <c r="B453">
        <v>3</v>
      </c>
      <c r="C453">
        <v>9</v>
      </c>
      <c r="D453">
        <v>175</v>
      </c>
      <c r="E453">
        <f t="shared" si="20"/>
        <v>1.0718749999999997E-4</v>
      </c>
      <c r="F453" t="str">
        <f t="shared" si="21"/>
        <v>Rotifer</v>
      </c>
    </row>
    <row r="454" spans="1:6" x14ac:dyDescent="0.3">
      <c r="A454" s="5">
        <v>45162</v>
      </c>
      <c r="B454">
        <v>6</v>
      </c>
      <c r="C454">
        <v>9</v>
      </c>
      <c r="D454">
        <v>178</v>
      </c>
      <c r="E454">
        <f t="shared" si="20"/>
        <v>1.1279504E-4</v>
      </c>
      <c r="F454" t="str">
        <f t="shared" si="21"/>
        <v>Rotifer</v>
      </c>
    </row>
    <row r="455" spans="1:6" x14ac:dyDescent="0.3">
      <c r="A455" s="5">
        <v>45162</v>
      </c>
      <c r="B455">
        <v>7</v>
      </c>
      <c r="C455">
        <v>9</v>
      </c>
      <c r="D455">
        <v>193</v>
      </c>
      <c r="E455">
        <f t="shared" si="20"/>
        <v>1.4378114000000003E-4</v>
      </c>
      <c r="F455" t="str">
        <f t="shared" si="21"/>
        <v>Rotifer</v>
      </c>
    </row>
    <row r="456" spans="1:6" x14ac:dyDescent="0.3">
      <c r="A456" s="5">
        <v>45162</v>
      </c>
      <c r="B456">
        <v>8</v>
      </c>
      <c r="C456">
        <v>9</v>
      </c>
      <c r="D456">
        <v>197</v>
      </c>
      <c r="E456">
        <f t="shared" si="20"/>
        <v>1.5290746000000004E-4</v>
      </c>
      <c r="F456" t="str">
        <f t="shared" si="21"/>
        <v>Rotifer</v>
      </c>
    </row>
    <row r="457" spans="1:6" x14ac:dyDescent="0.3">
      <c r="A457" s="5">
        <v>45162</v>
      </c>
      <c r="B457">
        <v>9</v>
      </c>
      <c r="C457">
        <v>9</v>
      </c>
      <c r="D457">
        <v>195</v>
      </c>
      <c r="E457">
        <f t="shared" si="20"/>
        <v>1.4829750000000001E-4</v>
      </c>
      <c r="F457" t="str">
        <f t="shared" si="21"/>
        <v>Rotifer</v>
      </c>
    </row>
    <row r="458" spans="1:6" x14ac:dyDescent="0.3">
      <c r="A458" s="5">
        <v>45162</v>
      </c>
      <c r="B458">
        <v>10</v>
      </c>
      <c r="C458">
        <v>9</v>
      </c>
      <c r="D458">
        <v>205</v>
      </c>
      <c r="E458">
        <f t="shared" si="20"/>
        <v>1.7230249999999997E-4</v>
      </c>
      <c r="F458" t="str">
        <f t="shared" si="21"/>
        <v>Rotifer</v>
      </c>
    </row>
    <row r="459" spans="1:6" x14ac:dyDescent="0.3">
      <c r="A459" s="5">
        <v>45162</v>
      </c>
      <c r="B459">
        <v>11</v>
      </c>
      <c r="C459">
        <v>9</v>
      </c>
      <c r="D459">
        <v>207</v>
      </c>
      <c r="E459">
        <f t="shared" si="20"/>
        <v>1.7739486E-4</v>
      </c>
      <c r="F459" t="str">
        <f t="shared" si="21"/>
        <v>Rotifer</v>
      </c>
    </row>
    <row r="460" spans="1:6" x14ac:dyDescent="0.3">
      <c r="A460" s="5">
        <v>45162</v>
      </c>
      <c r="B460">
        <v>12</v>
      </c>
      <c r="C460">
        <v>9</v>
      </c>
      <c r="D460">
        <v>175</v>
      </c>
      <c r="E460">
        <f t="shared" si="20"/>
        <v>1.0718749999999997E-4</v>
      </c>
      <c r="F460" t="str">
        <f t="shared" si="21"/>
        <v>Rotifer</v>
      </c>
    </row>
    <row r="461" spans="1:6" x14ac:dyDescent="0.3">
      <c r="A461" s="5">
        <v>45162</v>
      </c>
      <c r="B461">
        <v>14</v>
      </c>
      <c r="C461">
        <v>9</v>
      </c>
      <c r="D461">
        <v>203</v>
      </c>
      <c r="E461">
        <f t="shared" si="20"/>
        <v>1.6730854000000003E-4</v>
      </c>
      <c r="F461" t="str">
        <f t="shared" si="21"/>
        <v>Rotifer</v>
      </c>
    </row>
    <row r="462" spans="1:6" x14ac:dyDescent="0.3">
      <c r="A462" s="5">
        <v>45162</v>
      </c>
      <c r="B462">
        <v>15</v>
      </c>
      <c r="C462">
        <v>9</v>
      </c>
      <c r="D462">
        <v>201</v>
      </c>
      <c r="E462">
        <f t="shared" si="20"/>
        <v>1.6241202000000004E-4</v>
      </c>
      <c r="F462" t="str">
        <f t="shared" si="21"/>
        <v>Rotifer</v>
      </c>
    </row>
    <row r="463" spans="1:6" x14ac:dyDescent="0.3">
      <c r="A463" s="5">
        <v>45162</v>
      </c>
      <c r="B463">
        <v>17</v>
      </c>
      <c r="C463">
        <v>9</v>
      </c>
      <c r="D463">
        <v>192</v>
      </c>
      <c r="E463">
        <f t="shared" si="20"/>
        <v>1.4155776E-4</v>
      </c>
      <c r="F463" t="str">
        <f t="shared" si="21"/>
        <v>Rotifer</v>
      </c>
    </row>
    <row r="464" spans="1:6" x14ac:dyDescent="0.3">
      <c r="A464" s="5">
        <v>45162</v>
      </c>
      <c r="B464">
        <v>19</v>
      </c>
      <c r="C464">
        <v>9</v>
      </c>
      <c r="D464">
        <v>188</v>
      </c>
      <c r="E464">
        <f t="shared" si="20"/>
        <v>1.3289344000000001E-4</v>
      </c>
      <c r="F464" t="str">
        <f t="shared" si="21"/>
        <v>Rotifer</v>
      </c>
    </row>
    <row r="465" spans="1:6" x14ac:dyDescent="0.3">
      <c r="A465" s="5">
        <v>45162</v>
      </c>
      <c r="B465">
        <v>21</v>
      </c>
      <c r="C465">
        <v>9</v>
      </c>
      <c r="D465">
        <v>185</v>
      </c>
      <c r="E465">
        <f t="shared" si="20"/>
        <v>1.2663249999999998E-4</v>
      </c>
      <c r="F465" t="str">
        <f t="shared" si="21"/>
        <v>Rotifer</v>
      </c>
    </row>
    <row r="466" spans="1:6" x14ac:dyDescent="0.3">
      <c r="A466" s="5">
        <v>45162</v>
      </c>
      <c r="B466">
        <v>22</v>
      </c>
      <c r="C466">
        <v>9</v>
      </c>
      <c r="D466">
        <v>200</v>
      </c>
      <c r="E466">
        <f t="shared" ref="E466:E500" si="22">(D466/1000)^3 * 0.02</f>
        <v>1.6000000000000004E-4</v>
      </c>
      <c r="F466" t="str">
        <f t="shared" si="21"/>
        <v>Rotifer</v>
      </c>
    </row>
    <row r="467" spans="1:6" x14ac:dyDescent="0.3">
      <c r="A467" s="5">
        <v>45162</v>
      </c>
      <c r="B467">
        <v>24</v>
      </c>
      <c r="C467">
        <v>9</v>
      </c>
      <c r="D467">
        <v>185</v>
      </c>
      <c r="E467">
        <f t="shared" si="22"/>
        <v>1.2663249999999998E-4</v>
      </c>
      <c r="F467" t="str">
        <f t="shared" si="21"/>
        <v>Rotifer</v>
      </c>
    </row>
    <row r="468" spans="1:6" x14ac:dyDescent="0.3">
      <c r="A468" s="5">
        <v>45162</v>
      </c>
      <c r="B468">
        <v>26</v>
      </c>
      <c r="C468">
        <v>9</v>
      </c>
      <c r="D468">
        <v>183</v>
      </c>
      <c r="E468">
        <f t="shared" si="22"/>
        <v>1.2256974E-4</v>
      </c>
      <c r="F468" t="str">
        <f t="shared" si="21"/>
        <v>Rotifer</v>
      </c>
    </row>
    <row r="469" spans="1:6" x14ac:dyDescent="0.3">
      <c r="A469" s="5">
        <v>45162</v>
      </c>
      <c r="B469">
        <v>27</v>
      </c>
      <c r="C469">
        <v>9</v>
      </c>
      <c r="D469">
        <v>199</v>
      </c>
      <c r="E469">
        <f t="shared" si="22"/>
        <v>1.5761198000000003E-4</v>
      </c>
      <c r="F469" t="str">
        <f t="shared" si="21"/>
        <v>Rotifer</v>
      </c>
    </row>
    <row r="470" spans="1:6" x14ac:dyDescent="0.3">
      <c r="A470" s="5">
        <v>45162</v>
      </c>
      <c r="B470">
        <v>33</v>
      </c>
      <c r="C470">
        <v>9</v>
      </c>
      <c r="D470">
        <v>202</v>
      </c>
      <c r="E470">
        <f t="shared" si="22"/>
        <v>1.6484816000000003E-4</v>
      </c>
      <c r="F470" t="str">
        <f t="shared" si="21"/>
        <v>Rotifer</v>
      </c>
    </row>
    <row r="471" spans="1:6" x14ac:dyDescent="0.3">
      <c r="A471" s="5">
        <v>45162</v>
      </c>
      <c r="B471">
        <v>36</v>
      </c>
      <c r="C471">
        <v>9</v>
      </c>
      <c r="D471">
        <v>169</v>
      </c>
      <c r="E471">
        <f t="shared" si="22"/>
        <v>9.6536180000000011E-5</v>
      </c>
      <c r="F471" t="str">
        <f t="shared" si="21"/>
        <v>Rotifer</v>
      </c>
    </row>
    <row r="472" spans="1:6" x14ac:dyDescent="0.3">
      <c r="A472" s="5">
        <v>45162</v>
      </c>
      <c r="B472">
        <v>41</v>
      </c>
      <c r="C472">
        <v>9</v>
      </c>
      <c r="D472">
        <v>114</v>
      </c>
      <c r="E472">
        <f t="shared" si="22"/>
        <v>2.9630880000000007E-5</v>
      </c>
      <c r="F472" t="str">
        <f t="shared" si="21"/>
        <v>Rotifer</v>
      </c>
    </row>
    <row r="473" spans="1:6" x14ac:dyDescent="0.3">
      <c r="A473" s="5">
        <v>45162</v>
      </c>
      <c r="B473">
        <v>43</v>
      </c>
      <c r="C473">
        <v>9</v>
      </c>
      <c r="D473">
        <v>197</v>
      </c>
      <c r="E473">
        <f t="shared" si="22"/>
        <v>1.5290746000000004E-4</v>
      </c>
      <c r="F473" t="str">
        <f t="shared" si="21"/>
        <v>Rotifer</v>
      </c>
    </row>
    <row r="474" spans="1:6" x14ac:dyDescent="0.3">
      <c r="A474" s="5">
        <v>45162</v>
      </c>
      <c r="B474">
        <v>44</v>
      </c>
      <c r="C474">
        <v>9</v>
      </c>
      <c r="D474">
        <v>209</v>
      </c>
      <c r="E474">
        <f t="shared" si="22"/>
        <v>1.8258657999999998E-4</v>
      </c>
      <c r="F474" t="str">
        <f t="shared" si="21"/>
        <v>Rotifer</v>
      </c>
    </row>
    <row r="475" spans="1:6" x14ac:dyDescent="0.3">
      <c r="A475" s="5">
        <v>45162</v>
      </c>
      <c r="B475">
        <v>45</v>
      </c>
      <c r="C475">
        <v>9</v>
      </c>
      <c r="D475">
        <v>185</v>
      </c>
      <c r="E475">
        <f t="shared" si="22"/>
        <v>1.2663249999999998E-4</v>
      </c>
      <c r="F475" t="str">
        <f t="shared" si="21"/>
        <v>Rotifer</v>
      </c>
    </row>
    <row r="476" spans="1:6" x14ac:dyDescent="0.3">
      <c r="A476" s="5">
        <v>45162</v>
      </c>
      <c r="B476">
        <v>48</v>
      </c>
      <c r="C476">
        <v>9</v>
      </c>
      <c r="D476">
        <v>164</v>
      </c>
      <c r="E476">
        <f t="shared" si="22"/>
        <v>8.8218880000000022E-5</v>
      </c>
      <c r="F476" t="str">
        <f t="shared" si="21"/>
        <v>Rotifer</v>
      </c>
    </row>
    <row r="477" spans="1:6" x14ac:dyDescent="0.3">
      <c r="A477" s="5">
        <v>45162</v>
      </c>
      <c r="B477">
        <v>49</v>
      </c>
      <c r="C477">
        <v>9</v>
      </c>
      <c r="D477">
        <v>182</v>
      </c>
      <c r="E477">
        <f t="shared" si="22"/>
        <v>1.2057135999999999E-4</v>
      </c>
      <c r="F477" t="str">
        <f t="shared" si="21"/>
        <v>Rotifer</v>
      </c>
    </row>
    <row r="478" spans="1:6" x14ac:dyDescent="0.3">
      <c r="A478" s="5">
        <v>45162</v>
      </c>
      <c r="B478">
        <v>50</v>
      </c>
      <c r="C478">
        <v>9</v>
      </c>
      <c r="D478">
        <v>198</v>
      </c>
      <c r="E478">
        <f t="shared" si="22"/>
        <v>1.5524784000000002E-4</v>
      </c>
      <c r="F478" t="str">
        <f t="shared" si="21"/>
        <v>Rotifer</v>
      </c>
    </row>
    <row r="479" spans="1:6" x14ac:dyDescent="0.3">
      <c r="A479" s="5">
        <v>45162</v>
      </c>
      <c r="B479">
        <v>51</v>
      </c>
      <c r="C479">
        <v>9</v>
      </c>
      <c r="D479">
        <v>176</v>
      </c>
      <c r="E479">
        <f t="shared" si="22"/>
        <v>1.0903551999999998E-4</v>
      </c>
      <c r="F479" t="str">
        <f t="shared" si="21"/>
        <v>Rotifer</v>
      </c>
    </row>
    <row r="480" spans="1:6" x14ac:dyDescent="0.3">
      <c r="A480" s="5">
        <v>45162</v>
      </c>
      <c r="B480">
        <v>52</v>
      </c>
      <c r="C480">
        <v>9</v>
      </c>
      <c r="D480">
        <v>175</v>
      </c>
      <c r="E480">
        <f t="shared" si="22"/>
        <v>1.0718749999999997E-4</v>
      </c>
      <c r="F480" t="str">
        <f t="shared" si="21"/>
        <v>Rotifer</v>
      </c>
    </row>
    <row r="481" spans="1:6" x14ac:dyDescent="0.3">
      <c r="A481" s="5">
        <v>45162</v>
      </c>
      <c r="B481">
        <v>54</v>
      </c>
      <c r="C481">
        <v>9</v>
      </c>
      <c r="D481">
        <v>169</v>
      </c>
      <c r="E481">
        <f t="shared" si="22"/>
        <v>9.6536180000000011E-5</v>
      </c>
      <c r="F481" t="str">
        <f t="shared" si="21"/>
        <v>Rotifer</v>
      </c>
    </row>
    <row r="482" spans="1:6" x14ac:dyDescent="0.3">
      <c r="A482" s="5">
        <v>45162</v>
      </c>
      <c r="B482">
        <v>56</v>
      </c>
      <c r="C482">
        <v>9</v>
      </c>
      <c r="D482">
        <v>209</v>
      </c>
      <c r="E482">
        <f t="shared" si="22"/>
        <v>1.8258657999999998E-4</v>
      </c>
      <c r="F482" t="str">
        <f t="shared" si="21"/>
        <v>Rotifer</v>
      </c>
    </row>
    <row r="483" spans="1:6" x14ac:dyDescent="0.3">
      <c r="A483" s="5">
        <v>45162</v>
      </c>
      <c r="B483">
        <v>60</v>
      </c>
      <c r="C483">
        <v>9</v>
      </c>
      <c r="D483">
        <v>186</v>
      </c>
      <c r="E483">
        <f t="shared" si="22"/>
        <v>1.2869712E-4</v>
      </c>
      <c r="F483" t="str">
        <f t="shared" si="21"/>
        <v>Rotifer</v>
      </c>
    </row>
    <row r="484" spans="1:6" x14ac:dyDescent="0.3">
      <c r="A484" s="5">
        <v>45162</v>
      </c>
      <c r="B484">
        <v>63</v>
      </c>
      <c r="C484">
        <v>9</v>
      </c>
      <c r="D484">
        <v>323</v>
      </c>
      <c r="E484">
        <f t="shared" si="22"/>
        <v>6.7396534000000005E-4</v>
      </c>
      <c r="F484" t="str">
        <f t="shared" si="21"/>
        <v>Rotifer</v>
      </c>
    </row>
    <row r="485" spans="1:6" x14ac:dyDescent="0.3">
      <c r="A485" s="5">
        <v>45162</v>
      </c>
      <c r="B485">
        <v>64</v>
      </c>
      <c r="C485">
        <v>9</v>
      </c>
      <c r="D485">
        <v>173</v>
      </c>
      <c r="E485">
        <f t="shared" si="22"/>
        <v>1.0355433999999999E-4</v>
      </c>
      <c r="F485" t="str">
        <f t="shared" si="21"/>
        <v>Rotifer</v>
      </c>
    </row>
    <row r="486" spans="1:6" x14ac:dyDescent="0.3">
      <c r="A486" s="5">
        <v>45162</v>
      </c>
      <c r="B486">
        <v>65</v>
      </c>
      <c r="C486">
        <v>9</v>
      </c>
      <c r="D486">
        <v>183</v>
      </c>
      <c r="E486">
        <f t="shared" si="22"/>
        <v>1.2256974E-4</v>
      </c>
      <c r="F486" t="str">
        <f t="shared" si="21"/>
        <v>Rotifer</v>
      </c>
    </row>
    <row r="487" spans="1:6" x14ac:dyDescent="0.3">
      <c r="A487" s="5">
        <v>45162</v>
      </c>
      <c r="B487">
        <v>66</v>
      </c>
      <c r="C487">
        <v>9</v>
      </c>
      <c r="D487">
        <v>169</v>
      </c>
      <c r="E487">
        <f t="shared" si="22"/>
        <v>9.6536180000000011E-5</v>
      </c>
      <c r="F487" t="str">
        <f t="shared" si="21"/>
        <v>Rotifer</v>
      </c>
    </row>
    <row r="488" spans="1:6" x14ac:dyDescent="0.3">
      <c r="A488" s="5">
        <v>45162</v>
      </c>
      <c r="B488">
        <v>67</v>
      </c>
      <c r="C488">
        <v>9</v>
      </c>
      <c r="D488">
        <v>182</v>
      </c>
      <c r="E488">
        <f t="shared" si="22"/>
        <v>1.2057135999999999E-4</v>
      </c>
      <c r="F488" t="str">
        <f t="shared" si="21"/>
        <v>Rotifer</v>
      </c>
    </row>
    <row r="489" spans="1:6" x14ac:dyDescent="0.3">
      <c r="A489" s="5">
        <v>45162</v>
      </c>
      <c r="B489">
        <v>69</v>
      </c>
      <c r="C489">
        <v>9</v>
      </c>
      <c r="D489">
        <v>189</v>
      </c>
      <c r="E489">
        <f t="shared" si="22"/>
        <v>1.3502538000000002E-4</v>
      </c>
      <c r="F489" t="str">
        <f t="shared" si="21"/>
        <v>Rotifer</v>
      </c>
    </row>
    <row r="490" spans="1:6" x14ac:dyDescent="0.3">
      <c r="A490" s="5">
        <v>45162</v>
      </c>
      <c r="B490">
        <v>74</v>
      </c>
      <c r="C490">
        <v>9</v>
      </c>
      <c r="D490">
        <v>183</v>
      </c>
      <c r="E490">
        <f t="shared" si="22"/>
        <v>1.2256974E-4</v>
      </c>
      <c r="F490" t="str">
        <f t="shared" si="21"/>
        <v>Rotifer</v>
      </c>
    </row>
    <row r="491" spans="1:6" x14ac:dyDescent="0.3">
      <c r="A491" s="5">
        <v>45162</v>
      </c>
      <c r="B491">
        <v>78</v>
      </c>
      <c r="C491">
        <v>9</v>
      </c>
      <c r="D491">
        <v>182</v>
      </c>
      <c r="E491">
        <f t="shared" si="22"/>
        <v>1.2057135999999999E-4</v>
      </c>
      <c r="F491" t="str">
        <f t="shared" si="21"/>
        <v>Rotifer</v>
      </c>
    </row>
    <row r="492" spans="1:6" x14ac:dyDescent="0.3">
      <c r="A492" s="5">
        <v>45162</v>
      </c>
      <c r="B492">
        <v>81</v>
      </c>
      <c r="C492">
        <v>9</v>
      </c>
      <c r="D492">
        <v>187</v>
      </c>
      <c r="E492">
        <f t="shared" si="22"/>
        <v>1.3078406E-4</v>
      </c>
      <c r="F492" t="str">
        <f t="shared" si="21"/>
        <v>Rotifer</v>
      </c>
    </row>
    <row r="493" spans="1:6" x14ac:dyDescent="0.3">
      <c r="A493" s="5">
        <v>45162</v>
      </c>
      <c r="B493">
        <v>84</v>
      </c>
      <c r="C493">
        <v>9</v>
      </c>
      <c r="D493">
        <v>188</v>
      </c>
      <c r="E493">
        <f t="shared" si="22"/>
        <v>1.3289344000000001E-4</v>
      </c>
      <c r="F493" t="str">
        <f t="shared" si="21"/>
        <v>Rotifer</v>
      </c>
    </row>
    <row r="494" spans="1:6" x14ac:dyDescent="0.3">
      <c r="A494" s="5">
        <v>45162</v>
      </c>
      <c r="B494">
        <v>85</v>
      </c>
      <c r="C494">
        <v>9</v>
      </c>
      <c r="D494">
        <v>222</v>
      </c>
      <c r="E494">
        <f t="shared" si="22"/>
        <v>2.1882096000000001E-4</v>
      </c>
      <c r="F494" t="str">
        <f t="shared" si="21"/>
        <v>Rotifer</v>
      </c>
    </row>
    <row r="495" spans="1:6" x14ac:dyDescent="0.3">
      <c r="A495" s="5">
        <v>45162</v>
      </c>
      <c r="B495">
        <v>86</v>
      </c>
      <c r="C495">
        <v>9</v>
      </c>
      <c r="D495">
        <v>2303</v>
      </c>
      <c r="E495">
        <f t="shared" si="22"/>
        <v>0.24429344253999996</v>
      </c>
      <c r="F495" t="str">
        <f t="shared" si="21"/>
        <v>Rotifer</v>
      </c>
    </row>
    <row r="496" spans="1:6" x14ac:dyDescent="0.3">
      <c r="A496" s="5">
        <v>45162</v>
      </c>
      <c r="B496">
        <v>91</v>
      </c>
      <c r="C496">
        <v>9</v>
      </c>
      <c r="D496">
        <v>185</v>
      </c>
      <c r="E496">
        <f t="shared" si="22"/>
        <v>1.2663249999999998E-4</v>
      </c>
      <c r="F496" t="str">
        <f t="shared" si="21"/>
        <v>Rotifer</v>
      </c>
    </row>
    <row r="497" spans="1:6" x14ac:dyDescent="0.3">
      <c r="A497" s="5">
        <v>45162</v>
      </c>
      <c r="B497">
        <v>93</v>
      </c>
      <c r="C497">
        <v>9</v>
      </c>
      <c r="D497">
        <v>132</v>
      </c>
      <c r="E497">
        <f t="shared" si="22"/>
        <v>4.5999360000000009E-5</v>
      </c>
      <c r="F497" t="str">
        <f t="shared" si="21"/>
        <v>Rotifer</v>
      </c>
    </row>
    <row r="498" spans="1:6" x14ac:dyDescent="0.3">
      <c r="A498" s="5">
        <v>45162</v>
      </c>
      <c r="B498">
        <v>95</v>
      </c>
      <c r="C498">
        <v>9</v>
      </c>
      <c r="D498">
        <v>199</v>
      </c>
      <c r="E498">
        <f t="shared" si="22"/>
        <v>1.5761198000000003E-4</v>
      </c>
      <c r="F498" t="str">
        <f t="shared" si="21"/>
        <v>Rotifer</v>
      </c>
    </row>
    <row r="499" spans="1:6" x14ac:dyDescent="0.3">
      <c r="A499" s="5">
        <v>45162</v>
      </c>
      <c r="B499">
        <v>97</v>
      </c>
      <c r="C499">
        <v>9</v>
      </c>
      <c r="D499">
        <v>198</v>
      </c>
      <c r="E499">
        <f t="shared" si="22"/>
        <v>1.5524784000000002E-4</v>
      </c>
      <c r="F499" t="str">
        <f t="shared" si="21"/>
        <v>Rotifer</v>
      </c>
    </row>
    <row r="500" spans="1:6" x14ac:dyDescent="0.3">
      <c r="A500" s="5">
        <v>45162</v>
      </c>
      <c r="B500">
        <v>99</v>
      </c>
      <c r="C500">
        <v>9</v>
      </c>
      <c r="D500">
        <v>222</v>
      </c>
      <c r="E500">
        <f t="shared" si="22"/>
        <v>2.1882096000000001E-4</v>
      </c>
      <c r="F500" t="str">
        <f t="shared" si="21"/>
        <v>Rotifer</v>
      </c>
    </row>
    <row r="501" spans="1:6" x14ac:dyDescent="0.3">
      <c r="A501" s="5">
        <v>44824</v>
      </c>
      <c r="B501">
        <v>24</v>
      </c>
      <c r="C501">
        <v>11</v>
      </c>
      <c r="D501">
        <v>189</v>
      </c>
      <c r="E501">
        <f>9.86*(D501/1000)^2.1</f>
        <v>0.29815816279992524</v>
      </c>
      <c r="F501" t="str">
        <f t="shared" si="21"/>
        <v>Mollusca</v>
      </c>
    </row>
    <row r="502" spans="1:6" x14ac:dyDescent="0.3">
      <c r="A502" s="5">
        <v>44824</v>
      </c>
      <c r="B502">
        <v>32</v>
      </c>
      <c r="C502">
        <v>11</v>
      </c>
      <c r="D502">
        <v>277</v>
      </c>
      <c r="E502">
        <f t="shared" ref="E502:E551" si="23">9.86*(D502/1000)^2.1</f>
        <v>0.66540250266941003</v>
      </c>
      <c r="F502" t="str">
        <f t="shared" si="21"/>
        <v>Mollusca</v>
      </c>
    </row>
    <row r="503" spans="1:6" x14ac:dyDescent="0.3">
      <c r="A503" s="5">
        <v>44824</v>
      </c>
      <c r="B503">
        <v>48</v>
      </c>
      <c r="C503">
        <v>11</v>
      </c>
      <c r="D503">
        <v>279</v>
      </c>
      <c r="E503">
        <f t="shared" si="23"/>
        <v>0.67553171287466751</v>
      </c>
      <c r="F503" t="str">
        <f t="shared" si="21"/>
        <v>Mollusca</v>
      </c>
    </row>
    <row r="504" spans="1:6" x14ac:dyDescent="0.3">
      <c r="A504" s="5">
        <v>44824</v>
      </c>
      <c r="B504">
        <v>85</v>
      </c>
      <c r="C504">
        <v>11</v>
      </c>
      <c r="D504">
        <v>157</v>
      </c>
      <c r="E504">
        <f t="shared" si="23"/>
        <v>0.20196038270949854</v>
      </c>
      <c r="F504" t="str">
        <f t="shared" si="21"/>
        <v>Mollusca</v>
      </c>
    </row>
    <row r="505" spans="1:6" x14ac:dyDescent="0.3">
      <c r="A505" s="5">
        <v>44824</v>
      </c>
      <c r="B505">
        <v>87</v>
      </c>
      <c r="C505">
        <v>11</v>
      </c>
      <c r="D505">
        <v>211</v>
      </c>
      <c r="E505">
        <f t="shared" si="23"/>
        <v>0.375724980918346</v>
      </c>
      <c r="F505" t="str">
        <f t="shared" si="21"/>
        <v>Mollusca</v>
      </c>
    </row>
    <row r="506" spans="1:6" x14ac:dyDescent="0.3">
      <c r="A506" s="5">
        <v>44847</v>
      </c>
      <c r="B506">
        <v>13</v>
      </c>
      <c r="C506">
        <v>11</v>
      </c>
      <c r="D506">
        <v>282</v>
      </c>
      <c r="E506">
        <f t="shared" si="23"/>
        <v>0.69087589851862119</v>
      </c>
      <c r="F506" t="str">
        <f t="shared" si="21"/>
        <v>Mollusca</v>
      </c>
    </row>
    <row r="507" spans="1:6" x14ac:dyDescent="0.3">
      <c r="A507" s="5">
        <v>44847</v>
      </c>
      <c r="B507">
        <v>21</v>
      </c>
      <c r="C507">
        <v>11</v>
      </c>
      <c r="D507">
        <v>139</v>
      </c>
      <c r="E507">
        <f t="shared" si="23"/>
        <v>0.15638964559884852</v>
      </c>
      <c r="F507" t="str">
        <f t="shared" si="21"/>
        <v>Mollusca</v>
      </c>
    </row>
    <row r="508" spans="1:6" x14ac:dyDescent="0.3">
      <c r="A508" s="5">
        <v>44847</v>
      </c>
      <c r="B508">
        <v>33</v>
      </c>
      <c r="C508">
        <v>11</v>
      </c>
      <c r="D508">
        <v>182</v>
      </c>
      <c r="E508">
        <f t="shared" si="23"/>
        <v>0.27543988584810092</v>
      </c>
      <c r="F508" t="str">
        <f t="shared" si="21"/>
        <v>Mollusca</v>
      </c>
    </row>
    <row r="509" spans="1:6" x14ac:dyDescent="0.3">
      <c r="A509" s="5">
        <v>44847</v>
      </c>
      <c r="B509">
        <v>62</v>
      </c>
      <c r="C509">
        <v>11</v>
      </c>
      <c r="D509">
        <v>150</v>
      </c>
      <c r="E509">
        <f t="shared" si="23"/>
        <v>0.18351372848647321</v>
      </c>
      <c r="F509" t="str">
        <f t="shared" si="21"/>
        <v>Mollusca</v>
      </c>
    </row>
    <row r="510" spans="1:6" x14ac:dyDescent="0.3">
      <c r="A510" s="5">
        <v>45010</v>
      </c>
      <c r="B510">
        <v>46</v>
      </c>
      <c r="C510">
        <v>11</v>
      </c>
      <c r="D510">
        <v>116</v>
      </c>
      <c r="E510">
        <f t="shared" si="23"/>
        <v>0.10696426032986811</v>
      </c>
      <c r="F510" t="str">
        <f t="shared" si="21"/>
        <v>Mollusca</v>
      </c>
    </row>
    <row r="511" spans="1:6" x14ac:dyDescent="0.3">
      <c r="A511" s="5">
        <v>45010</v>
      </c>
      <c r="B511">
        <v>47</v>
      </c>
      <c r="C511">
        <v>11</v>
      </c>
      <c r="D511">
        <v>168</v>
      </c>
      <c r="E511">
        <f t="shared" si="23"/>
        <v>0.23282328177490985</v>
      </c>
      <c r="F511" t="str">
        <f t="shared" si="21"/>
        <v>Mollusca</v>
      </c>
    </row>
    <row r="512" spans="1:6" x14ac:dyDescent="0.3">
      <c r="A512" s="5">
        <v>45010</v>
      </c>
      <c r="B512">
        <v>74</v>
      </c>
      <c r="C512">
        <v>11</v>
      </c>
      <c r="D512">
        <v>260</v>
      </c>
      <c r="E512">
        <f t="shared" si="23"/>
        <v>0.58253355379756011</v>
      </c>
      <c r="F512" t="str">
        <f t="shared" si="21"/>
        <v>Mollusca</v>
      </c>
    </row>
    <row r="513" spans="1:6" x14ac:dyDescent="0.3">
      <c r="A513" s="5">
        <v>45010</v>
      </c>
      <c r="B513">
        <v>81</v>
      </c>
      <c r="C513">
        <v>11</v>
      </c>
      <c r="D513">
        <v>165</v>
      </c>
      <c r="E513">
        <f t="shared" si="23"/>
        <v>0.22417810710660308</v>
      </c>
      <c r="F513" t="str">
        <f t="shared" si="21"/>
        <v>Mollusca</v>
      </c>
    </row>
    <row r="514" spans="1:6" x14ac:dyDescent="0.3">
      <c r="A514" s="5">
        <v>45062</v>
      </c>
      <c r="B514">
        <v>19</v>
      </c>
      <c r="C514">
        <v>11</v>
      </c>
      <c r="D514">
        <v>197</v>
      </c>
      <c r="E514">
        <f t="shared" si="23"/>
        <v>0.32527897283371687</v>
      </c>
      <c r="F514" t="str">
        <f t="shared" ref="F514:F577" si="24">IF(C514=1, "Cladoceran",IF(C514=2, "Cladoceran",IF(C514=3, "Copepod",IF(C514=4, "Copepod",IF(C514=5, "Copepod",IF(C514=6, "Rotifer",IF(C514=7, "Rotifer",IF(C514=8, "Rotifer",IF(C514=9, "Rotifer",IF(C514=10, "Rotifer",IF(C514=11, "Mollusca",IF(C514=12, "Cladoceran",IF(C514=13, "Copepod",IF(C514=14, "Copepod",IF(C514=15, "Rotifer")))))))))))))))</f>
        <v>Mollusca</v>
      </c>
    </row>
    <row r="515" spans="1:6" x14ac:dyDescent="0.3">
      <c r="A515" s="5">
        <v>45062</v>
      </c>
      <c r="B515">
        <v>25</v>
      </c>
      <c r="C515">
        <v>11</v>
      </c>
      <c r="D515">
        <v>196</v>
      </c>
      <c r="E515">
        <f t="shared" si="23"/>
        <v>0.32182121103902556</v>
      </c>
      <c r="F515" t="str">
        <f t="shared" si="24"/>
        <v>Mollusca</v>
      </c>
    </row>
    <row r="516" spans="1:6" x14ac:dyDescent="0.3">
      <c r="A516" s="5">
        <v>45062</v>
      </c>
      <c r="B516">
        <v>40</v>
      </c>
      <c r="C516">
        <v>11</v>
      </c>
      <c r="D516">
        <v>145</v>
      </c>
      <c r="E516">
        <f t="shared" si="23"/>
        <v>0.17090301311248299</v>
      </c>
      <c r="F516" t="str">
        <f t="shared" si="24"/>
        <v>Mollusca</v>
      </c>
    </row>
    <row r="517" spans="1:6" x14ac:dyDescent="0.3">
      <c r="A517" s="5">
        <v>45062</v>
      </c>
      <c r="B517">
        <v>56</v>
      </c>
      <c r="C517">
        <v>11</v>
      </c>
      <c r="D517">
        <v>149</v>
      </c>
      <c r="E517">
        <f t="shared" si="23"/>
        <v>0.18095395456249416</v>
      </c>
      <c r="F517" t="str">
        <f t="shared" si="24"/>
        <v>Mollusca</v>
      </c>
    </row>
    <row r="518" spans="1:6" x14ac:dyDescent="0.3">
      <c r="A518" s="5">
        <v>45062</v>
      </c>
      <c r="B518">
        <v>57</v>
      </c>
      <c r="C518">
        <v>11</v>
      </c>
      <c r="D518">
        <v>162</v>
      </c>
      <c r="E518">
        <f t="shared" si="23"/>
        <v>0.21570412256834884</v>
      </c>
      <c r="F518" t="str">
        <f t="shared" si="24"/>
        <v>Mollusca</v>
      </c>
    </row>
    <row r="519" spans="1:6" x14ac:dyDescent="0.3">
      <c r="A519" s="5">
        <v>45062</v>
      </c>
      <c r="B519">
        <v>61</v>
      </c>
      <c r="C519">
        <v>11</v>
      </c>
      <c r="D519">
        <v>167</v>
      </c>
      <c r="E519">
        <f t="shared" si="23"/>
        <v>0.2299225165982271</v>
      </c>
      <c r="F519" t="str">
        <f t="shared" si="24"/>
        <v>Mollusca</v>
      </c>
    </row>
    <row r="520" spans="1:6" x14ac:dyDescent="0.3">
      <c r="A520" s="5">
        <v>45062</v>
      </c>
      <c r="B520">
        <v>64</v>
      </c>
      <c r="C520">
        <v>11</v>
      </c>
      <c r="D520">
        <v>130</v>
      </c>
      <c r="E520">
        <f t="shared" si="23"/>
        <v>0.13588075609257627</v>
      </c>
      <c r="F520" t="str">
        <f t="shared" si="24"/>
        <v>Mollusca</v>
      </c>
    </row>
    <row r="521" spans="1:6" x14ac:dyDescent="0.3">
      <c r="A521" s="5">
        <v>45062</v>
      </c>
      <c r="B521">
        <v>68</v>
      </c>
      <c r="C521">
        <v>11</v>
      </c>
      <c r="D521">
        <v>145</v>
      </c>
      <c r="E521">
        <f t="shared" si="23"/>
        <v>0.17090301311248299</v>
      </c>
      <c r="F521" t="str">
        <f t="shared" si="24"/>
        <v>Mollusca</v>
      </c>
    </row>
    <row r="522" spans="1:6" x14ac:dyDescent="0.3">
      <c r="A522" s="5">
        <v>45062</v>
      </c>
      <c r="B522">
        <v>84</v>
      </c>
      <c r="C522">
        <v>11</v>
      </c>
      <c r="D522">
        <v>163</v>
      </c>
      <c r="E522">
        <f t="shared" si="23"/>
        <v>0.21850978222203363</v>
      </c>
      <c r="F522" t="str">
        <f t="shared" si="24"/>
        <v>Mollusca</v>
      </c>
    </row>
    <row r="523" spans="1:6" x14ac:dyDescent="0.3">
      <c r="A523" s="5">
        <v>45062</v>
      </c>
      <c r="B523">
        <v>86</v>
      </c>
      <c r="C523">
        <v>11</v>
      </c>
      <c r="D523">
        <v>183</v>
      </c>
      <c r="E523">
        <f t="shared" si="23"/>
        <v>0.27862764444107119</v>
      </c>
      <c r="F523" t="str">
        <f t="shared" si="24"/>
        <v>Mollusca</v>
      </c>
    </row>
    <row r="524" spans="1:6" x14ac:dyDescent="0.3">
      <c r="A524" s="5">
        <v>45062</v>
      </c>
      <c r="B524">
        <v>88</v>
      </c>
      <c r="C524">
        <v>11</v>
      </c>
      <c r="D524">
        <v>119</v>
      </c>
      <c r="E524">
        <f t="shared" si="23"/>
        <v>0.11285622881534348</v>
      </c>
      <c r="F524" t="str">
        <f t="shared" si="24"/>
        <v>Mollusca</v>
      </c>
    </row>
    <row r="525" spans="1:6" x14ac:dyDescent="0.3">
      <c r="A525" s="5">
        <v>45062</v>
      </c>
      <c r="B525">
        <v>91</v>
      </c>
      <c r="C525">
        <v>11</v>
      </c>
      <c r="D525">
        <v>116</v>
      </c>
      <c r="E525">
        <f t="shared" si="23"/>
        <v>0.10696426032986811</v>
      </c>
      <c r="F525" t="str">
        <f t="shared" si="24"/>
        <v>Mollusca</v>
      </c>
    </row>
    <row r="526" spans="1:6" x14ac:dyDescent="0.3">
      <c r="A526" s="5">
        <v>45062</v>
      </c>
      <c r="B526">
        <v>96</v>
      </c>
      <c r="C526">
        <v>11</v>
      </c>
      <c r="D526">
        <v>197</v>
      </c>
      <c r="E526">
        <f t="shared" si="23"/>
        <v>0.32527897283371687</v>
      </c>
      <c r="F526" t="str">
        <f t="shared" si="24"/>
        <v>Mollusca</v>
      </c>
    </row>
    <row r="527" spans="1:6" x14ac:dyDescent="0.3">
      <c r="A527" s="5">
        <v>45062</v>
      </c>
      <c r="B527">
        <v>97</v>
      </c>
      <c r="C527">
        <v>11</v>
      </c>
      <c r="D527">
        <v>186</v>
      </c>
      <c r="E527">
        <f t="shared" si="23"/>
        <v>0.28830627690351307</v>
      </c>
      <c r="F527" t="str">
        <f t="shared" si="24"/>
        <v>Mollusca</v>
      </c>
    </row>
    <row r="528" spans="1:6" x14ac:dyDescent="0.3">
      <c r="A528" s="5">
        <v>45062</v>
      </c>
      <c r="B528">
        <v>99</v>
      </c>
      <c r="C528">
        <v>11</v>
      </c>
      <c r="D528">
        <v>200</v>
      </c>
      <c r="E528">
        <f t="shared" si="23"/>
        <v>0.33576846544219752</v>
      </c>
      <c r="F528" t="str">
        <f t="shared" si="24"/>
        <v>Mollusca</v>
      </c>
    </row>
    <row r="529" spans="1:6" x14ac:dyDescent="0.3">
      <c r="A529" s="5">
        <v>45062</v>
      </c>
      <c r="B529">
        <v>100</v>
      </c>
      <c r="C529">
        <v>11</v>
      </c>
      <c r="D529">
        <v>212</v>
      </c>
      <c r="E529">
        <f t="shared" si="23"/>
        <v>0.37947417275773321</v>
      </c>
      <c r="F529" t="str">
        <f t="shared" si="24"/>
        <v>Mollusca</v>
      </c>
    </row>
    <row r="530" spans="1:6" x14ac:dyDescent="0.3">
      <c r="A530" s="5">
        <v>45098</v>
      </c>
      <c r="B530">
        <v>3</v>
      </c>
      <c r="C530">
        <v>11</v>
      </c>
      <c r="D530">
        <v>183</v>
      </c>
      <c r="E530">
        <f t="shared" si="23"/>
        <v>0.27862764444107119</v>
      </c>
      <c r="F530" t="str">
        <f t="shared" si="24"/>
        <v>Mollusca</v>
      </c>
    </row>
    <row r="531" spans="1:6" x14ac:dyDescent="0.3">
      <c r="A531" s="5">
        <v>45098</v>
      </c>
      <c r="B531">
        <v>5</v>
      </c>
      <c r="C531">
        <v>11</v>
      </c>
      <c r="D531">
        <v>167</v>
      </c>
      <c r="E531">
        <f t="shared" si="23"/>
        <v>0.2299225165982271</v>
      </c>
      <c r="F531" t="str">
        <f t="shared" si="24"/>
        <v>Mollusca</v>
      </c>
    </row>
    <row r="532" spans="1:6" x14ac:dyDescent="0.3">
      <c r="A532" s="5">
        <v>45098</v>
      </c>
      <c r="B532">
        <v>23</v>
      </c>
      <c r="C532">
        <v>11</v>
      </c>
      <c r="D532">
        <v>100</v>
      </c>
      <c r="E532">
        <f t="shared" si="23"/>
        <v>7.8320763943814195E-2</v>
      </c>
      <c r="F532" t="str">
        <f t="shared" si="24"/>
        <v>Mollusca</v>
      </c>
    </row>
    <row r="533" spans="1:6" x14ac:dyDescent="0.3">
      <c r="A533" s="5">
        <v>45098</v>
      </c>
      <c r="B533">
        <v>34</v>
      </c>
      <c r="C533">
        <v>11</v>
      </c>
      <c r="D533">
        <v>107</v>
      </c>
      <c r="E533">
        <f t="shared" si="23"/>
        <v>9.0278191001465086E-2</v>
      </c>
      <c r="F533" t="str">
        <f t="shared" si="24"/>
        <v>Mollusca</v>
      </c>
    </row>
    <row r="534" spans="1:6" x14ac:dyDescent="0.3">
      <c r="A534" s="5">
        <v>45098</v>
      </c>
      <c r="B534">
        <v>35</v>
      </c>
      <c r="C534">
        <v>11</v>
      </c>
      <c r="D534">
        <v>126</v>
      </c>
      <c r="E534">
        <f t="shared" si="23"/>
        <v>0.1272491997147534</v>
      </c>
      <c r="F534" t="str">
        <f t="shared" si="24"/>
        <v>Mollusca</v>
      </c>
    </row>
    <row r="535" spans="1:6" x14ac:dyDescent="0.3">
      <c r="A535" s="5">
        <v>45098</v>
      </c>
      <c r="B535">
        <v>44</v>
      </c>
      <c r="C535">
        <v>11</v>
      </c>
      <c r="D535">
        <v>134</v>
      </c>
      <c r="E535">
        <f t="shared" si="23"/>
        <v>0.14480947916144779</v>
      </c>
      <c r="F535" t="str">
        <f t="shared" si="24"/>
        <v>Mollusca</v>
      </c>
    </row>
    <row r="536" spans="1:6" x14ac:dyDescent="0.3">
      <c r="A536" s="5">
        <v>45098</v>
      </c>
      <c r="B536">
        <v>46</v>
      </c>
      <c r="C536">
        <v>11</v>
      </c>
      <c r="D536">
        <v>129</v>
      </c>
      <c r="E536">
        <f t="shared" si="23"/>
        <v>0.13369504340314145</v>
      </c>
      <c r="F536" t="str">
        <f t="shared" si="24"/>
        <v>Mollusca</v>
      </c>
    </row>
    <row r="537" spans="1:6" x14ac:dyDescent="0.3">
      <c r="A537" s="5">
        <v>45098</v>
      </c>
      <c r="B537">
        <v>56</v>
      </c>
      <c r="C537">
        <v>11</v>
      </c>
      <c r="D537">
        <v>126</v>
      </c>
      <c r="E537">
        <f t="shared" si="23"/>
        <v>0.1272491997147534</v>
      </c>
      <c r="F537" t="str">
        <f t="shared" si="24"/>
        <v>Mollusca</v>
      </c>
    </row>
    <row r="538" spans="1:6" x14ac:dyDescent="0.3">
      <c r="A538" s="5">
        <v>45098</v>
      </c>
      <c r="B538">
        <v>58</v>
      </c>
      <c r="C538">
        <v>11</v>
      </c>
      <c r="D538">
        <v>121</v>
      </c>
      <c r="E538">
        <f t="shared" si="23"/>
        <v>0.11687622951726663</v>
      </c>
      <c r="F538" t="str">
        <f t="shared" si="24"/>
        <v>Mollusca</v>
      </c>
    </row>
    <row r="539" spans="1:6" x14ac:dyDescent="0.3">
      <c r="A539" s="5">
        <v>45098</v>
      </c>
      <c r="B539">
        <v>60</v>
      </c>
      <c r="C539">
        <v>11</v>
      </c>
      <c r="D539">
        <v>121</v>
      </c>
      <c r="E539">
        <f t="shared" si="23"/>
        <v>0.11687622951726663</v>
      </c>
      <c r="F539" t="str">
        <f t="shared" si="24"/>
        <v>Mollusca</v>
      </c>
    </row>
    <row r="540" spans="1:6" x14ac:dyDescent="0.3">
      <c r="A540" s="5">
        <v>45098</v>
      </c>
      <c r="B540">
        <v>64</v>
      </c>
      <c r="C540">
        <v>11</v>
      </c>
      <c r="D540">
        <v>144</v>
      </c>
      <c r="E540">
        <f t="shared" si="23"/>
        <v>0.16843725235334381</v>
      </c>
      <c r="F540" t="str">
        <f t="shared" si="24"/>
        <v>Mollusca</v>
      </c>
    </row>
    <row r="541" spans="1:6" x14ac:dyDescent="0.3">
      <c r="A541" s="5">
        <v>45098</v>
      </c>
      <c r="B541">
        <v>82</v>
      </c>
      <c r="C541">
        <v>11</v>
      </c>
      <c r="D541">
        <v>126</v>
      </c>
      <c r="E541">
        <f t="shared" si="23"/>
        <v>0.1272491997147534</v>
      </c>
      <c r="F541" t="str">
        <f t="shared" si="24"/>
        <v>Mollusca</v>
      </c>
    </row>
    <row r="542" spans="1:6" x14ac:dyDescent="0.3">
      <c r="A542" s="5">
        <v>45098</v>
      </c>
      <c r="B542">
        <v>92</v>
      </c>
      <c r="C542">
        <v>11</v>
      </c>
      <c r="D542">
        <v>146</v>
      </c>
      <c r="E542">
        <f t="shared" si="23"/>
        <v>0.17338755084282126</v>
      </c>
      <c r="F542" t="str">
        <f t="shared" si="24"/>
        <v>Mollusca</v>
      </c>
    </row>
    <row r="543" spans="1:6" x14ac:dyDescent="0.3">
      <c r="A543" s="5">
        <v>45162</v>
      </c>
      <c r="B543">
        <v>4</v>
      </c>
      <c r="C543">
        <v>11</v>
      </c>
      <c r="D543">
        <v>137</v>
      </c>
      <c r="E543">
        <f t="shared" si="23"/>
        <v>0.15170158066440217</v>
      </c>
      <c r="F543" t="str">
        <f t="shared" si="24"/>
        <v>Mollusca</v>
      </c>
    </row>
    <row r="544" spans="1:6" x14ac:dyDescent="0.3">
      <c r="A544" s="5">
        <v>45162</v>
      </c>
      <c r="B544">
        <v>13</v>
      </c>
      <c r="C544">
        <v>11</v>
      </c>
      <c r="D544">
        <v>148</v>
      </c>
      <c r="E544">
        <f t="shared" si="23"/>
        <v>0.17841300877660932</v>
      </c>
      <c r="F544" t="str">
        <f t="shared" si="24"/>
        <v>Mollusca</v>
      </c>
    </row>
    <row r="545" spans="1:6" x14ac:dyDescent="0.3">
      <c r="A545" s="5">
        <v>45162</v>
      </c>
      <c r="B545">
        <v>30</v>
      </c>
      <c r="C545">
        <v>11</v>
      </c>
      <c r="D545">
        <v>145</v>
      </c>
      <c r="E545">
        <f t="shared" si="23"/>
        <v>0.17090301311248299</v>
      </c>
      <c r="F545" t="str">
        <f t="shared" si="24"/>
        <v>Mollusca</v>
      </c>
    </row>
    <row r="546" spans="1:6" x14ac:dyDescent="0.3">
      <c r="A546" s="5">
        <v>45162</v>
      </c>
      <c r="B546">
        <v>32</v>
      </c>
      <c r="C546">
        <v>11</v>
      </c>
      <c r="D546">
        <v>106</v>
      </c>
      <c r="E546">
        <f t="shared" si="23"/>
        <v>8.8515480654775755E-2</v>
      </c>
      <c r="F546" t="str">
        <f t="shared" si="24"/>
        <v>Mollusca</v>
      </c>
    </row>
    <row r="547" spans="1:6" x14ac:dyDescent="0.3">
      <c r="A547" s="5">
        <v>45162</v>
      </c>
      <c r="B547">
        <v>39</v>
      </c>
      <c r="C547">
        <v>11</v>
      </c>
      <c r="D547">
        <v>128</v>
      </c>
      <c r="E547">
        <f t="shared" si="23"/>
        <v>0.13152788941877655</v>
      </c>
      <c r="F547" t="str">
        <f t="shared" si="24"/>
        <v>Mollusca</v>
      </c>
    </row>
    <row r="548" spans="1:6" x14ac:dyDescent="0.3">
      <c r="A548" s="5">
        <v>45162</v>
      </c>
      <c r="B548">
        <v>55</v>
      </c>
      <c r="C548">
        <v>11</v>
      </c>
      <c r="D548">
        <v>133</v>
      </c>
      <c r="E548">
        <f t="shared" si="23"/>
        <v>0.14254938926596075</v>
      </c>
      <c r="F548" t="str">
        <f t="shared" si="24"/>
        <v>Mollusca</v>
      </c>
    </row>
    <row r="549" spans="1:6" x14ac:dyDescent="0.3">
      <c r="A549" s="5">
        <v>45162</v>
      </c>
      <c r="B549">
        <v>59</v>
      </c>
      <c r="C549">
        <v>11</v>
      </c>
      <c r="D549">
        <v>123</v>
      </c>
      <c r="E549">
        <f t="shared" si="23"/>
        <v>0.12096999117457496</v>
      </c>
      <c r="F549" t="str">
        <f t="shared" si="24"/>
        <v>Mollusca</v>
      </c>
    </row>
    <row r="550" spans="1:6" x14ac:dyDescent="0.3">
      <c r="A550" s="5">
        <v>45162</v>
      </c>
      <c r="B550">
        <v>68</v>
      </c>
      <c r="C550">
        <v>11</v>
      </c>
      <c r="D550">
        <v>148</v>
      </c>
      <c r="E550">
        <f t="shared" si="23"/>
        <v>0.17841300877660932</v>
      </c>
      <c r="F550" t="str">
        <f t="shared" si="24"/>
        <v>Mollusca</v>
      </c>
    </row>
    <row r="551" spans="1:6" x14ac:dyDescent="0.3">
      <c r="A551" s="5">
        <v>45162</v>
      </c>
      <c r="B551">
        <v>82</v>
      </c>
      <c r="C551">
        <v>11</v>
      </c>
      <c r="D551">
        <v>147</v>
      </c>
      <c r="E551">
        <f t="shared" si="23"/>
        <v>0.17589087845407167</v>
      </c>
      <c r="F551" t="str">
        <f t="shared" si="24"/>
        <v>Mollusca</v>
      </c>
    </row>
    <row r="552" spans="1:6" x14ac:dyDescent="0.3">
      <c r="A552" s="5">
        <v>44824</v>
      </c>
      <c r="B552">
        <v>5</v>
      </c>
      <c r="C552">
        <v>12</v>
      </c>
      <c r="D552">
        <v>606</v>
      </c>
      <c r="E552">
        <f>EXP(-0.821+2.67*LN(D552/1000))</f>
        <v>0.11551706256710666</v>
      </c>
      <c r="F552" t="str">
        <f t="shared" si="24"/>
        <v>Cladoceran</v>
      </c>
    </row>
    <row r="553" spans="1:6" x14ac:dyDescent="0.3">
      <c r="A553" s="5">
        <v>44824</v>
      </c>
      <c r="B553">
        <v>13</v>
      </c>
      <c r="C553">
        <v>12</v>
      </c>
      <c r="D553">
        <v>918</v>
      </c>
      <c r="E553">
        <f t="shared" ref="E553:E563" si="25">EXP(-0.821+2.67*LN(D553/1000))</f>
        <v>0.35013392251581626</v>
      </c>
      <c r="F553" t="str">
        <f t="shared" si="24"/>
        <v>Cladoceran</v>
      </c>
    </row>
    <row r="554" spans="1:6" x14ac:dyDescent="0.3">
      <c r="A554" s="5">
        <v>44824</v>
      </c>
      <c r="B554">
        <v>18</v>
      </c>
      <c r="C554">
        <v>12</v>
      </c>
      <c r="D554">
        <v>618</v>
      </c>
      <c r="E554">
        <f t="shared" si="25"/>
        <v>0.12172603021697107</v>
      </c>
      <c r="F554" t="str">
        <f t="shared" si="24"/>
        <v>Cladoceran</v>
      </c>
    </row>
    <row r="555" spans="1:6" x14ac:dyDescent="0.3">
      <c r="A555" s="5">
        <v>44824</v>
      </c>
      <c r="B555">
        <v>20</v>
      </c>
      <c r="C555">
        <v>12</v>
      </c>
      <c r="D555">
        <v>671</v>
      </c>
      <c r="E555">
        <f t="shared" si="25"/>
        <v>0.15163287144470652</v>
      </c>
      <c r="F555" t="str">
        <f t="shared" si="24"/>
        <v>Cladoceran</v>
      </c>
    </row>
    <row r="556" spans="1:6" x14ac:dyDescent="0.3">
      <c r="A556" s="5">
        <v>44824</v>
      </c>
      <c r="B556">
        <v>31</v>
      </c>
      <c r="C556">
        <v>12</v>
      </c>
      <c r="D556">
        <v>750</v>
      </c>
      <c r="E556">
        <f t="shared" si="25"/>
        <v>0.20410695497296613</v>
      </c>
      <c r="F556" t="str">
        <f t="shared" si="24"/>
        <v>Cladoceran</v>
      </c>
    </row>
    <row r="557" spans="1:6" x14ac:dyDescent="0.3">
      <c r="A557" s="5">
        <v>44824</v>
      </c>
      <c r="B557">
        <v>40</v>
      </c>
      <c r="C557">
        <v>12</v>
      </c>
      <c r="D557">
        <v>800</v>
      </c>
      <c r="E557">
        <f t="shared" si="25"/>
        <v>0.24249036969067481</v>
      </c>
      <c r="F557" t="str">
        <f t="shared" si="24"/>
        <v>Cladoceran</v>
      </c>
    </row>
    <row r="558" spans="1:6" x14ac:dyDescent="0.3">
      <c r="A558" s="5">
        <v>44824</v>
      </c>
      <c r="B558">
        <v>51</v>
      </c>
      <c r="C558">
        <v>12</v>
      </c>
      <c r="D558">
        <v>470</v>
      </c>
      <c r="E558">
        <f t="shared" si="25"/>
        <v>5.8606462903647419E-2</v>
      </c>
      <c r="F558" t="str">
        <f t="shared" si="24"/>
        <v>Cladoceran</v>
      </c>
    </row>
    <row r="559" spans="1:6" x14ac:dyDescent="0.3">
      <c r="A559" s="5">
        <v>44824</v>
      </c>
      <c r="B559">
        <v>76</v>
      </c>
      <c r="C559">
        <v>12</v>
      </c>
      <c r="D559">
        <v>891</v>
      </c>
      <c r="E559">
        <f t="shared" si="25"/>
        <v>0.32330892990064725</v>
      </c>
      <c r="F559" t="str">
        <f t="shared" si="24"/>
        <v>Cladoceran</v>
      </c>
    </row>
    <row r="560" spans="1:6" x14ac:dyDescent="0.3">
      <c r="A560" s="5">
        <v>44824</v>
      </c>
      <c r="B560">
        <v>100</v>
      </c>
      <c r="C560">
        <v>12</v>
      </c>
      <c r="D560">
        <v>776</v>
      </c>
      <c r="E560">
        <f t="shared" si="25"/>
        <v>0.2235501811446583</v>
      </c>
      <c r="F560" t="str">
        <f t="shared" si="24"/>
        <v>Cladoceran</v>
      </c>
    </row>
    <row r="561" spans="1:6" x14ac:dyDescent="0.3">
      <c r="A561" s="5">
        <v>44847</v>
      </c>
      <c r="B561">
        <v>71</v>
      </c>
      <c r="C561">
        <v>12</v>
      </c>
      <c r="D561">
        <v>596</v>
      </c>
      <c r="E561">
        <f t="shared" si="25"/>
        <v>0.11049731976732478</v>
      </c>
      <c r="F561" t="str">
        <f t="shared" si="24"/>
        <v>Cladoceran</v>
      </c>
    </row>
    <row r="562" spans="1:6" x14ac:dyDescent="0.3">
      <c r="A562" s="5">
        <v>45010</v>
      </c>
      <c r="B562">
        <v>32</v>
      </c>
      <c r="C562">
        <v>12</v>
      </c>
      <c r="D562">
        <v>838</v>
      </c>
      <c r="E562">
        <f t="shared" si="25"/>
        <v>0.27447687474371685</v>
      </c>
      <c r="F562" t="str">
        <f t="shared" si="24"/>
        <v>Cladoceran</v>
      </c>
    </row>
    <row r="563" spans="1:6" x14ac:dyDescent="0.3">
      <c r="A563" s="5">
        <v>45062</v>
      </c>
      <c r="B563">
        <v>31</v>
      </c>
      <c r="C563">
        <v>12</v>
      </c>
      <c r="D563">
        <v>656</v>
      </c>
      <c r="E563">
        <f t="shared" si="25"/>
        <v>0.14275044852754695</v>
      </c>
      <c r="F563" t="str">
        <f t="shared" si="24"/>
        <v>Cladoceran</v>
      </c>
    </row>
    <row r="564" spans="1:6" x14ac:dyDescent="0.3">
      <c r="A564" s="5">
        <v>44824</v>
      </c>
      <c r="B564">
        <v>11</v>
      </c>
      <c r="C564">
        <v>13</v>
      </c>
      <c r="D564">
        <v>1156</v>
      </c>
      <c r="E564">
        <f>EXP(1.953+2.399*LN(D564/1000))</f>
        <v>9.9818943089752299</v>
      </c>
      <c r="F564" t="str">
        <f t="shared" si="24"/>
        <v>Copepod</v>
      </c>
    </row>
    <row r="565" spans="1:6" x14ac:dyDescent="0.3">
      <c r="A565" s="5">
        <v>44824</v>
      </c>
      <c r="B565">
        <v>35</v>
      </c>
      <c r="C565">
        <v>13</v>
      </c>
      <c r="D565">
        <v>394</v>
      </c>
      <c r="E565">
        <f t="shared" ref="E565:E586" si="26">EXP(1.953+2.399*LN(D565/1000))</f>
        <v>0.75469688824164749</v>
      </c>
      <c r="F565" t="str">
        <f t="shared" si="24"/>
        <v>Copepod</v>
      </c>
    </row>
    <row r="566" spans="1:6" x14ac:dyDescent="0.3">
      <c r="A566" s="5">
        <v>44824</v>
      </c>
      <c r="B566">
        <v>50</v>
      </c>
      <c r="C566">
        <v>13</v>
      </c>
      <c r="D566">
        <v>566</v>
      </c>
      <c r="E566">
        <f t="shared" si="26"/>
        <v>1.7996321435660603</v>
      </c>
      <c r="F566" t="str">
        <f t="shared" si="24"/>
        <v>Copepod</v>
      </c>
    </row>
    <row r="567" spans="1:6" x14ac:dyDescent="0.3">
      <c r="A567" s="5">
        <v>44824</v>
      </c>
      <c r="B567">
        <v>64</v>
      </c>
      <c r="C567">
        <v>13</v>
      </c>
      <c r="D567">
        <v>627</v>
      </c>
      <c r="E567">
        <f t="shared" si="26"/>
        <v>2.3004984956732755</v>
      </c>
      <c r="F567" t="str">
        <f t="shared" si="24"/>
        <v>Copepod</v>
      </c>
    </row>
    <row r="568" spans="1:6" x14ac:dyDescent="0.3">
      <c r="A568" s="5">
        <v>44824</v>
      </c>
      <c r="B568">
        <v>83</v>
      </c>
      <c r="C568">
        <v>13</v>
      </c>
      <c r="D568">
        <v>634</v>
      </c>
      <c r="E568">
        <f t="shared" si="26"/>
        <v>2.3625948492646773</v>
      </c>
      <c r="F568" t="str">
        <f t="shared" si="24"/>
        <v>Copepod</v>
      </c>
    </row>
    <row r="569" spans="1:6" x14ac:dyDescent="0.3">
      <c r="A569" s="5">
        <v>44847</v>
      </c>
      <c r="B569">
        <v>7</v>
      </c>
      <c r="C569">
        <v>13</v>
      </c>
      <c r="D569">
        <v>1197</v>
      </c>
      <c r="E569">
        <f t="shared" si="26"/>
        <v>10.852379941234446</v>
      </c>
      <c r="F569" t="str">
        <f t="shared" si="24"/>
        <v>Copepod</v>
      </c>
    </row>
    <row r="570" spans="1:6" x14ac:dyDescent="0.3">
      <c r="A570" s="5">
        <v>44847</v>
      </c>
      <c r="B570">
        <v>36</v>
      </c>
      <c r="C570">
        <v>13</v>
      </c>
      <c r="D570">
        <v>1476</v>
      </c>
      <c r="E570">
        <f t="shared" si="26"/>
        <v>17.939704897877707</v>
      </c>
      <c r="F570" t="str">
        <f t="shared" si="24"/>
        <v>Copepod</v>
      </c>
    </row>
    <row r="571" spans="1:6" x14ac:dyDescent="0.3">
      <c r="A571" s="5">
        <v>44847</v>
      </c>
      <c r="B571">
        <v>47</v>
      </c>
      <c r="C571">
        <v>13</v>
      </c>
      <c r="D571">
        <v>1207</v>
      </c>
      <c r="E571">
        <f t="shared" si="26"/>
        <v>11.071153292978066</v>
      </c>
      <c r="F571" t="str">
        <f t="shared" si="24"/>
        <v>Copepod</v>
      </c>
    </row>
    <row r="572" spans="1:6" x14ac:dyDescent="0.3">
      <c r="A572" s="5">
        <v>44847</v>
      </c>
      <c r="B572">
        <v>63</v>
      </c>
      <c r="C572">
        <v>13</v>
      </c>
      <c r="D572">
        <v>1564</v>
      </c>
      <c r="E572">
        <f t="shared" si="26"/>
        <v>20.61346894564883</v>
      </c>
      <c r="F572" t="str">
        <f t="shared" si="24"/>
        <v>Copepod</v>
      </c>
    </row>
    <row r="573" spans="1:6" x14ac:dyDescent="0.3">
      <c r="A573" s="5">
        <v>44847</v>
      </c>
      <c r="B573">
        <v>89</v>
      </c>
      <c r="C573">
        <v>13</v>
      </c>
      <c r="D573">
        <v>531</v>
      </c>
      <c r="E573">
        <f t="shared" si="26"/>
        <v>1.544112288516416</v>
      </c>
      <c r="F573" t="str">
        <f t="shared" si="24"/>
        <v>Copepod</v>
      </c>
    </row>
    <row r="574" spans="1:6" x14ac:dyDescent="0.3">
      <c r="A574" s="5">
        <v>44847</v>
      </c>
      <c r="B574">
        <v>90</v>
      </c>
      <c r="C574">
        <v>13</v>
      </c>
      <c r="D574">
        <v>1192</v>
      </c>
      <c r="E574">
        <f t="shared" si="26"/>
        <v>10.74394706394818</v>
      </c>
      <c r="F574" t="str">
        <f t="shared" si="24"/>
        <v>Copepod</v>
      </c>
    </row>
    <row r="575" spans="1:6" x14ac:dyDescent="0.3">
      <c r="A575" s="5">
        <v>44847</v>
      </c>
      <c r="B575">
        <v>91</v>
      </c>
      <c r="C575">
        <v>13</v>
      </c>
      <c r="D575">
        <v>789</v>
      </c>
      <c r="E575">
        <f t="shared" si="26"/>
        <v>3.9926832133375147</v>
      </c>
      <c r="F575" t="str">
        <f t="shared" si="24"/>
        <v>Copepod</v>
      </c>
    </row>
    <row r="576" spans="1:6" x14ac:dyDescent="0.3">
      <c r="A576" s="5">
        <v>45010</v>
      </c>
      <c r="B576">
        <v>33</v>
      </c>
      <c r="C576">
        <v>13</v>
      </c>
      <c r="D576">
        <v>652</v>
      </c>
      <c r="E576">
        <f t="shared" si="26"/>
        <v>2.5267199263235702</v>
      </c>
      <c r="F576" t="str">
        <f t="shared" si="24"/>
        <v>Copepod</v>
      </c>
    </row>
    <row r="577" spans="1:6" x14ac:dyDescent="0.3">
      <c r="A577" s="5">
        <v>45010</v>
      </c>
      <c r="B577">
        <v>45</v>
      </c>
      <c r="C577">
        <v>13</v>
      </c>
      <c r="D577">
        <v>1486</v>
      </c>
      <c r="E577">
        <f t="shared" si="26"/>
        <v>18.232668966589788</v>
      </c>
      <c r="F577" t="str">
        <f t="shared" si="24"/>
        <v>Copepod</v>
      </c>
    </row>
    <row r="578" spans="1:6" x14ac:dyDescent="0.3">
      <c r="A578" s="5">
        <v>45010</v>
      </c>
      <c r="B578">
        <v>49</v>
      </c>
      <c r="C578">
        <v>13</v>
      </c>
      <c r="D578">
        <v>1553</v>
      </c>
      <c r="E578">
        <f t="shared" si="26"/>
        <v>20.267372306555366</v>
      </c>
      <c r="F578" t="str">
        <f t="shared" ref="F578:F601" si="27">IF(C578=1, "Cladoceran",IF(C578=2, "Cladoceran",IF(C578=3, "Copepod",IF(C578=4, "Copepod",IF(C578=5, "Copepod",IF(C578=6, "Rotifer",IF(C578=7, "Rotifer",IF(C578=8, "Rotifer",IF(C578=9, "Rotifer",IF(C578=10, "Rotifer",IF(C578=11, "Mollusca",IF(C578=12, "Cladoceran",IF(C578=13, "Copepod",IF(C578=14, "Copepod",IF(C578=15, "Rotifer")))))))))))))))</f>
        <v>Copepod</v>
      </c>
    </row>
    <row r="579" spans="1:6" x14ac:dyDescent="0.3">
      <c r="A579" s="5">
        <v>45010</v>
      </c>
      <c r="B579">
        <v>58</v>
      </c>
      <c r="C579">
        <v>13</v>
      </c>
      <c r="D579">
        <v>1324</v>
      </c>
      <c r="E579">
        <f t="shared" si="26"/>
        <v>13.822493660285479</v>
      </c>
      <c r="F579" t="str">
        <f t="shared" si="27"/>
        <v>Copepod</v>
      </c>
    </row>
    <row r="580" spans="1:6" x14ac:dyDescent="0.3">
      <c r="A580" s="5">
        <v>45010</v>
      </c>
      <c r="B580">
        <v>61</v>
      </c>
      <c r="C580">
        <v>13</v>
      </c>
      <c r="D580">
        <v>1304</v>
      </c>
      <c r="E580">
        <f t="shared" si="26"/>
        <v>13.32686704184353</v>
      </c>
      <c r="F580" t="str">
        <f t="shared" si="27"/>
        <v>Copepod</v>
      </c>
    </row>
    <row r="581" spans="1:6" x14ac:dyDescent="0.3">
      <c r="A581" s="5">
        <v>45010</v>
      </c>
      <c r="B581">
        <v>99</v>
      </c>
      <c r="C581">
        <v>13</v>
      </c>
      <c r="D581">
        <v>1502</v>
      </c>
      <c r="E581">
        <f t="shared" si="26"/>
        <v>18.707178561048249</v>
      </c>
      <c r="F581" t="str">
        <f t="shared" si="27"/>
        <v>Copepod</v>
      </c>
    </row>
    <row r="582" spans="1:6" x14ac:dyDescent="0.3">
      <c r="A582" s="5">
        <v>45098</v>
      </c>
      <c r="B582">
        <v>15</v>
      </c>
      <c r="C582">
        <v>13</v>
      </c>
      <c r="D582">
        <v>1173</v>
      </c>
      <c r="E582">
        <f t="shared" si="26"/>
        <v>10.33767927749531</v>
      </c>
      <c r="F582" t="str">
        <f t="shared" si="27"/>
        <v>Copepod</v>
      </c>
    </row>
    <row r="583" spans="1:6" x14ac:dyDescent="0.3">
      <c r="A583" s="5">
        <v>45098</v>
      </c>
      <c r="B583">
        <v>52</v>
      </c>
      <c r="C583">
        <v>13</v>
      </c>
      <c r="D583">
        <v>1321</v>
      </c>
      <c r="E583">
        <f t="shared" si="26"/>
        <v>13.747476393790427</v>
      </c>
      <c r="F583" t="str">
        <f t="shared" si="27"/>
        <v>Copepod</v>
      </c>
    </row>
    <row r="584" spans="1:6" x14ac:dyDescent="0.3">
      <c r="A584" s="5">
        <v>45098</v>
      </c>
      <c r="B584">
        <v>67</v>
      </c>
      <c r="C584">
        <v>13</v>
      </c>
      <c r="D584">
        <v>962</v>
      </c>
      <c r="E584">
        <f t="shared" si="26"/>
        <v>6.4241270437219082</v>
      </c>
      <c r="F584" t="str">
        <f t="shared" si="27"/>
        <v>Copepod</v>
      </c>
    </row>
    <row r="585" spans="1:6" x14ac:dyDescent="0.3">
      <c r="A585" s="5">
        <v>45098</v>
      </c>
      <c r="B585">
        <v>80</v>
      </c>
      <c r="C585">
        <v>13</v>
      </c>
      <c r="D585">
        <v>1000</v>
      </c>
      <c r="E585">
        <f t="shared" si="26"/>
        <v>7.0498053040780047</v>
      </c>
      <c r="F585" t="str">
        <f t="shared" si="27"/>
        <v>Copepod</v>
      </c>
    </row>
    <row r="586" spans="1:6" x14ac:dyDescent="0.3">
      <c r="A586" s="5">
        <v>45162</v>
      </c>
      <c r="B586">
        <v>16</v>
      </c>
      <c r="C586">
        <v>13</v>
      </c>
      <c r="D586">
        <v>621</v>
      </c>
      <c r="E586">
        <f t="shared" si="26"/>
        <v>2.2480391588124142</v>
      </c>
      <c r="F586" t="str">
        <f t="shared" si="27"/>
        <v>Copepod</v>
      </c>
    </row>
    <row r="587" spans="1:6" x14ac:dyDescent="0.3">
      <c r="A587" s="5">
        <v>45010</v>
      </c>
      <c r="B587">
        <v>40</v>
      </c>
      <c r="C587">
        <v>14</v>
      </c>
      <c r="D587">
        <v>254</v>
      </c>
      <c r="E587">
        <f>EXP(1.953+2.399*LN(D587/1000))</f>
        <v>0.26325292742666323</v>
      </c>
      <c r="F587" t="str">
        <f t="shared" si="27"/>
        <v>Copepod</v>
      </c>
    </row>
    <row r="588" spans="1:6" x14ac:dyDescent="0.3">
      <c r="A588" s="5">
        <v>45010</v>
      </c>
      <c r="B588">
        <v>63</v>
      </c>
      <c r="C588">
        <v>14</v>
      </c>
      <c r="D588">
        <v>278</v>
      </c>
      <c r="E588">
        <f t="shared" ref="E588:E595" si="28">EXP(1.953+2.399*LN(D588/1000))</f>
        <v>0.32691932124936779</v>
      </c>
      <c r="F588" t="str">
        <f t="shared" si="27"/>
        <v>Copepod</v>
      </c>
    </row>
    <row r="589" spans="1:6" x14ac:dyDescent="0.3">
      <c r="A589" s="5">
        <v>45010</v>
      </c>
      <c r="B589">
        <v>70</v>
      </c>
      <c r="C589">
        <v>14</v>
      </c>
      <c r="D589">
        <v>274</v>
      </c>
      <c r="E589">
        <f t="shared" si="28"/>
        <v>0.31574808362382606</v>
      </c>
      <c r="F589" t="str">
        <f t="shared" si="27"/>
        <v>Copepod</v>
      </c>
    </row>
    <row r="590" spans="1:6" x14ac:dyDescent="0.3">
      <c r="A590" s="5">
        <v>45010</v>
      </c>
      <c r="B590">
        <v>80</v>
      </c>
      <c r="C590">
        <v>14</v>
      </c>
      <c r="D590">
        <v>187</v>
      </c>
      <c r="E590">
        <f t="shared" si="28"/>
        <v>0.12627725632509623</v>
      </c>
      <c r="F590" t="str">
        <f t="shared" si="27"/>
        <v>Copepod</v>
      </c>
    </row>
    <row r="591" spans="1:6" x14ac:dyDescent="0.3">
      <c r="A591" s="5">
        <v>45010</v>
      </c>
      <c r="B591">
        <v>83</v>
      </c>
      <c r="C591">
        <v>14</v>
      </c>
      <c r="D591">
        <v>228</v>
      </c>
      <c r="E591">
        <f t="shared" si="28"/>
        <v>0.20317151597002375</v>
      </c>
      <c r="F591" t="str">
        <f t="shared" si="27"/>
        <v>Copepod</v>
      </c>
    </row>
    <row r="592" spans="1:6" x14ac:dyDescent="0.3">
      <c r="A592" s="5">
        <v>45010</v>
      </c>
      <c r="B592">
        <v>87</v>
      </c>
      <c r="C592">
        <v>14</v>
      </c>
      <c r="D592">
        <v>273</v>
      </c>
      <c r="E592">
        <f t="shared" si="28"/>
        <v>0.31299061352507701</v>
      </c>
      <c r="F592" t="str">
        <f t="shared" si="27"/>
        <v>Copepod</v>
      </c>
    </row>
    <row r="593" spans="1:6" x14ac:dyDescent="0.3">
      <c r="A593" s="5">
        <v>45010</v>
      </c>
      <c r="B593">
        <v>94</v>
      </c>
      <c r="C593">
        <v>14</v>
      </c>
      <c r="D593">
        <v>210</v>
      </c>
      <c r="E593">
        <f t="shared" si="28"/>
        <v>0.16679430237120127</v>
      </c>
      <c r="F593" t="str">
        <f t="shared" si="27"/>
        <v>Copepod</v>
      </c>
    </row>
    <row r="594" spans="1:6" x14ac:dyDescent="0.3">
      <c r="A594" s="5">
        <v>45062</v>
      </c>
      <c r="B594">
        <v>7</v>
      </c>
      <c r="C594">
        <v>14</v>
      </c>
      <c r="D594">
        <v>195</v>
      </c>
      <c r="E594">
        <f t="shared" si="28"/>
        <v>0.13962724076313185</v>
      </c>
      <c r="F594" t="str">
        <f t="shared" si="27"/>
        <v>Copepod</v>
      </c>
    </row>
    <row r="595" spans="1:6" x14ac:dyDescent="0.3">
      <c r="A595" s="5">
        <v>45062</v>
      </c>
      <c r="B595">
        <v>17</v>
      </c>
      <c r="C595">
        <v>14</v>
      </c>
      <c r="D595">
        <v>188</v>
      </c>
      <c r="E595">
        <f t="shared" si="28"/>
        <v>0.12790331584386147</v>
      </c>
      <c r="F595" t="str">
        <f t="shared" si="27"/>
        <v>Copepod</v>
      </c>
    </row>
    <row r="596" spans="1:6" x14ac:dyDescent="0.3">
      <c r="A596" s="5">
        <v>45162</v>
      </c>
      <c r="B596">
        <v>37</v>
      </c>
      <c r="C596">
        <v>15</v>
      </c>
      <c r="D596">
        <v>167</v>
      </c>
      <c r="E596">
        <f>(D596/1000)^3 * 0.02</f>
        <v>9.3149260000000017E-5</v>
      </c>
      <c r="F596" t="str">
        <f t="shared" si="27"/>
        <v>Rotifer</v>
      </c>
    </row>
    <row r="597" spans="1:6" x14ac:dyDescent="0.3">
      <c r="A597" s="5">
        <v>45162</v>
      </c>
      <c r="B597">
        <v>38</v>
      </c>
      <c r="C597">
        <v>15</v>
      </c>
      <c r="D597">
        <v>160</v>
      </c>
      <c r="E597">
        <f t="shared" ref="E597:E601" si="29">(D597/1000)^3 * 0.02</f>
        <v>8.1920000000000015E-5</v>
      </c>
      <c r="F597" t="str">
        <f t="shared" si="27"/>
        <v>Rotifer</v>
      </c>
    </row>
    <row r="598" spans="1:6" x14ac:dyDescent="0.3">
      <c r="A598" s="5">
        <v>45162</v>
      </c>
      <c r="B598">
        <v>40</v>
      </c>
      <c r="C598">
        <v>15</v>
      </c>
      <c r="D598">
        <v>187</v>
      </c>
      <c r="E598">
        <f t="shared" si="29"/>
        <v>1.3078406E-4</v>
      </c>
      <c r="F598" t="str">
        <f t="shared" si="27"/>
        <v>Rotifer</v>
      </c>
    </row>
    <row r="599" spans="1:6" x14ac:dyDescent="0.3">
      <c r="A599" s="5">
        <v>45162</v>
      </c>
      <c r="B599">
        <v>72</v>
      </c>
      <c r="C599">
        <v>15</v>
      </c>
      <c r="D599">
        <v>217</v>
      </c>
      <c r="E599">
        <f t="shared" si="29"/>
        <v>2.0436626000000001E-4</v>
      </c>
      <c r="F599" t="str">
        <f t="shared" si="27"/>
        <v>Rotifer</v>
      </c>
    </row>
    <row r="600" spans="1:6" x14ac:dyDescent="0.3">
      <c r="A600" s="5">
        <v>45162</v>
      </c>
      <c r="B600">
        <v>79</v>
      </c>
      <c r="C600">
        <v>15</v>
      </c>
      <c r="D600">
        <v>147</v>
      </c>
      <c r="E600">
        <f t="shared" si="29"/>
        <v>6.3530459999999988E-5</v>
      </c>
      <c r="F600" t="str">
        <f t="shared" si="27"/>
        <v>Rotifer</v>
      </c>
    </row>
    <row r="601" spans="1:6" x14ac:dyDescent="0.3">
      <c r="A601" s="5">
        <v>45162</v>
      </c>
      <c r="B601">
        <v>80</v>
      </c>
      <c r="C601">
        <v>15</v>
      </c>
      <c r="D601">
        <v>230</v>
      </c>
      <c r="E601">
        <f t="shared" si="29"/>
        <v>2.4334000000000001E-4</v>
      </c>
      <c r="F601" t="str">
        <f t="shared" si="27"/>
        <v>Rotifer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Shea, Derek</dc:creator>
  <cp:lastModifiedBy>Shea, Derek</cp:lastModifiedBy>
  <dcterms:created xsi:type="dcterms:W3CDTF">2023-11-10T13:03:06Z</dcterms:created>
  <dcterms:modified xsi:type="dcterms:W3CDTF">2023-11-30T13:07:48Z</dcterms:modified>
</cp:coreProperties>
</file>