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University\Caso-de-Estudio\"/>
    </mc:Choice>
  </mc:AlternateContent>
  <xr:revisionPtr revIDLastSave="0" documentId="13_ncr:1_{724491B8-E3C3-496D-81E9-A8ABC475B117}" xr6:coauthVersionLast="47" xr6:coauthVersionMax="47" xr10:uidLastSave="{00000000-0000-0000-0000-000000000000}"/>
  <bookViews>
    <workbookView xWindow="41172" yWindow="4176" windowWidth="23256" windowHeight="12456" activeTab="7" xr2:uid="{061D41F9-92AE-4054-8BBD-64FFFB87EB4D}"/>
  </bookViews>
  <sheets>
    <sheet name="ANALISIS" sheetId="1" r:id="rId1"/>
    <sheet name="SUBNET SEDES" sheetId="3" r:id="rId2"/>
    <sheet name="PRINCIPAL" sheetId="4" r:id="rId3"/>
    <sheet name="SEDE33" sheetId="5" r:id="rId4"/>
    <sheet name="SEDE05" sheetId="6" r:id="rId5"/>
    <sheet name="SEDE16" sheetId="7" r:id="rId6"/>
    <sheet name="IPV6" sheetId="8" r:id="rId7"/>
    <sheet name="DISPOSITIVO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1" i="4"/>
  <c r="D9" i="4"/>
  <c r="D7" i="4"/>
  <c r="D5" i="4"/>
  <c r="I30" i="1" l="1"/>
  <c r="K30" i="1" s="1"/>
  <c r="I8" i="1"/>
  <c r="K8" i="1" s="1"/>
  <c r="M8" i="1" s="1"/>
  <c r="I9" i="1"/>
  <c r="K9" i="1" s="1"/>
  <c r="M9" i="1" s="1"/>
  <c r="I10" i="1"/>
  <c r="M10" i="1" s="1"/>
  <c r="O10" i="1" s="1"/>
  <c r="I11" i="1"/>
  <c r="K11" i="1" s="1"/>
  <c r="I12" i="1"/>
  <c r="K12" i="1" s="1"/>
  <c r="I13" i="1"/>
  <c r="K13" i="1" s="1"/>
  <c r="M13" i="1" s="1"/>
  <c r="I14" i="1"/>
  <c r="K14" i="1" s="1"/>
  <c r="M14" i="1" s="1"/>
  <c r="I15" i="1"/>
  <c r="K15" i="1" s="1"/>
  <c r="I16" i="1"/>
  <c r="I17" i="1"/>
  <c r="K17" i="1" s="1"/>
  <c r="M17" i="1" s="1"/>
  <c r="I18" i="1"/>
  <c r="K18" i="1" s="1"/>
  <c r="I19" i="1"/>
  <c r="K19" i="1" s="1"/>
  <c r="I20" i="1"/>
  <c r="K20" i="1" s="1"/>
  <c r="I21" i="1"/>
  <c r="K21" i="1" s="1"/>
  <c r="I22" i="1"/>
  <c r="M22" i="1" s="1"/>
  <c r="I23" i="1"/>
  <c r="I24" i="1"/>
  <c r="K24" i="1" s="1"/>
  <c r="M24" i="1" s="1"/>
  <c r="I25" i="1"/>
  <c r="K25" i="1" s="1"/>
  <c r="M25" i="1" s="1"/>
  <c r="I26" i="1"/>
  <c r="K26" i="1" s="1"/>
  <c r="I27" i="1"/>
  <c r="K27" i="1" s="1"/>
  <c r="I28" i="1"/>
  <c r="M28" i="1" s="1"/>
  <c r="I29" i="1"/>
  <c r="I7" i="1"/>
  <c r="K7" i="1" s="1"/>
  <c r="I6" i="1"/>
  <c r="K6" i="1" s="1"/>
  <c r="O9" i="1" l="1"/>
  <c r="O22" i="1"/>
  <c r="D7" i="6"/>
  <c r="O24" i="1"/>
  <c r="D11" i="7"/>
  <c r="O14" i="1"/>
  <c r="D11" i="5"/>
  <c r="M29" i="1"/>
  <c r="O28" i="1"/>
  <c r="D9" i="7"/>
  <c r="O25" i="1"/>
  <c r="D7" i="7"/>
  <c r="O8" i="1"/>
  <c r="O17" i="1"/>
  <c r="D13" i="5"/>
  <c r="O13" i="1"/>
  <c r="D15" i="5"/>
  <c r="M11" i="1"/>
  <c r="M12" i="1"/>
  <c r="M26" i="1"/>
  <c r="K29" i="1"/>
  <c r="M30" i="1"/>
  <c r="M23" i="1"/>
  <c r="M16" i="1"/>
  <c r="M7" i="1"/>
  <c r="M27" i="1"/>
  <c r="M20" i="1"/>
  <c r="M18" i="1"/>
  <c r="M21" i="1"/>
  <c r="M19" i="1"/>
  <c r="M15" i="1"/>
  <c r="M6" i="1"/>
  <c r="O6" i="1" s="1"/>
  <c r="O21" i="1" l="1"/>
  <c r="D5" i="6"/>
  <c r="O15" i="1"/>
  <c r="D7" i="5"/>
  <c r="O19" i="1"/>
  <c r="D13" i="6"/>
  <c r="O18" i="1"/>
  <c r="D9" i="6"/>
  <c r="O20" i="1"/>
  <c r="D15" i="6"/>
  <c r="O27" i="1"/>
  <c r="D5" i="7"/>
  <c r="O7" i="1"/>
  <c r="O29" i="1"/>
  <c r="D13" i="7"/>
  <c r="O30" i="1"/>
  <c r="D17" i="7"/>
  <c r="O26" i="1"/>
  <c r="D15" i="7"/>
  <c r="O12" i="1"/>
  <c r="D9" i="5"/>
  <c r="O11" i="1"/>
  <c r="O23" i="1"/>
  <c r="D11" i="6"/>
  <c r="O16" i="1"/>
  <c r="D5" i="5"/>
</calcChain>
</file>

<file path=xl/sharedStrings.xml><?xml version="1.0" encoding="utf-8"?>
<sst xmlns="http://schemas.openxmlformats.org/spreadsheetml/2006/main" count="599" uniqueCount="299">
  <si>
    <t>LAN ID</t>
  </si>
  <si>
    <t>EDIFICIO</t>
  </si>
  <si>
    <t>DEPARTAMENTO</t>
  </si>
  <si>
    <t>HOST</t>
  </si>
  <si>
    <t>PRINCIPAL</t>
  </si>
  <si>
    <t>SEDE33</t>
  </si>
  <si>
    <t>SEDE05</t>
  </si>
  <si>
    <t>SEDE16</t>
  </si>
  <si>
    <t>Rectoria</t>
  </si>
  <si>
    <t>Administrativos</t>
  </si>
  <si>
    <t>Profesores</t>
  </si>
  <si>
    <t>Estudiantes</t>
  </si>
  <si>
    <t>Invitados WLAN</t>
  </si>
  <si>
    <t>GestionTIC</t>
  </si>
  <si>
    <t>Primaria</t>
  </si>
  <si>
    <t>Secundaria</t>
  </si>
  <si>
    <t>Media</t>
  </si>
  <si>
    <t>Servidores</t>
  </si>
  <si>
    <t>Ultimas 2 Cifras Documentos</t>
  </si>
  <si>
    <t>XX</t>
  </si>
  <si>
    <t>YY</t>
  </si>
  <si>
    <t>ZZ</t>
  </si>
  <si>
    <t>SEDE</t>
  </si>
  <si>
    <t>CRECIMIENTO 10%</t>
  </si>
  <si>
    <t>Subneteo por Sedes Metodo FLMS</t>
  </si>
  <si>
    <t xml:space="preserve">DIRECCIÓN </t>
  </si>
  <si>
    <t>10.5.0.0</t>
  </si>
  <si>
    <t>/16</t>
  </si>
  <si>
    <t>SUBREDES</t>
  </si>
  <si>
    <t>/18</t>
  </si>
  <si>
    <t>MASCARA SUBRED</t>
  </si>
  <si>
    <t>10.5.0.0/18</t>
  </si>
  <si>
    <t>10.5.64.0/18</t>
  </si>
  <si>
    <t>10.5.128.0/18</t>
  </si>
  <si>
    <t>10.5.192.0/18</t>
  </si>
  <si>
    <t>RANGO DIRECCIONES DE HOST</t>
  </si>
  <si>
    <t>BROADCAST</t>
  </si>
  <si>
    <t>10.5.64.1 - 10.5.127.254</t>
  </si>
  <si>
    <t>10.5.0.1 - 10.5.63.254</t>
  </si>
  <si>
    <t>10.5.128.1 - 10.5.191.254</t>
  </si>
  <si>
    <t>10.5.63.255</t>
  </si>
  <si>
    <t>10.5.127.255</t>
  </si>
  <si>
    <t>10.5.191.255</t>
  </si>
  <si>
    <t>10.5.255.255</t>
  </si>
  <si>
    <t>10.5.192.1 - 10.5.255.254</t>
  </si>
  <si>
    <t>Subneteo Principal Metodo VLMS</t>
  </si>
  <si>
    <t>DIRECCIÓN DE RED</t>
  </si>
  <si>
    <t>InvitadosWLAN</t>
  </si>
  <si>
    <t>10.5.0.0/24</t>
  </si>
  <si>
    <t>10.5.0.1 - 10.5.0.254</t>
  </si>
  <si>
    <t>10.5.0.255</t>
  </si>
  <si>
    <t>10.5.1.0/25</t>
  </si>
  <si>
    <t>10.5.1.1 - 10.5.1.126</t>
  </si>
  <si>
    <t>10.5.1.127</t>
  </si>
  <si>
    <t>10.5.1.128/26</t>
  </si>
  <si>
    <t>10.5.1.129 - 10.5.1.190</t>
  </si>
  <si>
    <t>10.5.1.191</t>
  </si>
  <si>
    <t>10.5.1.192/26</t>
  </si>
  <si>
    <t>10.5.1.193 - 10.5.1.254</t>
  </si>
  <si>
    <t>10.5.1.255</t>
  </si>
  <si>
    <t>10.5.2.0/27</t>
  </si>
  <si>
    <t>10.5.2.1 - 10.5.2.30</t>
  </si>
  <si>
    <t>10.5.2.31</t>
  </si>
  <si>
    <t>10.5.2.33 - 10.5.2.46</t>
  </si>
  <si>
    <t>10.5.2.32/28</t>
  </si>
  <si>
    <t>10.5.2.47</t>
  </si>
  <si>
    <t>Subneteo Sede33 Metodo VLMS</t>
  </si>
  <si>
    <t>10.5.64.0</t>
  </si>
  <si>
    <t>10.5.64.0/24</t>
  </si>
  <si>
    <t>10.5.64.1 - 10.5.64.254</t>
  </si>
  <si>
    <t>10.5.64.255</t>
  </si>
  <si>
    <t>10.5.65.0/24</t>
  </si>
  <si>
    <t>10.5.65.1 - 10.5.65.254</t>
  </si>
  <si>
    <t>10.5.65.255</t>
  </si>
  <si>
    <t>10.5.66.0/26</t>
  </si>
  <si>
    <t>10.5.66.1 - 10.5.66.62</t>
  </si>
  <si>
    <t>10.5.66.63</t>
  </si>
  <si>
    <t>10.5.66.64/26</t>
  </si>
  <si>
    <t>10.5.66.65 - 10.5.66.126</t>
  </si>
  <si>
    <t>10.5.66.127</t>
  </si>
  <si>
    <t>10.5.66.128/27</t>
  </si>
  <si>
    <t>10.5.66.129 - 10.5.66.158</t>
  </si>
  <si>
    <t>10.5.66.159</t>
  </si>
  <si>
    <t>10.5.66.160/28</t>
  </si>
  <si>
    <t>10.5.66.161 - 10.5.66.174</t>
  </si>
  <si>
    <t>10.5.66.175</t>
  </si>
  <si>
    <t>Subneteo Sede05 Metodo VLMS</t>
  </si>
  <si>
    <t>10.5.128.0</t>
  </si>
  <si>
    <t>10.5.192.0</t>
  </si>
  <si>
    <t>Subneteo Sede16 Metodo VLMS</t>
  </si>
  <si>
    <t>Estudiante</t>
  </si>
  <si>
    <t>10.5.128.0/24</t>
  </si>
  <si>
    <t>10.5.128.1 - 10.5.128.254</t>
  </si>
  <si>
    <t>10.5.128.255</t>
  </si>
  <si>
    <t>10.5.129.0/25</t>
  </si>
  <si>
    <t>10.5.129.1 - 10.5.129.126</t>
  </si>
  <si>
    <t>10.5.129.127</t>
  </si>
  <si>
    <t>10.5.129.128/25</t>
  </si>
  <si>
    <t>10.5.129.129 - 10.5.129.254</t>
  </si>
  <si>
    <t>10.5.129.255</t>
  </si>
  <si>
    <t>10.5.130.63</t>
  </si>
  <si>
    <t>10.5.192.255</t>
  </si>
  <si>
    <t>10.5.193.63</t>
  </si>
  <si>
    <t>SWITCHS NECESARIOS</t>
  </si>
  <si>
    <t>TOTAL HOST A USAR</t>
  </si>
  <si>
    <t>10.5.192.0/24</t>
  </si>
  <si>
    <t>10.5.192.1 - 10.5.192.254</t>
  </si>
  <si>
    <t>10.5.193.0/26</t>
  </si>
  <si>
    <t>10.5.193.1 - 10.5.193.62</t>
  </si>
  <si>
    <t>10.5.193.64/26</t>
  </si>
  <si>
    <t>10.5.193.65 - 10.5.193.126</t>
  </si>
  <si>
    <t>10.5.193.127</t>
  </si>
  <si>
    <t>10.5.193.128/27</t>
  </si>
  <si>
    <t>10.5.193.129 - 10.5.193.158</t>
  </si>
  <si>
    <t>10.5.193.160/27</t>
  </si>
  <si>
    <t>10.5.193.161 - 10.5.193.190</t>
  </si>
  <si>
    <t>10.5.193.191</t>
  </si>
  <si>
    <t>10.5.193.192/27</t>
  </si>
  <si>
    <t>10.5.193.193 - 10.5.193.222</t>
  </si>
  <si>
    <t>10.5.193.223</t>
  </si>
  <si>
    <t>10.5.130.0/26</t>
  </si>
  <si>
    <t>10.5.130.1 - 10.5.130.62</t>
  </si>
  <si>
    <t>10.5.130.64/27</t>
  </si>
  <si>
    <t>10.5.130.65 - 10.5.130.94</t>
  </si>
  <si>
    <t>10.5.130.95</t>
  </si>
  <si>
    <t>10.5.193.159</t>
  </si>
  <si>
    <t>TOTAL DIRECCIONES NECESRIAS</t>
  </si>
  <si>
    <t>10.5.130.96/28</t>
  </si>
  <si>
    <t>10.5.130.97 - 10.5.130.110</t>
  </si>
  <si>
    <t>10.5.130.111</t>
  </si>
  <si>
    <t>10.5.193.224/28</t>
  </si>
  <si>
    <t>10.5.193.225 - 10.5.193.238</t>
  </si>
  <si>
    <t>10.5.193.239</t>
  </si>
  <si>
    <t xml:space="preserve"> </t>
  </si>
  <si>
    <t>Rectoría</t>
  </si>
  <si>
    <t>2000:acad:1:a::/64</t>
  </si>
  <si>
    <t>2000:acad:1:14::/64</t>
  </si>
  <si>
    <t>2000:acad:1:1e::/64</t>
  </si>
  <si>
    <t>2000:acad:1:28::/64</t>
  </si>
  <si>
    <t>2000:acad:1:32::/64</t>
  </si>
  <si>
    <t>Gestión TIC</t>
  </si>
  <si>
    <t>2000:acad:1:3c::/64</t>
  </si>
  <si>
    <t>2000:acad:1:6e::/64</t>
  </si>
  <si>
    <t>2000:acad:1:78::/64</t>
  </si>
  <si>
    <t>2000:acad:1:82::/64</t>
  </si>
  <si>
    <t>2000:acad:1:8c::/64</t>
  </si>
  <si>
    <t>2000:acad:1:96::/64</t>
  </si>
  <si>
    <t>2000:acad:1:a0::/64</t>
  </si>
  <si>
    <t>2000:acad:1:d2::/64</t>
  </si>
  <si>
    <t>2000:acad:1:dc::/64</t>
  </si>
  <si>
    <t>2000:acad:1:e6::/64</t>
  </si>
  <si>
    <t>2000:acad:1:f0::/64</t>
  </si>
  <si>
    <t>2000:acad:1:fa::/64</t>
  </si>
  <si>
    <t>2000:acad:1:104::/64</t>
  </si>
  <si>
    <t>2000:acad:1:136::/64</t>
  </si>
  <si>
    <t>2000:acad:1:140::/64</t>
  </si>
  <si>
    <t>2000:acad:1:14a::/64</t>
  </si>
  <si>
    <t>2000:acad:1:154::/64</t>
  </si>
  <si>
    <t>2000:acad:1:15e::/64</t>
  </si>
  <si>
    <t>2000:acad:1:168::/64</t>
  </si>
  <si>
    <t>2000:acad:1:172::/64</t>
  </si>
  <si>
    <t>IPV6</t>
  </si>
  <si>
    <t>FE80::2</t>
  </si>
  <si>
    <t>FE80::3</t>
  </si>
  <si>
    <t>FE80::4</t>
  </si>
  <si>
    <t>FE80::5</t>
  </si>
  <si>
    <t>FE80::6</t>
  </si>
  <si>
    <t>FE80::7</t>
  </si>
  <si>
    <t>FE80::8</t>
  </si>
  <si>
    <t>FE80::9</t>
  </si>
  <si>
    <t>FE80::A</t>
  </si>
  <si>
    <t>FE80::B</t>
  </si>
  <si>
    <t>10.5.2.48/30</t>
  </si>
  <si>
    <t>10.5.2.49 - 10.5.2.50</t>
  </si>
  <si>
    <t>10.5.2.51</t>
  </si>
  <si>
    <t>10.5.2.52/30</t>
  </si>
  <si>
    <t>10.5.2.53 - 10.5.2.54</t>
  </si>
  <si>
    <t>10.5.2.55</t>
  </si>
  <si>
    <t>10.5.2.56/30</t>
  </si>
  <si>
    <t>10.5.2.57 - 10.5.2.58</t>
  </si>
  <si>
    <t>10.5.2.59</t>
  </si>
  <si>
    <t>Nombre</t>
  </si>
  <si>
    <t>Sede</t>
  </si>
  <si>
    <t>IPv4</t>
  </si>
  <si>
    <t>IPv6</t>
  </si>
  <si>
    <t>IPv6 Link-Local</t>
  </si>
  <si>
    <t>Default Gateway</t>
  </si>
  <si>
    <t>Interfaz</t>
  </si>
  <si>
    <t>P-Router</t>
  </si>
  <si>
    <t>Fa0/0</t>
  </si>
  <si>
    <t>10.5.2.53/30</t>
  </si>
  <si>
    <t>10.5.2.57/30</t>
  </si>
  <si>
    <t>Serial1/0</t>
  </si>
  <si>
    <t>Serial2/0</t>
  </si>
  <si>
    <t>10.5.2.49/30</t>
  </si>
  <si>
    <t>Gig4/0</t>
  </si>
  <si>
    <t>Gig5/0</t>
  </si>
  <si>
    <t>Gig6/0</t>
  </si>
  <si>
    <t>Gig7/0</t>
  </si>
  <si>
    <t>Gig8/0</t>
  </si>
  <si>
    <t>Gig9/0</t>
  </si>
  <si>
    <t>10.5.2.1/27</t>
  </si>
  <si>
    <t>10.5.1.129/26</t>
  </si>
  <si>
    <t>10.5.1.1/25</t>
  </si>
  <si>
    <t>10.5.0.1/24</t>
  </si>
  <si>
    <t>10.5.1.193/26</t>
  </si>
  <si>
    <t>10.5.2.33/28</t>
  </si>
  <si>
    <t>10.5.2.50/30</t>
  </si>
  <si>
    <t>33-Router</t>
  </si>
  <si>
    <t>Serial0/0</t>
  </si>
  <si>
    <t>10.5.64.1/24</t>
  </si>
  <si>
    <t>10.5.66.129/27</t>
  </si>
  <si>
    <t>10.5.65.1/24</t>
  </si>
  <si>
    <t>Gig3/0</t>
  </si>
  <si>
    <t>10.5.66.65/26</t>
  </si>
  <si>
    <t>10.5.66.161/28</t>
  </si>
  <si>
    <t>10.5.66.1/26</t>
  </si>
  <si>
    <t>LAN</t>
  </si>
  <si>
    <t>P-ZZ</t>
  </si>
  <si>
    <t>P-YY</t>
  </si>
  <si>
    <t>P-XX</t>
  </si>
  <si>
    <t>05-Router</t>
  </si>
  <si>
    <t>10.5.2.54/30</t>
  </si>
  <si>
    <t>10.5.130.1/26</t>
  </si>
  <si>
    <t>10.5.129.1/25</t>
  </si>
  <si>
    <t>10.5.128.1/24</t>
  </si>
  <si>
    <t>10.5.130.97/28</t>
  </si>
  <si>
    <t>10.5.130.65/27</t>
  </si>
  <si>
    <t>10.5.129.129/25</t>
  </si>
  <si>
    <t>16-Router</t>
  </si>
  <si>
    <t>CONTRASEÑA: 12345678</t>
  </si>
  <si>
    <t>10.5.193.161/27</t>
  </si>
  <si>
    <t>10.5.193.225/28</t>
  </si>
  <si>
    <t>10.5.193.65/26</t>
  </si>
  <si>
    <t>10.5.192.1/24</t>
  </si>
  <si>
    <t>10.5.193.193/27</t>
  </si>
  <si>
    <t>10.5.193.1/26</t>
  </si>
  <si>
    <t>10.5.193.129/27</t>
  </si>
  <si>
    <t>VLAN 1</t>
  </si>
  <si>
    <t>P-Rectoria</t>
  </si>
  <si>
    <t>P-Administrativos_1</t>
  </si>
  <si>
    <t>P-Administrativos</t>
  </si>
  <si>
    <t>P-Profesores</t>
  </si>
  <si>
    <t>P-Profesores_1</t>
  </si>
  <si>
    <t>P-Profesores_2</t>
  </si>
  <si>
    <t>P-Profesores_3</t>
  </si>
  <si>
    <t>P-Profesores_4</t>
  </si>
  <si>
    <t>P-Profesores_5</t>
  </si>
  <si>
    <t>P-Profesores_6</t>
  </si>
  <si>
    <t>P-Profesores_7</t>
  </si>
  <si>
    <t>P-Profesores_8</t>
  </si>
  <si>
    <t>P-Profesores_9</t>
  </si>
  <si>
    <t>P-Estudiantes</t>
  </si>
  <si>
    <t>P-Estudiantes_1</t>
  </si>
  <si>
    <t>P-Estudiantes_2</t>
  </si>
  <si>
    <t>P-Estudiantes_3</t>
  </si>
  <si>
    <t>P-Estudiantes_4</t>
  </si>
  <si>
    <t>P-GestionTIC</t>
  </si>
  <si>
    <t>P-InvitadosWLAN</t>
  </si>
  <si>
    <t>10.5.2.34/28</t>
  </si>
  <si>
    <t>10.5.1.194/26</t>
  </si>
  <si>
    <t>10.5.1.195/26</t>
  </si>
  <si>
    <t>10.5.0.2/24</t>
  </si>
  <si>
    <t>10.5.0.3/24</t>
  </si>
  <si>
    <t>10.5.0.4/24</t>
  </si>
  <si>
    <t>10.5.0.5/24</t>
  </si>
  <si>
    <t>10.5.0.6/24</t>
  </si>
  <si>
    <t>10.5.0.7/24</t>
  </si>
  <si>
    <t>10.5.0.8/24</t>
  </si>
  <si>
    <t>10.5.0.9/24</t>
  </si>
  <si>
    <t>10.5.0.10/24</t>
  </si>
  <si>
    <t>10.5.0.11/24</t>
  </si>
  <si>
    <t>10.5.1.2/25</t>
  </si>
  <si>
    <t>10.5.1.3/25</t>
  </si>
  <si>
    <t>10.5.1.4/25</t>
  </si>
  <si>
    <t>10.5.1.5/25</t>
  </si>
  <si>
    <t>10.5.1.6/25</t>
  </si>
  <si>
    <t>10.5.2.2/27</t>
  </si>
  <si>
    <t>10.5.1.130/26</t>
  </si>
  <si>
    <t>2000:acad:1:a::1/64</t>
  </si>
  <si>
    <t>2000:acad:1:14:1/64</t>
  </si>
  <si>
    <t>2000:acad:1:14::2/64</t>
  </si>
  <si>
    <t>2000:acad:1:1e::1/64</t>
  </si>
  <si>
    <t>2000:acad:1:1e::2/64</t>
  </si>
  <si>
    <t>2000:acad:1:1e::3/64</t>
  </si>
  <si>
    <t>2000:acad:1:1e::4/64</t>
  </si>
  <si>
    <t>2000:acad:1:1e::5/64</t>
  </si>
  <si>
    <t>2000:acad:1:1e::6/64</t>
  </si>
  <si>
    <t>2000:acad:1:1e::7/64</t>
  </si>
  <si>
    <t>2000:acad:1:1e::8/64</t>
  </si>
  <si>
    <t>2000:acad:1:1e::9/64</t>
  </si>
  <si>
    <t>2000:acad:1:1e::a/64</t>
  </si>
  <si>
    <t>2000:acad:1:28::1/64</t>
  </si>
  <si>
    <t>2000:acad:1:28::2/64</t>
  </si>
  <si>
    <t>2000:acad:1:28::3/64</t>
  </si>
  <si>
    <t>2000:acad:1:28::4/64</t>
  </si>
  <si>
    <t>2000:acad:1:28::5/64</t>
  </si>
  <si>
    <t>2000:acad:1:3c::1/64</t>
  </si>
  <si>
    <t>2000:acad:1:32::1/64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</si>
</sst>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/>
    <xf numFmtId="0" fontId="1" fillId="2" borderId="3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University\Caso-de-Estudio\Direccionamiento%20-%20Copy.xlsx" TargetMode="External"/><Relationship Id="rId1" Type="http://schemas.openxmlformats.org/officeDocument/2006/relationships/externalLinkPath" Target="Direccionamiento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ISIS"/>
      <sheetName val="SUBNET SEDES"/>
      <sheetName val="PRINCIPAL"/>
      <sheetName val="SEDE33"/>
      <sheetName val="SEDE05"/>
      <sheetName val="SEDE16"/>
    </sheetNames>
    <sheetDataSet>
      <sheetData sheetId="0">
        <row r="7">
          <cell r="M7">
            <v>37</v>
          </cell>
        </row>
        <row r="8">
          <cell r="M8">
            <v>230</v>
          </cell>
        </row>
        <row r="9">
          <cell r="M9">
            <v>115</v>
          </cell>
        </row>
        <row r="10">
          <cell r="M10">
            <v>56</v>
          </cell>
        </row>
        <row r="11">
          <cell r="M11">
            <v>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D331-E8CA-4B62-85F8-56473C7CA557}">
  <dimension ref="B1:P33"/>
  <sheetViews>
    <sheetView workbookViewId="0">
      <selection activeCell="I4" sqref="I4"/>
    </sheetView>
  </sheetViews>
  <sheetFormatPr defaultColWidth="11.42578125" defaultRowHeight="15" x14ac:dyDescent="0.25"/>
  <cols>
    <col min="1" max="1" width="5.28515625" customWidth="1"/>
    <col min="4" max="4" width="10.140625" customWidth="1"/>
    <col min="8" max="8" width="12.85546875" customWidth="1"/>
    <col min="10" max="12" width="11.28515625" customWidth="1"/>
    <col min="14" max="14" width="9" customWidth="1"/>
    <col min="16" max="16" width="18" customWidth="1"/>
  </cols>
  <sheetData>
    <row r="1" spans="2:16" ht="15.75" thickBot="1" x14ac:dyDescent="0.3"/>
    <row r="2" spans="2:16" ht="15.75" thickBot="1" x14ac:dyDescent="0.3">
      <c r="B2" s="36" t="s">
        <v>18</v>
      </c>
      <c r="C2" s="37"/>
      <c r="D2" s="38"/>
      <c r="E2" s="4" t="s">
        <v>19</v>
      </c>
      <c r="F2" s="4" t="s">
        <v>20</v>
      </c>
      <c r="G2" s="3" t="s">
        <v>21</v>
      </c>
      <c r="I2" s="73" t="s">
        <v>230</v>
      </c>
      <c r="J2" s="74"/>
      <c r="K2" s="75"/>
    </row>
    <row r="3" spans="2:16" ht="15.75" thickBot="1" x14ac:dyDescent="0.3">
      <c r="E3" s="5">
        <v>33</v>
      </c>
      <c r="F3" s="5">
        <v>5</v>
      </c>
      <c r="G3" s="2">
        <v>16</v>
      </c>
    </row>
    <row r="4" spans="2:16" ht="15.75" thickBot="1" x14ac:dyDescent="0.3"/>
    <row r="5" spans="2:16" ht="15.75" thickBot="1" x14ac:dyDescent="0.3">
      <c r="B5" s="43" t="s">
        <v>1</v>
      </c>
      <c r="C5" s="44"/>
      <c r="D5" s="7" t="s">
        <v>0</v>
      </c>
      <c r="E5" s="44" t="s">
        <v>2</v>
      </c>
      <c r="F5" s="44"/>
      <c r="G5" s="44"/>
      <c r="H5" s="7" t="s">
        <v>3</v>
      </c>
      <c r="I5" s="44" t="s">
        <v>23</v>
      </c>
      <c r="J5" s="44"/>
      <c r="K5" s="44" t="s">
        <v>103</v>
      </c>
      <c r="L5" s="44"/>
      <c r="M5" s="44" t="s">
        <v>104</v>
      </c>
      <c r="N5" s="44"/>
      <c r="O5" s="44" t="s">
        <v>126</v>
      </c>
      <c r="P5" s="49"/>
    </row>
    <row r="6" spans="2:16" ht="14.25" customHeight="1" x14ac:dyDescent="0.25">
      <c r="B6" s="46" t="s">
        <v>4</v>
      </c>
      <c r="C6" s="47"/>
      <c r="D6" s="8">
        <v>10</v>
      </c>
      <c r="E6" s="45" t="s">
        <v>8</v>
      </c>
      <c r="F6" s="45"/>
      <c r="G6" s="45"/>
      <c r="H6" s="8">
        <v>10</v>
      </c>
      <c r="I6" s="45">
        <f>ROUNDUP(H6*1.1,0)</f>
        <v>11</v>
      </c>
      <c r="J6" s="45"/>
      <c r="K6" s="45">
        <f>ROUNDUP(I6/24,0)</f>
        <v>1</v>
      </c>
      <c r="L6" s="45"/>
      <c r="M6" s="45">
        <f>ROUNDUP(I6+K6,0)</f>
        <v>12</v>
      </c>
      <c r="N6" s="45"/>
      <c r="O6" s="45">
        <f>M6+2</f>
        <v>14</v>
      </c>
      <c r="P6" s="52"/>
    </row>
    <row r="7" spans="2:16" ht="14.25" customHeight="1" x14ac:dyDescent="0.25">
      <c r="B7" s="41"/>
      <c r="C7" s="42"/>
      <c r="D7" s="1">
        <v>20</v>
      </c>
      <c r="E7" s="31" t="s">
        <v>9</v>
      </c>
      <c r="F7" s="31"/>
      <c r="G7" s="31"/>
      <c r="H7" s="1">
        <v>31</v>
      </c>
      <c r="I7" s="34">
        <f>ROUNDUP(H7*1.1,0)</f>
        <v>35</v>
      </c>
      <c r="J7" s="35"/>
      <c r="K7" s="31">
        <f>ROUNDUP(I7/24,0)</f>
        <v>2</v>
      </c>
      <c r="L7" s="31"/>
      <c r="M7" s="31">
        <f>ROUNDUP(I7+K7,0)</f>
        <v>37</v>
      </c>
      <c r="N7" s="31"/>
      <c r="O7" s="31">
        <f t="shared" ref="O7:O30" si="0">M7+2</f>
        <v>39</v>
      </c>
      <c r="P7" s="51"/>
    </row>
    <row r="8" spans="2:16" ht="14.25" customHeight="1" x14ac:dyDescent="0.25">
      <c r="B8" s="41"/>
      <c r="C8" s="42"/>
      <c r="D8" s="1">
        <v>30</v>
      </c>
      <c r="E8" s="31" t="s">
        <v>10</v>
      </c>
      <c r="F8" s="31"/>
      <c r="G8" s="31"/>
      <c r="H8" s="1">
        <v>200</v>
      </c>
      <c r="I8" s="34">
        <f t="shared" ref="I8:I29" si="1">ROUNDUP(H8*1.1,0)</f>
        <v>220</v>
      </c>
      <c r="J8" s="35"/>
      <c r="K8" s="31">
        <f t="shared" ref="K8:K29" si="2">ROUNDUP(I8/24,0)</f>
        <v>10</v>
      </c>
      <c r="L8" s="31"/>
      <c r="M8" s="31">
        <f t="shared" ref="M8:M29" si="3">ROUNDUP(I8+K8,0)</f>
        <v>230</v>
      </c>
      <c r="N8" s="31"/>
      <c r="O8" s="31">
        <f t="shared" si="0"/>
        <v>232</v>
      </c>
      <c r="P8" s="51"/>
    </row>
    <row r="9" spans="2:16" ht="14.25" customHeight="1" x14ac:dyDescent="0.25">
      <c r="B9" s="41"/>
      <c r="C9" s="42"/>
      <c r="D9" s="1">
        <v>40</v>
      </c>
      <c r="E9" s="31" t="s">
        <v>11</v>
      </c>
      <c r="F9" s="31"/>
      <c r="G9" s="31"/>
      <c r="H9" s="1">
        <v>100</v>
      </c>
      <c r="I9" s="34">
        <f t="shared" si="1"/>
        <v>110</v>
      </c>
      <c r="J9" s="35"/>
      <c r="K9" s="31">
        <f t="shared" si="2"/>
        <v>5</v>
      </c>
      <c r="L9" s="31"/>
      <c r="M9" s="31">
        <f t="shared" si="3"/>
        <v>115</v>
      </c>
      <c r="N9" s="31"/>
      <c r="O9" s="31">
        <f t="shared" si="0"/>
        <v>117</v>
      </c>
      <c r="P9" s="51"/>
    </row>
    <row r="10" spans="2:16" ht="14.25" customHeight="1" x14ac:dyDescent="0.25">
      <c r="B10" s="41"/>
      <c r="C10" s="42"/>
      <c r="D10" s="1">
        <v>50</v>
      </c>
      <c r="E10" s="31" t="s">
        <v>12</v>
      </c>
      <c r="F10" s="31"/>
      <c r="G10" s="31"/>
      <c r="H10" s="1">
        <v>50</v>
      </c>
      <c r="I10" s="34">
        <f t="shared" si="1"/>
        <v>55</v>
      </c>
      <c r="J10" s="35"/>
      <c r="K10" s="31">
        <v>1</v>
      </c>
      <c r="L10" s="31"/>
      <c r="M10" s="31">
        <f t="shared" si="3"/>
        <v>56</v>
      </c>
      <c r="N10" s="31"/>
      <c r="O10" s="31">
        <f t="shared" si="0"/>
        <v>58</v>
      </c>
      <c r="P10" s="51"/>
    </row>
    <row r="11" spans="2:16" ht="14.25" customHeight="1" x14ac:dyDescent="0.25">
      <c r="B11" s="41"/>
      <c r="C11" s="42"/>
      <c r="D11" s="1">
        <v>60</v>
      </c>
      <c r="E11" s="31" t="s">
        <v>13</v>
      </c>
      <c r="F11" s="31"/>
      <c r="G11" s="31"/>
      <c r="H11" s="1">
        <v>20</v>
      </c>
      <c r="I11" s="34">
        <f t="shared" si="1"/>
        <v>22</v>
      </c>
      <c r="J11" s="35"/>
      <c r="K11" s="31">
        <f t="shared" si="2"/>
        <v>1</v>
      </c>
      <c r="L11" s="31"/>
      <c r="M11" s="31">
        <f t="shared" si="3"/>
        <v>23</v>
      </c>
      <c r="N11" s="31"/>
      <c r="O11" s="31">
        <f t="shared" si="0"/>
        <v>25</v>
      </c>
      <c r="P11" s="51"/>
    </row>
    <row r="12" spans="2:16" ht="14.25" customHeight="1" x14ac:dyDescent="0.25">
      <c r="B12" s="39" t="s">
        <v>5</v>
      </c>
      <c r="C12" s="40"/>
      <c r="D12" s="9">
        <v>110</v>
      </c>
      <c r="E12" s="24" t="s">
        <v>14</v>
      </c>
      <c r="F12" s="24"/>
      <c r="G12" s="24"/>
      <c r="H12" s="9">
        <v>50</v>
      </c>
      <c r="I12" s="32">
        <f t="shared" si="1"/>
        <v>55</v>
      </c>
      <c r="J12" s="33"/>
      <c r="K12" s="24">
        <f t="shared" si="2"/>
        <v>3</v>
      </c>
      <c r="L12" s="24"/>
      <c r="M12" s="24">
        <f t="shared" si="3"/>
        <v>58</v>
      </c>
      <c r="N12" s="24"/>
      <c r="O12" s="24">
        <f t="shared" si="0"/>
        <v>60</v>
      </c>
      <c r="P12" s="48"/>
    </row>
    <row r="13" spans="2:16" ht="14.25" customHeight="1" x14ac:dyDescent="0.25">
      <c r="B13" s="39"/>
      <c r="C13" s="40"/>
      <c r="D13" s="9">
        <v>120</v>
      </c>
      <c r="E13" s="24" t="s">
        <v>15</v>
      </c>
      <c r="F13" s="24"/>
      <c r="G13" s="24"/>
      <c r="H13" s="9">
        <v>10</v>
      </c>
      <c r="I13" s="32">
        <f t="shared" si="1"/>
        <v>11</v>
      </c>
      <c r="J13" s="33"/>
      <c r="K13" s="24">
        <f t="shared" si="2"/>
        <v>1</v>
      </c>
      <c r="L13" s="24"/>
      <c r="M13" s="24">
        <f t="shared" si="3"/>
        <v>12</v>
      </c>
      <c r="N13" s="24"/>
      <c r="O13" s="24">
        <f t="shared" si="0"/>
        <v>14</v>
      </c>
      <c r="P13" s="48"/>
    </row>
    <row r="14" spans="2:16" ht="14.25" customHeight="1" x14ac:dyDescent="0.25">
      <c r="B14" s="39"/>
      <c r="C14" s="40"/>
      <c r="D14" s="9">
        <v>130</v>
      </c>
      <c r="E14" s="24" t="s">
        <v>10</v>
      </c>
      <c r="F14" s="24"/>
      <c r="G14" s="24"/>
      <c r="H14" s="10">
        <v>33</v>
      </c>
      <c r="I14" s="32">
        <f t="shared" si="1"/>
        <v>37</v>
      </c>
      <c r="J14" s="33"/>
      <c r="K14" s="24">
        <f t="shared" si="2"/>
        <v>2</v>
      </c>
      <c r="L14" s="24"/>
      <c r="M14" s="24">
        <f t="shared" si="3"/>
        <v>39</v>
      </c>
      <c r="N14" s="24"/>
      <c r="O14" s="24">
        <f t="shared" si="0"/>
        <v>41</v>
      </c>
      <c r="P14" s="48"/>
    </row>
    <row r="15" spans="2:16" ht="14.25" customHeight="1" x14ac:dyDescent="0.25">
      <c r="B15" s="39"/>
      <c r="C15" s="40"/>
      <c r="D15" s="9">
        <v>140</v>
      </c>
      <c r="E15" s="24" t="s">
        <v>11</v>
      </c>
      <c r="F15" s="24"/>
      <c r="G15" s="24"/>
      <c r="H15" s="9">
        <v>133</v>
      </c>
      <c r="I15" s="32">
        <f t="shared" si="1"/>
        <v>147</v>
      </c>
      <c r="J15" s="33"/>
      <c r="K15" s="24">
        <f t="shared" si="2"/>
        <v>7</v>
      </c>
      <c r="L15" s="24"/>
      <c r="M15" s="24">
        <f t="shared" si="3"/>
        <v>154</v>
      </c>
      <c r="N15" s="24"/>
      <c r="O15" s="24">
        <f t="shared" si="0"/>
        <v>156</v>
      </c>
      <c r="P15" s="48"/>
    </row>
    <row r="16" spans="2:16" ht="14.25" customHeight="1" x14ac:dyDescent="0.25">
      <c r="B16" s="39"/>
      <c r="C16" s="40"/>
      <c r="D16" s="9">
        <v>150</v>
      </c>
      <c r="E16" s="24" t="s">
        <v>12</v>
      </c>
      <c r="F16" s="24"/>
      <c r="G16" s="24"/>
      <c r="H16" s="9">
        <v>200</v>
      </c>
      <c r="I16" s="32">
        <f t="shared" si="1"/>
        <v>220</v>
      </c>
      <c r="J16" s="33"/>
      <c r="K16" s="24">
        <v>1</v>
      </c>
      <c r="L16" s="24"/>
      <c r="M16" s="24">
        <f t="shared" si="3"/>
        <v>221</v>
      </c>
      <c r="N16" s="24"/>
      <c r="O16" s="24">
        <f t="shared" si="0"/>
        <v>223</v>
      </c>
      <c r="P16" s="48"/>
    </row>
    <row r="17" spans="2:16" ht="14.25" customHeight="1" x14ac:dyDescent="0.25">
      <c r="B17" s="39"/>
      <c r="C17" s="40"/>
      <c r="D17" s="9">
        <v>160</v>
      </c>
      <c r="E17" s="24" t="s">
        <v>13</v>
      </c>
      <c r="F17" s="24"/>
      <c r="G17" s="24"/>
      <c r="H17" s="9">
        <v>20</v>
      </c>
      <c r="I17" s="32">
        <f t="shared" si="1"/>
        <v>22</v>
      </c>
      <c r="J17" s="33"/>
      <c r="K17" s="24">
        <f t="shared" si="2"/>
        <v>1</v>
      </c>
      <c r="L17" s="24"/>
      <c r="M17" s="24">
        <f t="shared" si="3"/>
        <v>23</v>
      </c>
      <c r="N17" s="24"/>
      <c r="O17" s="24">
        <f t="shared" si="0"/>
        <v>25</v>
      </c>
      <c r="P17" s="48"/>
    </row>
    <row r="18" spans="2:16" ht="14.25" customHeight="1" x14ac:dyDescent="0.25">
      <c r="B18" s="41" t="s">
        <v>6</v>
      </c>
      <c r="C18" s="42"/>
      <c r="D18" s="1">
        <v>210</v>
      </c>
      <c r="E18" s="31" t="s">
        <v>15</v>
      </c>
      <c r="F18" s="31"/>
      <c r="G18" s="31"/>
      <c r="H18" s="1">
        <v>70</v>
      </c>
      <c r="I18" s="34">
        <f t="shared" si="1"/>
        <v>77</v>
      </c>
      <c r="J18" s="35"/>
      <c r="K18" s="31">
        <f t="shared" si="2"/>
        <v>4</v>
      </c>
      <c r="L18" s="31"/>
      <c r="M18" s="31">
        <f t="shared" si="3"/>
        <v>81</v>
      </c>
      <c r="N18" s="31"/>
      <c r="O18" s="31">
        <f t="shared" si="0"/>
        <v>83</v>
      </c>
      <c r="P18" s="51"/>
    </row>
    <row r="19" spans="2:16" ht="14.25" customHeight="1" x14ac:dyDescent="0.25">
      <c r="B19" s="41"/>
      <c r="C19" s="42"/>
      <c r="D19" s="1">
        <v>220</v>
      </c>
      <c r="E19" s="31" t="s">
        <v>16</v>
      </c>
      <c r="F19" s="31"/>
      <c r="G19" s="31"/>
      <c r="H19" s="1">
        <v>20</v>
      </c>
      <c r="I19" s="34">
        <f t="shared" si="1"/>
        <v>22</v>
      </c>
      <c r="J19" s="35"/>
      <c r="K19" s="31">
        <f t="shared" si="2"/>
        <v>1</v>
      </c>
      <c r="L19" s="31"/>
      <c r="M19" s="31">
        <f t="shared" si="3"/>
        <v>23</v>
      </c>
      <c r="N19" s="31"/>
      <c r="O19" s="31">
        <f t="shared" si="0"/>
        <v>25</v>
      </c>
      <c r="P19" s="51"/>
    </row>
    <row r="20" spans="2:16" ht="14.25" customHeight="1" x14ac:dyDescent="0.25">
      <c r="B20" s="41"/>
      <c r="C20" s="42"/>
      <c r="D20" s="1">
        <v>230</v>
      </c>
      <c r="E20" s="31" t="s">
        <v>10</v>
      </c>
      <c r="F20" s="31"/>
      <c r="G20" s="31"/>
      <c r="H20" s="1">
        <v>5</v>
      </c>
      <c r="I20" s="34">
        <f t="shared" si="1"/>
        <v>6</v>
      </c>
      <c r="J20" s="35"/>
      <c r="K20" s="31">
        <f t="shared" si="2"/>
        <v>1</v>
      </c>
      <c r="L20" s="31"/>
      <c r="M20" s="31">
        <f t="shared" si="3"/>
        <v>7</v>
      </c>
      <c r="N20" s="31"/>
      <c r="O20" s="31">
        <f t="shared" si="0"/>
        <v>9</v>
      </c>
      <c r="P20" s="51"/>
    </row>
    <row r="21" spans="2:16" ht="14.25" customHeight="1" x14ac:dyDescent="0.25">
      <c r="B21" s="41"/>
      <c r="C21" s="42"/>
      <c r="D21" s="1">
        <v>240</v>
      </c>
      <c r="E21" s="31" t="s">
        <v>11</v>
      </c>
      <c r="F21" s="31"/>
      <c r="G21" s="31"/>
      <c r="H21" s="1">
        <v>205</v>
      </c>
      <c r="I21" s="34">
        <f t="shared" si="1"/>
        <v>226</v>
      </c>
      <c r="J21" s="35"/>
      <c r="K21" s="31">
        <f t="shared" si="2"/>
        <v>10</v>
      </c>
      <c r="L21" s="31"/>
      <c r="M21" s="31">
        <f t="shared" si="3"/>
        <v>236</v>
      </c>
      <c r="N21" s="31"/>
      <c r="O21" s="31">
        <f t="shared" si="0"/>
        <v>238</v>
      </c>
      <c r="P21" s="51"/>
    </row>
    <row r="22" spans="2:16" ht="14.25" customHeight="1" x14ac:dyDescent="0.25">
      <c r="B22" s="41"/>
      <c r="C22" s="42"/>
      <c r="D22" s="1">
        <v>250</v>
      </c>
      <c r="E22" s="31" t="s">
        <v>12</v>
      </c>
      <c r="F22" s="31"/>
      <c r="G22" s="31"/>
      <c r="H22" s="1">
        <v>100</v>
      </c>
      <c r="I22" s="34">
        <f t="shared" si="1"/>
        <v>110</v>
      </c>
      <c r="J22" s="35"/>
      <c r="K22" s="31">
        <v>1</v>
      </c>
      <c r="L22" s="31"/>
      <c r="M22" s="31">
        <f t="shared" si="3"/>
        <v>111</v>
      </c>
      <c r="N22" s="31"/>
      <c r="O22" s="31">
        <f t="shared" si="0"/>
        <v>113</v>
      </c>
      <c r="P22" s="51"/>
    </row>
    <row r="23" spans="2:16" ht="14.25" customHeight="1" x14ac:dyDescent="0.25">
      <c r="B23" s="41"/>
      <c r="C23" s="42"/>
      <c r="D23" s="1">
        <v>260</v>
      </c>
      <c r="E23" s="31" t="s">
        <v>13</v>
      </c>
      <c r="F23" s="31"/>
      <c r="G23" s="31"/>
      <c r="H23" s="1">
        <v>30</v>
      </c>
      <c r="I23" s="34">
        <f t="shared" si="1"/>
        <v>33</v>
      </c>
      <c r="J23" s="35"/>
      <c r="K23" s="31">
        <v>1</v>
      </c>
      <c r="L23" s="31"/>
      <c r="M23" s="31">
        <f t="shared" si="3"/>
        <v>34</v>
      </c>
      <c r="N23" s="31"/>
      <c r="O23" s="31">
        <f t="shared" si="0"/>
        <v>36</v>
      </c>
      <c r="P23" s="51"/>
    </row>
    <row r="24" spans="2:16" ht="14.25" customHeight="1" x14ac:dyDescent="0.25">
      <c r="B24" s="27" t="s">
        <v>7</v>
      </c>
      <c r="C24" s="28"/>
      <c r="D24" s="9">
        <v>310</v>
      </c>
      <c r="E24" s="24" t="s">
        <v>15</v>
      </c>
      <c r="F24" s="24"/>
      <c r="G24" s="24"/>
      <c r="H24" s="9">
        <v>20</v>
      </c>
      <c r="I24" s="32">
        <f t="shared" si="1"/>
        <v>22</v>
      </c>
      <c r="J24" s="33"/>
      <c r="K24" s="24">
        <f t="shared" si="2"/>
        <v>1</v>
      </c>
      <c r="L24" s="24"/>
      <c r="M24" s="24">
        <f t="shared" si="3"/>
        <v>23</v>
      </c>
      <c r="N24" s="24"/>
      <c r="O24" s="24">
        <f t="shared" si="0"/>
        <v>25</v>
      </c>
      <c r="P24" s="48"/>
    </row>
    <row r="25" spans="2:16" ht="14.25" customHeight="1" x14ac:dyDescent="0.25">
      <c r="B25" s="27"/>
      <c r="C25" s="28"/>
      <c r="D25" s="9">
        <v>320</v>
      </c>
      <c r="E25" s="24" t="s">
        <v>16</v>
      </c>
      <c r="F25" s="24"/>
      <c r="G25" s="24"/>
      <c r="H25" s="9">
        <v>50</v>
      </c>
      <c r="I25" s="32">
        <f t="shared" si="1"/>
        <v>55</v>
      </c>
      <c r="J25" s="33"/>
      <c r="K25" s="24">
        <f t="shared" si="2"/>
        <v>3</v>
      </c>
      <c r="L25" s="24"/>
      <c r="M25" s="24">
        <f t="shared" si="3"/>
        <v>58</v>
      </c>
      <c r="N25" s="24"/>
      <c r="O25" s="24">
        <f t="shared" si="0"/>
        <v>60</v>
      </c>
      <c r="P25" s="48"/>
    </row>
    <row r="26" spans="2:16" ht="14.25" customHeight="1" x14ac:dyDescent="0.25">
      <c r="B26" s="27"/>
      <c r="C26" s="28"/>
      <c r="D26" s="9">
        <v>330</v>
      </c>
      <c r="E26" s="24" t="s">
        <v>10</v>
      </c>
      <c r="F26" s="24"/>
      <c r="G26" s="24"/>
      <c r="H26" s="9">
        <v>16</v>
      </c>
      <c r="I26" s="32">
        <f t="shared" si="1"/>
        <v>18</v>
      </c>
      <c r="J26" s="33"/>
      <c r="K26" s="24">
        <f t="shared" si="2"/>
        <v>1</v>
      </c>
      <c r="L26" s="24"/>
      <c r="M26" s="24">
        <f t="shared" si="3"/>
        <v>19</v>
      </c>
      <c r="N26" s="24"/>
      <c r="O26" s="24">
        <f t="shared" si="0"/>
        <v>21</v>
      </c>
      <c r="P26" s="48"/>
    </row>
    <row r="27" spans="2:16" ht="14.25" customHeight="1" x14ac:dyDescent="0.25">
      <c r="B27" s="27"/>
      <c r="C27" s="28"/>
      <c r="D27" s="9">
        <v>340</v>
      </c>
      <c r="E27" s="24" t="s">
        <v>11</v>
      </c>
      <c r="F27" s="24"/>
      <c r="G27" s="24"/>
      <c r="H27" s="9">
        <v>166</v>
      </c>
      <c r="I27" s="32">
        <f t="shared" si="1"/>
        <v>183</v>
      </c>
      <c r="J27" s="33"/>
      <c r="K27" s="24">
        <f t="shared" si="2"/>
        <v>8</v>
      </c>
      <c r="L27" s="24"/>
      <c r="M27" s="24">
        <f t="shared" si="3"/>
        <v>191</v>
      </c>
      <c r="N27" s="24"/>
      <c r="O27" s="24">
        <f t="shared" si="0"/>
        <v>193</v>
      </c>
      <c r="P27" s="48"/>
    </row>
    <row r="28" spans="2:16" ht="14.25" customHeight="1" x14ac:dyDescent="0.25">
      <c r="B28" s="27"/>
      <c r="C28" s="28"/>
      <c r="D28" s="9">
        <v>350</v>
      </c>
      <c r="E28" s="24" t="s">
        <v>12</v>
      </c>
      <c r="F28" s="24"/>
      <c r="G28" s="24"/>
      <c r="H28" s="9">
        <v>40</v>
      </c>
      <c r="I28" s="32">
        <f t="shared" si="1"/>
        <v>44</v>
      </c>
      <c r="J28" s="33"/>
      <c r="K28" s="24">
        <v>1</v>
      </c>
      <c r="L28" s="24"/>
      <c r="M28" s="24">
        <f t="shared" si="3"/>
        <v>45</v>
      </c>
      <c r="N28" s="24"/>
      <c r="O28" s="24">
        <f t="shared" si="0"/>
        <v>47</v>
      </c>
      <c r="P28" s="48"/>
    </row>
    <row r="29" spans="2:16" ht="14.65" customHeight="1" x14ac:dyDescent="0.25">
      <c r="B29" s="27"/>
      <c r="C29" s="28"/>
      <c r="D29" s="9">
        <v>360</v>
      </c>
      <c r="E29" s="24" t="s">
        <v>13</v>
      </c>
      <c r="F29" s="24"/>
      <c r="G29" s="24"/>
      <c r="H29" s="9">
        <v>20</v>
      </c>
      <c r="I29" s="32">
        <f t="shared" si="1"/>
        <v>22</v>
      </c>
      <c r="J29" s="33"/>
      <c r="K29" s="24">
        <f t="shared" si="2"/>
        <v>1</v>
      </c>
      <c r="L29" s="24"/>
      <c r="M29" s="24">
        <f t="shared" si="3"/>
        <v>23</v>
      </c>
      <c r="N29" s="24"/>
      <c r="O29" s="24">
        <f t="shared" si="0"/>
        <v>25</v>
      </c>
      <c r="P29" s="48"/>
    </row>
    <row r="30" spans="2:16" ht="14.65" customHeight="1" thickBot="1" x14ac:dyDescent="0.3">
      <c r="B30" s="29"/>
      <c r="C30" s="30"/>
      <c r="D30" s="11">
        <v>370</v>
      </c>
      <c r="E30" s="23" t="s">
        <v>17</v>
      </c>
      <c r="F30" s="23"/>
      <c r="G30" s="23"/>
      <c r="H30" s="11">
        <v>5</v>
      </c>
      <c r="I30" s="25">
        <f>ROUNDUP(H30*1.1,0)</f>
        <v>6</v>
      </c>
      <c r="J30" s="26"/>
      <c r="K30" s="23">
        <f>ROUNDUP(I30/24,0)</f>
        <v>1</v>
      </c>
      <c r="L30" s="23"/>
      <c r="M30" s="23">
        <f>ROUNDUP(I30+K30,0)</f>
        <v>7</v>
      </c>
      <c r="N30" s="23"/>
      <c r="O30" s="23">
        <f t="shared" si="0"/>
        <v>9</v>
      </c>
      <c r="P30" s="50"/>
    </row>
    <row r="32" spans="2:16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2:14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137">
    <mergeCell ref="I2:K2"/>
    <mergeCell ref="O5:P5"/>
    <mergeCell ref="O26:P26"/>
    <mergeCell ref="O27:P27"/>
    <mergeCell ref="O28:P28"/>
    <mergeCell ref="O29:P29"/>
    <mergeCell ref="O30:P30"/>
    <mergeCell ref="O21:P21"/>
    <mergeCell ref="O22:P22"/>
    <mergeCell ref="O23:P23"/>
    <mergeCell ref="O24:P24"/>
    <mergeCell ref="O25:P25"/>
    <mergeCell ref="O15:P15"/>
    <mergeCell ref="O16:P16"/>
    <mergeCell ref="O17:P17"/>
    <mergeCell ref="O18:P18"/>
    <mergeCell ref="O19:P19"/>
    <mergeCell ref="O20:P20"/>
    <mergeCell ref="O6:P6"/>
    <mergeCell ref="O7:P7"/>
    <mergeCell ref="O8:P8"/>
    <mergeCell ref="O9:P9"/>
    <mergeCell ref="O10:P10"/>
    <mergeCell ref="O11:P11"/>
    <mergeCell ref="O12:P12"/>
    <mergeCell ref="I5:J5"/>
    <mergeCell ref="I6:J6"/>
    <mergeCell ref="I7:J7"/>
    <mergeCell ref="I8:J8"/>
    <mergeCell ref="I9:J9"/>
    <mergeCell ref="I10:J10"/>
    <mergeCell ref="K15:L15"/>
    <mergeCell ref="M5:N5"/>
    <mergeCell ref="M6:N6"/>
    <mergeCell ref="M7:N7"/>
    <mergeCell ref="M8:N8"/>
    <mergeCell ref="K5:L5"/>
    <mergeCell ref="K6:L6"/>
    <mergeCell ref="K7:L7"/>
    <mergeCell ref="K8:L8"/>
    <mergeCell ref="K9:L9"/>
    <mergeCell ref="M9:N9"/>
    <mergeCell ref="M10:N10"/>
    <mergeCell ref="M11:N11"/>
    <mergeCell ref="M12:N12"/>
    <mergeCell ref="K10:L10"/>
    <mergeCell ref="K11:L11"/>
    <mergeCell ref="K12:L12"/>
    <mergeCell ref="K13:L13"/>
    <mergeCell ref="K14:L14"/>
    <mergeCell ref="K20:L20"/>
    <mergeCell ref="K21:L21"/>
    <mergeCell ref="K22:L22"/>
    <mergeCell ref="O13:P13"/>
    <mergeCell ref="O14:P14"/>
    <mergeCell ref="I11:J11"/>
    <mergeCell ref="I21:J2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B2:D2"/>
    <mergeCell ref="B12:C17"/>
    <mergeCell ref="B18:C23"/>
    <mergeCell ref="E16:G16"/>
    <mergeCell ref="E17:G17"/>
    <mergeCell ref="E18:G18"/>
    <mergeCell ref="E19:G19"/>
    <mergeCell ref="E20:G20"/>
    <mergeCell ref="E21:G21"/>
    <mergeCell ref="E10:G10"/>
    <mergeCell ref="E11:G11"/>
    <mergeCell ref="E12:G12"/>
    <mergeCell ref="E13:G13"/>
    <mergeCell ref="E14:G14"/>
    <mergeCell ref="E22:G22"/>
    <mergeCell ref="E23:G23"/>
    <mergeCell ref="E15:G15"/>
    <mergeCell ref="B5:C5"/>
    <mergeCell ref="E5:G5"/>
    <mergeCell ref="E6:G6"/>
    <mergeCell ref="E7:G7"/>
    <mergeCell ref="E8:G8"/>
    <mergeCell ref="E9:G9"/>
    <mergeCell ref="B6:C11"/>
    <mergeCell ref="B24:C30"/>
    <mergeCell ref="M29:N29"/>
    <mergeCell ref="M24:N24"/>
    <mergeCell ref="M25:N25"/>
    <mergeCell ref="M26:N26"/>
    <mergeCell ref="M27:N27"/>
    <mergeCell ref="M28:N28"/>
    <mergeCell ref="M18:N18"/>
    <mergeCell ref="M19:N19"/>
    <mergeCell ref="M20:N20"/>
    <mergeCell ref="M21:N21"/>
    <mergeCell ref="M22:N22"/>
    <mergeCell ref="M23:N23"/>
    <mergeCell ref="M30:N30"/>
    <mergeCell ref="I27:J27"/>
    <mergeCell ref="I28:J28"/>
    <mergeCell ref="K25:L25"/>
    <mergeCell ref="K26:L26"/>
    <mergeCell ref="K27:L27"/>
    <mergeCell ref="I29:J29"/>
    <mergeCell ref="I22:J22"/>
    <mergeCell ref="I23:J23"/>
    <mergeCell ref="I24:J24"/>
    <mergeCell ref="I25:J25"/>
    <mergeCell ref="E30:G30"/>
    <mergeCell ref="M17:N17"/>
    <mergeCell ref="I30:J30"/>
    <mergeCell ref="E28:G28"/>
    <mergeCell ref="E29:G29"/>
    <mergeCell ref="K30:L30"/>
    <mergeCell ref="K28:L28"/>
    <mergeCell ref="K29:L29"/>
    <mergeCell ref="M13:N13"/>
    <mergeCell ref="M14:N14"/>
    <mergeCell ref="M15:N15"/>
    <mergeCell ref="M16:N16"/>
    <mergeCell ref="E24:G24"/>
    <mergeCell ref="E25:G25"/>
    <mergeCell ref="E26:G26"/>
    <mergeCell ref="E27:G27"/>
    <mergeCell ref="I26:J26"/>
    <mergeCell ref="K23:L23"/>
    <mergeCell ref="K24:L24"/>
    <mergeCell ref="K16:L16"/>
    <mergeCell ref="K17:L17"/>
    <mergeCell ref="K18:L18"/>
    <mergeCell ref="K19:L1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393-913C-4EDE-94F6-F7D5E5ACCE03}">
  <dimension ref="B3:J18"/>
  <sheetViews>
    <sheetView workbookViewId="0">
      <selection activeCell="A22" sqref="A22:XFD36"/>
    </sheetView>
  </sheetViews>
  <sheetFormatPr defaultColWidth="11.42578125" defaultRowHeight="15" x14ac:dyDescent="0.25"/>
  <sheetData>
    <row r="3" spans="2:10" x14ac:dyDescent="0.25">
      <c r="B3" s="67" t="s">
        <v>24</v>
      </c>
      <c r="C3" s="68"/>
      <c r="D3" s="69"/>
    </row>
    <row r="4" spans="2:10" x14ac:dyDescent="0.25">
      <c r="B4" s="70"/>
      <c r="C4" s="71"/>
      <c r="D4" s="72"/>
    </row>
    <row r="5" spans="2:10" ht="15.75" thickBot="1" x14ac:dyDescent="0.3"/>
    <row r="6" spans="2:10" ht="15.75" thickBot="1" x14ac:dyDescent="0.3">
      <c r="B6" s="73" t="s">
        <v>25</v>
      </c>
      <c r="C6" s="74"/>
      <c r="D6" s="75"/>
      <c r="F6" s="73" t="s">
        <v>28</v>
      </c>
      <c r="G6" s="75"/>
      <c r="I6" s="73" t="s">
        <v>30</v>
      </c>
      <c r="J6" s="75"/>
    </row>
    <row r="7" spans="2:10" ht="15.75" thickBot="1" x14ac:dyDescent="0.3">
      <c r="B7" s="76" t="s">
        <v>26</v>
      </c>
      <c r="C7" s="77"/>
      <c r="D7" s="6" t="s">
        <v>27</v>
      </c>
      <c r="F7" s="78">
        <v>4</v>
      </c>
      <c r="G7" s="79"/>
      <c r="I7" s="78" t="s">
        <v>29</v>
      </c>
      <c r="J7" s="79"/>
    </row>
    <row r="8" spans="2:10" ht="15.75" thickBot="1" x14ac:dyDescent="0.3"/>
    <row r="9" spans="2:10" x14ac:dyDescent="0.25">
      <c r="B9" s="61" t="s">
        <v>22</v>
      </c>
      <c r="C9" s="62"/>
      <c r="D9" s="62" t="s">
        <v>46</v>
      </c>
      <c r="E9" s="62"/>
      <c r="F9" s="62" t="s">
        <v>35</v>
      </c>
      <c r="G9" s="62"/>
      <c r="H9" s="62"/>
      <c r="I9" s="62" t="s">
        <v>36</v>
      </c>
      <c r="J9" s="65"/>
    </row>
    <row r="10" spans="2:10" x14ac:dyDescent="0.25">
      <c r="B10" s="63"/>
      <c r="C10" s="64"/>
      <c r="D10" s="64"/>
      <c r="E10" s="64"/>
      <c r="F10" s="64"/>
      <c r="G10" s="64"/>
      <c r="H10" s="64"/>
      <c r="I10" s="64"/>
      <c r="J10" s="66"/>
    </row>
    <row r="11" spans="2:10" x14ac:dyDescent="0.25">
      <c r="B11" s="53" t="s">
        <v>4</v>
      </c>
      <c r="C11" s="54"/>
      <c r="D11" s="54" t="s">
        <v>31</v>
      </c>
      <c r="E11" s="54"/>
      <c r="F11" s="54" t="s">
        <v>38</v>
      </c>
      <c r="G11" s="54"/>
      <c r="H11" s="54"/>
      <c r="I11" s="54" t="s">
        <v>40</v>
      </c>
      <c r="J11" s="59"/>
    </row>
    <row r="12" spans="2:10" x14ac:dyDescent="0.25">
      <c r="B12" s="53"/>
      <c r="C12" s="54"/>
      <c r="D12" s="54"/>
      <c r="E12" s="54"/>
      <c r="F12" s="54"/>
      <c r="G12" s="54"/>
      <c r="H12" s="54"/>
      <c r="I12" s="54"/>
      <c r="J12" s="59"/>
    </row>
    <row r="13" spans="2:10" x14ac:dyDescent="0.25">
      <c r="B13" s="53" t="s">
        <v>5</v>
      </c>
      <c r="C13" s="54"/>
      <c r="D13" s="54" t="s">
        <v>32</v>
      </c>
      <c r="E13" s="54"/>
      <c r="F13" s="54" t="s">
        <v>37</v>
      </c>
      <c r="G13" s="54"/>
      <c r="H13" s="54"/>
      <c r="I13" s="54" t="s">
        <v>41</v>
      </c>
      <c r="J13" s="59"/>
    </row>
    <row r="14" spans="2:10" x14ac:dyDescent="0.25">
      <c r="B14" s="53"/>
      <c r="C14" s="54"/>
      <c r="D14" s="54"/>
      <c r="E14" s="54"/>
      <c r="F14" s="54"/>
      <c r="G14" s="54"/>
      <c r="H14" s="54"/>
      <c r="I14" s="54"/>
      <c r="J14" s="59"/>
    </row>
    <row r="15" spans="2:10" x14ac:dyDescent="0.25">
      <c r="B15" s="53" t="s">
        <v>6</v>
      </c>
      <c r="C15" s="54"/>
      <c r="D15" s="54" t="s">
        <v>33</v>
      </c>
      <c r="E15" s="54"/>
      <c r="F15" s="54" t="s">
        <v>39</v>
      </c>
      <c r="G15" s="54"/>
      <c r="H15" s="54"/>
      <c r="I15" s="54" t="s">
        <v>42</v>
      </c>
      <c r="J15" s="59"/>
    </row>
    <row r="16" spans="2:10" x14ac:dyDescent="0.25">
      <c r="B16" s="53"/>
      <c r="C16" s="54"/>
      <c r="D16" s="54"/>
      <c r="E16" s="54"/>
      <c r="F16" s="54"/>
      <c r="G16" s="54"/>
      <c r="H16" s="54"/>
      <c r="I16" s="54"/>
      <c r="J16" s="59"/>
    </row>
    <row r="17" spans="2:10" x14ac:dyDescent="0.25">
      <c r="B17" s="53" t="s">
        <v>7</v>
      </c>
      <c r="C17" s="54"/>
      <c r="D17" s="54" t="s">
        <v>34</v>
      </c>
      <c r="E17" s="54"/>
      <c r="F17" s="54" t="s">
        <v>44</v>
      </c>
      <c r="G17" s="54"/>
      <c r="H17" s="54"/>
      <c r="I17" s="54" t="s">
        <v>43</v>
      </c>
      <c r="J17" s="59"/>
    </row>
    <row r="18" spans="2:10" ht="15.75" thickBot="1" x14ac:dyDescent="0.3">
      <c r="B18" s="55"/>
      <c r="C18" s="56"/>
      <c r="D18" s="56"/>
      <c r="E18" s="56"/>
      <c r="F18" s="56"/>
      <c r="G18" s="56"/>
      <c r="H18" s="56"/>
      <c r="I18" s="56"/>
      <c r="J18" s="60"/>
    </row>
  </sheetData>
  <mergeCells count="27">
    <mergeCell ref="B3:D4"/>
    <mergeCell ref="B6:D6"/>
    <mergeCell ref="F6:G6"/>
    <mergeCell ref="I6:J6"/>
    <mergeCell ref="B7:C7"/>
    <mergeCell ref="F7:G7"/>
    <mergeCell ref="I7:J7"/>
    <mergeCell ref="B9:C10"/>
    <mergeCell ref="D9:E10"/>
    <mergeCell ref="F9:H10"/>
    <mergeCell ref="I9:J10"/>
    <mergeCell ref="B11:C12"/>
    <mergeCell ref="D11:E12"/>
    <mergeCell ref="F11:H12"/>
    <mergeCell ref="I11:J12"/>
    <mergeCell ref="B17:C18"/>
    <mergeCell ref="D17:E18"/>
    <mergeCell ref="F17:H18"/>
    <mergeCell ref="I17:J18"/>
    <mergeCell ref="B13:C14"/>
    <mergeCell ref="D13:E14"/>
    <mergeCell ref="F13:H14"/>
    <mergeCell ref="I13:J14"/>
    <mergeCell ref="B15:C16"/>
    <mergeCell ref="D15:E16"/>
    <mergeCell ref="F15:H16"/>
    <mergeCell ref="I15:J1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44F-924B-4EA5-B6DB-6D68F29DD6D2}">
  <dimension ref="B2:P28"/>
  <sheetViews>
    <sheetView workbookViewId="0">
      <selection activeCell="H15" sqref="H15:J16"/>
    </sheetView>
  </sheetViews>
  <sheetFormatPr defaultColWidth="11.42578125" defaultRowHeight="15" x14ac:dyDescent="0.25"/>
  <sheetData>
    <row r="2" spans="2:16" ht="15.75" thickBot="1" x14ac:dyDescent="0.3"/>
    <row r="3" spans="2:16" x14ac:dyDescent="0.25">
      <c r="B3" s="61" t="s">
        <v>2</v>
      </c>
      <c r="C3" s="62"/>
      <c r="D3" s="62" t="s">
        <v>3</v>
      </c>
      <c r="E3" s="62" t="s">
        <v>46</v>
      </c>
      <c r="F3" s="62"/>
      <c r="G3" s="62"/>
      <c r="H3" s="62" t="s">
        <v>35</v>
      </c>
      <c r="I3" s="62"/>
      <c r="J3" s="62"/>
      <c r="K3" s="62" t="s">
        <v>36</v>
      </c>
      <c r="L3" s="65"/>
      <c r="N3" s="83" t="s">
        <v>45</v>
      </c>
      <c r="O3" s="84"/>
      <c r="P3" s="85"/>
    </row>
    <row r="4" spans="2:16" ht="15.75" thickBot="1" x14ac:dyDescent="0.3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86"/>
      <c r="O4" s="87"/>
      <c r="P4" s="88"/>
    </row>
    <row r="5" spans="2:16" ht="15.75" thickBot="1" x14ac:dyDescent="0.3">
      <c r="B5" s="53" t="s">
        <v>10</v>
      </c>
      <c r="C5" s="54"/>
      <c r="D5" s="54">
        <f>[1]ANALISIS!M8</f>
        <v>230</v>
      </c>
      <c r="E5" s="54" t="s">
        <v>48</v>
      </c>
      <c r="F5" s="54"/>
      <c r="G5" s="54"/>
      <c r="H5" s="54" t="s">
        <v>49</v>
      </c>
      <c r="I5" s="54"/>
      <c r="J5" s="54"/>
      <c r="K5" s="54" t="s">
        <v>50</v>
      </c>
      <c r="L5" s="59"/>
    </row>
    <row r="6" spans="2:16" ht="15.75" thickBot="1" x14ac:dyDescent="0.3">
      <c r="B6" s="53"/>
      <c r="C6" s="54"/>
      <c r="D6" s="54"/>
      <c r="E6" s="54"/>
      <c r="F6" s="54"/>
      <c r="G6" s="54"/>
      <c r="H6" s="54"/>
      <c r="I6" s="54"/>
      <c r="J6" s="54"/>
      <c r="K6" s="54"/>
      <c r="L6" s="59"/>
      <c r="N6" s="73" t="s">
        <v>25</v>
      </c>
      <c r="O6" s="74"/>
      <c r="P6" s="75"/>
    </row>
    <row r="7" spans="2:16" ht="15.75" thickBot="1" x14ac:dyDescent="0.3">
      <c r="B7" s="53" t="s">
        <v>11</v>
      </c>
      <c r="C7" s="54"/>
      <c r="D7" s="54">
        <f>[1]ANALISIS!M9</f>
        <v>115</v>
      </c>
      <c r="E7" s="54" t="s">
        <v>51</v>
      </c>
      <c r="F7" s="54"/>
      <c r="G7" s="54"/>
      <c r="H7" s="54" t="s">
        <v>52</v>
      </c>
      <c r="I7" s="54"/>
      <c r="J7" s="54"/>
      <c r="K7" s="54" t="s">
        <v>53</v>
      </c>
      <c r="L7" s="59"/>
      <c r="N7" s="78" t="s">
        <v>26</v>
      </c>
      <c r="O7" s="89"/>
      <c r="P7" s="6" t="s">
        <v>29</v>
      </c>
    </row>
    <row r="8" spans="2:16" x14ac:dyDescent="0.25">
      <c r="B8" s="53"/>
      <c r="C8" s="54"/>
      <c r="D8" s="54"/>
      <c r="E8" s="54"/>
      <c r="F8" s="54"/>
      <c r="G8" s="54"/>
      <c r="H8" s="54"/>
      <c r="I8" s="54"/>
      <c r="J8" s="54"/>
      <c r="K8" s="54"/>
      <c r="L8" s="59"/>
    </row>
    <row r="9" spans="2:16" x14ac:dyDescent="0.25">
      <c r="B9" s="53" t="s">
        <v>47</v>
      </c>
      <c r="C9" s="54"/>
      <c r="D9" s="54">
        <f>[1]ANALISIS!M10</f>
        <v>56</v>
      </c>
      <c r="E9" s="54" t="s">
        <v>54</v>
      </c>
      <c r="F9" s="54"/>
      <c r="G9" s="54"/>
      <c r="H9" s="54" t="s">
        <v>55</v>
      </c>
      <c r="I9" s="54"/>
      <c r="J9" s="54"/>
      <c r="K9" s="54" t="s">
        <v>56</v>
      </c>
      <c r="L9" s="59"/>
    </row>
    <row r="10" spans="2:16" x14ac:dyDescent="0.25"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9"/>
    </row>
    <row r="11" spans="2:16" x14ac:dyDescent="0.25">
      <c r="B11" s="53" t="s">
        <v>9</v>
      </c>
      <c r="C11" s="54"/>
      <c r="D11" s="54">
        <f>[1]ANALISIS!M7</f>
        <v>37</v>
      </c>
      <c r="E11" s="54" t="s">
        <v>57</v>
      </c>
      <c r="F11" s="54"/>
      <c r="G11" s="54"/>
      <c r="H11" s="54" t="s">
        <v>58</v>
      </c>
      <c r="I11" s="54"/>
      <c r="J11" s="54"/>
      <c r="K11" s="54" t="s">
        <v>59</v>
      </c>
      <c r="L11" s="59"/>
    </row>
    <row r="12" spans="2:16" x14ac:dyDescent="0.25"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9"/>
    </row>
    <row r="13" spans="2:16" x14ac:dyDescent="0.25">
      <c r="B13" s="53" t="s">
        <v>13</v>
      </c>
      <c r="C13" s="54"/>
      <c r="D13" s="54">
        <f>[1]ANALISIS!M11</f>
        <v>23</v>
      </c>
      <c r="E13" s="54" t="s">
        <v>60</v>
      </c>
      <c r="F13" s="54"/>
      <c r="G13" s="54"/>
      <c r="H13" s="54" t="s">
        <v>61</v>
      </c>
      <c r="I13" s="54"/>
      <c r="J13" s="54"/>
      <c r="K13" s="54" t="s">
        <v>62</v>
      </c>
      <c r="L13" s="59"/>
    </row>
    <row r="14" spans="2:16" x14ac:dyDescent="0.25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9"/>
    </row>
    <row r="15" spans="2:16" x14ac:dyDescent="0.25">
      <c r="B15" s="53" t="s">
        <v>8</v>
      </c>
      <c r="C15" s="54"/>
      <c r="D15" s="54">
        <v>12</v>
      </c>
      <c r="E15" s="54" t="s">
        <v>64</v>
      </c>
      <c r="F15" s="54"/>
      <c r="G15" s="54"/>
      <c r="H15" s="54" t="s">
        <v>63</v>
      </c>
      <c r="I15" s="54"/>
      <c r="J15" s="54"/>
      <c r="K15" s="54" t="s">
        <v>65</v>
      </c>
      <c r="L15" s="59"/>
    </row>
    <row r="16" spans="2:16" x14ac:dyDescent="0.25"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9"/>
    </row>
    <row r="17" spans="2:12" x14ac:dyDescent="0.25">
      <c r="B17" s="53" t="s">
        <v>19</v>
      </c>
      <c r="C17" s="54"/>
      <c r="D17" s="54">
        <v>2</v>
      </c>
      <c r="E17" s="54" t="s">
        <v>172</v>
      </c>
      <c r="F17" s="54"/>
      <c r="G17" s="54"/>
      <c r="H17" s="54" t="s">
        <v>173</v>
      </c>
      <c r="I17" s="54"/>
      <c r="J17" s="54"/>
      <c r="K17" s="54" t="s">
        <v>174</v>
      </c>
      <c r="L17" s="59"/>
    </row>
    <row r="18" spans="2:12" x14ac:dyDescent="0.25"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9"/>
    </row>
    <row r="19" spans="2:12" x14ac:dyDescent="0.25">
      <c r="B19" s="53" t="s">
        <v>20</v>
      </c>
      <c r="C19" s="54"/>
      <c r="D19" s="54">
        <v>2</v>
      </c>
      <c r="E19" s="54" t="s">
        <v>175</v>
      </c>
      <c r="F19" s="54"/>
      <c r="G19" s="54"/>
      <c r="H19" s="54" t="s">
        <v>176</v>
      </c>
      <c r="I19" s="54"/>
      <c r="J19" s="54"/>
      <c r="K19" s="54" t="s">
        <v>177</v>
      </c>
      <c r="L19" s="59"/>
    </row>
    <row r="20" spans="2:12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9"/>
    </row>
    <row r="21" spans="2:12" x14ac:dyDescent="0.25">
      <c r="B21" s="53" t="s">
        <v>21</v>
      </c>
      <c r="C21" s="54"/>
      <c r="D21" s="54">
        <v>2</v>
      </c>
      <c r="E21" s="54" t="s">
        <v>178</v>
      </c>
      <c r="F21" s="54"/>
      <c r="G21" s="54"/>
      <c r="H21" s="54" t="s">
        <v>179</v>
      </c>
      <c r="I21" s="54"/>
      <c r="J21" s="54"/>
      <c r="K21" s="54" t="s">
        <v>180</v>
      </c>
      <c r="L21" s="59"/>
    </row>
    <row r="22" spans="2:12" ht="15.75" thickBot="1" x14ac:dyDescent="0.3"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60"/>
    </row>
    <row r="28" spans="2:12" x14ac:dyDescent="0.25">
      <c r="H28" t="s">
        <v>133</v>
      </c>
    </row>
  </sheetData>
  <mergeCells count="53">
    <mergeCell ref="E7:G8"/>
    <mergeCell ref="K9:L10"/>
    <mergeCell ref="N3:P4"/>
    <mergeCell ref="N6:P6"/>
    <mergeCell ref="N7:O7"/>
    <mergeCell ref="E9:G10"/>
    <mergeCell ref="H9:J10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B15:C16"/>
    <mergeCell ref="D15:D16"/>
    <mergeCell ref="E15:G16"/>
    <mergeCell ref="H15:J16"/>
    <mergeCell ref="K15:L16"/>
    <mergeCell ref="B17:C18"/>
    <mergeCell ref="D17:D18"/>
    <mergeCell ref="E17:G18"/>
    <mergeCell ref="H17:J18"/>
    <mergeCell ref="K17:L18"/>
    <mergeCell ref="B19:C20"/>
    <mergeCell ref="D19:D20"/>
    <mergeCell ref="E19:G20"/>
    <mergeCell ref="H19:J20"/>
    <mergeCell ref="K19:L20"/>
    <mergeCell ref="B21:C22"/>
    <mergeCell ref="D21:D22"/>
    <mergeCell ref="E21:G22"/>
    <mergeCell ref="H21:J22"/>
    <mergeCell ref="K21:L2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481C-9CB1-4E5F-9278-55ABECA6B947}">
  <dimension ref="B2:P16"/>
  <sheetViews>
    <sheetView workbookViewId="0">
      <selection activeCell="B5" sqref="B5:C6"/>
    </sheetView>
  </sheetViews>
  <sheetFormatPr defaultColWidth="11.42578125" defaultRowHeight="15" x14ac:dyDescent="0.25"/>
  <cols>
    <col min="1" max="1" width="5" customWidth="1"/>
  </cols>
  <sheetData>
    <row r="2" spans="2:16" ht="15.75" thickBot="1" x14ac:dyDescent="0.3"/>
    <row r="3" spans="2:16" ht="14.25" customHeight="1" x14ac:dyDescent="0.25">
      <c r="B3" s="102" t="s">
        <v>2</v>
      </c>
      <c r="C3" s="103"/>
      <c r="D3" s="106" t="s">
        <v>3</v>
      </c>
      <c r="E3" s="108" t="s">
        <v>46</v>
      </c>
      <c r="F3" s="109"/>
      <c r="G3" s="103"/>
      <c r="H3" s="108" t="s">
        <v>35</v>
      </c>
      <c r="I3" s="109"/>
      <c r="J3" s="103"/>
      <c r="K3" s="108" t="s">
        <v>36</v>
      </c>
      <c r="L3" s="112"/>
      <c r="N3" s="83" t="s">
        <v>66</v>
      </c>
      <c r="O3" s="84"/>
      <c r="P3" s="85"/>
    </row>
    <row r="4" spans="2:16" ht="14.65" customHeight="1" thickBot="1" x14ac:dyDescent="0.3">
      <c r="B4" s="104"/>
      <c r="C4" s="105"/>
      <c r="D4" s="107"/>
      <c r="E4" s="110"/>
      <c r="F4" s="111"/>
      <c r="G4" s="105"/>
      <c r="H4" s="110"/>
      <c r="I4" s="111"/>
      <c r="J4" s="105"/>
      <c r="K4" s="110"/>
      <c r="L4" s="113"/>
      <c r="N4" s="86"/>
      <c r="O4" s="87"/>
      <c r="P4" s="88"/>
    </row>
    <row r="5" spans="2:16" ht="15.75" thickBot="1" x14ac:dyDescent="0.3">
      <c r="B5" s="114" t="s">
        <v>47</v>
      </c>
      <c r="C5" s="115"/>
      <c r="D5" s="116">
        <f>ANALISIS!M16</f>
        <v>221</v>
      </c>
      <c r="E5" s="117" t="s">
        <v>68</v>
      </c>
      <c r="F5" s="118"/>
      <c r="G5" s="115"/>
      <c r="H5" s="117" t="s">
        <v>69</v>
      </c>
      <c r="I5" s="118"/>
      <c r="J5" s="115"/>
      <c r="K5" s="117" t="s">
        <v>70</v>
      </c>
      <c r="L5" s="119"/>
    </row>
    <row r="6" spans="2:16" ht="15.75" thickBot="1" x14ac:dyDescent="0.3">
      <c r="B6" s="92"/>
      <c r="C6" s="93"/>
      <c r="D6" s="95"/>
      <c r="E6" s="98"/>
      <c r="F6" s="99"/>
      <c r="G6" s="93"/>
      <c r="H6" s="98"/>
      <c r="I6" s="99"/>
      <c r="J6" s="93"/>
      <c r="K6" s="98"/>
      <c r="L6" s="101"/>
      <c r="N6" s="73" t="s">
        <v>25</v>
      </c>
      <c r="O6" s="74"/>
      <c r="P6" s="75"/>
    </row>
    <row r="7" spans="2:16" ht="15.75" thickBot="1" x14ac:dyDescent="0.3">
      <c r="B7" s="90" t="s">
        <v>11</v>
      </c>
      <c r="C7" s="91"/>
      <c r="D7" s="94">
        <f>ANALISIS!M15</f>
        <v>154</v>
      </c>
      <c r="E7" s="96" t="s">
        <v>71</v>
      </c>
      <c r="F7" s="97"/>
      <c r="G7" s="91"/>
      <c r="H7" s="96" t="s">
        <v>72</v>
      </c>
      <c r="I7" s="97"/>
      <c r="J7" s="91"/>
      <c r="K7" s="96" t="s">
        <v>73</v>
      </c>
      <c r="L7" s="100"/>
      <c r="N7" s="78" t="s">
        <v>67</v>
      </c>
      <c r="O7" s="89"/>
      <c r="P7" s="6" t="s">
        <v>29</v>
      </c>
    </row>
    <row r="8" spans="2:16" x14ac:dyDescent="0.25">
      <c r="B8" s="92"/>
      <c r="C8" s="93"/>
      <c r="D8" s="95"/>
      <c r="E8" s="98"/>
      <c r="F8" s="99"/>
      <c r="G8" s="93"/>
      <c r="H8" s="98"/>
      <c r="I8" s="99"/>
      <c r="J8" s="93"/>
      <c r="K8" s="98"/>
      <c r="L8" s="101"/>
    </row>
    <row r="9" spans="2:16" x14ac:dyDescent="0.25">
      <c r="B9" s="90" t="s">
        <v>14</v>
      </c>
      <c r="C9" s="91"/>
      <c r="D9" s="94">
        <f>ANALISIS!M12</f>
        <v>58</v>
      </c>
      <c r="E9" s="96" t="s">
        <v>74</v>
      </c>
      <c r="F9" s="97"/>
      <c r="G9" s="91"/>
      <c r="H9" s="96" t="s">
        <v>75</v>
      </c>
      <c r="I9" s="97"/>
      <c r="J9" s="91"/>
      <c r="K9" s="96" t="s">
        <v>76</v>
      </c>
      <c r="L9" s="100"/>
    </row>
    <row r="10" spans="2:16" x14ac:dyDescent="0.25">
      <c r="B10" s="92"/>
      <c r="C10" s="93"/>
      <c r="D10" s="95"/>
      <c r="E10" s="98"/>
      <c r="F10" s="99"/>
      <c r="G10" s="93"/>
      <c r="H10" s="98"/>
      <c r="I10" s="99"/>
      <c r="J10" s="93"/>
      <c r="K10" s="98"/>
      <c r="L10" s="101"/>
    </row>
    <row r="11" spans="2:16" x14ac:dyDescent="0.25">
      <c r="B11" s="90" t="s">
        <v>10</v>
      </c>
      <c r="C11" s="91"/>
      <c r="D11" s="94">
        <f>ANALISIS!M14</f>
        <v>39</v>
      </c>
      <c r="E11" s="54" t="s">
        <v>77</v>
      </c>
      <c r="F11" s="54"/>
      <c r="G11" s="54"/>
      <c r="H11" s="54" t="s">
        <v>78</v>
      </c>
      <c r="I11" s="54"/>
      <c r="J11" s="54"/>
      <c r="K11" s="54" t="s">
        <v>79</v>
      </c>
      <c r="L11" s="59"/>
    </row>
    <row r="12" spans="2:16" x14ac:dyDescent="0.25">
      <c r="B12" s="92"/>
      <c r="C12" s="93"/>
      <c r="D12" s="95"/>
      <c r="E12" s="54"/>
      <c r="F12" s="54"/>
      <c r="G12" s="54"/>
      <c r="H12" s="54"/>
      <c r="I12" s="54"/>
      <c r="J12" s="54"/>
      <c r="K12" s="54"/>
      <c r="L12" s="59"/>
    </row>
    <row r="13" spans="2:16" x14ac:dyDescent="0.25">
      <c r="B13" s="53" t="s">
        <v>13</v>
      </c>
      <c r="C13" s="54"/>
      <c r="D13" s="54">
        <f>ANALISIS!M17</f>
        <v>23</v>
      </c>
      <c r="E13" s="54" t="s">
        <v>80</v>
      </c>
      <c r="F13" s="54"/>
      <c r="G13" s="54"/>
      <c r="H13" s="54" t="s">
        <v>81</v>
      </c>
      <c r="I13" s="54"/>
      <c r="J13" s="54"/>
      <c r="K13" s="54" t="s">
        <v>82</v>
      </c>
      <c r="L13" s="59"/>
    </row>
    <row r="14" spans="2:16" x14ac:dyDescent="0.25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9"/>
    </row>
    <row r="15" spans="2:16" x14ac:dyDescent="0.25">
      <c r="B15" s="53" t="s">
        <v>15</v>
      </c>
      <c r="C15" s="54"/>
      <c r="D15" s="54">
        <f>ANALISIS!M13</f>
        <v>12</v>
      </c>
      <c r="E15" s="54" t="s">
        <v>83</v>
      </c>
      <c r="F15" s="54"/>
      <c r="G15" s="54"/>
      <c r="H15" s="54" t="s">
        <v>84</v>
      </c>
      <c r="I15" s="54"/>
      <c r="J15" s="54"/>
      <c r="K15" s="54" t="s">
        <v>85</v>
      </c>
      <c r="L15" s="59"/>
    </row>
    <row r="16" spans="2:16" ht="15.75" thickBot="1" x14ac:dyDescent="0.3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60"/>
    </row>
  </sheetData>
  <mergeCells count="38">
    <mergeCell ref="E7:G8"/>
    <mergeCell ref="K9:L10"/>
    <mergeCell ref="N3:P4"/>
    <mergeCell ref="N6:P6"/>
    <mergeCell ref="N7:O7"/>
    <mergeCell ref="E9:G10"/>
    <mergeCell ref="H9:J10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D8D9-EDF7-48C2-B912-CADA068A2E9B}">
  <dimension ref="B2:P16"/>
  <sheetViews>
    <sheetView workbookViewId="0">
      <selection activeCell="H9" sqref="H9:J10"/>
    </sheetView>
  </sheetViews>
  <sheetFormatPr defaultColWidth="11.42578125" defaultRowHeight="15" x14ac:dyDescent="0.25"/>
  <sheetData>
    <row r="2" spans="2:16" ht="15.75" thickBot="1" x14ac:dyDescent="0.3"/>
    <row r="3" spans="2:16" x14ac:dyDescent="0.25">
      <c r="B3" s="61" t="s">
        <v>2</v>
      </c>
      <c r="C3" s="62"/>
      <c r="D3" s="62" t="s">
        <v>3</v>
      </c>
      <c r="E3" s="62" t="s">
        <v>46</v>
      </c>
      <c r="F3" s="62"/>
      <c r="G3" s="62"/>
      <c r="H3" s="62" t="s">
        <v>35</v>
      </c>
      <c r="I3" s="62"/>
      <c r="J3" s="62"/>
      <c r="K3" s="62" t="s">
        <v>36</v>
      </c>
      <c r="L3" s="65"/>
      <c r="N3" s="83" t="s">
        <v>86</v>
      </c>
      <c r="O3" s="84"/>
      <c r="P3" s="85"/>
    </row>
    <row r="4" spans="2:16" ht="15.75" thickBot="1" x14ac:dyDescent="0.3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86"/>
      <c r="O4" s="87"/>
      <c r="P4" s="88"/>
    </row>
    <row r="5" spans="2:16" ht="15.75" thickBot="1" x14ac:dyDescent="0.3">
      <c r="B5" s="114" t="s">
        <v>90</v>
      </c>
      <c r="C5" s="115"/>
      <c r="D5" s="116">
        <f>ANALISIS!M21</f>
        <v>236</v>
      </c>
      <c r="E5" s="58" t="s">
        <v>91</v>
      </c>
      <c r="F5" s="58"/>
      <c r="G5" s="58"/>
      <c r="H5" s="58" t="s">
        <v>92</v>
      </c>
      <c r="I5" s="58"/>
      <c r="J5" s="58"/>
      <c r="K5" s="58" t="s">
        <v>93</v>
      </c>
      <c r="L5" s="121"/>
    </row>
    <row r="6" spans="2:16" ht="15.75" thickBot="1" x14ac:dyDescent="0.3">
      <c r="B6" s="92"/>
      <c r="C6" s="93"/>
      <c r="D6" s="120"/>
      <c r="E6" s="94"/>
      <c r="F6" s="94"/>
      <c r="G6" s="94"/>
      <c r="H6" s="94"/>
      <c r="I6" s="94"/>
      <c r="J6" s="94"/>
      <c r="K6" s="54"/>
      <c r="L6" s="59"/>
      <c r="N6" s="73" t="s">
        <v>25</v>
      </c>
      <c r="O6" s="74"/>
      <c r="P6" s="75"/>
    </row>
    <row r="7" spans="2:16" ht="15.75" thickBot="1" x14ac:dyDescent="0.3">
      <c r="B7" s="53" t="s">
        <v>47</v>
      </c>
      <c r="C7" s="54"/>
      <c r="D7" s="54">
        <f>ANALISIS!M22</f>
        <v>111</v>
      </c>
      <c r="E7" s="54" t="s">
        <v>94</v>
      </c>
      <c r="F7" s="54"/>
      <c r="G7" s="54"/>
      <c r="H7" s="54" t="s">
        <v>95</v>
      </c>
      <c r="I7" s="54"/>
      <c r="J7" s="54"/>
      <c r="K7" s="54" t="s">
        <v>96</v>
      </c>
      <c r="L7" s="59"/>
      <c r="N7" s="76" t="s">
        <v>87</v>
      </c>
      <c r="O7" s="77"/>
      <c r="P7" s="6" t="s">
        <v>29</v>
      </c>
    </row>
    <row r="8" spans="2:16" x14ac:dyDescent="0.25">
      <c r="B8" s="53"/>
      <c r="C8" s="54"/>
      <c r="D8" s="54"/>
      <c r="E8" s="54"/>
      <c r="F8" s="54"/>
      <c r="G8" s="54"/>
      <c r="H8" s="54"/>
      <c r="I8" s="54"/>
      <c r="J8" s="54"/>
      <c r="K8" s="54"/>
      <c r="L8" s="59"/>
    </row>
    <row r="9" spans="2:16" x14ac:dyDescent="0.25">
      <c r="B9" s="53" t="s">
        <v>15</v>
      </c>
      <c r="C9" s="54"/>
      <c r="D9" s="54">
        <f>ANALISIS!M18</f>
        <v>81</v>
      </c>
      <c r="E9" s="54" t="s">
        <v>97</v>
      </c>
      <c r="F9" s="54"/>
      <c r="G9" s="54"/>
      <c r="H9" s="54" t="s">
        <v>98</v>
      </c>
      <c r="I9" s="54"/>
      <c r="J9" s="54"/>
      <c r="K9" s="54" t="s">
        <v>99</v>
      </c>
      <c r="L9" s="59"/>
    </row>
    <row r="10" spans="2:16" x14ac:dyDescent="0.25"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9"/>
    </row>
    <row r="11" spans="2:16" x14ac:dyDescent="0.25">
      <c r="B11" s="90" t="s">
        <v>13</v>
      </c>
      <c r="C11" s="91"/>
      <c r="D11" s="54">
        <f>ANALISIS!M23</f>
        <v>34</v>
      </c>
      <c r="E11" s="54" t="s">
        <v>120</v>
      </c>
      <c r="F11" s="54"/>
      <c r="G11" s="54"/>
      <c r="H11" s="54" t="s">
        <v>121</v>
      </c>
      <c r="I11" s="54"/>
      <c r="J11" s="54"/>
      <c r="K11" s="54" t="s">
        <v>100</v>
      </c>
      <c r="L11" s="59"/>
    </row>
    <row r="12" spans="2:16" x14ac:dyDescent="0.25">
      <c r="B12" s="92"/>
      <c r="C12" s="93"/>
      <c r="D12" s="54"/>
      <c r="E12" s="54"/>
      <c r="F12" s="54"/>
      <c r="G12" s="54"/>
      <c r="H12" s="54"/>
      <c r="I12" s="54"/>
      <c r="J12" s="54"/>
      <c r="K12" s="54"/>
      <c r="L12" s="59"/>
    </row>
    <row r="13" spans="2:16" x14ac:dyDescent="0.25">
      <c r="B13" s="53" t="s">
        <v>16</v>
      </c>
      <c r="C13" s="54"/>
      <c r="D13" s="54">
        <f>ANALISIS!M19</f>
        <v>23</v>
      </c>
      <c r="E13" s="54" t="s">
        <v>122</v>
      </c>
      <c r="F13" s="54"/>
      <c r="G13" s="54"/>
      <c r="H13" s="54" t="s">
        <v>123</v>
      </c>
      <c r="I13" s="54"/>
      <c r="J13" s="54"/>
      <c r="K13" s="54" t="s">
        <v>124</v>
      </c>
      <c r="L13" s="59"/>
    </row>
    <row r="14" spans="2:16" x14ac:dyDescent="0.25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9"/>
    </row>
    <row r="15" spans="2:16" x14ac:dyDescent="0.25">
      <c r="B15" s="53" t="s">
        <v>10</v>
      </c>
      <c r="C15" s="54"/>
      <c r="D15" s="54">
        <f>ANALISIS!M20</f>
        <v>7</v>
      </c>
      <c r="E15" s="54" t="s">
        <v>127</v>
      </c>
      <c r="F15" s="54"/>
      <c r="G15" s="54"/>
      <c r="H15" s="54" t="s">
        <v>128</v>
      </c>
      <c r="I15" s="54"/>
      <c r="J15" s="54"/>
      <c r="K15" s="54" t="s">
        <v>129</v>
      </c>
      <c r="L15" s="59"/>
    </row>
    <row r="16" spans="2:16" ht="15.75" thickBot="1" x14ac:dyDescent="0.3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60"/>
    </row>
  </sheetData>
  <mergeCells count="38">
    <mergeCell ref="E7:G8"/>
    <mergeCell ref="K9:L10"/>
    <mergeCell ref="N3:P4"/>
    <mergeCell ref="N6:P6"/>
    <mergeCell ref="N7:O7"/>
    <mergeCell ref="E9:G10"/>
    <mergeCell ref="H9:J10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922B-6870-4485-B28A-21F2D924A16D}">
  <dimension ref="B2:P18"/>
  <sheetViews>
    <sheetView workbookViewId="0">
      <selection activeCell="H11" sqref="H11:J12"/>
    </sheetView>
  </sheetViews>
  <sheetFormatPr defaultColWidth="11.42578125" defaultRowHeight="15" x14ac:dyDescent="0.25"/>
  <sheetData>
    <row r="2" spans="2:16" ht="15.75" thickBot="1" x14ac:dyDescent="0.3"/>
    <row r="3" spans="2:16" x14ac:dyDescent="0.25">
      <c r="B3" s="61" t="s">
        <v>2</v>
      </c>
      <c r="C3" s="62"/>
      <c r="D3" s="62" t="s">
        <v>3</v>
      </c>
      <c r="E3" s="62" t="s">
        <v>46</v>
      </c>
      <c r="F3" s="62"/>
      <c r="G3" s="62"/>
      <c r="H3" s="62" t="s">
        <v>35</v>
      </c>
      <c r="I3" s="62"/>
      <c r="J3" s="62"/>
      <c r="K3" s="62" t="s">
        <v>36</v>
      </c>
      <c r="L3" s="65"/>
      <c r="N3" s="83" t="s">
        <v>89</v>
      </c>
      <c r="O3" s="84"/>
      <c r="P3" s="85"/>
    </row>
    <row r="4" spans="2:16" ht="15.75" thickBot="1" x14ac:dyDescent="0.3">
      <c r="B4" s="80"/>
      <c r="C4" s="81"/>
      <c r="D4" s="81"/>
      <c r="E4" s="81"/>
      <c r="F4" s="81"/>
      <c r="G4" s="81"/>
      <c r="H4" s="81"/>
      <c r="I4" s="81"/>
      <c r="J4" s="81"/>
      <c r="K4" s="81"/>
      <c r="L4" s="82"/>
      <c r="N4" s="86"/>
      <c r="O4" s="87"/>
      <c r="P4" s="88"/>
    </row>
    <row r="5" spans="2:16" ht="15.75" thickBot="1" x14ac:dyDescent="0.3">
      <c r="B5" s="57" t="s">
        <v>11</v>
      </c>
      <c r="C5" s="58"/>
      <c r="D5" s="58">
        <f>ANALISIS!M27</f>
        <v>191</v>
      </c>
      <c r="E5" s="58" t="s">
        <v>105</v>
      </c>
      <c r="F5" s="58"/>
      <c r="G5" s="58"/>
      <c r="H5" s="58" t="s">
        <v>106</v>
      </c>
      <c r="I5" s="58"/>
      <c r="J5" s="58"/>
      <c r="K5" s="58" t="s">
        <v>101</v>
      </c>
      <c r="L5" s="121"/>
    </row>
    <row r="6" spans="2:16" ht="15.75" thickBot="1" x14ac:dyDescent="0.3">
      <c r="B6" s="53"/>
      <c r="C6" s="54"/>
      <c r="D6" s="54"/>
      <c r="E6" s="54"/>
      <c r="F6" s="54"/>
      <c r="G6" s="54"/>
      <c r="H6" s="54"/>
      <c r="I6" s="54"/>
      <c r="J6" s="54"/>
      <c r="K6" s="54"/>
      <c r="L6" s="59"/>
      <c r="N6" s="73" t="s">
        <v>25</v>
      </c>
      <c r="O6" s="74"/>
      <c r="P6" s="75"/>
    </row>
    <row r="7" spans="2:16" ht="15.75" thickBot="1" x14ac:dyDescent="0.3">
      <c r="B7" s="53" t="s">
        <v>16</v>
      </c>
      <c r="C7" s="54"/>
      <c r="D7" s="54">
        <f>ANALISIS!M25</f>
        <v>58</v>
      </c>
      <c r="E7" s="54" t="s">
        <v>107</v>
      </c>
      <c r="F7" s="54"/>
      <c r="G7" s="54"/>
      <c r="H7" s="54" t="s">
        <v>108</v>
      </c>
      <c r="I7" s="54"/>
      <c r="J7" s="54"/>
      <c r="K7" s="54" t="s">
        <v>102</v>
      </c>
      <c r="L7" s="59"/>
      <c r="N7" s="76" t="s">
        <v>88</v>
      </c>
      <c r="O7" s="77"/>
      <c r="P7" s="6" t="s">
        <v>29</v>
      </c>
    </row>
    <row r="8" spans="2:16" x14ac:dyDescent="0.25">
      <c r="B8" s="53"/>
      <c r="C8" s="54"/>
      <c r="D8" s="54"/>
      <c r="E8" s="54"/>
      <c r="F8" s="54"/>
      <c r="G8" s="54"/>
      <c r="H8" s="54"/>
      <c r="I8" s="54"/>
      <c r="J8" s="54"/>
      <c r="K8" s="54"/>
      <c r="L8" s="59"/>
    </row>
    <row r="9" spans="2:16" x14ac:dyDescent="0.25">
      <c r="B9" s="53" t="s">
        <v>47</v>
      </c>
      <c r="C9" s="54"/>
      <c r="D9" s="54">
        <f>ANALISIS!M28</f>
        <v>45</v>
      </c>
      <c r="E9" s="54" t="s">
        <v>109</v>
      </c>
      <c r="F9" s="54"/>
      <c r="G9" s="54"/>
      <c r="H9" s="54" t="s">
        <v>110</v>
      </c>
      <c r="I9" s="54"/>
      <c r="J9" s="54"/>
      <c r="K9" s="54" t="s">
        <v>111</v>
      </c>
      <c r="L9" s="59"/>
    </row>
    <row r="10" spans="2:16" x14ac:dyDescent="0.25"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9"/>
    </row>
    <row r="11" spans="2:16" x14ac:dyDescent="0.25">
      <c r="B11" s="53" t="s">
        <v>15</v>
      </c>
      <c r="C11" s="54"/>
      <c r="D11" s="54">
        <f>ANALISIS!M24</f>
        <v>23</v>
      </c>
      <c r="E11" s="54" t="s">
        <v>112</v>
      </c>
      <c r="F11" s="54"/>
      <c r="G11" s="54"/>
      <c r="H11" s="54" t="s">
        <v>113</v>
      </c>
      <c r="I11" s="54"/>
      <c r="J11" s="54"/>
      <c r="K11" s="54" t="s">
        <v>125</v>
      </c>
      <c r="L11" s="59"/>
    </row>
    <row r="12" spans="2:16" x14ac:dyDescent="0.25"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9"/>
    </row>
    <row r="13" spans="2:16" x14ac:dyDescent="0.25">
      <c r="B13" s="53" t="s">
        <v>13</v>
      </c>
      <c r="C13" s="54"/>
      <c r="D13" s="54">
        <f>ANALISIS!M29</f>
        <v>23</v>
      </c>
      <c r="E13" s="54" t="s">
        <v>114</v>
      </c>
      <c r="F13" s="54"/>
      <c r="G13" s="54"/>
      <c r="H13" s="54" t="s">
        <v>115</v>
      </c>
      <c r="I13" s="54"/>
      <c r="J13" s="54"/>
      <c r="K13" s="54" t="s">
        <v>116</v>
      </c>
      <c r="L13" s="59"/>
    </row>
    <row r="14" spans="2:16" x14ac:dyDescent="0.25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9"/>
    </row>
    <row r="15" spans="2:16" x14ac:dyDescent="0.25">
      <c r="B15" s="53" t="s">
        <v>10</v>
      </c>
      <c r="C15" s="54"/>
      <c r="D15" s="54">
        <f>ANALISIS!M26</f>
        <v>19</v>
      </c>
      <c r="E15" s="54" t="s">
        <v>117</v>
      </c>
      <c r="F15" s="54"/>
      <c r="G15" s="54"/>
      <c r="H15" s="54" t="s">
        <v>118</v>
      </c>
      <c r="I15" s="54"/>
      <c r="J15" s="54"/>
      <c r="K15" s="54" t="s">
        <v>119</v>
      </c>
      <c r="L15" s="59"/>
    </row>
    <row r="16" spans="2:16" x14ac:dyDescent="0.25"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9"/>
    </row>
    <row r="17" spans="2:12" x14ac:dyDescent="0.25">
      <c r="B17" s="53" t="s">
        <v>17</v>
      </c>
      <c r="C17" s="54"/>
      <c r="D17" s="54">
        <f>ANALISIS!M30</f>
        <v>7</v>
      </c>
      <c r="E17" s="54" t="s">
        <v>130</v>
      </c>
      <c r="F17" s="54"/>
      <c r="G17" s="54"/>
      <c r="H17" s="54" t="s">
        <v>131</v>
      </c>
      <c r="I17" s="54"/>
      <c r="J17" s="54"/>
      <c r="K17" s="54" t="s">
        <v>132</v>
      </c>
      <c r="L17" s="59"/>
    </row>
    <row r="18" spans="2:12" ht="15.75" thickBot="1" x14ac:dyDescent="0.3"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60"/>
    </row>
  </sheetData>
  <mergeCells count="43">
    <mergeCell ref="E7:G8"/>
    <mergeCell ref="K9:L10"/>
    <mergeCell ref="N3:P4"/>
    <mergeCell ref="N6:P6"/>
    <mergeCell ref="N7:O7"/>
    <mergeCell ref="E9:G10"/>
    <mergeCell ref="H9:J10"/>
    <mergeCell ref="B3:C4"/>
    <mergeCell ref="D3:D4"/>
    <mergeCell ref="H3:J4"/>
    <mergeCell ref="K3:L4"/>
    <mergeCell ref="B5:C6"/>
    <mergeCell ref="D5:D6"/>
    <mergeCell ref="E5:G6"/>
    <mergeCell ref="H5:J6"/>
    <mergeCell ref="K5:L6"/>
    <mergeCell ref="E3:G4"/>
    <mergeCell ref="B7:C8"/>
    <mergeCell ref="D7:D8"/>
    <mergeCell ref="H7:J8"/>
    <mergeCell ref="K7:L8"/>
    <mergeCell ref="B13:C14"/>
    <mergeCell ref="D13:D14"/>
    <mergeCell ref="E13:G14"/>
    <mergeCell ref="H13:J14"/>
    <mergeCell ref="K13:L14"/>
    <mergeCell ref="B11:C12"/>
    <mergeCell ref="D11:D12"/>
    <mergeCell ref="E11:G12"/>
    <mergeCell ref="H11:J12"/>
    <mergeCell ref="K11:L12"/>
    <mergeCell ref="B9:C10"/>
    <mergeCell ref="D9:D10"/>
    <mergeCell ref="B17:C18"/>
    <mergeCell ref="D17:D18"/>
    <mergeCell ref="E17:G18"/>
    <mergeCell ref="H17:J18"/>
    <mergeCell ref="K17:L18"/>
    <mergeCell ref="B15:C16"/>
    <mergeCell ref="D15:D16"/>
    <mergeCell ref="E15:G16"/>
    <mergeCell ref="H15:J16"/>
    <mergeCell ref="K15:L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E0CA-9C82-4A8D-8FB0-DCE29C925582}">
  <dimension ref="B2:H29"/>
  <sheetViews>
    <sheetView workbookViewId="0">
      <selection activeCell="E9" sqref="E9"/>
    </sheetView>
  </sheetViews>
  <sheetFormatPr defaultColWidth="11.42578125" defaultRowHeight="15" x14ac:dyDescent="0.25"/>
  <cols>
    <col min="2" max="2" width="21.140625" customWidth="1"/>
    <col min="3" max="3" width="21.42578125" customWidth="1"/>
    <col min="5" max="5" width="21.28515625" customWidth="1"/>
  </cols>
  <sheetData>
    <row r="2" spans="2:8" ht="15.75" thickBot="1" x14ac:dyDescent="0.3"/>
    <row r="3" spans="2:8" x14ac:dyDescent="0.25">
      <c r="B3" s="61" t="s">
        <v>22</v>
      </c>
      <c r="C3" s="62" t="s">
        <v>2</v>
      </c>
      <c r="D3" s="62" t="s">
        <v>0</v>
      </c>
      <c r="E3" s="65" t="s">
        <v>161</v>
      </c>
      <c r="G3" s="22"/>
      <c r="H3" s="22"/>
    </row>
    <row r="4" spans="2:8" ht="15.75" thickBot="1" x14ac:dyDescent="0.3">
      <c r="B4" s="80"/>
      <c r="C4" s="81"/>
      <c r="D4" s="81"/>
      <c r="E4" s="82"/>
      <c r="G4" s="22"/>
      <c r="H4" s="22"/>
    </row>
    <row r="5" spans="2:8" x14ac:dyDescent="0.25">
      <c r="B5" s="124" t="s">
        <v>4</v>
      </c>
      <c r="C5" s="19" t="s">
        <v>134</v>
      </c>
      <c r="D5" s="20">
        <v>10</v>
      </c>
      <c r="E5" s="21" t="s">
        <v>135</v>
      </c>
      <c r="G5" s="22"/>
      <c r="H5" s="22"/>
    </row>
    <row r="6" spans="2:8" x14ac:dyDescent="0.25">
      <c r="B6" s="122"/>
      <c r="C6" s="13" t="s">
        <v>9</v>
      </c>
      <c r="D6" s="14">
        <v>20</v>
      </c>
      <c r="E6" s="15" t="s">
        <v>136</v>
      </c>
      <c r="G6" s="22"/>
      <c r="H6" s="22"/>
    </row>
    <row r="7" spans="2:8" x14ac:dyDescent="0.25">
      <c r="B7" s="122"/>
      <c r="C7" s="13" t="s">
        <v>10</v>
      </c>
      <c r="D7" s="14">
        <v>30</v>
      </c>
      <c r="E7" s="15" t="s">
        <v>137</v>
      </c>
      <c r="G7" s="22"/>
      <c r="H7" s="22"/>
    </row>
    <row r="8" spans="2:8" x14ac:dyDescent="0.25">
      <c r="B8" s="122"/>
      <c r="C8" s="13" t="s">
        <v>11</v>
      </c>
      <c r="D8" s="14">
        <v>40</v>
      </c>
      <c r="E8" s="15" t="s">
        <v>138</v>
      </c>
      <c r="G8" s="22"/>
      <c r="H8" s="22"/>
    </row>
    <row r="9" spans="2:8" x14ac:dyDescent="0.25">
      <c r="B9" s="122"/>
      <c r="C9" s="13" t="s">
        <v>12</v>
      </c>
      <c r="D9" s="14">
        <v>50</v>
      </c>
      <c r="E9" s="15" t="s">
        <v>139</v>
      </c>
      <c r="G9" s="22"/>
      <c r="H9" s="22"/>
    </row>
    <row r="10" spans="2:8" x14ac:dyDescent="0.25">
      <c r="B10" s="122"/>
      <c r="C10" s="13" t="s">
        <v>140</v>
      </c>
      <c r="D10" s="14">
        <v>60</v>
      </c>
      <c r="E10" s="15" t="s">
        <v>141</v>
      </c>
      <c r="G10" s="22"/>
      <c r="H10" s="22"/>
    </row>
    <row r="11" spans="2:8" x14ac:dyDescent="0.25">
      <c r="B11" s="122" t="s">
        <v>5</v>
      </c>
      <c r="C11" s="13" t="s">
        <v>14</v>
      </c>
      <c r="D11" s="14">
        <v>110</v>
      </c>
      <c r="E11" s="15" t="s">
        <v>142</v>
      </c>
      <c r="G11" s="22"/>
      <c r="H11" s="22"/>
    </row>
    <row r="12" spans="2:8" x14ac:dyDescent="0.25">
      <c r="B12" s="122"/>
      <c r="C12" s="13" t="s">
        <v>15</v>
      </c>
      <c r="D12" s="14">
        <v>120</v>
      </c>
      <c r="E12" s="15" t="s">
        <v>143</v>
      </c>
      <c r="G12" s="22"/>
      <c r="H12" s="22"/>
    </row>
    <row r="13" spans="2:8" x14ac:dyDescent="0.25">
      <c r="B13" s="122"/>
      <c r="C13" s="13" t="s">
        <v>10</v>
      </c>
      <c r="D13" s="14">
        <v>130</v>
      </c>
      <c r="E13" s="15" t="s">
        <v>144</v>
      </c>
      <c r="G13" s="22"/>
      <c r="H13" s="22"/>
    </row>
    <row r="14" spans="2:8" x14ac:dyDescent="0.25">
      <c r="B14" s="122"/>
      <c r="C14" s="13" t="s">
        <v>11</v>
      </c>
      <c r="D14" s="14">
        <v>140</v>
      </c>
      <c r="E14" s="15" t="s">
        <v>145</v>
      </c>
      <c r="G14" s="22"/>
      <c r="H14" s="22"/>
    </row>
    <row r="15" spans="2:8" x14ac:dyDescent="0.25">
      <c r="B15" s="122"/>
      <c r="C15" s="13" t="s">
        <v>12</v>
      </c>
      <c r="D15" s="14">
        <v>150</v>
      </c>
      <c r="E15" s="15" t="s">
        <v>146</v>
      </c>
      <c r="G15" s="22"/>
      <c r="H15" s="22"/>
    </row>
    <row r="16" spans="2:8" x14ac:dyDescent="0.25">
      <c r="B16" s="122"/>
      <c r="C16" s="13" t="s">
        <v>140</v>
      </c>
      <c r="D16" s="14">
        <v>160</v>
      </c>
      <c r="E16" s="15" t="s">
        <v>147</v>
      </c>
      <c r="G16" s="22"/>
      <c r="H16" s="22"/>
    </row>
    <row r="17" spans="2:8" x14ac:dyDescent="0.25">
      <c r="B17" s="122" t="s">
        <v>6</v>
      </c>
      <c r="C17" s="13" t="s">
        <v>15</v>
      </c>
      <c r="D17" s="14">
        <v>210</v>
      </c>
      <c r="E17" s="15" t="s">
        <v>148</v>
      </c>
      <c r="G17" s="22"/>
      <c r="H17" s="22"/>
    </row>
    <row r="18" spans="2:8" x14ac:dyDescent="0.25">
      <c r="B18" s="122"/>
      <c r="C18" s="13" t="s">
        <v>16</v>
      </c>
      <c r="D18" s="14">
        <v>220</v>
      </c>
      <c r="E18" s="15" t="s">
        <v>149</v>
      </c>
      <c r="G18" s="22"/>
      <c r="H18" s="22"/>
    </row>
    <row r="19" spans="2:8" x14ac:dyDescent="0.25">
      <c r="B19" s="122"/>
      <c r="C19" s="13" t="s">
        <v>10</v>
      </c>
      <c r="D19" s="14">
        <v>230</v>
      </c>
      <c r="E19" s="15" t="s">
        <v>150</v>
      </c>
      <c r="G19" s="22"/>
      <c r="H19" s="22"/>
    </row>
    <row r="20" spans="2:8" x14ac:dyDescent="0.25">
      <c r="B20" s="122"/>
      <c r="C20" s="13" t="s">
        <v>11</v>
      </c>
      <c r="D20" s="14">
        <v>240</v>
      </c>
      <c r="E20" s="15" t="s">
        <v>151</v>
      </c>
      <c r="G20" s="22"/>
      <c r="H20" s="22"/>
    </row>
    <row r="21" spans="2:8" x14ac:dyDescent="0.25">
      <c r="B21" s="122"/>
      <c r="C21" s="13" t="s">
        <v>12</v>
      </c>
      <c r="D21" s="14">
        <v>250</v>
      </c>
      <c r="E21" s="15" t="s">
        <v>152</v>
      </c>
      <c r="G21" s="22"/>
      <c r="H21" s="22"/>
    </row>
    <row r="22" spans="2:8" x14ac:dyDescent="0.25">
      <c r="B22" s="122"/>
      <c r="C22" s="13" t="s">
        <v>140</v>
      </c>
      <c r="D22" s="14">
        <v>260</v>
      </c>
      <c r="E22" s="15" t="s">
        <v>153</v>
      </c>
      <c r="G22" s="22"/>
      <c r="H22" s="22"/>
    </row>
    <row r="23" spans="2:8" x14ac:dyDescent="0.25">
      <c r="B23" s="122" t="s">
        <v>7</v>
      </c>
      <c r="C23" s="13" t="s">
        <v>15</v>
      </c>
      <c r="D23" s="14">
        <v>310</v>
      </c>
      <c r="E23" s="15" t="s">
        <v>154</v>
      </c>
      <c r="G23" s="22"/>
      <c r="H23" s="22"/>
    </row>
    <row r="24" spans="2:8" x14ac:dyDescent="0.25">
      <c r="B24" s="122"/>
      <c r="C24" s="13" t="s">
        <v>16</v>
      </c>
      <c r="D24" s="14">
        <v>320</v>
      </c>
      <c r="E24" s="15" t="s">
        <v>155</v>
      </c>
      <c r="G24" s="22"/>
      <c r="H24" s="22"/>
    </row>
    <row r="25" spans="2:8" x14ac:dyDescent="0.25">
      <c r="B25" s="122"/>
      <c r="C25" s="13" t="s">
        <v>10</v>
      </c>
      <c r="D25" s="14">
        <v>330</v>
      </c>
      <c r="E25" s="15" t="s">
        <v>156</v>
      </c>
      <c r="G25" s="22"/>
      <c r="H25" s="22"/>
    </row>
    <row r="26" spans="2:8" x14ac:dyDescent="0.25">
      <c r="B26" s="122"/>
      <c r="C26" s="13" t="s">
        <v>11</v>
      </c>
      <c r="D26" s="14">
        <v>340</v>
      </c>
      <c r="E26" s="15" t="s">
        <v>157</v>
      </c>
      <c r="G26" s="22"/>
      <c r="H26" s="22"/>
    </row>
    <row r="27" spans="2:8" x14ac:dyDescent="0.25">
      <c r="B27" s="122"/>
      <c r="C27" s="13" t="s">
        <v>12</v>
      </c>
      <c r="D27" s="14">
        <v>350</v>
      </c>
      <c r="E27" s="15" t="s">
        <v>158</v>
      </c>
      <c r="G27" s="22"/>
      <c r="H27" s="22"/>
    </row>
    <row r="28" spans="2:8" x14ac:dyDescent="0.25">
      <c r="B28" s="122"/>
      <c r="C28" s="13" t="s">
        <v>140</v>
      </c>
      <c r="D28" s="14">
        <v>360</v>
      </c>
      <c r="E28" s="15" t="s">
        <v>159</v>
      </c>
    </row>
    <row r="29" spans="2:8" ht="15.75" thickBot="1" x14ac:dyDescent="0.3">
      <c r="B29" s="123"/>
      <c r="C29" s="16" t="s">
        <v>17</v>
      </c>
      <c r="D29" s="17">
        <v>370</v>
      </c>
      <c r="E29" s="18" t="s">
        <v>160</v>
      </c>
    </row>
  </sheetData>
  <mergeCells count="8">
    <mergeCell ref="B23:B29"/>
    <mergeCell ref="B3:B4"/>
    <mergeCell ref="C3:C4"/>
    <mergeCell ref="D3:D4"/>
    <mergeCell ref="E3:E4"/>
    <mergeCell ref="B5:B10"/>
    <mergeCell ref="B11:B16"/>
    <mergeCell ref="B17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B9B8-24FA-4FD0-8B71-411FFF89D50D}">
  <dimension ref="A1:H52"/>
  <sheetViews>
    <sheetView tabSelected="1" workbookViewId="0">
      <pane ySplit="1" topLeftCell="A67" activePane="bottomLeft" state="frozen"/>
      <selection pane="bottomLeft" activeCell="E78" sqref="E78"/>
    </sheetView>
  </sheetViews>
  <sheetFormatPr defaultRowHeight="15" x14ac:dyDescent="0.25"/>
  <cols>
    <col min="1" max="1" width="19.42578125" customWidth="1"/>
    <col min="2" max="2" width="10.28515625" customWidth="1"/>
    <col min="3" max="4" width="16.5703125" customWidth="1"/>
    <col min="5" max="5" width="18.42578125" customWidth="1"/>
    <col min="6" max="6" width="16.5703125" customWidth="1"/>
    <col min="7" max="7" width="20" customWidth="1"/>
    <col min="8" max="8" width="19.28515625" customWidth="1"/>
  </cols>
  <sheetData>
    <row r="1" spans="1:8" x14ac:dyDescent="0.25">
      <c r="A1" s="126" t="s">
        <v>181</v>
      </c>
      <c r="B1" s="126" t="s">
        <v>187</v>
      </c>
      <c r="C1" s="126" t="s">
        <v>182</v>
      </c>
      <c r="D1" s="126" t="s">
        <v>217</v>
      </c>
      <c r="E1" s="126" t="s">
        <v>183</v>
      </c>
      <c r="F1" s="126" t="s">
        <v>186</v>
      </c>
      <c r="G1" s="126" t="s">
        <v>184</v>
      </c>
      <c r="H1" s="126" t="s">
        <v>185</v>
      </c>
    </row>
    <row r="2" spans="1:8" x14ac:dyDescent="0.25">
      <c r="A2" t="s">
        <v>188</v>
      </c>
      <c r="B2" t="s">
        <v>189</v>
      </c>
      <c r="C2" t="s">
        <v>4</v>
      </c>
      <c r="D2" t="s">
        <v>218</v>
      </c>
      <c r="E2" t="s">
        <v>191</v>
      </c>
    </row>
    <row r="3" spans="1:8" x14ac:dyDescent="0.25">
      <c r="A3" t="s">
        <v>188</v>
      </c>
      <c r="B3" t="s">
        <v>192</v>
      </c>
      <c r="C3" t="s">
        <v>4</v>
      </c>
      <c r="D3" t="s">
        <v>219</v>
      </c>
      <c r="E3" t="s">
        <v>190</v>
      </c>
    </row>
    <row r="4" spans="1:8" x14ac:dyDescent="0.25">
      <c r="A4" t="s">
        <v>188</v>
      </c>
      <c r="B4" t="s">
        <v>193</v>
      </c>
      <c r="C4" t="s">
        <v>4</v>
      </c>
      <c r="D4" t="s">
        <v>220</v>
      </c>
      <c r="E4" t="s">
        <v>194</v>
      </c>
    </row>
    <row r="5" spans="1:8" x14ac:dyDescent="0.25">
      <c r="A5" t="s">
        <v>188</v>
      </c>
      <c r="B5" t="s">
        <v>195</v>
      </c>
      <c r="C5" t="s">
        <v>4</v>
      </c>
      <c r="D5" t="s">
        <v>13</v>
      </c>
      <c r="E5" t="s">
        <v>201</v>
      </c>
    </row>
    <row r="6" spans="1:8" x14ac:dyDescent="0.25">
      <c r="A6" t="s">
        <v>188</v>
      </c>
      <c r="B6" t="s">
        <v>196</v>
      </c>
      <c r="C6" t="s">
        <v>4</v>
      </c>
      <c r="D6" t="s">
        <v>47</v>
      </c>
      <c r="E6" t="s">
        <v>202</v>
      </c>
    </row>
    <row r="7" spans="1:8" x14ac:dyDescent="0.25">
      <c r="A7" t="s">
        <v>188</v>
      </c>
      <c r="B7" t="s">
        <v>197</v>
      </c>
      <c r="C7" t="s">
        <v>4</v>
      </c>
      <c r="D7" t="s">
        <v>11</v>
      </c>
      <c r="E7" t="s">
        <v>203</v>
      </c>
    </row>
    <row r="8" spans="1:8" x14ac:dyDescent="0.25">
      <c r="A8" t="s">
        <v>188</v>
      </c>
      <c r="B8" t="s">
        <v>198</v>
      </c>
      <c r="C8" t="s">
        <v>4</v>
      </c>
      <c r="D8" t="s">
        <v>10</v>
      </c>
      <c r="E8" t="s">
        <v>204</v>
      </c>
    </row>
    <row r="9" spans="1:8" x14ac:dyDescent="0.25">
      <c r="A9" t="s">
        <v>188</v>
      </c>
      <c r="B9" t="s">
        <v>199</v>
      </c>
      <c r="C9" t="s">
        <v>4</v>
      </c>
      <c r="D9" t="s">
        <v>9</v>
      </c>
      <c r="E9" t="s">
        <v>205</v>
      </c>
    </row>
    <row r="10" spans="1:8" x14ac:dyDescent="0.25">
      <c r="A10" t="s">
        <v>188</v>
      </c>
      <c r="B10" t="s">
        <v>200</v>
      </c>
      <c r="C10" t="s">
        <v>4</v>
      </c>
      <c r="D10" t="s">
        <v>134</v>
      </c>
      <c r="E10" t="s">
        <v>206</v>
      </c>
    </row>
    <row r="11" spans="1:8" x14ac:dyDescent="0.25">
      <c r="A11" t="s">
        <v>208</v>
      </c>
      <c r="B11" t="s">
        <v>209</v>
      </c>
      <c r="C11" t="s">
        <v>5</v>
      </c>
      <c r="D11" t="s">
        <v>220</v>
      </c>
      <c r="E11" t="s">
        <v>207</v>
      </c>
    </row>
    <row r="12" spans="1:8" x14ac:dyDescent="0.25">
      <c r="A12" t="s">
        <v>208</v>
      </c>
      <c r="B12" t="s">
        <v>213</v>
      </c>
      <c r="C12" t="s">
        <v>5</v>
      </c>
      <c r="D12" t="s">
        <v>10</v>
      </c>
      <c r="E12" t="s">
        <v>214</v>
      </c>
    </row>
    <row r="13" spans="1:8" x14ac:dyDescent="0.25">
      <c r="A13" t="s">
        <v>208</v>
      </c>
      <c r="B13" t="s">
        <v>196</v>
      </c>
      <c r="C13" t="s">
        <v>5</v>
      </c>
      <c r="D13" t="s">
        <v>47</v>
      </c>
      <c r="E13" t="s">
        <v>210</v>
      </c>
    </row>
    <row r="14" spans="1:8" x14ac:dyDescent="0.25">
      <c r="A14" t="s">
        <v>208</v>
      </c>
      <c r="B14" t="s">
        <v>197</v>
      </c>
      <c r="C14" t="s">
        <v>5</v>
      </c>
      <c r="D14" t="s">
        <v>13</v>
      </c>
      <c r="E14" t="s">
        <v>211</v>
      </c>
    </row>
    <row r="15" spans="1:8" x14ac:dyDescent="0.25">
      <c r="A15" t="s">
        <v>208</v>
      </c>
      <c r="B15" t="s">
        <v>198</v>
      </c>
      <c r="C15" t="s">
        <v>5</v>
      </c>
      <c r="D15" t="s">
        <v>11</v>
      </c>
      <c r="E15" t="s">
        <v>212</v>
      </c>
    </row>
    <row r="16" spans="1:8" x14ac:dyDescent="0.25">
      <c r="A16" t="s">
        <v>208</v>
      </c>
      <c r="B16" t="s">
        <v>199</v>
      </c>
      <c r="C16" t="s">
        <v>5</v>
      </c>
      <c r="D16" t="s">
        <v>15</v>
      </c>
      <c r="E16" t="s">
        <v>215</v>
      </c>
    </row>
    <row r="17" spans="1:5" x14ac:dyDescent="0.25">
      <c r="A17" t="s">
        <v>208</v>
      </c>
      <c r="B17" t="s">
        <v>200</v>
      </c>
      <c r="C17" t="s">
        <v>5</v>
      </c>
      <c r="D17" t="s">
        <v>14</v>
      </c>
      <c r="E17" t="s">
        <v>216</v>
      </c>
    </row>
    <row r="18" spans="1:5" x14ac:dyDescent="0.25">
      <c r="A18" t="s">
        <v>221</v>
      </c>
      <c r="B18" t="s">
        <v>192</v>
      </c>
      <c r="C18" t="s">
        <v>6</v>
      </c>
      <c r="D18" t="s">
        <v>219</v>
      </c>
      <c r="E18" t="s">
        <v>222</v>
      </c>
    </row>
    <row r="19" spans="1:5" x14ac:dyDescent="0.25">
      <c r="A19" t="s">
        <v>221</v>
      </c>
      <c r="B19" t="s">
        <v>195</v>
      </c>
      <c r="C19" t="s">
        <v>6</v>
      </c>
      <c r="D19" t="s">
        <v>13</v>
      </c>
      <c r="E19" t="s">
        <v>223</v>
      </c>
    </row>
    <row r="20" spans="1:5" x14ac:dyDescent="0.25">
      <c r="A20" t="s">
        <v>221</v>
      </c>
      <c r="B20" t="s">
        <v>196</v>
      </c>
      <c r="C20" t="s">
        <v>6</v>
      </c>
      <c r="D20" t="s">
        <v>47</v>
      </c>
      <c r="E20" t="s">
        <v>224</v>
      </c>
    </row>
    <row r="21" spans="1:5" x14ac:dyDescent="0.25">
      <c r="A21" t="s">
        <v>221</v>
      </c>
      <c r="B21" t="s">
        <v>197</v>
      </c>
      <c r="C21" t="s">
        <v>6</v>
      </c>
      <c r="D21" t="s">
        <v>11</v>
      </c>
      <c r="E21" t="s">
        <v>225</v>
      </c>
    </row>
    <row r="22" spans="1:5" x14ac:dyDescent="0.25">
      <c r="A22" t="s">
        <v>221</v>
      </c>
      <c r="B22" t="s">
        <v>198</v>
      </c>
      <c r="C22" t="s">
        <v>6</v>
      </c>
      <c r="D22" t="s">
        <v>10</v>
      </c>
      <c r="E22" t="s">
        <v>226</v>
      </c>
    </row>
    <row r="23" spans="1:5" x14ac:dyDescent="0.25">
      <c r="A23" t="s">
        <v>221</v>
      </c>
      <c r="B23" t="s">
        <v>199</v>
      </c>
      <c r="C23" t="s">
        <v>6</v>
      </c>
      <c r="D23" t="s">
        <v>16</v>
      </c>
      <c r="E23" t="s">
        <v>227</v>
      </c>
    </row>
    <row r="24" spans="1:5" x14ac:dyDescent="0.25">
      <c r="A24" t="s">
        <v>221</v>
      </c>
      <c r="B24" t="s">
        <v>200</v>
      </c>
      <c r="C24" t="s">
        <v>6</v>
      </c>
      <c r="D24" t="s">
        <v>15</v>
      </c>
      <c r="E24" t="s">
        <v>228</v>
      </c>
    </row>
    <row r="25" spans="1:5" x14ac:dyDescent="0.25">
      <c r="A25" t="s">
        <v>229</v>
      </c>
      <c r="B25" t="s">
        <v>192</v>
      </c>
      <c r="C25" t="s">
        <v>7</v>
      </c>
      <c r="D25" t="s">
        <v>218</v>
      </c>
      <c r="E25" t="s">
        <v>222</v>
      </c>
    </row>
    <row r="26" spans="1:5" x14ac:dyDescent="0.25">
      <c r="A26" t="s">
        <v>229</v>
      </c>
      <c r="B26" t="s">
        <v>195</v>
      </c>
      <c r="C26" t="s">
        <v>7</v>
      </c>
      <c r="D26" t="s">
        <v>17</v>
      </c>
      <c r="E26" t="s">
        <v>232</v>
      </c>
    </row>
    <row r="27" spans="1:5" x14ac:dyDescent="0.25">
      <c r="A27" t="s">
        <v>229</v>
      </c>
      <c r="B27" t="s">
        <v>213</v>
      </c>
      <c r="C27" t="s">
        <v>7</v>
      </c>
      <c r="D27" t="s">
        <v>13</v>
      </c>
      <c r="E27" t="s">
        <v>231</v>
      </c>
    </row>
    <row r="28" spans="1:5" x14ac:dyDescent="0.25">
      <c r="A28" t="s">
        <v>229</v>
      </c>
      <c r="B28" t="s">
        <v>196</v>
      </c>
      <c r="C28" t="s">
        <v>7</v>
      </c>
      <c r="D28" t="s">
        <v>47</v>
      </c>
      <c r="E28" t="s">
        <v>233</v>
      </c>
    </row>
    <row r="29" spans="1:5" x14ac:dyDescent="0.25">
      <c r="A29" t="s">
        <v>229</v>
      </c>
      <c r="B29" t="s">
        <v>197</v>
      </c>
      <c r="C29" t="s">
        <v>7</v>
      </c>
      <c r="D29" t="s">
        <v>11</v>
      </c>
      <c r="E29" t="s">
        <v>234</v>
      </c>
    </row>
    <row r="30" spans="1:5" x14ac:dyDescent="0.25">
      <c r="A30" t="s">
        <v>229</v>
      </c>
      <c r="B30" t="s">
        <v>198</v>
      </c>
      <c r="C30" t="s">
        <v>7</v>
      </c>
      <c r="D30" t="s">
        <v>10</v>
      </c>
      <c r="E30" t="s">
        <v>235</v>
      </c>
    </row>
    <row r="31" spans="1:5" x14ac:dyDescent="0.25">
      <c r="A31" t="s">
        <v>229</v>
      </c>
      <c r="B31" t="s">
        <v>199</v>
      </c>
      <c r="C31" t="s">
        <v>7</v>
      </c>
      <c r="D31" t="s">
        <v>16</v>
      </c>
      <c r="E31" t="s">
        <v>236</v>
      </c>
    </row>
    <row r="32" spans="1:5" x14ac:dyDescent="0.25">
      <c r="A32" t="s">
        <v>229</v>
      </c>
      <c r="B32" t="s">
        <v>200</v>
      </c>
      <c r="C32" t="s">
        <v>7</v>
      </c>
      <c r="D32" t="s">
        <v>15</v>
      </c>
      <c r="E32" t="s">
        <v>237</v>
      </c>
    </row>
    <row r="33" spans="1:8" x14ac:dyDescent="0.25">
      <c r="A33" t="s">
        <v>239</v>
      </c>
      <c r="B33" t="s">
        <v>238</v>
      </c>
      <c r="C33" t="s">
        <v>4</v>
      </c>
      <c r="D33" t="s">
        <v>134</v>
      </c>
      <c r="E33" t="s">
        <v>259</v>
      </c>
      <c r="F33" t="s">
        <v>206</v>
      </c>
      <c r="G33" t="s">
        <v>279</v>
      </c>
      <c r="H33" t="s">
        <v>162</v>
      </c>
    </row>
    <row r="34" spans="1:8" x14ac:dyDescent="0.25">
      <c r="A34" t="s">
        <v>241</v>
      </c>
      <c r="B34" t="s">
        <v>238</v>
      </c>
      <c r="C34" t="s">
        <v>4</v>
      </c>
      <c r="D34" t="s">
        <v>9</v>
      </c>
      <c r="E34" t="s">
        <v>260</v>
      </c>
      <c r="F34" t="s">
        <v>205</v>
      </c>
      <c r="G34" t="s">
        <v>280</v>
      </c>
      <c r="H34" t="s">
        <v>162</v>
      </c>
    </row>
    <row r="35" spans="1:8" x14ac:dyDescent="0.25">
      <c r="A35" t="s">
        <v>240</v>
      </c>
      <c r="B35" t="s">
        <v>238</v>
      </c>
      <c r="C35" t="s">
        <v>4</v>
      </c>
      <c r="D35" t="s">
        <v>9</v>
      </c>
      <c r="E35" t="s">
        <v>261</v>
      </c>
      <c r="F35" t="s">
        <v>205</v>
      </c>
      <c r="G35" t="s">
        <v>281</v>
      </c>
      <c r="H35" t="s">
        <v>163</v>
      </c>
    </row>
    <row r="36" spans="1:8" x14ac:dyDescent="0.25">
      <c r="A36" t="s">
        <v>242</v>
      </c>
      <c r="B36" t="s">
        <v>238</v>
      </c>
      <c r="C36" t="s">
        <v>4</v>
      </c>
      <c r="D36" t="s">
        <v>10</v>
      </c>
      <c r="E36" t="s">
        <v>262</v>
      </c>
      <c r="F36" t="s">
        <v>204</v>
      </c>
      <c r="G36" t="s">
        <v>282</v>
      </c>
      <c r="H36" t="s">
        <v>162</v>
      </c>
    </row>
    <row r="37" spans="1:8" x14ac:dyDescent="0.25">
      <c r="A37" t="s">
        <v>243</v>
      </c>
      <c r="B37" t="s">
        <v>238</v>
      </c>
      <c r="C37" t="s">
        <v>4</v>
      </c>
      <c r="D37" t="s">
        <v>10</v>
      </c>
      <c r="E37" t="s">
        <v>263</v>
      </c>
      <c r="F37" t="s">
        <v>204</v>
      </c>
      <c r="G37" t="s">
        <v>283</v>
      </c>
      <c r="H37" t="s">
        <v>163</v>
      </c>
    </row>
    <row r="38" spans="1:8" x14ac:dyDescent="0.25">
      <c r="A38" t="s">
        <v>244</v>
      </c>
      <c r="B38" t="s">
        <v>238</v>
      </c>
      <c r="C38" t="s">
        <v>4</v>
      </c>
      <c r="D38" t="s">
        <v>10</v>
      </c>
      <c r="E38" t="s">
        <v>264</v>
      </c>
      <c r="F38" t="s">
        <v>204</v>
      </c>
      <c r="G38" t="s">
        <v>284</v>
      </c>
      <c r="H38" t="s">
        <v>164</v>
      </c>
    </row>
    <row r="39" spans="1:8" x14ac:dyDescent="0.25">
      <c r="A39" t="s">
        <v>245</v>
      </c>
      <c r="B39" t="s">
        <v>238</v>
      </c>
      <c r="C39" t="s">
        <v>4</v>
      </c>
      <c r="D39" t="s">
        <v>10</v>
      </c>
      <c r="E39" t="s">
        <v>265</v>
      </c>
      <c r="F39" t="s">
        <v>204</v>
      </c>
      <c r="G39" t="s">
        <v>285</v>
      </c>
      <c r="H39" t="s">
        <v>165</v>
      </c>
    </row>
    <row r="40" spans="1:8" x14ac:dyDescent="0.25">
      <c r="A40" t="s">
        <v>246</v>
      </c>
      <c r="B40" t="s">
        <v>238</v>
      </c>
      <c r="C40" t="s">
        <v>4</v>
      </c>
      <c r="D40" t="s">
        <v>10</v>
      </c>
      <c r="E40" t="s">
        <v>266</v>
      </c>
      <c r="F40" t="s">
        <v>204</v>
      </c>
      <c r="G40" t="s">
        <v>286</v>
      </c>
      <c r="H40" t="s">
        <v>166</v>
      </c>
    </row>
    <row r="41" spans="1:8" x14ac:dyDescent="0.25">
      <c r="A41" t="s">
        <v>247</v>
      </c>
      <c r="B41" t="s">
        <v>238</v>
      </c>
      <c r="C41" t="s">
        <v>4</v>
      </c>
      <c r="D41" t="s">
        <v>10</v>
      </c>
      <c r="E41" t="s">
        <v>267</v>
      </c>
      <c r="F41" t="s">
        <v>204</v>
      </c>
      <c r="G41" t="s">
        <v>287</v>
      </c>
      <c r="H41" t="s">
        <v>167</v>
      </c>
    </row>
    <row r="42" spans="1:8" x14ac:dyDescent="0.25">
      <c r="A42" t="s">
        <v>248</v>
      </c>
      <c r="B42" t="s">
        <v>238</v>
      </c>
      <c r="C42" t="s">
        <v>4</v>
      </c>
      <c r="D42" t="s">
        <v>10</v>
      </c>
      <c r="E42" t="s">
        <v>268</v>
      </c>
      <c r="F42" t="s">
        <v>204</v>
      </c>
      <c r="G42" t="s">
        <v>288</v>
      </c>
      <c r="H42" t="s">
        <v>168</v>
      </c>
    </row>
    <row r="43" spans="1:8" x14ac:dyDescent="0.25">
      <c r="A43" t="s">
        <v>249</v>
      </c>
      <c r="B43" t="s">
        <v>238</v>
      </c>
      <c r="C43" t="s">
        <v>4</v>
      </c>
      <c r="D43" t="s">
        <v>10</v>
      </c>
      <c r="E43" t="s">
        <v>269</v>
      </c>
      <c r="F43" t="s">
        <v>204</v>
      </c>
      <c r="G43" t="s">
        <v>289</v>
      </c>
      <c r="H43" t="s">
        <v>169</v>
      </c>
    </row>
    <row r="44" spans="1:8" x14ac:dyDescent="0.25">
      <c r="A44" t="s">
        <v>250</v>
      </c>
      <c r="B44" t="s">
        <v>238</v>
      </c>
      <c r="C44" t="s">
        <v>4</v>
      </c>
      <c r="D44" t="s">
        <v>10</v>
      </c>
      <c r="E44" t="s">
        <v>270</v>
      </c>
      <c r="F44" t="s">
        <v>204</v>
      </c>
      <c r="G44" t="s">
        <v>290</v>
      </c>
      <c r="H44" t="s">
        <v>170</v>
      </c>
    </row>
    <row r="45" spans="1:8" x14ac:dyDescent="0.25">
      <c r="A45" t="s">
        <v>251</v>
      </c>
      <c r="B45" t="s">
        <v>238</v>
      </c>
      <c r="C45" t="s">
        <v>4</v>
      </c>
      <c r="D45" t="s">
        <v>10</v>
      </c>
      <c r="E45" t="s">
        <v>271</v>
      </c>
      <c r="F45" t="s">
        <v>204</v>
      </c>
      <c r="G45" t="s">
        <v>291</v>
      </c>
      <c r="H45" t="s">
        <v>171</v>
      </c>
    </row>
    <row r="46" spans="1:8" x14ac:dyDescent="0.25">
      <c r="A46" t="s">
        <v>252</v>
      </c>
      <c r="B46" t="s">
        <v>238</v>
      </c>
      <c r="C46" t="s">
        <v>4</v>
      </c>
      <c r="D46" t="s">
        <v>11</v>
      </c>
      <c r="E46" t="s">
        <v>272</v>
      </c>
      <c r="F46" t="s">
        <v>203</v>
      </c>
      <c r="G46" t="s">
        <v>292</v>
      </c>
      <c r="H46" t="s">
        <v>162</v>
      </c>
    </row>
    <row r="47" spans="1:8" x14ac:dyDescent="0.25">
      <c r="A47" t="s">
        <v>253</v>
      </c>
      <c r="B47" t="s">
        <v>238</v>
      </c>
      <c r="C47" t="s">
        <v>4</v>
      </c>
      <c r="D47" t="s">
        <v>11</v>
      </c>
      <c r="E47" t="s">
        <v>273</v>
      </c>
      <c r="F47" t="s">
        <v>203</v>
      </c>
      <c r="G47" t="s">
        <v>293</v>
      </c>
      <c r="H47" t="s">
        <v>163</v>
      </c>
    </row>
    <row r="48" spans="1:8" x14ac:dyDescent="0.25">
      <c r="A48" t="s">
        <v>254</v>
      </c>
      <c r="B48" t="s">
        <v>238</v>
      </c>
      <c r="C48" t="s">
        <v>4</v>
      </c>
      <c r="D48" t="s">
        <v>11</v>
      </c>
      <c r="E48" t="s">
        <v>274</v>
      </c>
      <c r="F48" t="s">
        <v>203</v>
      </c>
      <c r="G48" t="s">
        <v>294</v>
      </c>
      <c r="H48" t="s">
        <v>164</v>
      </c>
    </row>
    <row r="49" spans="1:8" x14ac:dyDescent="0.25">
      <c r="A49" t="s">
        <v>255</v>
      </c>
      <c r="B49" t="s">
        <v>238</v>
      </c>
      <c r="C49" t="s">
        <v>4</v>
      </c>
      <c r="D49" t="s">
        <v>11</v>
      </c>
      <c r="E49" t="s">
        <v>275</v>
      </c>
      <c r="F49" t="s">
        <v>203</v>
      </c>
      <c r="G49" t="s">
        <v>295</v>
      </c>
      <c r="H49" t="s">
        <v>165</v>
      </c>
    </row>
    <row r="50" spans="1:8" x14ac:dyDescent="0.25">
      <c r="A50" t="s">
        <v>256</v>
      </c>
      <c r="B50" t="s">
        <v>238</v>
      </c>
      <c r="C50" t="s">
        <v>4</v>
      </c>
      <c r="D50" t="s">
        <v>11</v>
      </c>
      <c r="E50" t="s">
        <v>276</v>
      </c>
      <c r="F50" t="s">
        <v>203</v>
      </c>
      <c r="G50" t="s">
        <v>296</v>
      </c>
      <c r="H50" t="s">
        <v>166</v>
      </c>
    </row>
    <row r="51" spans="1:8" x14ac:dyDescent="0.25">
      <c r="A51" t="s">
        <v>257</v>
      </c>
      <c r="B51" t="s">
        <v>238</v>
      </c>
      <c r="C51" t="s">
        <v>4</v>
      </c>
      <c r="D51" t="s">
        <v>13</v>
      </c>
      <c r="E51" t="s">
        <v>277</v>
      </c>
      <c r="F51" t="s">
        <v>201</v>
      </c>
      <c r="G51" s="125" t="s">
        <v>297</v>
      </c>
      <c r="H51" t="s">
        <v>162</v>
      </c>
    </row>
    <row r="52" spans="1:8" x14ac:dyDescent="0.25">
      <c r="A52" t="s">
        <v>258</v>
      </c>
      <c r="B52" t="s">
        <v>238</v>
      </c>
      <c r="C52" t="s">
        <v>4</v>
      </c>
      <c r="D52" t="s">
        <v>47</v>
      </c>
      <c r="E52" t="s">
        <v>278</v>
      </c>
      <c r="F52" t="s">
        <v>202</v>
      </c>
      <c r="G52" t="s">
        <v>298</v>
      </c>
      <c r="H52" t="s">
        <v>162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ANALISIS</vt:lpstr>
      <vt:lpstr>SUBNET SEDES</vt:lpstr>
      <vt:lpstr>PRINCIPAL</vt:lpstr>
      <vt:lpstr>SEDE33</vt:lpstr>
      <vt:lpstr>SEDE05</vt:lpstr>
      <vt:lpstr>SEDE16</vt:lpstr>
      <vt:lpstr>IPV6</vt:lpstr>
      <vt:lpstr>DISPOSITIVOS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cardona cortes</dc:creator>
  <cp:lastModifiedBy>Daniel\ Castillo</cp:lastModifiedBy>
  <dcterms:created xsi:type="dcterms:W3CDTF">2025-03-04T20:55:57Z</dcterms:created>
  <dcterms:modified xsi:type="dcterms:W3CDTF">2025-03-06T04:46:47Z</dcterms:modified>
</cp:coreProperties>
</file>