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manuel\Desktop\Caso de Estudio\"/>
    </mc:Choice>
  </mc:AlternateContent>
  <xr:revisionPtr revIDLastSave="0" documentId="13_ncr:1_{50CAB922-E49E-413C-A270-AA46D79F3EC8}" xr6:coauthVersionLast="47" xr6:coauthVersionMax="47" xr10:uidLastSave="{00000000-0000-0000-0000-000000000000}"/>
  <bookViews>
    <workbookView xWindow="-98" yWindow="-98" windowWidth="21795" windowHeight="13695" activeTab="4" xr2:uid="{061D41F9-92AE-4054-8BBD-64FFFB87EB4D}"/>
  </bookViews>
  <sheets>
    <sheet name="ANALISIS" sheetId="1" r:id="rId1"/>
    <sheet name="SUBNET SEDES" sheetId="3" r:id="rId2"/>
    <sheet name="PRINCIPAL" sheetId="4" r:id="rId3"/>
    <sheet name="SEDE33" sheetId="5" r:id="rId4"/>
    <sheet name="SEDE05" sheetId="6" r:id="rId5"/>
    <sheet name="SEDE16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7" l="1"/>
  <c r="D15" i="7"/>
  <c r="D13" i="7"/>
  <c r="D11" i="7"/>
  <c r="D9" i="7"/>
  <c r="D7" i="7"/>
  <c r="D5" i="7"/>
  <c r="D15" i="6"/>
  <c r="D13" i="6"/>
  <c r="D9" i="6"/>
  <c r="D7" i="6"/>
  <c r="D5" i="6"/>
  <c r="D15" i="5"/>
  <c r="D13" i="5"/>
  <c r="D11" i="5"/>
  <c r="D9" i="5"/>
  <c r="D7" i="5"/>
  <c r="D13" i="4"/>
  <c r="D11" i="4"/>
  <c r="D7" i="4"/>
  <c r="D5" i="4"/>
  <c r="K30" i="1"/>
  <c r="K8" i="1"/>
  <c r="M8" i="1" s="1"/>
  <c r="O8" i="1" s="1"/>
  <c r="K9" i="1"/>
  <c r="K11" i="1"/>
  <c r="K12" i="1"/>
  <c r="K13" i="1"/>
  <c r="M13" i="1" s="1"/>
  <c r="O13" i="1" s="1"/>
  <c r="K14" i="1"/>
  <c r="M14" i="1" s="1"/>
  <c r="O14" i="1" s="1"/>
  <c r="K15" i="1"/>
  <c r="K17" i="1"/>
  <c r="M17" i="1" s="1"/>
  <c r="O17" i="1" s="1"/>
  <c r="K18" i="1"/>
  <c r="K19" i="1"/>
  <c r="K20" i="1"/>
  <c r="K21" i="1"/>
  <c r="M22" i="1"/>
  <c r="O22" i="1" s="1"/>
  <c r="K24" i="1"/>
  <c r="M24" i="1" s="1"/>
  <c r="O24" i="1" s="1"/>
  <c r="K25" i="1"/>
  <c r="K26" i="1"/>
  <c r="K27" i="1"/>
  <c r="K29" i="1"/>
  <c r="K7" i="1"/>
  <c r="K6" i="1"/>
  <c r="I30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7" i="1"/>
  <c r="M12" i="1"/>
  <c r="O12" i="1" s="1"/>
  <c r="M30" i="1"/>
  <c r="O30" i="1" s="1"/>
  <c r="M11" i="1"/>
  <c r="O11" i="1" s="1"/>
  <c r="M25" i="1"/>
  <c r="O25" i="1" s="1"/>
  <c r="M28" i="1"/>
  <c r="O28" i="1" s="1"/>
  <c r="M29" i="1"/>
  <c r="O29" i="1" s="1"/>
  <c r="I6" i="1"/>
  <c r="M10" i="1"/>
  <c r="O10" i="1" s="1"/>
  <c r="M9" i="1"/>
  <c r="O9" i="1" s="1"/>
  <c r="M26" i="1"/>
  <c r="O26" i="1" s="1"/>
  <c r="D9" i="4" l="1"/>
  <c r="M23" i="1"/>
  <c r="M16" i="1"/>
  <c r="M7" i="1"/>
  <c r="O7" i="1" s="1"/>
  <c r="M27" i="1"/>
  <c r="O27" i="1" s="1"/>
  <c r="M20" i="1"/>
  <c r="O20" i="1" s="1"/>
  <c r="M18" i="1"/>
  <c r="O18" i="1" s="1"/>
  <c r="M21" i="1"/>
  <c r="O21" i="1" s="1"/>
  <c r="M19" i="1"/>
  <c r="O19" i="1" s="1"/>
  <c r="M15" i="1"/>
  <c r="O15" i="1" s="1"/>
  <c r="M6" i="1"/>
  <c r="O6" i="1" s="1"/>
  <c r="O23" i="1" l="1"/>
  <c r="D11" i="6"/>
  <c r="O16" i="1"/>
  <c r="D5" i="5"/>
</calcChain>
</file>

<file path=xl/sharedStrings.xml><?xml version="1.0" encoding="utf-8"?>
<sst xmlns="http://schemas.openxmlformats.org/spreadsheetml/2006/main" count="221" uniqueCount="139">
  <si>
    <t>LAN ID</t>
  </si>
  <si>
    <t>EDIFICIO</t>
  </si>
  <si>
    <t>DEPARTAMENTO</t>
  </si>
  <si>
    <t>HOST</t>
  </si>
  <si>
    <t>PRINCIPAL</t>
  </si>
  <si>
    <t>SEDE33</t>
  </si>
  <si>
    <t>SEDE05</t>
  </si>
  <si>
    <t>SEDE16</t>
  </si>
  <si>
    <t>Rectoria</t>
  </si>
  <si>
    <t>Administrativos</t>
  </si>
  <si>
    <t>Profesores</t>
  </si>
  <si>
    <t>Estudiantes</t>
  </si>
  <si>
    <t>Invitados WLAN</t>
  </si>
  <si>
    <t>GestionTIC</t>
  </si>
  <si>
    <t>Primaria</t>
  </si>
  <si>
    <t>Secundaria</t>
  </si>
  <si>
    <t>Media</t>
  </si>
  <si>
    <t>Servidores</t>
  </si>
  <si>
    <t>Ultimas 2 Cifras Documentos</t>
  </si>
  <si>
    <t>XX</t>
  </si>
  <si>
    <t>YY</t>
  </si>
  <si>
    <t>ZZ</t>
  </si>
  <si>
    <t>SEDE</t>
  </si>
  <si>
    <t>CRECIMIENTO 10%</t>
  </si>
  <si>
    <t>Subneteo por Sedes Metodo FLMS</t>
  </si>
  <si>
    <t xml:space="preserve">DIRECCIÓN </t>
  </si>
  <si>
    <t>10.5.0.0</t>
  </si>
  <si>
    <t>/16</t>
  </si>
  <si>
    <t>SUBREDES</t>
  </si>
  <si>
    <t>/18</t>
  </si>
  <si>
    <t>MASCARA SUBRED</t>
  </si>
  <si>
    <t>10.5.0.0/18</t>
  </si>
  <si>
    <t>10.5.64.0/18</t>
  </si>
  <si>
    <t>10.5.128.0/18</t>
  </si>
  <si>
    <t>10.5.192.0/18</t>
  </si>
  <si>
    <t>RANGO DIRECCIONES DE HOST</t>
  </si>
  <si>
    <t>BROADCAST</t>
  </si>
  <si>
    <t>10.5.64.1 - 10.5.127.254</t>
  </si>
  <si>
    <t>10.5.0.1 - 10.5.63.254</t>
  </si>
  <si>
    <t>10.5.128.1 - 10.5.191.254</t>
  </si>
  <si>
    <t>10.5.63.255</t>
  </si>
  <si>
    <t>10.5.127.255</t>
  </si>
  <si>
    <t>10.5.191.255</t>
  </si>
  <si>
    <t>10.5.255.255</t>
  </si>
  <si>
    <t>10.5.192.1 - 10.5.255.254</t>
  </si>
  <si>
    <t>Subneteo Principal Metodo VLMS</t>
  </si>
  <si>
    <t>DIRECCIÓN DE RED</t>
  </si>
  <si>
    <t>InvitadosWLAN</t>
  </si>
  <si>
    <t>10.5.0.0/24</t>
  </si>
  <si>
    <t>10.5.0.1 - 10.5.0.254</t>
  </si>
  <si>
    <t>10.5.0.255</t>
  </si>
  <si>
    <t>10.5.1.0/25</t>
  </si>
  <si>
    <t>10.5.1.1 - 10.5.1.126</t>
  </si>
  <si>
    <t>10.5.1.127</t>
  </si>
  <si>
    <t>10.5.1.128/26</t>
  </si>
  <si>
    <t>10.5.1.129 - 10.5.1.190</t>
  </si>
  <si>
    <t>10.5.1.191</t>
  </si>
  <si>
    <t>10.5.1.192/26</t>
  </si>
  <si>
    <t>10.5.1.193 - 10.5.1.254</t>
  </si>
  <si>
    <t>10.5.1.255</t>
  </si>
  <si>
    <t>10.5.2.0/27</t>
  </si>
  <si>
    <t>10.5.2.1 - 10.5.2.30</t>
  </si>
  <si>
    <t>10.5.2.31</t>
  </si>
  <si>
    <t>10.5.2.33 - 10.5.2.46</t>
  </si>
  <si>
    <t>10.5.2.32/28</t>
  </si>
  <si>
    <t>10.5.2.47</t>
  </si>
  <si>
    <t>Subneteo Sede33 Metodo VLMS</t>
  </si>
  <si>
    <t>10.5.64.0</t>
  </si>
  <si>
    <t>10.5.64.0/24</t>
  </si>
  <si>
    <t>10.5.64.1 - 10.5.64.254</t>
  </si>
  <si>
    <t>10.5.64.255</t>
  </si>
  <si>
    <t>10.5.65.0/24</t>
  </si>
  <si>
    <t>10.5.65.1 - 10.5.65.254</t>
  </si>
  <si>
    <t>10.5.65.255</t>
  </si>
  <si>
    <t>10.5.66.0/26</t>
  </si>
  <si>
    <t>10.5.66.1 - 10.5.66.62</t>
  </si>
  <si>
    <t>10.5.66.63</t>
  </si>
  <si>
    <t>10.5.66.64/26</t>
  </si>
  <si>
    <t>10.5.66.65 - 10.5.66.126</t>
  </si>
  <si>
    <t>10.5.66.127</t>
  </si>
  <si>
    <t>10.5.66.128/27</t>
  </si>
  <si>
    <t>10.5.66.129 - 10.5.66.158</t>
  </si>
  <si>
    <t>10.5.66.159</t>
  </si>
  <si>
    <t>10.5.66.160/28</t>
  </si>
  <si>
    <t>10.5.66.161 - 10.5.66.174</t>
  </si>
  <si>
    <t>10.5.66.175</t>
  </si>
  <si>
    <t>Subneteo Sede05 Metodo VLMS</t>
  </si>
  <si>
    <t>10.5.128.0</t>
  </si>
  <si>
    <t>10.5.192.0</t>
  </si>
  <si>
    <t>Subneteo Sede16 Metodo VLMS</t>
  </si>
  <si>
    <t>Estudiante</t>
  </si>
  <si>
    <t>10.5.128.0/24</t>
  </si>
  <si>
    <t>10.5.128.1 - 10.5.128.254</t>
  </si>
  <si>
    <t>10.5.128.255</t>
  </si>
  <si>
    <t>10.5.129.0/25</t>
  </si>
  <si>
    <t>10.5.129.1 - 10.5.129.126</t>
  </si>
  <si>
    <t>10.5.129.127</t>
  </si>
  <si>
    <t>10.5.129.128/25</t>
  </si>
  <si>
    <t>10.5.129.129 - 10.5.129.254</t>
  </si>
  <si>
    <t>10.5.129.255</t>
  </si>
  <si>
    <t>10.5.130.63</t>
  </si>
  <si>
    <t>10.5.192.255</t>
  </si>
  <si>
    <t>10.5.193.63</t>
  </si>
  <si>
    <t>SWITCHS NECESARIOS</t>
  </si>
  <si>
    <t>TOTAL HOST A USAR</t>
  </si>
  <si>
    <t>10.5.192.0/24</t>
  </si>
  <si>
    <t>10.5.192.1 - 10.5.192.254</t>
  </si>
  <si>
    <t>10.5.193.0/26</t>
  </si>
  <si>
    <t>10.5.193.1 - 10.5.193.62</t>
  </si>
  <si>
    <t>10.5.193.64/26</t>
  </si>
  <si>
    <t>10.5.193.65 - 10.5.193.126</t>
  </si>
  <si>
    <t>10.5.193.127</t>
  </si>
  <si>
    <t>10.5.193.128/27</t>
  </si>
  <si>
    <t>10.5.193.129 - 10.5.193.158</t>
  </si>
  <si>
    <t>10.5.193.160/27</t>
  </si>
  <si>
    <t>10.5.193.161 - 10.5.193.190</t>
  </si>
  <si>
    <t>10.5.193.191</t>
  </si>
  <si>
    <t>10.5.193.192/27</t>
  </si>
  <si>
    <t>10.5.193.193 - 10.5.193.222</t>
  </si>
  <si>
    <t>10.5.193.223</t>
  </si>
  <si>
    <t>10.5.130.0/26</t>
  </si>
  <si>
    <t>10.5.130.1 - 10.5.130.62</t>
  </si>
  <si>
    <t>10.5.130.64/27</t>
  </si>
  <si>
    <t>10.5.130.65 - 10.5.130.94</t>
  </si>
  <si>
    <t>10.5.130.95</t>
  </si>
  <si>
    <t>10.5.193.159</t>
  </si>
  <si>
    <t>TOTAL DIRECCIONES NECESRIAS</t>
  </si>
  <si>
    <t>ENLACES</t>
  </si>
  <si>
    <t>10.5.130.96/28</t>
  </si>
  <si>
    <t>10.5.130.97 - 10.5.130.110</t>
  </si>
  <si>
    <t>10.5.130.111</t>
  </si>
  <si>
    <t>10.5.193.224/28</t>
  </si>
  <si>
    <t>10.5.193.225 - 10.5.193.238</t>
  </si>
  <si>
    <t>10.5.193.239</t>
  </si>
  <si>
    <t>MASCARA</t>
  </si>
  <si>
    <t>DIRECCION</t>
  </si>
  <si>
    <t>ROUTER</t>
  </si>
  <si>
    <t>SEDE33 - PRINCIPAL</t>
  </si>
  <si>
    <t>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</si>
</sst>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4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6" xfId="0" applyBorder="1"/>
    <xf numFmtId="0" fontId="1" fillId="2" borderId="3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0" xfId="0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4" fillId="3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1" fillId="2" borderId="33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FD331-E8CA-4B62-85F8-56473C7CA557}">
  <dimension ref="B1:P33"/>
  <sheetViews>
    <sheetView topLeftCell="A18" workbookViewId="0">
      <selection activeCell="K14" sqref="K14:L14"/>
    </sheetView>
  </sheetViews>
  <sheetFormatPr baseColWidth="10" defaultRowHeight="14.25" x14ac:dyDescent="0.45"/>
  <cols>
    <col min="1" max="1" width="5.33203125" customWidth="1"/>
    <col min="4" max="4" width="10.1328125" customWidth="1"/>
    <col min="8" max="8" width="12.86328125" customWidth="1"/>
    <col min="10" max="12" width="11.265625" customWidth="1"/>
    <col min="14" max="14" width="9.06640625" customWidth="1"/>
    <col min="16" max="16" width="17.9296875" customWidth="1"/>
  </cols>
  <sheetData>
    <row r="1" spans="2:16" ht="14.65" thickBot="1" x14ac:dyDescent="0.5"/>
    <row r="2" spans="2:16" ht="14.65" thickBot="1" x14ac:dyDescent="0.5">
      <c r="B2" s="30" t="s">
        <v>18</v>
      </c>
      <c r="C2" s="31"/>
      <c r="D2" s="32"/>
      <c r="E2" s="4" t="s">
        <v>19</v>
      </c>
      <c r="F2" s="4" t="s">
        <v>20</v>
      </c>
      <c r="G2" s="3" t="s">
        <v>21</v>
      </c>
    </row>
    <row r="3" spans="2:16" ht="14.65" thickBot="1" x14ac:dyDescent="0.5">
      <c r="E3" s="5">
        <v>33</v>
      </c>
      <c r="F3" s="5">
        <v>5</v>
      </c>
      <c r="G3" s="2">
        <v>16</v>
      </c>
    </row>
    <row r="4" spans="2:16" ht="14.65" thickBot="1" x14ac:dyDescent="0.5"/>
    <row r="5" spans="2:16" ht="14.65" thickBot="1" x14ac:dyDescent="0.5">
      <c r="B5" s="37" t="s">
        <v>1</v>
      </c>
      <c r="C5" s="35"/>
      <c r="D5" s="7" t="s">
        <v>0</v>
      </c>
      <c r="E5" s="35" t="s">
        <v>2</v>
      </c>
      <c r="F5" s="35"/>
      <c r="G5" s="35"/>
      <c r="H5" s="7" t="s">
        <v>3</v>
      </c>
      <c r="I5" s="35" t="s">
        <v>23</v>
      </c>
      <c r="J5" s="35"/>
      <c r="K5" s="35" t="s">
        <v>103</v>
      </c>
      <c r="L5" s="35"/>
      <c r="M5" s="35" t="s">
        <v>104</v>
      </c>
      <c r="N5" s="35"/>
      <c r="O5" s="35" t="s">
        <v>126</v>
      </c>
      <c r="P5" s="41"/>
    </row>
    <row r="6" spans="2:16" ht="14.25" customHeight="1" x14ac:dyDescent="0.45">
      <c r="B6" s="18" t="s">
        <v>4</v>
      </c>
      <c r="C6" s="19"/>
      <c r="D6" s="8">
        <v>10</v>
      </c>
      <c r="E6" s="36" t="s">
        <v>8</v>
      </c>
      <c r="F6" s="36"/>
      <c r="G6" s="36"/>
      <c r="H6" s="8">
        <v>10</v>
      </c>
      <c r="I6" s="36">
        <f>ROUNDUP(H6*1.1,0)</f>
        <v>11</v>
      </c>
      <c r="J6" s="36"/>
      <c r="K6" s="36">
        <f>ROUNDUP(I6/24,0)</f>
        <v>1</v>
      </c>
      <c r="L6" s="36"/>
      <c r="M6" s="36">
        <f>ROUNDUP(I6+K6,0)</f>
        <v>12</v>
      </c>
      <c r="N6" s="36"/>
      <c r="O6" s="36">
        <f>M6+2</f>
        <v>14</v>
      </c>
      <c r="P6" s="38"/>
    </row>
    <row r="7" spans="2:16" ht="14.25" customHeight="1" x14ac:dyDescent="0.45">
      <c r="B7" s="20"/>
      <c r="C7" s="21"/>
      <c r="D7" s="1">
        <v>20</v>
      </c>
      <c r="E7" s="22" t="s">
        <v>9</v>
      </c>
      <c r="F7" s="22"/>
      <c r="G7" s="22"/>
      <c r="H7" s="1">
        <v>31</v>
      </c>
      <c r="I7" s="26">
        <f>ROUNDUP(H7*1.1,0)</f>
        <v>35</v>
      </c>
      <c r="J7" s="27"/>
      <c r="K7" s="22">
        <f>ROUNDUP(I7/24,0)</f>
        <v>2</v>
      </c>
      <c r="L7" s="22"/>
      <c r="M7" s="22">
        <f>ROUNDUP(I7+K7,0)</f>
        <v>37</v>
      </c>
      <c r="N7" s="22"/>
      <c r="O7" s="22">
        <f t="shared" ref="O7:O30" si="0">M7+2</f>
        <v>39</v>
      </c>
      <c r="P7" s="39"/>
    </row>
    <row r="8" spans="2:16" ht="14.25" customHeight="1" x14ac:dyDescent="0.45">
      <c r="B8" s="20"/>
      <c r="C8" s="21"/>
      <c r="D8" s="1">
        <v>30</v>
      </c>
      <c r="E8" s="22" t="s">
        <v>10</v>
      </c>
      <c r="F8" s="22"/>
      <c r="G8" s="22"/>
      <c r="H8" s="1">
        <v>200</v>
      </c>
      <c r="I8" s="26">
        <f t="shared" ref="I8:I29" si="1">ROUNDUP(H8*1.1,0)</f>
        <v>220</v>
      </c>
      <c r="J8" s="27"/>
      <c r="K8" s="22">
        <f t="shared" ref="K8:K29" si="2">ROUNDUP(I8/24,0)</f>
        <v>10</v>
      </c>
      <c r="L8" s="22"/>
      <c r="M8" s="22">
        <f t="shared" ref="M8:M29" si="3">ROUNDUP(I8+K8,0)</f>
        <v>230</v>
      </c>
      <c r="N8" s="22"/>
      <c r="O8" s="22">
        <f t="shared" si="0"/>
        <v>232</v>
      </c>
      <c r="P8" s="39"/>
    </row>
    <row r="9" spans="2:16" ht="14.25" customHeight="1" x14ac:dyDescent="0.45">
      <c r="B9" s="20"/>
      <c r="C9" s="21"/>
      <c r="D9" s="1">
        <v>40</v>
      </c>
      <c r="E9" s="22" t="s">
        <v>11</v>
      </c>
      <c r="F9" s="22"/>
      <c r="G9" s="22"/>
      <c r="H9" s="1">
        <v>100</v>
      </c>
      <c r="I9" s="26">
        <f t="shared" si="1"/>
        <v>110</v>
      </c>
      <c r="J9" s="27"/>
      <c r="K9" s="22">
        <f t="shared" si="2"/>
        <v>5</v>
      </c>
      <c r="L9" s="22"/>
      <c r="M9" s="22">
        <f t="shared" si="3"/>
        <v>115</v>
      </c>
      <c r="N9" s="22"/>
      <c r="O9" s="22">
        <f t="shared" si="0"/>
        <v>117</v>
      </c>
      <c r="P9" s="39"/>
    </row>
    <row r="10" spans="2:16" ht="14.25" customHeight="1" x14ac:dyDescent="0.45">
      <c r="B10" s="20"/>
      <c r="C10" s="21"/>
      <c r="D10" s="1">
        <v>50</v>
      </c>
      <c r="E10" s="22" t="s">
        <v>12</v>
      </c>
      <c r="F10" s="22"/>
      <c r="G10" s="22"/>
      <c r="H10" s="1">
        <v>50</v>
      </c>
      <c r="I10" s="26">
        <f t="shared" si="1"/>
        <v>55</v>
      </c>
      <c r="J10" s="27"/>
      <c r="K10" s="22">
        <v>1</v>
      </c>
      <c r="L10" s="22"/>
      <c r="M10" s="22">
        <f t="shared" si="3"/>
        <v>56</v>
      </c>
      <c r="N10" s="22"/>
      <c r="O10" s="22">
        <f t="shared" si="0"/>
        <v>58</v>
      </c>
      <c r="P10" s="39"/>
    </row>
    <row r="11" spans="2:16" ht="14.25" customHeight="1" x14ac:dyDescent="0.45">
      <c r="B11" s="20"/>
      <c r="C11" s="21"/>
      <c r="D11" s="1">
        <v>60</v>
      </c>
      <c r="E11" s="22" t="s">
        <v>13</v>
      </c>
      <c r="F11" s="22"/>
      <c r="G11" s="22"/>
      <c r="H11" s="1">
        <v>20</v>
      </c>
      <c r="I11" s="26">
        <f t="shared" si="1"/>
        <v>22</v>
      </c>
      <c r="J11" s="27"/>
      <c r="K11" s="22">
        <f t="shared" si="2"/>
        <v>1</v>
      </c>
      <c r="L11" s="22"/>
      <c r="M11" s="22">
        <f t="shared" si="3"/>
        <v>23</v>
      </c>
      <c r="N11" s="22"/>
      <c r="O11" s="22">
        <f t="shared" si="0"/>
        <v>25</v>
      </c>
      <c r="P11" s="39"/>
    </row>
    <row r="12" spans="2:16" ht="14.25" customHeight="1" x14ac:dyDescent="0.45">
      <c r="B12" s="33" t="s">
        <v>5</v>
      </c>
      <c r="C12" s="34"/>
      <c r="D12" s="9">
        <v>110</v>
      </c>
      <c r="E12" s="17" t="s">
        <v>14</v>
      </c>
      <c r="F12" s="17"/>
      <c r="G12" s="17"/>
      <c r="H12" s="9">
        <v>50</v>
      </c>
      <c r="I12" s="24">
        <f t="shared" si="1"/>
        <v>55</v>
      </c>
      <c r="J12" s="25"/>
      <c r="K12" s="17">
        <f t="shared" si="2"/>
        <v>3</v>
      </c>
      <c r="L12" s="17"/>
      <c r="M12" s="17">
        <f t="shared" si="3"/>
        <v>58</v>
      </c>
      <c r="N12" s="17"/>
      <c r="O12" s="17">
        <f t="shared" si="0"/>
        <v>60</v>
      </c>
      <c r="P12" s="40"/>
    </row>
    <row r="13" spans="2:16" ht="14.25" customHeight="1" x14ac:dyDescent="0.45">
      <c r="B13" s="33"/>
      <c r="C13" s="34"/>
      <c r="D13" s="9">
        <v>120</v>
      </c>
      <c r="E13" s="17" t="s">
        <v>15</v>
      </c>
      <c r="F13" s="17"/>
      <c r="G13" s="17"/>
      <c r="H13" s="9">
        <v>10</v>
      </c>
      <c r="I13" s="24">
        <f t="shared" si="1"/>
        <v>11</v>
      </c>
      <c r="J13" s="25"/>
      <c r="K13" s="17">
        <f t="shared" si="2"/>
        <v>1</v>
      </c>
      <c r="L13" s="17"/>
      <c r="M13" s="17">
        <f t="shared" si="3"/>
        <v>12</v>
      </c>
      <c r="N13" s="17"/>
      <c r="O13" s="17">
        <f t="shared" si="0"/>
        <v>14</v>
      </c>
      <c r="P13" s="40"/>
    </row>
    <row r="14" spans="2:16" ht="14.25" customHeight="1" x14ac:dyDescent="0.45">
      <c r="B14" s="33"/>
      <c r="C14" s="34"/>
      <c r="D14" s="9">
        <v>130</v>
      </c>
      <c r="E14" s="17" t="s">
        <v>10</v>
      </c>
      <c r="F14" s="17"/>
      <c r="G14" s="17"/>
      <c r="H14" s="10">
        <v>33</v>
      </c>
      <c r="I14" s="24">
        <f t="shared" si="1"/>
        <v>37</v>
      </c>
      <c r="J14" s="25"/>
      <c r="K14" s="17">
        <f t="shared" si="2"/>
        <v>2</v>
      </c>
      <c r="L14" s="17"/>
      <c r="M14" s="17">
        <f t="shared" si="3"/>
        <v>39</v>
      </c>
      <c r="N14" s="17"/>
      <c r="O14" s="17">
        <f t="shared" si="0"/>
        <v>41</v>
      </c>
      <c r="P14" s="40"/>
    </row>
    <row r="15" spans="2:16" ht="14.25" customHeight="1" x14ac:dyDescent="0.45">
      <c r="B15" s="33"/>
      <c r="C15" s="34"/>
      <c r="D15" s="9">
        <v>140</v>
      </c>
      <c r="E15" s="17" t="s">
        <v>11</v>
      </c>
      <c r="F15" s="17"/>
      <c r="G15" s="17"/>
      <c r="H15" s="9">
        <v>133</v>
      </c>
      <c r="I15" s="24">
        <f t="shared" si="1"/>
        <v>147</v>
      </c>
      <c r="J15" s="25"/>
      <c r="K15" s="17">
        <f t="shared" si="2"/>
        <v>7</v>
      </c>
      <c r="L15" s="17"/>
      <c r="M15" s="17">
        <f t="shared" si="3"/>
        <v>154</v>
      </c>
      <c r="N15" s="17"/>
      <c r="O15" s="17">
        <f t="shared" si="0"/>
        <v>156</v>
      </c>
      <c r="P15" s="40"/>
    </row>
    <row r="16" spans="2:16" ht="14.25" customHeight="1" x14ac:dyDescent="0.45">
      <c r="B16" s="33"/>
      <c r="C16" s="34"/>
      <c r="D16" s="9">
        <v>150</v>
      </c>
      <c r="E16" s="17" t="s">
        <v>12</v>
      </c>
      <c r="F16" s="17"/>
      <c r="G16" s="17"/>
      <c r="H16" s="9">
        <v>200</v>
      </c>
      <c r="I16" s="24">
        <f t="shared" si="1"/>
        <v>220</v>
      </c>
      <c r="J16" s="25"/>
      <c r="K16" s="17">
        <v>1</v>
      </c>
      <c r="L16" s="17"/>
      <c r="M16" s="17">
        <f t="shared" si="3"/>
        <v>221</v>
      </c>
      <c r="N16" s="17"/>
      <c r="O16" s="17">
        <f t="shared" si="0"/>
        <v>223</v>
      </c>
      <c r="P16" s="40"/>
    </row>
    <row r="17" spans="2:16" ht="14.25" customHeight="1" x14ac:dyDescent="0.45">
      <c r="B17" s="33"/>
      <c r="C17" s="34"/>
      <c r="D17" s="9">
        <v>160</v>
      </c>
      <c r="E17" s="17" t="s">
        <v>13</v>
      </c>
      <c r="F17" s="17"/>
      <c r="G17" s="17"/>
      <c r="H17" s="9">
        <v>20</v>
      </c>
      <c r="I17" s="24">
        <f t="shared" si="1"/>
        <v>22</v>
      </c>
      <c r="J17" s="25"/>
      <c r="K17" s="17">
        <f t="shared" si="2"/>
        <v>1</v>
      </c>
      <c r="L17" s="17"/>
      <c r="M17" s="17">
        <f t="shared" si="3"/>
        <v>23</v>
      </c>
      <c r="N17" s="17"/>
      <c r="O17" s="17">
        <f t="shared" si="0"/>
        <v>25</v>
      </c>
      <c r="P17" s="40"/>
    </row>
    <row r="18" spans="2:16" ht="14.25" customHeight="1" x14ac:dyDescent="0.45">
      <c r="B18" s="20" t="s">
        <v>6</v>
      </c>
      <c r="C18" s="21"/>
      <c r="D18" s="1">
        <v>210</v>
      </c>
      <c r="E18" s="22" t="s">
        <v>15</v>
      </c>
      <c r="F18" s="22"/>
      <c r="G18" s="22"/>
      <c r="H18" s="1">
        <v>70</v>
      </c>
      <c r="I18" s="26">
        <f t="shared" si="1"/>
        <v>77</v>
      </c>
      <c r="J18" s="27"/>
      <c r="K18" s="22">
        <f t="shared" si="2"/>
        <v>4</v>
      </c>
      <c r="L18" s="22"/>
      <c r="M18" s="22">
        <f t="shared" si="3"/>
        <v>81</v>
      </c>
      <c r="N18" s="22"/>
      <c r="O18" s="22">
        <f t="shared" si="0"/>
        <v>83</v>
      </c>
      <c r="P18" s="39"/>
    </row>
    <row r="19" spans="2:16" ht="14.25" customHeight="1" x14ac:dyDescent="0.45">
      <c r="B19" s="20"/>
      <c r="C19" s="21"/>
      <c r="D19" s="1">
        <v>220</v>
      </c>
      <c r="E19" s="22" t="s">
        <v>16</v>
      </c>
      <c r="F19" s="22"/>
      <c r="G19" s="22"/>
      <c r="H19" s="1">
        <v>20</v>
      </c>
      <c r="I19" s="26">
        <f t="shared" si="1"/>
        <v>22</v>
      </c>
      <c r="J19" s="27"/>
      <c r="K19" s="22">
        <f t="shared" si="2"/>
        <v>1</v>
      </c>
      <c r="L19" s="22"/>
      <c r="M19" s="22">
        <f t="shared" si="3"/>
        <v>23</v>
      </c>
      <c r="N19" s="22"/>
      <c r="O19" s="22">
        <f t="shared" si="0"/>
        <v>25</v>
      </c>
      <c r="P19" s="39"/>
    </row>
    <row r="20" spans="2:16" ht="14.25" customHeight="1" x14ac:dyDescent="0.45">
      <c r="B20" s="20"/>
      <c r="C20" s="21"/>
      <c r="D20" s="1">
        <v>230</v>
      </c>
      <c r="E20" s="22" t="s">
        <v>10</v>
      </c>
      <c r="F20" s="22"/>
      <c r="G20" s="22"/>
      <c r="H20" s="1">
        <v>5</v>
      </c>
      <c r="I20" s="26">
        <f t="shared" si="1"/>
        <v>6</v>
      </c>
      <c r="J20" s="27"/>
      <c r="K20" s="22">
        <f t="shared" si="2"/>
        <v>1</v>
      </c>
      <c r="L20" s="22"/>
      <c r="M20" s="22">
        <f t="shared" si="3"/>
        <v>7</v>
      </c>
      <c r="N20" s="22"/>
      <c r="O20" s="22">
        <f t="shared" si="0"/>
        <v>9</v>
      </c>
      <c r="P20" s="39"/>
    </row>
    <row r="21" spans="2:16" ht="14.25" customHeight="1" x14ac:dyDescent="0.45">
      <c r="B21" s="20"/>
      <c r="C21" s="21"/>
      <c r="D21" s="1">
        <v>240</v>
      </c>
      <c r="E21" s="22" t="s">
        <v>11</v>
      </c>
      <c r="F21" s="22"/>
      <c r="G21" s="22"/>
      <c r="H21" s="1">
        <v>205</v>
      </c>
      <c r="I21" s="26">
        <f t="shared" si="1"/>
        <v>226</v>
      </c>
      <c r="J21" s="27"/>
      <c r="K21" s="22">
        <f t="shared" si="2"/>
        <v>10</v>
      </c>
      <c r="L21" s="22"/>
      <c r="M21" s="22">
        <f t="shared" si="3"/>
        <v>236</v>
      </c>
      <c r="N21" s="22"/>
      <c r="O21" s="22">
        <f t="shared" si="0"/>
        <v>238</v>
      </c>
      <c r="P21" s="39"/>
    </row>
    <row r="22" spans="2:16" ht="14.25" customHeight="1" x14ac:dyDescent="0.45">
      <c r="B22" s="20"/>
      <c r="C22" s="21"/>
      <c r="D22" s="1">
        <v>250</v>
      </c>
      <c r="E22" s="22" t="s">
        <v>12</v>
      </c>
      <c r="F22" s="22"/>
      <c r="G22" s="22"/>
      <c r="H22" s="1">
        <v>100</v>
      </c>
      <c r="I22" s="26">
        <f t="shared" si="1"/>
        <v>110</v>
      </c>
      <c r="J22" s="27"/>
      <c r="K22" s="22">
        <v>1</v>
      </c>
      <c r="L22" s="22"/>
      <c r="M22" s="22">
        <f t="shared" si="3"/>
        <v>111</v>
      </c>
      <c r="N22" s="22"/>
      <c r="O22" s="22">
        <f t="shared" si="0"/>
        <v>113</v>
      </c>
      <c r="P22" s="39"/>
    </row>
    <row r="23" spans="2:16" ht="14.25" customHeight="1" x14ac:dyDescent="0.45">
      <c r="B23" s="20"/>
      <c r="C23" s="21"/>
      <c r="D23" s="1">
        <v>260</v>
      </c>
      <c r="E23" s="22" t="s">
        <v>13</v>
      </c>
      <c r="F23" s="22"/>
      <c r="G23" s="22"/>
      <c r="H23" s="1">
        <v>30</v>
      </c>
      <c r="I23" s="26">
        <f t="shared" si="1"/>
        <v>33</v>
      </c>
      <c r="J23" s="27"/>
      <c r="K23" s="22">
        <v>1</v>
      </c>
      <c r="L23" s="22"/>
      <c r="M23" s="22">
        <f t="shared" si="3"/>
        <v>34</v>
      </c>
      <c r="N23" s="22"/>
      <c r="O23" s="22">
        <f t="shared" si="0"/>
        <v>36</v>
      </c>
      <c r="P23" s="39"/>
    </row>
    <row r="24" spans="2:16" ht="14.25" customHeight="1" x14ac:dyDescent="0.45">
      <c r="B24" s="13" t="s">
        <v>7</v>
      </c>
      <c r="C24" s="14"/>
      <c r="D24" s="9">
        <v>310</v>
      </c>
      <c r="E24" s="17" t="s">
        <v>15</v>
      </c>
      <c r="F24" s="17"/>
      <c r="G24" s="17"/>
      <c r="H24" s="9">
        <v>20</v>
      </c>
      <c r="I24" s="24">
        <f t="shared" si="1"/>
        <v>22</v>
      </c>
      <c r="J24" s="25"/>
      <c r="K24" s="17">
        <f t="shared" si="2"/>
        <v>1</v>
      </c>
      <c r="L24" s="17"/>
      <c r="M24" s="17">
        <f t="shared" si="3"/>
        <v>23</v>
      </c>
      <c r="N24" s="17"/>
      <c r="O24" s="17">
        <f t="shared" si="0"/>
        <v>25</v>
      </c>
      <c r="P24" s="40"/>
    </row>
    <row r="25" spans="2:16" ht="14.25" customHeight="1" x14ac:dyDescent="0.45">
      <c r="B25" s="13"/>
      <c r="C25" s="14"/>
      <c r="D25" s="9">
        <v>320</v>
      </c>
      <c r="E25" s="17" t="s">
        <v>16</v>
      </c>
      <c r="F25" s="17"/>
      <c r="G25" s="17"/>
      <c r="H25" s="9">
        <v>50</v>
      </c>
      <c r="I25" s="24">
        <f t="shared" si="1"/>
        <v>55</v>
      </c>
      <c r="J25" s="25"/>
      <c r="K25" s="17">
        <f t="shared" si="2"/>
        <v>3</v>
      </c>
      <c r="L25" s="17"/>
      <c r="M25" s="17">
        <f t="shared" si="3"/>
        <v>58</v>
      </c>
      <c r="N25" s="17"/>
      <c r="O25" s="17">
        <f t="shared" si="0"/>
        <v>60</v>
      </c>
      <c r="P25" s="40"/>
    </row>
    <row r="26" spans="2:16" ht="14.25" customHeight="1" x14ac:dyDescent="0.45">
      <c r="B26" s="13"/>
      <c r="C26" s="14"/>
      <c r="D26" s="9">
        <v>330</v>
      </c>
      <c r="E26" s="17" t="s">
        <v>10</v>
      </c>
      <c r="F26" s="17"/>
      <c r="G26" s="17"/>
      <c r="H26" s="9">
        <v>16</v>
      </c>
      <c r="I26" s="24">
        <f t="shared" si="1"/>
        <v>18</v>
      </c>
      <c r="J26" s="25"/>
      <c r="K26" s="17">
        <f t="shared" si="2"/>
        <v>1</v>
      </c>
      <c r="L26" s="17"/>
      <c r="M26" s="17">
        <f t="shared" si="3"/>
        <v>19</v>
      </c>
      <c r="N26" s="17"/>
      <c r="O26" s="17">
        <f t="shared" si="0"/>
        <v>21</v>
      </c>
      <c r="P26" s="40"/>
    </row>
    <row r="27" spans="2:16" ht="14.25" customHeight="1" x14ac:dyDescent="0.45">
      <c r="B27" s="13"/>
      <c r="C27" s="14"/>
      <c r="D27" s="9">
        <v>340</v>
      </c>
      <c r="E27" s="17" t="s">
        <v>11</v>
      </c>
      <c r="F27" s="17"/>
      <c r="G27" s="17"/>
      <c r="H27" s="9">
        <v>166</v>
      </c>
      <c r="I27" s="24">
        <f t="shared" si="1"/>
        <v>183</v>
      </c>
      <c r="J27" s="25"/>
      <c r="K27" s="17">
        <f t="shared" si="2"/>
        <v>8</v>
      </c>
      <c r="L27" s="17"/>
      <c r="M27" s="17">
        <f t="shared" si="3"/>
        <v>191</v>
      </c>
      <c r="N27" s="17"/>
      <c r="O27" s="17">
        <f t="shared" si="0"/>
        <v>193</v>
      </c>
      <c r="P27" s="40"/>
    </row>
    <row r="28" spans="2:16" ht="14.25" customHeight="1" x14ac:dyDescent="0.45">
      <c r="B28" s="13"/>
      <c r="C28" s="14"/>
      <c r="D28" s="9">
        <v>350</v>
      </c>
      <c r="E28" s="17" t="s">
        <v>12</v>
      </c>
      <c r="F28" s="17"/>
      <c r="G28" s="17"/>
      <c r="H28" s="9">
        <v>40</v>
      </c>
      <c r="I28" s="24">
        <f t="shared" si="1"/>
        <v>44</v>
      </c>
      <c r="J28" s="25"/>
      <c r="K28" s="17">
        <v>1</v>
      </c>
      <c r="L28" s="17"/>
      <c r="M28" s="17">
        <f t="shared" si="3"/>
        <v>45</v>
      </c>
      <c r="N28" s="17"/>
      <c r="O28" s="17">
        <f t="shared" si="0"/>
        <v>47</v>
      </c>
      <c r="P28" s="40"/>
    </row>
    <row r="29" spans="2:16" ht="14.65" customHeight="1" x14ac:dyDescent="0.45">
      <c r="B29" s="13"/>
      <c r="C29" s="14"/>
      <c r="D29" s="9">
        <v>360</v>
      </c>
      <c r="E29" s="17" t="s">
        <v>13</v>
      </c>
      <c r="F29" s="17"/>
      <c r="G29" s="17"/>
      <c r="H29" s="9">
        <v>20</v>
      </c>
      <c r="I29" s="24">
        <f t="shared" si="1"/>
        <v>22</v>
      </c>
      <c r="J29" s="25"/>
      <c r="K29" s="17">
        <f t="shared" si="2"/>
        <v>1</v>
      </c>
      <c r="L29" s="17"/>
      <c r="M29" s="17">
        <f t="shared" si="3"/>
        <v>23</v>
      </c>
      <c r="N29" s="17"/>
      <c r="O29" s="17">
        <f t="shared" si="0"/>
        <v>25</v>
      </c>
      <c r="P29" s="40"/>
    </row>
    <row r="30" spans="2:16" ht="14.65" customHeight="1" thickBot="1" x14ac:dyDescent="0.5">
      <c r="B30" s="15"/>
      <c r="C30" s="16"/>
      <c r="D30" s="11">
        <v>370</v>
      </c>
      <c r="E30" s="23" t="s">
        <v>17</v>
      </c>
      <c r="F30" s="23"/>
      <c r="G30" s="23"/>
      <c r="H30" s="11">
        <v>5</v>
      </c>
      <c r="I30" s="28">
        <f>ROUNDUP(H30*1.1,0)</f>
        <v>6</v>
      </c>
      <c r="J30" s="29"/>
      <c r="K30" s="23">
        <f>ROUNDUP(I30/24,0)</f>
        <v>1</v>
      </c>
      <c r="L30" s="23"/>
      <c r="M30" s="23">
        <f>ROUNDUP(I30+K30,0)</f>
        <v>7</v>
      </c>
      <c r="N30" s="23"/>
      <c r="O30" s="23">
        <f t="shared" si="0"/>
        <v>9</v>
      </c>
      <c r="P30" s="42"/>
    </row>
    <row r="32" spans="2:16" x14ac:dyDescent="0.45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</row>
    <row r="33" spans="2:14" x14ac:dyDescent="0.45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</row>
  </sheetData>
  <mergeCells count="136">
    <mergeCell ref="O5:P5"/>
    <mergeCell ref="O26:P26"/>
    <mergeCell ref="O27:P27"/>
    <mergeCell ref="O28:P28"/>
    <mergeCell ref="O29:P29"/>
    <mergeCell ref="O30:P30"/>
    <mergeCell ref="O21:P21"/>
    <mergeCell ref="O22:P22"/>
    <mergeCell ref="O23:P23"/>
    <mergeCell ref="O24:P24"/>
    <mergeCell ref="O25:P25"/>
    <mergeCell ref="O15:P15"/>
    <mergeCell ref="O16:P16"/>
    <mergeCell ref="O17:P17"/>
    <mergeCell ref="O18:P18"/>
    <mergeCell ref="O19:P19"/>
    <mergeCell ref="O20:P20"/>
    <mergeCell ref="K25:L25"/>
    <mergeCell ref="K26:L26"/>
    <mergeCell ref="K27:L27"/>
    <mergeCell ref="K20:L20"/>
    <mergeCell ref="K21:L21"/>
    <mergeCell ref="K22:L22"/>
    <mergeCell ref="O6:P6"/>
    <mergeCell ref="O7:P7"/>
    <mergeCell ref="O8:P8"/>
    <mergeCell ref="O9:P9"/>
    <mergeCell ref="O10:P10"/>
    <mergeCell ref="O11:P11"/>
    <mergeCell ref="O12:P12"/>
    <mergeCell ref="O13:P13"/>
    <mergeCell ref="O14:P14"/>
    <mergeCell ref="I5:J5"/>
    <mergeCell ref="I6:J6"/>
    <mergeCell ref="I7:J7"/>
    <mergeCell ref="I8:J8"/>
    <mergeCell ref="I9:J9"/>
    <mergeCell ref="I10:J10"/>
    <mergeCell ref="K15:L15"/>
    <mergeCell ref="K23:L23"/>
    <mergeCell ref="K24:L24"/>
    <mergeCell ref="K16:L16"/>
    <mergeCell ref="K17:L17"/>
    <mergeCell ref="K18:L18"/>
    <mergeCell ref="K19:L19"/>
    <mergeCell ref="K10:L10"/>
    <mergeCell ref="K11:L11"/>
    <mergeCell ref="K12:L12"/>
    <mergeCell ref="K13:L13"/>
    <mergeCell ref="K14:L14"/>
    <mergeCell ref="M5:N5"/>
    <mergeCell ref="M6:N6"/>
    <mergeCell ref="M7:N7"/>
    <mergeCell ref="M8:N8"/>
    <mergeCell ref="E24:G24"/>
    <mergeCell ref="E25:G25"/>
    <mergeCell ref="E26:G26"/>
    <mergeCell ref="E27:G27"/>
    <mergeCell ref="I11:J11"/>
    <mergeCell ref="I21:J2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K5:L5"/>
    <mergeCell ref="K6:L6"/>
    <mergeCell ref="K7:L7"/>
    <mergeCell ref="K8:L8"/>
    <mergeCell ref="K9:L9"/>
    <mergeCell ref="B2:D2"/>
    <mergeCell ref="B12:C17"/>
    <mergeCell ref="B18:C23"/>
    <mergeCell ref="E16:G16"/>
    <mergeCell ref="E17:G17"/>
    <mergeCell ref="E18:G18"/>
    <mergeCell ref="E19:G19"/>
    <mergeCell ref="E20:G20"/>
    <mergeCell ref="E21:G21"/>
    <mergeCell ref="E10:G10"/>
    <mergeCell ref="E11:G11"/>
    <mergeCell ref="E12:G12"/>
    <mergeCell ref="E13:G13"/>
    <mergeCell ref="E14:G14"/>
    <mergeCell ref="E22:G22"/>
    <mergeCell ref="E23:G23"/>
    <mergeCell ref="E15:G15"/>
    <mergeCell ref="B5:C5"/>
    <mergeCell ref="E5:G5"/>
    <mergeCell ref="E6:G6"/>
    <mergeCell ref="E7:G7"/>
    <mergeCell ref="E8:G8"/>
    <mergeCell ref="E9:G9"/>
    <mergeCell ref="M13:N13"/>
    <mergeCell ref="M14:N14"/>
    <mergeCell ref="M15:N15"/>
    <mergeCell ref="M16:N16"/>
    <mergeCell ref="M10:N10"/>
    <mergeCell ref="M11:N11"/>
    <mergeCell ref="M12:N12"/>
    <mergeCell ref="E30:G30"/>
    <mergeCell ref="M17:N17"/>
    <mergeCell ref="I30:J30"/>
    <mergeCell ref="E28:G28"/>
    <mergeCell ref="E29:G29"/>
    <mergeCell ref="K30:L30"/>
    <mergeCell ref="K28:L28"/>
    <mergeCell ref="K29:L29"/>
    <mergeCell ref="B24:C30"/>
    <mergeCell ref="M29:N29"/>
    <mergeCell ref="B6:C11"/>
    <mergeCell ref="M24:N24"/>
    <mergeCell ref="M25:N25"/>
    <mergeCell ref="M26:N26"/>
    <mergeCell ref="M27:N27"/>
    <mergeCell ref="M28:N28"/>
    <mergeCell ref="M18:N18"/>
    <mergeCell ref="M19:N19"/>
    <mergeCell ref="M20:N20"/>
    <mergeCell ref="M21:N21"/>
    <mergeCell ref="M22:N22"/>
    <mergeCell ref="M23:N23"/>
    <mergeCell ref="M30:N30"/>
    <mergeCell ref="I27:J27"/>
    <mergeCell ref="I28:J28"/>
    <mergeCell ref="I29:J29"/>
    <mergeCell ref="I22:J22"/>
    <mergeCell ref="I23:J23"/>
    <mergeCell ref="I24:J24"/>
    <mergeCell ref="I25:J25"/>
    <mergeCell ref="I26:J26"/>
    <mergeCell ref="M9:N9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EC393-913C-4EDE-94F6-F7D5E5ACCE03}">
  <dimension ref="B3:L31"/>
  <sheetViews>
    <sheetView workbookViewId="0">
      <selection activeCell="F23" sqref="F23:H23"/>
    </sheetView>
  </sheetViews>
  <sheetFormatPr baseColWidth="10" defaultRowHeight="14.25" x14ac:dyDescent="0.45"/>
  <sheetData>
    <row r="3" spans="2:10" x14ac:dyDescent="0.45">
      <c r="B3" s="60" t="s">
        <v>24</v>
      </c>
      <c r="C3" s="61"/>
      <c r="D3" s="62"/>
    </row>
    <row r="4" spans="2:10" x14ac:dyDescent="0.45">
      <c r="B4" s="63"/>
      <c r="C4" s="64"/>
      <c r="D4" s="65"/>
    </row>
    <row r="5" spans="2:10" ht="14.65" thickBot="1" x14ac:dyDescent="0.5"/>
    <row r="6" spans="2:10" ht="14.65" thickBot="1" x14ac:dyDescent="0.5">
      <c r="B6" s="66" t="s">
        <v>25</v>
      </c>
      <c r="C6" s="67"/>
      <c r="D6" s="68"/>
      <c r="F6" s="66" t="s">
        <v>28</v>
      </c>
      <c r="G6" s="68"/>
      <c r="I6" s="66" t="s">
        <v>30</v>
      </c>
      <c r="J6" s="68"/>
    </row>
    <row r="7" spans="2:10" ht="14.65" thickBot="1" x14ac:dyDescent="0.5">
      <c r="B7" s="69" t="s">
        <v>26</v>
      </c>
      <c r="C7" s="70"/>
      <c r="D7" s="6" t="s">
        <v>27</v>
      </c>
      <c r="F7" s="71">
        <v>4</v>
      </c>
      <c r="G7" s="72"/>
      <c r="I7" s="71" t="s">
        <v>29</v>
      </c>
      <c r="J7" s="72"/>
    </row>
    <row r="8" spans="2:10" ht="14.65" thickBot="1" x14ac:dyDescent="0.5"/>
    <row r="9" spans="2:10" x14ac:dyDescent="0.45">
      <c r="B9" s="54" t="s">
        <v>22</v>
      </c>
      <c r="C9" s="55"/>
      <c r="D9" s="55" t="s">
        <v>46</v>
      </c>
      <c r="E9" s="55"/>
      <c r="F9" s="55" t="s">
        <v>35</v>
      </c>
      <c r="G9" s="55"/>
      <c r="H9" s="55"/>
      <c r="I9" s="55" t="s">
        <v>36</v>
      </c>
      <c r="J9" s="58"/>
    </row>
    <row r="10" spans="2:10" x14ac:dyDescent="0.45">
      <c r="B10" s="56"/>
      <c r="C10" s="57"/>
      <c r="D10" s="57"/>
      <c r="E10" s="57"/>
      <c r="F10" s="57"/>
      <c r="G10" s="57"/>
      <c r="H10" s="57"/>
      <c r="I10" s="57"/>
      <c r="J10" s="59"/>
    </row>
    <row r="11" spans="2:10" x14ac:dyDescent="0.45">
      <c r="B11" s="45" t="s">
        <v>4</v>
      </c>
      <c r="C11" s="46"/>
      <c r="D11" s="46" t="s">
        <v>31</v>
      </c>
      <c r="E11" s="46"/>
      <c r="F11" s="46" t="s">
        <v>38</v>
      </c>
      <c r="G11" s="46"/>
      <c r="H11" s="46"/>
      <c r="I11" s="46" t="s">
        <v>40</v>
      </c>
      <c r="J11" s="52"/>
    </row>
    <row r="12" spans="2:10" x14ac:dyDescent="0.45">
      <c r="B12" s="45"/>
      <c r="C12" s="46"/>
      <c r="D12" s="46"/>
      <c r="E12" s="46"/>
      <c r="F12" s="46"/>
      <c r="G12" s="46"/>
      <c r="H12" s="46"/>
      <c r="I12" s="46"/>
      <c r="J12" s="52"/>
    </row>
    <row r="13" spans="2:10" x14ac:dyDescent="0.45">
      <c r="B13" s="45" t="s">
        <v>5</v>
      </c>
      <c r="C13" s="46"/>
      <c r="D13" s="46" t="s">
        <v>32</v>
      </c>
      <c r="E13" s="46"/>
      <c r="F13" s="46" t="s">
        <v>37</v>
      </c>
      <c r="G13" s="46"/>
      <c r="H13" s="46"/>
      <c r="I13" s="46" t="s">
        <v>41</v>
      </c>
      <c r="J13" s="52"/>
    </row>
    <row r="14" spans="2:10" x14ac:dyDescent="0.45">
      <c r="B14" s="45"/>
      <c r="C14" s="46"/>
      <c r="D14" s="46"/>
      <c r="E14" s="46"/>
      <c r="F14" s="46"/>
      <c r="G14" s="46"/>
      <c r="H14" s="46"/>
      <c r="I14" s="46"/>
      <c r="J14" s="52"/>
    </row>
    <row r="15" spans="2:10" x14ac:dyDescent="0.45">
      <c r="B15" s="45" t="s">
        <v>6</v>
      </c>
      <c r="C15" s="46"/>
      <c r="D15" s="46" t="s">
        <v>33</v>
      </c>
      <c r="E15" s="46"/>
      <c r="F15" s="46" t="s">
        <v>39</v>
      </c>
      <c r="G15" s="46"/>
      <c r="H15" s="46"/>
      <c r="I15" s="46" t="s">
        <v>42</v>
      </c>
      <c r="J15" s="52"/>
    </row>
    <row r="16" spans="2:10" x14ac:dyDescent="0.45">
      <c r="B16" s="45"/>
      <c r="C16" s="46"/>
      <c r="D16" s="46"/>
      <c r="E16" s="46"/>
      <c r="F16" s="46"/>
      <c r="G16" s="46"/>
      <c r="H16" s="46"/>
      <c r="I16" s="46"/>
      <c r="J16" s="52"/>
    </row>
    <row r="17" spans="2:12" x14ac:dyDescent="0.45">
      <c r="B17" s="45" t="s">
        <v>7</v>
      </c>
      <c r="C17" s="46"/>
      <c r="D17" s="46" t="s">
        <v>34</v>
      </c>
      <c r="E17" s="46"/>
      <c r="F17" s="46" t="s">
        <v>44</v>
      </c>
      <c r="G17" s="46"/>
      <c r="H17" s="46"/>
      <c r="I17" s="46" t="s">
        <v>43</v>
      </c>
      <c r="J17" s="52"/>
    </row>
    <row r="18" spans="2:12" ht="14.65" thickBot="1" x14ac:dyDescent="0.5">
      <c r="B18" s="47"/>
      <c r="C18" s="48"/>
      <c r="D18" s="48"/>
      <c r="E18" s="48"/>
      <c r="F18" s="48"/>
      <c r="G18" s="48"/>
      <c r="H18" s="48"/>
      <c r="I18" s="48"/>
      <c r="J18" s="53"/>
    </row>
    <row r="20" spans="2:12" ht="14.65" thickBot="1" x14ac:dyDescent="0.5"/>
    <row r="21" spans="2:12" x14ac:dyDescent="0.45">
      <c r="B21" s="49" t="s">
        <v>136</v>
      </c>
      <c r="C21" s="50"/>
      <c r="D21" s="50" t="s">
        <v>127</v>
      </c>
      <c r="E21" s="50"/>
      <c r="F21" s="50" t="s">
        <v>135</v>
      </c>
      <c r="G21" s="50"/>
      <c r="H21" s="50"/>
      <c r="I21" s="50" t="s">
        <v>134</v>
      </c>
      <c r="J21" s="50"/>
      <c r="K21" s="51"/>
      <c r="L21" s="12"/>
    </row>
    <row r="22" spans="2:12" x14ac:dyDescent="0.45">
      <c r="B22" s="45"/>
      <c r="C22" s="46"/>
      <c r="D22" s="46"/>
      <c r="E22" s="46"/>
      <c r="F22" s="46"/>
      <c r="G22" s="46"/>
      <c r="H22" s="46"/>
      <c r="I22" s="46"/>
      <c r="J22" s="46"/>
      <c r="K22" s="52"/>
      <c r="L22" s="12"/>
    </row>
    <row r="23" spans="2:12" x14ac:dyDescent="0.45">
      <c r="B23" s="45" t="s">
        <v>4</v>
      </c>
      <c r="C23" s="46"/>
      <c r="D23" s="22" t="s">
        <v>137</v>
      </c>
      <c r="E23" s="22"/>
      <c r="F23" s="22"/>
      <c r="G23" s="22"/>
      <c r="H23" s="22"/>
      <c r="I23" s="22"/>
      <c r="J23" s="22"/>
      <c r="K23" s="39"/>
    </row>
    <row r="24" spans="2:12" x14ac:dyDescent="0.45">
      <c r="B24" s="45"/>
      <c r="C24" s="46"/>
      <c r="D24" s="22" t="s">
        <v>6</v>
      </c>
      <c r="E24" s="22"/>
      <c r="F24" s="22"/>
      <c r="G24" s="22"/>
      <c r="H24" s="22"/>
      <c r="I24" s="22"/>
      <c r="J24" s="22"/>
      <c r="K24" s="39"/>
    </row>
    <row r="25" spans="2:12" x14ac:dyDescent="0.45">
      <c r="B25" s="45"/>
      <c r="C25" s="46"/>
      <c r="D25" s="22" t="s">
        <v>7</v>
      </c>
      <c r="E25" s="22"/>
      <c r="F25" s="22"/>
      <c r="G25" s="22"/>
      <c r="H25" s="22"/>
      <c r="I25" s="22"/>
      <c r="J25" s="22"/>
      <c r="K25" s="39"/>
    </row>
    <row r="26" spans="2:12" x14ac:dyDescent="0.45">
      <c r="B26" s="45"/>
      <c r="C26" s="46"/>
      <c r="D26" s="22" t="s">
        <v>138</v>
      </c>
      <c r="E26" s="22"/>
      <c r="F26" s="22"/>
      <c r="G26" s="22"/>
      <c r="H26" s="22"/>
      <c r="I26" s="22"/>
      <c r="J26" s="22"/>
      <c r="K26" s="39"/>
    </row>
    <row r="27" spans="2:12" x14ac:dyDescent="0.45">
      <c r="B27" s="45" t="s">
        <v>5</v>
      </c>
      <c r="C27" s="46"/>
      <c r="D27" s="22" t="s">
        <v>4</v>
      </c>
      <c r="E27" s="22"/>
      <c r="F27" s="22"/>
      <c r="G27" s="22"/>
      <c r="H27" s="22"/>
      <c r="I27" s="22"/>
      <c r="J27" s="22"/>
      <c r="K27" s="39"/>
    </row>
    <row r="28" spans="2:12" x14ac:dyDescent="0.45">
      <c r="B28" s="45"/>
      <c r="C28" s="46"/>
      <c r="D28" s="22" t="s">
        <v>138</v>
      </c>
      <c r="E28" s="22"/>
      <c r="F28" s="22"/>
      <c r="G28" s="22"/>
      <c r="H28" s="22"/>
      <c r="I28" s="22"/>
      <c r="J28" s="22"/>
      <c r="K28" s="39"/>
    </row>
    <row r="29" spans="2:12" x14ac:dyDescent="0.45">
      <c r="B29" s="45" t="s">
        <v>6</v>
      </c>
      <c r="C29" s="46"/>
      <c r="D29" s="22" t="s">
        <v>4</v>
      </c>
      <c r="E29" s="22"/>
      <c r="F29" s="22"/>
      <c r="G29" s="22"/>
      <c r="H29" s="22"/>
      <c r="I29" s="22"/>
      <c r="J29" s="22"/>
      <c r="K29" s="39"/>
    </row>
    <row r="30" spans="2:12" x14ac:dyDescent="0.45">
      <c r="B30" s="45"/>
      <c r="C30" s="46"/>
      <c r="D30" s="22" t="s">
        <v>138</v>
      </c>
      <c r="E30" s="22"/>
      <c r="F30" s="22"/>
      <c r="G30" s="22"/>
      <c r="H30" s="22"/>
      <c r="I30" s="22"/>
      <c r="J30" s="22"/>
      <c r="K30" s="39"/>
    </row>
    <row r="31" spans="2:12" ht="14.65" thickBot="1" x14ac:dyDescent="0.5">
      <c r="B31" s="47" t="s">
        <v>7</v>
      </c>
      <c r="C31" s="48"/>
      <c r="D31" s="43" t="s">
        <v>4</v>
      </c>
      <c r="E31" s="43"/>
      <c r="F31" s="43"/>
      <c r="G31" s="43"/>
      <c r="H31" s="43"/>
      <c r="I31" s="43"/>
      <c r="J31" s="43"/>
      <c r="K31" s="44"/>
    </row>
  </sheetData>
  <mergeCells count="62">
    <mergeCell ref="B3:D4"/>
    <mergeCell ref="B6:D6"/>
    <mergeCell ref="F6:G6"/>
    <mergeCell ref="I6:J6"/>
    <mergeCell ref="B7:C7"/>
    <mergeCell ref="F7:G7"/>
    <mergeCell ref="I7:J7"/>
    <mergeCell ref="B9:C10"/>
    <mergeCell ref="D9:E10"/>
    <mergeCell ref="F9:H10"/>
    <mergeCell ref="I9:J10"/>
    <mergeCell ref="B11:C12"/>
    <mergeCell ref="D11:E12"/>
    <mergeCell ref="F11:H12"/>
    <mergeCell ref="I11:J12"/>
    <mergeCell ref="B17:C18"/>
    <mergeCell ref="D17:E18"/>
    <mergeCell ref="F17:H18"/>
    <mergeCell ref="I17:J18"/>
    <mergeCell ref="B13:C14"/>
    <mergeCell ref="D13:E14"/>
    <mergeCell ref="F13:H14"/>
    <mergeCell ref="I13:J14"/>
    <mergeCell ref="B15:C16"/>
    <mergeCell ref="D15:E16"/>
    <mergeCell ref="F15:H16"/>
    <mergeCell ref="I15:J16"/>
    <mergeCell ref="I25:K25"/>
    <mergeCell ref="F26:H26"/>
    <mergeCell ref="I26:K26"/>
    <mergeCell ref="B21:C22"/>
    <mergeCell ref="B23:C26"/>
    <mergeCell ref="D25:E25"/>
    <mergeCell ref="D26:E26"/>
    <mergeCell ref="D23:E23"/>
    <mergeCell ref="D24:E24"/>
    <mergeCell ref="F21:H22"/>
    <mergeCell ref="I21:K22"/>
    <mergeCell ref="F23:H23"/>
    <mergeCell ref="I23:K23"/>
    <mergeCell ref="F24:H24"/>
    <mergeCell ref="I24:K24"/>
    <mergeCell ref="D21:E22"/>
    <mergeCell ref="D31:E31"/>
    <mergeCell ref="B27:C28"/>
    <mergeCell ref="B29:C30"/>
    <mergeCell ref="B31:C31"/>
    <mergeCell ref="F25:H25"/>
    <mergeCell ref="D29:E29"/>
    <mergeCell ref="D30:E30"/>
    <mergeCell ref="D27:E27"/>
    <mergeCell ref="D28:E28"/>
    <mergeCell ref="F30:H30"/>
    <mergeCell ref="I30:K30"/>
    <mergeCell ref="F31:H31"/>
    <mergeCell ref="I31:K31"/>
    <mergeCell ref="F27:H27"/>
    <mergeCell ref="I27:K27"/>
    <mergeCell ref="F28:H28"/>
    <mergeCell ref="I28:K28"/>
    <mergeCell ref="F29:H29"/>
    <mergeCell ref="I29:K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F944F-924B-4EA5-B6DB-6D68F29DD6D2}">
  <dimension ref="B2:P16"/>
  <sheetViews>
    <sheetView workbookViewId="0">
      <selection activeCell="B33" sqref="B33:L45"/>
    </sheetView>
  </sheetViews>
  <sheetFormatPr baseColWidth="10" defaultRowHeight="14.25" x14ac:dyDescent="0.45"/>
  <sheetData>
    <row r="2" spans="2:16" ht="14.65" thickBot="1" x14ac:dyDescent="0.5"/>
    <row r="3" spans="2:16" x14ac:dyDescent="0.45">
      <c r="B3" s="54" t="s">
        <v>2</v>
      </c>
      <c r="C3" s="55"/>
      <c r="D3" s="55" t="s">
        <v>3</v>
      </c>
      <c r="E3" s="55" t="s">
        <v>46</v>
      </c>
      <c r="F3" s="55"/>
      <c r="G3" s="55"/>
      <c r="H3" s="55" t="s">
        <v>35</v>
      </c>
      <c r="I3" s="55"/>
      <c r="J3" s="55"/>
      <c r="K3" s="55" t="s">
        <v>36</v>
      </c>
      <c r="L3" s="58"/>
      <c r="N3" s="73" t="s">
        <v>45</v>
      </c>
      <c r="O3" s="74"/>
      <c r="P3" s="75"/>
    </row>
    <row r="4" spans="2:16" ht="14.65" thickBot="1" x14ac:dyDescent="0.5">
      <c r="B4" s="80"/>
      <c r="C4" s="81"/>
      <c r="D4" s="81"/>
      <c r="E4" s="81"/>
      <c r="F4" s="81"/>
      <c r="G4" s="81"/>
      <c r="H4" s="81"/>
      <c r="I4" s="81"/>
      <c r="J4" s="81"/>
      <c r="K4" s="81"/>
      <c r="L4" s="82"/>
      <c r="N4" s="76"/>
      <c r="O4" s="77"/>
      <c r="P4" s="78"/>
    </row>
    <row r="5" spans="2:16" ht="14.65" thickBot="1" x14ac:dyDescent="0.5">
      <c r="B5" s="49" t="s">
        <v>10</v>
      </c>
      <c r="C5" s="50"/>
      <c r="D5" s="50">
        <f>ANALISIS!M8</f>
        <v>230</v>
      </c>
      <c r="E5" s="50" t="s">
        <v>48</v>
      </c>
      <c r="F5" s="50"/>
      <c r="G5" s="50"/>
      <c r="H5" s="50" t="s">
        <v>49</v>
      </c>
      <c r="I5" s="50"/>
      <c r="J5" s="50"/>
      <c r="K5" s="50" t="s">
        <v>50</v>
      </c>
      <c r="L5" s="51"/>
    </row>
    <row r="6" spans="2:16" ht="14.65" thickBot="1" x14ac:dyDescent="0.5">
      <c r="B6" s="45"/>
      <c r="C6" s="46"/>
      <c r="D6" s="46"/>
      <c r="E6" s="46"/>
      <c r="F6" s="46"/>
      <c r="G6" s="46"/>
      <c r="H6" s="46"/>
      <c r="I6" s="46"/>
      <c r="J6" s="46"/>
      <c r="K6" s="46"/>
      <c r="L6" s="52"/>
      <c r="N6" s="66" t="s">
        <v>25</v>
      </c>
      <c r="O6" s="67"/>
      <c r="P6" s="68"/>
    </row>
    <row r="7" spans="2:16" ht="14.65" thickBot="1" x14ac:dyDescent="0.5">
      <c r="B7" s="45" t="s">
        <v>11</v>
      </c>
      <c r="C7" s="46"/>
      <c r="D7" s="46">
        <f>ANALISIS!M9</f>
        <v>115</v>
      </c>
      <c r="E7" s="46" t="s">
        <v>51</v>
      </c>
      <c r="F7" s="46"/>
      <c r="G7" s="46"/>
      <c r="H7" s="46" t="s">
        <v>52</v>
      </c>
      <c r="I7" s="46"/>
      <c r="J7" s="46"/>
      <c r="K7" s="46" t="s">
        <v>53</v>
      </c>
      <c r="L7" s="52"/>
      <c r="N7" s="71" t="s">
        <v>26</v>
      </c>
      <c r="O7" s="79"/>
      <c r="P7" s="6" t="s">
        <v>29</v>
      </c>
    </row>
    <row r="8" spans="2:16" x14ac:dyDescent="0.45">
      <c r="B8" s="45"/>
      <c r="C8" s="46"/>
      <c r="D8" s="46"/>
      <c r="E8" s="46"/>
      <c r="F8" s="46"/>
      <c r="G8" s="46"/>
      <c r="H8" s="46"/>
      <c r="I8" s="46"/>
      <c r="J8" s="46"/>
      <c r="K8" s="46"/>
      <c r="L8" s="52"/>
    </row>
    <row r="9" spans="2:16" x14ac:dyDescent="0.45">
      <c r="B9" s="45" t="s">
        <v>47</v>
      </c>
      <c r="C9" s="46"/>
      <c r="D9" s="46">
        <f>ANALISIS!M10</f>
        <v>56</v>
      </c>
      <c r="E9" s="46" t="s">
        <v>54</v>
      </c>
      <c r="F9" s="46"/>
      <c r="G9" s="46"/>
      <c r="H9" s="46" t="s">
        <v>55</v>
      </c>
      <c r="I9" s="46"/>
      <c r="J9" s="46"/>
      <c r="K9" s="46" t="s">
        <v>56</v>
      </c>
      <c r="L9" s="52"/>
    </row>
    <row r="10" spans="2:16" x14ac:dyDescent="0.45">
      <c r="B10" s="45"/>
      <c r="C10" s="46"/>
      <c r="D10" s="46"/>
      <c r="E10" s="46"/>
      <c r="F10" s="46"/>
      <c r="G10" s="46"/>
      <c r="H10" s="46"/>
      <c r="I10" s="46"/>
      <c r="J10" s="46"/>
      <c r="K10" s="46"/>
      <c r="L10" s="52"/>
    </row>
    <row r="11" spans="2:16" x14ac:dyDescent="0.45">
      <c r="B11" s="45" t="s">
        <v>9</v>
      </c>
      <c r="C11" s="46"/>
      <c r="D11" s="46">
        <f>ANALISIS!M7</f>
        <v>37</v>
      </c>
      <c r="E11" s="46" t="s">
        <v>57</v>
      </c>
      <c r="F11" s="46"/>
      <c r="G11" s="46"/>
      <c r="H11" s="46" t="s">
        <v>58</v>
      </c>
      <c r="I11" s="46"/>
      <c r="J11" s="46"/>
      <c r="K11" s="46" t="s">
        <v>59</v>
      </c>
      <c r="L11" s="52"/>
    </row>
    <row r="12" spans="2:16" x14ac:dyDescent="0.45">
      <c r="B12" s="45"/>
      <c r="C12" s="46"/>
      <c r="D12" s="46"/>
      <c r="E12" s="46"/>
      <c r="F12" s="46"/>
      <c r="G12" s="46"/>
      <c r="H12" s="46"/>
      <c r="I12" s="46"/>
      <c r="J12" s="46"/>
      <c r="K12" s="46"/>
      <c r="L12" s="52"/>
    </row>
    <row r="13" spans="2:16" x14ac:dyDescent="0.45">
      <c r="B13" s="45" t="s">
        <v>13</v>
      </c>
      <c r="C13" s="46"/>
      <c r="D13" s="46">
        <f>ANALISIS!M11</f>
        <v>23</v>
      </c>
      <c r="E13" s="46" t="s">
        <v>60</v>
      </c>
      <c r="F13" s="46"/>
      <c r="G13" s="46"/>
      <c r="H13" s="46" t="s">
        <v>61</v>
      </c>
      <c r="I13" s="46"/>
      <c r="J13" s="46"/>
      <c r="K13" s="46" t="s">
        <v>62</v>
      </c>
      <c r="L13" s="52"/>
    </row>
    <row r="14" spans="2:16" x14ac:dyDescent="0.45">
      <c r="B14" s="45"/>
      <c r="C14" s="46"/>
      <c r="D14" s="46"/>
      <c r="E14" s="46"/>
      <c r="F14" s="46"/>
      <c r="G14" s="46"/>
      <c r="H14" s="46"/>
      <c r="I14" s="46"/>
      <c r="J14" s="46"/>
      <c r="K14" s="46"/>
      <c r="L14" s="52"/>
    </row>
    <row r="15" spans="2:16" x14ac:dyDescent="0.45">
      <c r="B15" s="45" t="s">
        <v>8</v>
      </c>
      <c r="C15" s="46"/>
      <c r="D15" s="46">
        <v>12</v>
      </c>
      <c r="E15" s="46" t="s">
        <v>64</v>
      </c>
      <c r="F15" s="46"/>
      <c r="G15" s="46"/>
      <c r="H15" s="46" t="s">
        <v>63</v>
      </c>
      <c r="I15" s="46"/>
      <c r="J15" s="46"/>
      <c r="K15" s="46" t="s">
        <v>65</v>
      </c>
      <c r="L15" s="52"/>
    </row>
    <row r="16" spans="2:16" ht="14.65" thickBot="1" x14ac:dyDescent="0.5">
      <c r="B16" s="47"/>
      <c r="C16" s="48"/>
      <c r="D16" s="48"/>
      <c r="E16" s="48"/>
      <c r="F16" s="48"/>
      <c r="G16" s="48"/>
      <c r="H16" s="48"/>
      <c r="I16" s="48"/>
      <c r="J16" s="48"/>
      <c r="K16" s="48"/>
      <c r="L16" s="53"/>
    </row>
  </sheetData>
  <mergeCells count="38">
    <mergeCell ref="E7:G8"/>
    <mergeCell ref="K9:L10"/>
    <mergeCell ref="N3:P4"/>
    <mergeCell ref="N6:P6"/>
    <mergeCell ref="N7:O7"/>
    <mergeCell ref="B3:C4"/>
    <mergeCell ref="D3:D4"/>
    <mergeCell ref="H3:J4"/>
    <mergeCell ref="K3:L4"/>
    <mergeCell ref="B5:C6"/>
    <mergeCell ref="D5:D6"/>
    <mergeCell ref="E5:G6"/>
    <mergeCell ref="H5:J6"/>
    <mergeCell ref="K5:L6"/>
    <mergeCell ref="E3:G4"/>
    <mergeCell ref="B7:C8"/>
    <mergeCell ref="D7:D8"/>
    <mergeCell ref="H7:J8"/>
    <mergeCell ref="K7:L8"/>
    <mergeCell ref="B13:C14"/>
    <mergeCell ref="D13:D14"/>
    <mergeCell ref="E13:G14"/>
    <mergeCell ref="H13:J14"/>
    <mergeCell ref="K13:L14"/>
    <mergeCell ref="B11:C12"/>
    <mergeCell ref="D11:D12"/>
    <mergeCell ref="E11:G12"/>
    <mergeCell ref="H11:J12"/>
    <mergeCell ref="K11:L12"/>
    <mergeCell ref="B9:C10"/>
    <mergeCell ref="D9:D10"/>
    <mergeCell ref="E9:G10"/>
    <mergeCell ref="H9:J10"/>
    <mergeCell ref="B15:C16"/>
    <mergeCell ref="D15:D16"/>
    <mergeCell ref="E15:G16"/>
    <mergeCell ref="H15:J16"/>
    <mergeCell ref="K15:L16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0481C-9CB1-4E5F-9278-55ABECA6B947}">
  <dimension ref="B2:P16"/>
  <sheetViews>
    <sheetView workbookViewId="0">
      <selection activeCell="D13" sqref="D13:D14"/>
    </sheetView>
  </sheetViews>
  <sheetFormatPr baseColWidth="10" defaultRowHeight="14.25" x14ac:dyDescent="0.45"/>
  <cols>
    <col min="1" max="1" width="5.06640625" customWidth="1"/>
  </cols>
  <sheetData>
    <row r="2" spans="2:16" ht="14.65" thickBot="1" x14ac:dyDescent="0.5"/>
    <row r="3" spans="2:16" ht="14.25" customHeight="1" x14ac:dyDescent="0.45">
      <c r="B3" s="95" t="s">
        <v>2</v>
      </c>
      <c r="C3" s="96"/>
      <c r="D3" s="99" t="s">
        <v>3</v>
      </c>
      <c r="E3" s="101" t="s">
        <v>46</v>
      </c>
      <c r="F3" s="102"/>
      <c r="G3" s="96"/>
      <c r="H3" s="101" t="s">
        <v>35</v>
      </c>
      <c r="I3" s="102"/>
      <c r="J3" s="96"/>
      <c r="K3" s="101" t="s">
        <v>36</v>
      </c>
      <c r="L3" s="105"/>
      <c r="N3" s="73" t="s">
        <v>66</v>
      </c>
      <c r="O3" s="74"/>
      <c r="P3" s="75"/>
    </row>
    <row r="4" spans="2:16" ht="14.65" customHeight="1" thickBot="1" x14ac:dyDescent="0.5">
      <c r="B4" s="97"/>
      <c r="C4" s="98"/>
      <c r="D4" s="100"/>
      <c r="E4" s="103"/>
      <c r="F4" s="104"/>
      <c r="G4" s="98"/>
      <c r="H4" s="103"/>
      <c r="I4" s="104"/>
      <c r="J4" s="98"/>
      <c r="K4" s="103"/>
      <c r="L4" s="106"/>
      <c r="N4" s="76"/>
      <c r="O4" s="77"/>
      <c r="P4" s="78"/>
    </row>
    <row r="5" spans="2:16" ht="14.65" thickBot="1" x14ac:dyDescent="0.5">
      <c r="B5" s="107" t="s">
        <v>47</v>
      </c>
      <c r="C5" s="108"/>
      <c r="D5" s="109">
        <f>ANALISIS!M16</f>
        <v>221</v>
      </c>
      <c r="E5" s="110" t="s">
        <v>68</v>
      </c>
      <c r="F5" s="111"/>
      <c r="G5" s="108"/>
      <c r="H5" s="110" t="s">
        <v>69</v>
      </c>
      <c r="I5" s="111"/>
      <c r="J5" s="108"/>
      <c r="K5" s="110" t="s">
        <v>70</v>
      </c>
      <c r="L5" s="112"/>
    </row>
    <row r="6" spans="2:16" ht="14.65" thickBot="1" x14ac:dyDescent="0.5">
      <c r="B6" s="92"/>
      <c r="C6" s="88"/>
      <c r="D6" s="94"/>
      <c r="E6" s="86"/>
      <c r="F6" s="87"/>
      <c r="G6" s="88"/>
      <c r="H6" s="86"/>
      <c r="I6" s="87"/>
      <c r="J6" s="88"/>
      <c r="K6" s="86"/>
      <c r="L6" s="90"/>
      <c r="N6" s="66" t="s">
        <v>25</v>
      </c>
      <c r="O6" s="67"/>
      <c r="P6" s="68"/>
    </row>
    <row r="7" spans="2:16" ht="14.65" thickBot="1" x14ac:dyDescent="0.5">
      <c r="B7" s="91" t="s">
        <v>11</v>
      </c>
      <c r="C7" s="85"/>
      <c r="D7" s="93">
        <f>ANALISIS!M15</f>
        <v>154</v>
      </c>
      <c r="E7" s="83" t="s">
        <v>71</v>
      </c>
      <c r="F7" s="84"/>
      <c r="G7" s="85"/>
      <c r="H7" s="83" t="s">
        <v>72</v>
      </c>
      <c r="I7" s="84"/>
      <c r="J7" s="85"/>
      <c r="K7" s="83" t="s">
        <v>73</v>
      </c>
      <c r="L7" s="89"/>
      <c r="N7" s="71" t="s">
        <v>67</v>
      </c>
      <c r="O7" s="79"/>
      <c r="P7" s="6" t="s">
        <v>29</v>
      </c>
    </row>
    <row r="8" spans="2:16" x14ac:dyDescent="0.45">
      <c r="B8" s="92"/>
      <c r="C8" s="88"/>
      <c r="D8" s="94"/>
      <c r="E8" s="86"/>
      <c r="F8" s="87"/>
      <c r="G8" s="88"/>
      <c r="H8" s="86"/>
      <c r="I8" s="87"/>
      <c r="J8" s="88"/>
      <c r="K8" s="86"/>
      <c r="L8" s="90"/>
    </row>
    <row r="9" spans="2:16" x14ac:dyDescent="0.45">
      <c r="B9" s="91" t="s">
        <v>14</v>
      </c>
      <c r="C9" s="85"/>
      <c r="D9" s="93">
        <f>ANALISIS!M12</f>
        <v>58</v>
      </c>
      <c r="E9" s="83" t="s">
        <v>74</v>
      </c>
      <c r="F9" s="84"/>
      <c r="G9" s="85"/>
      <c r="H9" s="83" t="s">
        <v>75</v>
      </c>
      <c r="I9" s="84"/>
      <c r="J9" s="85"/>
      <c r="K9" s="83" t="s">
        <v>76</v>
      </c>
      <c r="L9" s="89"/>
    </row>
    <row r="10" spans="2:16" x14ac:dyDescent="0.45">
      <c r="B10" s="92"/>
      <c r="C10" s="88"/>
      <c r="D10" s="94"/>
      <c r="E10" s="86"/>
      <c r="F10" s="87"/>
      <c r="G10" s="88"/>
      <c r="H10" s="86"/>
      <c r="I10" s="87"/>
      <c r="J10" s="88"/>
      <c r="K10" s="86"/>
      <c r="L10" s="90"/>
    </row>
    <row r="11" spans="2:16" x14ac:dyDescent="0.45">
      <c r="B11" s="91" t="s">
        <v>10</v>
      </c>
      <c r="C11" s="85"/>
      <c r="D11" s="93">
        <f>ANALISIS!M14</f>
        <v>39</v>
      </c>
      <c r="E11" s="46" t="s">
        <v>77</v>
      </c>
      <c r="F11" s="46"/>
      <c r="G11" s="46"/>
      <c r="H11" s="46" t="s">
        <v>78</v>
      </c>
      <c r="I11" s="46"/>
      <c r="J11" s="46"/>
      <c r="K11" s="46" t="s">
        <v>79</v>
      </c>
      <c r="L11" s="52"/>
    </row>
    <row r="12" spans="2:16" x14ac:dyDescent="0.45">
      <c r="B12" s="92"/>
      <c r="C12" s="88"/>
      <c r="D12" s="94"/>
      <c r="E12" s="46"/>
      <c r="F12" s="46"/>
      <c r="G12" s="46"/>
      <c r="H12" s="46"/>
      <c r="I12" s="46"/>
      <c r="J12" s="46"/>
      <c r="K12" s="46"/>
      <c r="L12" s="52"/>
    </row>
    <row r="13" spans="2:16" x14ac:dyDescent="0.45">
      <c r="B13" s="45" t="s">
        <v>13</v>
      </c>
      <c r="C13" s="46"/>
      <c r="D13" s="46">
        <f>ANALISIS!M17</f>
        <v>23</v>
      </c>
      <c r="E13" s="46" t="s">
        <v>80</v>
      </c>
      <c r="F13" s="46"/>
      <c r="G13" s="46"/>
      <c r="H13" s="46" t="s">
        <v>81</v>
      </c>
      <c r="I13" s="46"/>
      <c r="J13" s="46"/>
      <c r="K13" s="46" t="s">
        <v>82</v>
      </c>
      <c r="L13" s="52"/>
    </row>
    <row r="14" spans="2:16" x14ac:dyDescent="0.45">
      <c r="B14" s="45"/>
      <c r="C14" s="46"/>
      <c r="D14" s="46"/>
      <c r="E14" s="46"/>
      <c r="F14" s="46"/>
      <c r="G14" s="46"/>
      <c r="H14" s="46"/>
      <c r="I14" s="46"/>
      <c r="J14" s="46"/>
      <c r="K14" s="46"/>
      <c r="L14" s="52"/>
    </row>
    <row r="15" spans="2:16" x14ac:dyDescent="0.45">
      <c r="B15" s="45" t="s">
        <v>15</v>
      </c>
      <c r="C15" s="46"/>
      <c r="D15" s="46">
        <f>ANALISIS!M13</f>
        <v>12</v>
      </c>
      <c r="E15" s="46" t="s">
        <v>83</v>
      </c>
      <c r="F15" s="46"/>
      <c r="G15" s="46"/>
      <c r="H15" s="46" t="s">
        <v>84</v>
      </c>
      <c r="I15" s="46"/>
      <c r="J15" s="46"/>
      <c r="K15" s="46" t="s">
        <v>85</v>
      </c>
      <c r="L15" s="52"/>
    </row>
    <row r="16" spans="2:16" ht="14.65" thickBot="1" x14ac:dyDescent="0.5">
      <c r="B16" s="47"/>
      <c r="C16" s="48"/>
      <c r="D16" s="48"/>
      <c r="E16" s="48"/>
      <c r="F16" s="48"/>
      <c r="G16" s="48"/>
      <c r="H16" s="48"/>
      <c r="I16" s="48"/>
      <c r="J16" s="48"/>
      <c r="K16" s="48"/>
      <c r="L16" s="53"/>
    </row>
  </sheetData>
  <mergeCells count="38">
    <mergeCell ref="E7:G8"/>
    <mergeCell ref="K9:L10"/>
    <mergeCell ref="N3:P4"/>
    <mergeCell ref="N6:P6"/>
    <mergeCell ref="N7:O7"/>
    <mergeCell ref="B3:C4"/>
    <mergeCell ref="D3:D4"/>
    <mergeCell ref="H3:J4"/>
    <mergeCell ref="K3:L4"/>
    <mergeCell ref="B5:C6"/>
    <mergeCell ref="D5:D6"/>
    <mergeCell ref="E5:G6"/>
    <mergeCell ref="H5:J6"/>
    <mergeCell ref="K5:L6"/>
    <mergeCell ref="E3:G4"/>
    <mergeCell ref="B7:C8"/>
    <mergeCell ref="D7:D8"/>
    <mergeCell ref="H7:J8"/>
    <mergeCell ref="K7:L8"/>
    <mergeCell ref="B13:C14"/>
    <mergeCell ref="D13:D14"/>
    <mergeCell ref="E13:G14"/>
    <mergeCell ref="H13:J14"/>
    <mergeCell ref="K13:L14"/>
    <mergeCell ref="B11:C12"/>
    <mergeCell ref="D11:D12"/>
    <mergeCell ref="E11:G12"/>
    <mergeCell ref="H11:J12"/>
    <mergeCell ref="K11:L12"/>
    <mergeCell ref="B9:C10"/>
    <mergeCell ref="D9:D10"/>
    <mergeCell ref="E9:G10"/>
    <mergeCell ref="H9:J10"/>
    <mergeCell ref="B15:C16"/>
    <mergeCell ref="D15:D16"/>
    <mergeCell ref="E15:G16"/>
    <mergeCell ref="H15:J16"/>
    <mergeCell ref="K15:L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D8D9-EDF7-48C2-B912-CADA068A2E9B}">
  <dimension ref="B2:P16"/>
  <sheetViews>
    <sheetView tabSelected="1" workbookViewId="0">
      <selection activeCell="D15" sqref="D15:D16"/>
    </sheetView>
  </sheetViews>
  <sheetFormatPr baseColWidth="10" defaultRowHeight="14.25" x14ac:dyDescent="0.45"/>
  <sheetData>
    <row r="2" spans="2:16" ht="14.65" thickBot="1" x14ac:dyDescent="0.5"/>
    <row r="3" spans="2:16" x14ac:dyDescent="0.45">
      <c r="B3" s="54" t="s">
        <v>2</v>
      </c>
      <c r="C3" s="55"/>
      <c r="D3" s="55" t="s">
        <v>3</v>
      </c>
      <c r="E3" s="55" t="s">
        <v>46</v>
      </c>
      <c r="F3" s="55"/>
      <c r="G3" s="55"/>
      <c r="H3" s="55" t="s">
        <v>35</v>
      </c>
      <c r="I3" s="55"/>
      <c r="J3" s="55"/>
      <c r="K3" s="55" t="s">
        <v>36</v>
      </c>
      <c r="L3" s="58"/>
      <c r="N3" s="73" t="s">
        <v>86</v>
      </c>
      <c r="O3" s="74"/>
      <c r="P3" s="75"/>
    </row>
    <row r="4" spans="2:16" ht="14.65" thickBot="1" x14ac:dyDescent="0.5">
      <c r="B4" s="80"/>
      <c r="C4" s="81"/>
      <c r="D4" s="81"/>
      <c r="E4" s="81"/>
      <c r="F4" s="81"/>
      <c r="G4" s="81"/>
      <c r="H4" s="81"/>
      <c r="I4" s="81"/>
      <c r="J4" s="81"/>
      <c r="K4" s="81"/>
      <c r="L4" s="82"/>
      <c r="N4" s="76"/>
      <c r="O4" s="77"/>
      <c r="P4" s="78"/>
    </row>
    <row r="5" spans="2:16" ht="14.65" thickBot="1" x14ac:dyDescent="0.5">
      <c r="B5" s="107" t="s">
        <v>90</v>
      </c>
      <c r="C5" s="108"/>
      <c r="D5" s="109">
        <f>ANALISIS!M21</f>
        <v>236</v>
      </c>
      <c r="E5" s="50" t="s">
        <v>91</v>
      </c>
      <c r="F5" s="50"/>
      <c r="G5" s="50"/>
      <c r="H5" s="50" t="s">
        <v>92</v>
      </c>
      <c r="I5" s="50"/>
      <c r="J5" s="50"/>
      <c r="K5" s="50" t="s">
        <v>93</v>
      </c>
      <c r="L5" s="51"/>
    </row>
    <row r="6" spans="2:16" ht="14.65" thickBot="1" x14ac:dyDescent="0.5">
      <c r="B6" s="92"/>
      <c r="C6" s="88"/>
      <c r="D6" s="113"/>
      <c r="E6" s="93"/>
      <c r="F6" s="93"/>
      <c r="G6" s="93"/>
      <c r="H6" s="93"/>
      <c r="I6" s="93"/>
      <c r="J6" s="93"/>
      <c r="K6" s="46"/>
      <c r="L6" s="52"/>
      <c r="N6" s="66" t="s">
        <v>25</v>
      </c>
      <c r="O6" s="67"/>
      <c r="P6" s="68"/>
    </row>
    <row r="7" spans="2:16" ht="14.65" thickBot="1" x14ac:dyDescent="0.5">
      <c r="B7" s="45" t="s">
        <v>47</v>
      </c>
      <c r="C7" s="46"/>
      <c r="D7" s="46">
        <f>ANALISIS!M22</f>
        <v>111</v>
      </c>
      <c r="E7" s="46" t="s">
        <v>94</v>
      </c>
      <c r="F7" s="46"/>
      <c r="G7" s="46"/>
      <c r="H7" s="46" t="s">
        <v>95</v>
      </c>
      <c r="I7" s="46"/>
      <c r="J7" s="46"/>
      <c r="K7" s="46" t="s">
        <v>96</v>
      </c>
      <c r="L7" s="52"/>
      <c r="N7" s="69" t="s">
        <v>87</v>
      </c>
      <c r="O7" s="70"/>
      <c r="P7" s="6" t="s">
        <v>29</v>
      </c>
    </row>
    <row r="8" spans="2:16" x14ac:dyDescent="0.45">
      <c r="B8" s="45"/>
      <c r="C8" s="46"/>
      <c r="D8" s="46"/>
      <c r="E8" s="46"/>
      <c r="F8" s="46"/>
      <c r="G8" s="46"/>
      <c r="H8" s="46"/>
      <c r="I8" s="46"/>
      <c r="J8" s="46"/>
      <c r="K8" s="46"/>
      <c r="L8" s="52"/>
    </row>
    <row r="9" spans="2:16" x14ac:dyDescent="0.45">
      <c r="B9" s="45" t="s">
        <v>15</v>
      </c>
      <c r="C9" s="46"/>
      <c r="D9" s="46">
        <f>ANALISIS!M18</f>
        <v>81</v>
      </c>
      <c r="E9" s="46" t="s">
        <v>97</v>
      </c>
      <c r="F9" s="46"/>
      <c r="G9" s="46"/>
      <c r="H9" s="46" t="s">
        <v>98</v>
      </c>
      <c r="I9" s="46"/>
      <c r="J9" s="46"/>
      <c r="K9" s="46" t="s">
        <v>99</v>
      </c>
      <c r="L9" s="52"/>
    </row>
    <row r="10" spans="2:16" x14ac:dyDescent="0.45">
      <c r="B10" s="45"/>
      <c r="C10" s="46"/>
      <c r="D10" s="46"/>
      <c r="E10" s="46"/>
      <c r="F10" s="46"/>
      <c r="G10" s="46"/>
      <c r="H10" s="46"/>
      <c r="I10" s="46"/>
      <c r="J10" s="46"/>
      <c r="K10" s="46"/>
      <c r="L10" s="52"/>
    </row>
    <row r="11" spans="2:16" x14ac:dyDescent="0.45">
      <c r="B11" s="91" t="s">
        <v>13</v>
      </c>
      <c r="C11" s="85"/>
      <c r="D11" s="46">
        <f>ANALISIS!M23</f>
        <v>34</v>
      </c>
      <c r="E11" s="46" t="s">
        <v>120</v>
      </c>
      <c r="F11" s="46"/>
      <c r="G11" s="46"/>
      <c r="H11" s="46" t="s">
        <v>121</v>
      </c>
      <c r="I11" s="46"/>
      <c r="J11" s="46"/>
      <c r="K11" s="46" t="s">
        <v>100</v>
      </c>
      <c r="L11" s="52"/>
    </row>
    <row r="12" spans="2:16" x14ac:dyDescent="0.45">
      <c r="B12" s="92"/>
      <c r="C12" s="88"/>
      <c r="D12" s="46"/>
      <c r="E12" s="46"/>
      <c r="F12" s="46"/>
      <c r="G12" s="46"/>
      <c r="H12" s="46"/>
      <c r="I12" s="46"/>
      <c r="J12" s="46"/>
      <c r="K12" s="46"/>
      <c r="L12" s="52"/>
    </row>
    <row r="13" spans="2:16" x14ac:dyDescent="0.45">
      <c r="B13" s="45" t="s">
        <v>16</v>
      </c>
      <c r="C13" s="46"/>
      <c r="D13" s="46">
        <f>ANALISIS!M19</f>
        <v>23</v>
      </c>
      <c r="E13" s="46" t="s">
        <v>122</v>
      </c>
      <c r="F13" s="46"/>
      <c r="G13" s="46"/>
      <c r="H13" s="46" t="s">
        <v>123</v>
      </c>
      <c r="I13" s="46"/>
      <c r="J13" s="46"/>
      <c r="K13" s="46" t="s">
        <v>124</v>
      </c>
      <c r="L13" s="52"/>
    </row>
    <row r="14" spans="2:16" x14ac:dyDescent="0.45">
      <c r="B14" s="45"/>
      <c r="C14" s="46"/>
      <c r="D14" s="46"/>
      <c r="E14" s="46"/>
      <c r="F14" s="46"/>
      <c r="G14" s="46"/>
      <c r="H14" s="46"/>
      <c r="I14" s="46"/>
      <c r="J14" s="46"/>
      <c r="K14" s="46"/>
      <c r="L14" s="52"/>
    </row>
    <row r="15" spans="2:16" x14ac:dyDescent="0.45">
      <c r="B15" s="45" t="s">
        <v>10</v>
      </c>
      <c r="C15" s="46"/>
      <c r="D15" s="46">
        <f>ANALISIS!M20</f>
        <v>7</v>
      </c>
      <c r="E15" s="46" t="s">
        <v>128</v>
      </c>
      <c r="F15" s="46"/>
      <c r="G15" s="46"/>
      <c r="H15" s="46" t="s">
        <v>129</v>
      </c>
      <c r="I15" s="46"/>
      <c r="J15" s="46"/>
      <c r="K15" s="46" t="s">
        <v>130</v>
      </c>
      <c r="L15" s="52"/>
    </row>
    <row r="16" spans="2:16" ht="14.65" thickBot="1" x14ac:dyDescent="0.5">
      <c r="B16" s="47"/>
      <c r="C16" s="48"/>
      <c r="D16" s="48"/>
      <c r="E16" s="48"/>
      <c r="F16" s="48"/>
      <c r="G16" s="48"/>
      <c r="H16" s="48"/>
      <c r="I16" s="48"/>
      <c r="J16" s="48"/>
      <c r="K16" s="48"/>
      <c r="L16" s="53"/>
    </row>
  </sheetData>
  <mergeCells count="38">
    <mergeCell ref="E7:G8"/>
    <mergeCell ref="K9:L10"/>
    <mergeCell ref="N3:P4"/>
    <mergeCell ref="N6:P6"/>
    <mergeCell ref="N7:O7"/>
    <mergeCell ref="B3:C4"/>
    <mergeCell ref="D3:D4"/>
    <mergeCell ref="H3:J4"/>
    <mergeCell ref="K3:L4"/>
    <mergeCell ref="B5:C6"/>
    <mergeCell ref="D5:D6"/>
    <mergeCell ref="E5:G6"/>
    <mergeCell ref="H5:J6"/>
    <mergeCell ref="K5:L6"/>
    <mergeCell ref="E3:G4"/>
    <mergeCell ref="B7:C8"/>
    <mergeCell ref="D7:D8"/>
    <mergeCell ref="H7:J8"/>
    <mergeCell ref="K7:L8"/>
    <mergeCell ref="B13:C14"/>
    <mergeCell ref="D13:D14"/>
    <mergeCell ref="E13:G14"/>
    <mergeCell ref="H13:J14"/>
    <mergeCell ref="K13:L14"/>
    <mergeCell ref="B11:C12"/>
    <mergeCell ref="D11:D12"/>
    <mergeCell ref="E11:G12"/>
    <mergeCell ref="H11:J12"/>
    <mergeCell ref="K11:L12"/>
    <mergeCell ref="B9:C10"/>
    <mergeCell ref="D9:D10"/>
    <mergeCell ref="E9:G10"/>
    <mergeCell ref="H9:J10"/>
    <mergeCell ref="B15:C16"/>
    <mergeCell ref="D15:D16"/>
    <mergeCell ref="E15:G16"/>
    <mergeCell ref="H15:J16"/>
    <mergeCell ref="K15:L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2922B-6870-4485-B28A-21F2D924A16D}">
  <dimension ref="B2:P18"/>
  <sheetViews>
    <sheetView workbookViewId="0">
      <selection activeCell="D17" sqref="D17:D18"/>
    </sheetView>
  </sheetViews>
  <sheetFormatPr baseColWidth="10" defaultRowHeight="14.25" x14ac:dyDescent="0.45"/>
  <sheetData>
    <row r="2" spans="2:16" ht="14.65" thickBot="1" x14ac:dyDescent="0.5"/>
    <row r="3" spans="2:16" x14ac:dyDescent="0.45">
      <c r="B3" s="54" t="s">
        <v>2</v>
      </c>
      <c r="C3" s="55"/>
      <c r="D3" s="55" t="s">
        <v>3</v>
      </c>
      <c r="E3" s="55" t="s">
        <v>46</v>
      </c>
      <c r="F3" s="55"/>
      <c r="G3" s="55"/>
      <c r="H3" s="55" t="s">
        <v>35</v>
      </c>
      <c r="I3" s="55"/>
      <c r="J3" s="55"/>
      <c r="K3" s="55" t="s">
        <v>36</v>
      </c>
      <c r="L3" s="58"/>
      <c r="N3" s="73" t="s">
        <v>89</v>
      </c>
      <c r="O3" s="74"/>
      <c r="P3" s="75"/>
    </row>
    <row r="4" spans="2:16" ht="14.65" thickBot="1" x14ac:dyDescent="0.5">
      <c r="B4" s="80"/>
      <c r="C4" s="81"/>
      <c r="D4" s="81"/>
      <c r="E4" s="81"/>
      <c r="F4" s="81"/>
      <c r="G4" s="81"/>
      <c r="H4" s="81"/>
      <c r="I4" s="81"/>
      <c r="J4" s="81"/>
      <c r="K4" s="81"/>
      <c r="L4" s="82"/>
      <c r="N4" s="76"/>
      <c r="O4" s="77"/>
      <c r="P4" s="78"/>
    </row>
    <row r="5" spans="2:16" ht="14.65" thickBot="1" x14ac:dyDescent="0.5">
      <c r="B5" s="49" t="s">
        <v>11</v>
      </c>
      <c r="C5" s="50"/>
      <c r="D5" s="50">
        <f>ANALISIS!M27</f>
        <v>191</v>
      </c>
      <c r="E5" s="50" t="s">
        <v>105</v>
      </c>
      <c r="F5" s="50"/>
      <c r="G5" s="50"/>
      <c r="H5" s="50" t="s">
        <v>106</v>
      </c>
      <c r="I5" s="50"/>
      <c r="J5" s="50"/>
      <c r="K5" s="50" t="s">
        <v>101</v>
      </c>
      <c r="L5" s="51"/>
    </row>
    <row r="6" spans="2:16" ht="14.65" thickBot="1" x14ac:dyDescent="0.5">
      <c r="B6" s="45"/>
      <c r="C6" s="46"/>
      <c r="D6" s="46"/>
      <c r="E6" s="46"/>
      <c r="F6" s="46"/>
      <c r="G6" s="46"/>
      <c r="H6" s="46"/>
      <c r="I6" s="46"/>
      <c r="J6" s="46"/>
      <c r="K6" s="46"/>
      <c r="L6" s="52"/>
      <c r="N6" s="66" t="s">
        <v>25</v>
      </c>
      <c r="O6" s="67"/>
      <c r="P6" s="68"/>
    </row>
    <row r="7" spans="2:16" ht="14.65" thickBot="1" x14ac:dyDescent="0.5">
      <c r="B7" s="45" t="s">
        <v>16</v>
      </c>
      <c r="C7" s="46"/>
      <c r="D7" s="46">
        <f>ANALISIS!M25</f>
        <v>58</v>
      </c>
      <c r="E7" s="46" t="s">
        <v>107</v>
      </c>
      <c r="F7" s="46"/>
      <c r="G7" s="46"/>
      <c r="H7" s="46" t="s">
        <v>108</v>
      </c>
      <c r="I7" s="46"/>
      <c r="J7" s="46"/>
      <c r="K7" s="46" t="s">
        <v>102</v>
      </c>
      <c r="L7" s="52"/>
      <c r="N7" s="69" t="s">
        <v>88</v>
      </c>
      <c r="O7" s="70"/>
      <c r="P7" s="6" t="s">
        <v>29</v>
      </c>
    </row>
    <row r="8" spans="2:16" x14ac:dyDescent="0.45">
      <c r="B8" s="45"/>
      <c r="C8" s="46"/>
      <c r="D8" s="46"/>
      <c r="E8" s="46"/>
      <c r="F8" s="46"/>
      <c r="G8" s="46"/>
      <c r="H8" s="46"/>
      <c r="I8" s="46"/>
      <c r="J8" s="46"/>
      <c r="K8" s="46"/>
      <c r="L8" s="52"/>
    </row>
    <row r="9" spans="2:16" x14ac:dyDescent="0.45">
      <c r="B9" s="45" t="s">
        <v>47</v>
      </c>
      <c r="C9" s="46"/>
      <c r="D9" s="46">
        <f>ANALISIS!M28</f>
        <v>45</v>
      </c>
      <c r="E9" s="46" t="s">
        <v>109</v>
      </c>
      <c r="F9" s="46"/>
      <c r="G9" s="46"/>
      <c r="H9" s="46" t="s">
        <v>110</v>
      </c>
      <c r="I9" s="46"/>
      <c r="J9" s="46"/>
      <c r="K9" s="46" t="s">
        <v>111</v>
      </c>
      <c r="L9" s="52"/>
    </row>
    <row r="10" spans="2:16" x14ac:dyDescent="0.45">
      <c r="B10" s="45"/>
      <c r="C10" s="46"/>
      <c r="D10" s="46"/>
      <c r="E10" s="46"/>
      <c r="F10" s="46"/>
      <c r="G10" s="46"/>
      <c r="H10" s="46"/>
      <c r="I10" s="46"/>
      <c r="J10" s="46"/>
      <c r="K10" s="46"/>
      <c r="L10" s="52"/>
    </row>
    <row r="11" spans="2:16" x14ac:dyDescent="0.45">
      <c r="B11" s="45" t="s">
        <v>15</v>
      </c>
      <c r="C11" s="46"/>
      <c r="D11" s="46">
        <f>ANALISIS!M24</f>
        <v>23</v>
      </c>
      <c r="E11" s="46" t="s">
        <v>112</v>
      </c>
      <c r="F11" s="46"/>
      <c r="G11" s="46"/>
      <c r="H11" s="46" t="s">
        <v>113</v>
      </c>
      <c r="I11" s="46"/>
      <c r="J11" s="46"/>
      <c r="K11" s="46" t="s">
        <v>125</v>
      </c>
      <c r="L11" s="52"/>
    </row>
    <row r="12" spans="2:16" x14ac:dyDescent="0.45">
      <c r="B12" s="45"/>
      <c r="C12" s="46"/>
      <c r="D12" s="46"/>
      <c r="E12" s="46"/>
      <c r="F12" s="46"/>
      <c r="G12" s="46"/>
      <c r="H12" s="46"/>
      <c r="I12" s="46"/>
      <c r="J12" s="46"/>
      <c r="K12" s="46"/>
      <c r="L12" s="52"/>
    </row>
    <row r="13" spans="2:16" x14ac:dyDescent="0.45">
      <c r="B13" s="45" t="s">
        <v>13</v>
      </c>
      <c r="C13" s="46"/>
      <c r="D13" s="46">
        <f>ANALISIS!M29</f>
        <v>23</v>
      </c>
      <c r="E13" s="46" t="s">
        <v>114</v>
      </c>
      <c r="F13" s="46"/>
      <c r="G13" s="46"/>
      <c r="H13" s="46" t="s">
        <v>115</v>
      </c>
      <c r="I13" s="46"/>
      <c r="J13" s="46"/>
      <c r="K13" s="46" t="s">
        <v>116</v>
      </c>
      <c r="L13" s="52"/>
    </row>
    <row r="14" spans="2:16" x14ac:dyDescent="0.45">
      <c r="B14" s="45"/>
      <c r="C14" s="46"/>
      <c r="D14" s="46"/>
      <c r="E14" s="46"/>
      <c r="F14" s="46"/>
      <c r="G14" s="46"/>
      <c r="H14" s="46"/>
      <c r="I14" s="46"/>
      <c r="J14" s="46"/>
      <c r="K14" s="46"/>
      <c r="L14" s="52"/>
    </row>
    <row r="15" spans="2:16" x14ac:dyDescent="0.45">
      <c r="B15" s="45" t="s">
        <v>10</v>
      </c>
      <c r="C15" s="46"/>
      <c r="D15" s="46">
        <f>ANALISIS!M26</f>
        <v>19</v>
      </c>
      <c r="E15" s="46" t="s">
        <v>117</v>
      </c>
      <c r="F15" s="46"/>
      <c r="G15" s="46"/>
      <c r="H15" s="46" t="s">
        <v>118</v>
      </c>
      <c r="I15" s="46"/>
      <c r="J15" s="46"/>
      <c r="K15" s="46" t="s">
        <v>119</v>
      </c>
      <c r="L15" s="52"/>
    </row>
    <row r="16" spans="2:16" x14ac:dyDescent="0.45"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52"/>
    </row>
    <row r="17" spans="2:12" x14ac:dyDescent="0.45">
      <c r="B17" s="45" t="s">
        <v>17</v>
      </c>
      <c r="C17" s="46"/>
      <c r="D17" s="46">
        <f>ANALISIS!M30</f>
        <v>7</v>
      </c>
      <c r="E17" s="46" t="s">
        <v>131</v>
      </c>
      <c r="F17" s="46"/>
      <c r="G17" s="46"/>
      <c r="H17" s="46" t="s">
        <v>132</v>
      </c>
      <c r="I17" s="46"/>
      <c r="J17" s="46"/>
      <c r="K17" s="46" t="s">
        <v>133</v>
      </c>
      <c r="L17" s="52"/>
    </row>
    <row r="18" spans="2:12" ht="14.65" thickBot="1" x14ac:dyDescent="0.5">
      <c r="B18" s="47"/>
      <c r="C18" s="48"/>
      <c r="D18" s="48"/>
      <c r="E18" s="48"/>
      <c r="F18" s="48"/>
      <c r="G18" s="48"/>
      <c r="H18" s="48"/>
      <c r="I18" s="48"/>
      <c r="J18" s="48"/>
      <c r="K18" s="48"/>
      <c r="L18" s="53"/>
    </row>
  </sheetData>
  <mergeCells count="43">
    <mergeCell ref="E7:G8"/>
    <mergeCell ref="K9:L10"/>
    <mergeCell ref="N3:P4"/>
    <mergeCell ref="N6:P6"/>
    <mergeCell ref="N7:O7"/>
    <mergeCell ref="B3:C4"/>
    <mergeCell ref="D3:D4"/>
    <mergeCell ref="H3:J4"/>
    <mergeCell ref="K3:L4"/>
    <mergeCell ref="B5:C6"/>
    <mergeCell ref="D5:D6"/>
    <mergeCell ref="E5:G6"/>
    <mergeCell ref="H5:J6"/>
    <mergeCell ref="K5:L6"/>
    <mergeCell ref="E3:G4"/>
    <mergeCell ref="B7:C8"/>
    <mergeCell ref="D7:D8"/>
    <mergeCell ref="H7:J8"/>
    <mergeCell ref="K7:L8"/>
    <mergeCell ref="B13:C14"/>
    <mergeCell ref="D13:D14"/>
    <mergeCell ref="E13:G14"/>
    <mergeCell ref="H13:J14"/>
    <mergeCell ref="K13:L14"/>
    <mergeCell ref="B11:C12"/>
    <mergeCell ref="D11:D12"/>
    <mergeCell ref="E11:G12"/>
    <mergeCell ref="H11:J12"/>
    <mergeCell ref="K11:L12"/>
    <mergeCell ref="B9:C10"/>
    <mergeCell ref="D9:D10"/>
    <mergeCell ref="E9:G10"/>
    <mergeCell ref="H9:J10"/>
    <mergeCell ref="B17:C18"/>
    <mergeCell ref="D17:D18"/>
    <mergeCell ref="E17:G18"/>
    <mergeCell ref="H17:J18"/>
    <mergeCell ref="K17:L18"/>
    <mergeCell ref="B15:C16"/>
    <mergeCell ref="D15:D16"/>
    <mergeCell ref="E15:G16"/>
    <mergeCell ref="H15:J16"/>
    <mergeCell ref="K15:L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ANALISIS</vt:lpstr>
      <vt:lpstr>SUBNET SEDES</vt:lpstr>
      <vt:lpstr>PRINCIPAL</vt:lpstr>
      <vt:lpstr>SEDE33</vt:lpstr>
      <vt:lpstr>SEDE05</vt:lpstr>
      <vt:lpstr>SEDE16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cardona cortes</dc:creator>
  <cp:lastModifiedBy>emmanuel cardona cortes</cp:lastModifiedBy>
  <dcterms:created xsi:type="dcterms:W3CDTF">2025-03-04T20:55:57Z</dcterms:created>
  <dcterms:modified xsi:type="dcterms:W3CDTF">2025-03-05T22:09:09Z</dcterms:modified>
</cp:coreProperties>
</file>