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62888367-064A-4C70-BBFA-CDB1174B10C3}" xr6:coauthVersionLast="47" xr6:coauthVersionMax="47" xr10:uidLastSave="{00000000-0000-0000-0000-000000000000}"/>
  <bookViews>
    <workbookView xWindow="-108" yWindow="-108" windowWidth="23256" windowHeight="12576" xr2:uid="{F9E6CC1C-9B9F-4DE5-9059-464DF7F4068B}"/>
  </bookViews>
  <sheets>
    <sheet name="Welcome" sheetId="4" r:id="rId1"/>
    <sheet name="Data" sheetId="2" r:id="rId2"/>
    <sheet name="Lookup" sheetId="5" state="hidden" r:id="rId3"/>
    <sheet name="Result" sheetId="3" r:id="rId4"/>
    <sheet name="Sheet1" sheetId="6"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8" i="2" l="1"/>
  <c r="S9" i="2"/>
  <c r="S10" i="2"/>
  <c r="S11" i="2"/>
  <c r="S7" i="2"/>
  <c r="D17" i="3" l="1"/>
  <c r="D15" i="3" l="1"/>
  <c r="D13" i="3"/>
  <c r="P8" i="3"/>
  <c r="P9" i="3"/>
  <c r="P10" i="3"/>
  <c r="P11" i="3"/>
  <c r="P12" i="3"/>
  <c r="P13" i="3"/>
  <c r="P14" i="3"/>
  <c r="P15" i="3"/>
  <c r="P16" i="3"/>
  <c r="P17" i="3"/>
  <c r="P18" i="3"/>
  <c r="P19" i="3"/>
  <c r="P20" i="3"/>
  <c r="P21" i="3"/>
  <c r="P22" i="3"/>
  <c r="P23" i="3"/>
  <c r="N8" i="3"/>
  <c r="N9" i="3"/>
  <c r="N10" i="3"/>
  <c r="N11" i="3"/>
  <c r="N12" i="3"/>
  <c r="N13" i="3"/>
  <c r="N14" i="3"/>
  <c r="N15" i="3"/>
  <c r="N16" i="3"/>
  <c r="N17" i="3"/>
  <c r="N18" i="3"/>
  <c r="N19" i="3"/>
  <c r="N20" i="3"/>
  <c r="N21" i="3"/>
  <c r="N22" i="3"/>
  <c r="N23" i="3"/>
  <c r="T28" i="3"/>
  <c r="T27" i="3"/>
  <c r="D9" i="3"/>
  <c r="D7" i="3"/>
  <c r="D11" i="3" l="1"/>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2" i="5"/>
  <c r="A2" i="5"/>
  <c r="A49" i="5" l="1"/>
  <c r="A45" i="5"/>
  <c r="A41" i="5"/>
  <c r="A37" i="5"/>
  <c r="A33" i="5"/>
  <c r="A29" i="5"/>
  <c r="A25" i="5"/>
  <c r="A21" i="5"/>
  <c r="A17" i="5"/>
  <c r="A13" i="5"/>
  <c r="A9" i="5"/>
  <c r="A5" i="5"/>
  <c r="A88" i="5"/>
  <c r="A72" i="5"/>
  <c r="A56" i="5"/>
  <c r="A48" i="5"/>
  <c r="A44" i="5"/>
  <c r="A40" i="5"/>
  <c r="A36" i="5"/>
  <c r="A32" i="5"/>
  <c r="A28" i="5"/>
  <c r="A24" i="5"/>
  <c r="A20" i="5"/>
  <c r="A16" i="5"/>
  <c r="A12" i="5"/>
  <c r="A8" i="5"/>
  <c r="A4" i="5"/>
  <c r="A91" i="5"/>
  <c r="A75" i="5"/>
  <c r="A59" i="5"/>
  <c r="A51" i="5"/>
  <c r="A47" i="5"/>
  <c r="A43" i="5"/>
  <c r="A39" i="5"/>
  <c r="A35" i="5"/>
  <c r="A31" i="5"/>
  <c r="A27" i="5"/>
  <c r="A23" i="5"/>
  <c r="A19" i="5"/>
  <c r="A15" i="5"/>
  <c r="A11" i="5"/>
  <c r="A7" i="5"/>
  <c r="A3" i="5"/>
  <c r="H17" i="3" s="1"/>
  <c r="A94" i="5"/>
  <c r="A78" i="5"/>
  <c r="A62" i="5"/>
  <c r="A50" i="5"/>
  <c r="A46" i="5"/>
  <c r="A42" i="5"/>
  <c r="A38" i="5"/>
  <c r="A34" i="5"/>
  <c r="A30" i="5"/>
  <c r="A26" i="5"/>
  <c r="A22" i="5"/>
  <c r="A18" i="5"/>
  <c r="A14" i="5"/>
  <c r="A10" i="5"/>
  <c r="A6" i="5"/>
  <c r="A97" i="5"/>
  <c r="A93" i="5"/>
  <c r="A85" i="5"/>
  <c r="A81" i="5"/>
  <c r="A77" i="5"/>
  <c r="A73" i="5"/>
  <c r="A69" i="5"/>
  <c r="A65" i="5"/>
  <c r="A61" i="5"/>
  <c r="A53" i="5"/>
  <c r="A57" i="5"/>
  <c r="A101" i="5"/>
  <c r="A89" i="5"/>
  <c r="A96" i="5"/>
  <c r="A84" i="5"/>
  <c r="A80" i="5"/>
  <c r="A76" i="5"/>
  <c r="A68" i="5"/>
  <c r="A64" i="5"/>
  <c r="A60" i="5"/>
  <c r="A52" i="5"/>
  <c r="A100" i="5"/>
  <c r="A92" i="5"/>
  <c r="A99" i="5"/>
  <c r="A95" i="5"/>
  <c r="A87" i="5"/>
  <c r="A83" i="5"/>
  <c r="A79" i="5"/>
  <c r="A71" i="5"/>
  <c r="A67" i="5"/>
  <c r="A63" i="5"/>
  <c r="A55" i="5"/>
  <c r="A98" i="5"/>
  <c r="A90" i="5"/>
  <c r="A86" i="5"/>
  <c r="A82" i="5"/>
  <c r="A74" i="5"/>
  <c r="A70" i="5"/>
  <c r="A66" i="5"/>
  <c r="A58" i="5"/>
  <c r="A54" i="5"/>
  <c r="H15" i="3" l="1"/>
  <c r="H13" i="3"/>
</calcChain>
</file>

<file path=xl/sharedStrings.xml><?xml version="1.0" encoding="utf-8"?>
<sst xmlns="http://schemas.openxmlformats.org/spreadsheetml/2006/main" count="93" uniqueCount="72">
  <si>
    <t>Chatbot Usability Questionnaire (CUQ) Calculation Tool</t>
  </si>
  <si>
    <t>How to use this tool</t>
  </si>
  <si>
    <t>1. Select the "Data" tab below</t>
  </si>
  <si>
    <t>Question</t>
  </si>
  <si>
    <t>Participant</t>
  </si>
  <si>
    <t>Please enter question scores below</t>
  </si>
  <si>
    <t>Score</t>
  </si>
  <si>
    <t>3. A CUQ score will be calculated for each individual participant.</t>
  </si>
  <si>
    <t>4. Once you have entered all your data, select the "result" tab.</t>
  </si>
  <si>
    <t>The following data will be displayed in your results:</t>
  </si>
  <si>
    <t>i. Mean (and SD) CUQ score for the chatbot under test</t>
  </si>
  <si>
    <t>ii. Highest and lowest CUQ Scores for the chatbot under test (and the participants to whom these scores relate)</t>
  </si>
  <si>
    <t>iii. Mean (and SD) scores for each question</t>
  </si>
  <si>
    <t>If you have any difficulty using this tool, or you have any questions about the CUQ, please contact:</t>
  </si>
  <si>
    <t>Samuel Holmes</t>
  </si>
  <si>
    <t>(holmes-w@ulster.ac.uk)</t>
  </si>
  <si>
    <t>Raymond Bond</t>
  </si>
  <si>
    <t>(rb.bond@ulster.ac.uk)</t>
  </si>
  <si>
    <t>This tool is designed to facilitate quick and easy calculation of CUQ scores.  CUQ scores are calculated out of 100, to facilitate comparison with the System Usability Scale (SUS).</t>
  </si>
  <si>
    <t>2. Enter the question scores for each of your participants.  Question scores are recorded horizontally and participants are recorded vertically.  (There is room for up to 100 participants.  Don't worry If you don't use all 100 rows.)</t>
  </si>
  <si>
    <t>Chatbot Usability Questionnaire Data Entry Form</t>
  </si>
  <si>
    <t>Chatbot Usability Questionnaire Results</t>
  </si>
  <si>
    <t>±</t>
  </si>
  <si>
    <r>
      <t xml:space="preserve">Enter your CUQ question scores for each of your participants using the grid on the left.  You can copy and paste scores from a CSV file or type them in manually.  Individual CUQ scores per participant will be calculated and appear in the "Score" column automatically.  </t>
    </r>
    <r>
      <rPr>
        <b/>
        <sz val="12"/>
        <color theme="1"/>
        <rFont val="Calibri"/>
        <family val="2"/>
        <scheme val="minor"/>
      </rPr>
      <t>Note: Please do not modify any formulas in the "Score" column, as this will affect your results.</t>
    </r>
    <r>
      <rPr>
        <sz val="12"/>
        <color theme="1"/>
        <rFont val="Calibri"/>
        <family val="2"/>
        <scheme val="minor"/>
      </rPr>
      <t xml:space="preserve">  If you have fewer than 100 participants, delete data from any unused rows (including "Score" column).</t>
    </r>
  </si>
  <si>
    <t>P</t>
  </si>
  <si>
    <t>Chatbot being tested:</t>
  </si>
  <si>
    <t>CUQ Score</t>
  </si>
  <si>
    <t>Q</t>
  </si>
  <si>
    <t>sd</t>
  </si>
  <si>
    <t>cuqmean</t>
  </si>
  <si>
    <t>Chatbot</t>
  </si>
  <si>
    <t>Lowest Score</t>
  </si>
  <si>
    <t>Highest Score</t>
  </si>
  <si>
    <t>Results</t>
  </si>
  <si>
    <t>Mean Question Scores</t>
  </si>
  <si>
    <t>Median Score</t>
  </si>
  <si>
    <t>Participants</t>
  </si>
  <si>
    <r>
      <t xml:space="preserve">This is the results page.  Mean CUQ score,  lowest, highest and median scores are above.  Mean scores per question are on the right. </t>
    </r>
    <r>
      <rPr>
        <b/>
        <sz val="12"/>
        <color theme="1"/>
        <rFont val="Calibri"/>
        <family val="2"/>
        <scheme val="minor"/>
      </rPr>
      <t>Note: It is normal for Median Score participant to be listed as N/A if you have an even number of participants!</t>
    </r>
  </si>
  <si>
    <t>CUQ Research Team:</t>
  </si>
  <si>
    <t>Samuel Holmes, Ulster University
Anne Moorhead, School of Communication &amp; Media/Institute of Nursing Research, Ulster University
Raymond Bond, School of Computing, Ulster University
Huiru Zheng, School of Computing, Ulster University
Vivien Coates, Institute of Nursing Research, Ulster University
Michael McTear, School of Computing, Ulster University</t>
  </si>
  <si>
    <t>The Virtual Companion Bot</t>
  </si>
  <si>
    <t xml:space="preserve">The chatbot’s personality was realistic
and engaging </t>
  </si>
  <si>
    <t>The chatbot seemed too robotic</t>
  </si>
  <si>
    <t>The chatbot was welcoming during
initial setup</t>
  </si>
  <si>
    <t>The chatbot seemed very unfriendly</t>
  </si>
  <si>
    <t>The chatbot explained its scope and
purpose well</t>
  </si>
  <si>
    <t>The chatbot gave no indication as to
its purpose</t>
  </si>
  <si>
    <t>The chatbot was easy to navigate</t>
  </si>
  <si>
    <t>It would be easy to get confused
when using the chatbot</t>
  </si>
  <si>
    <t>The chatbot understood me well</t>
  </si>
  <si>
    <t>The chatbot failed to recognise a lot
of my inputs</t>
  </si>
  <si>
    <t>Chatbot responses were useful,
appropriate and informative</t>
  </si>
  <si>
    <t xml:space="preserve">Chatbot responses were irrelevant </t>
  </si>
  <si>
    <t>The chatbot coped well with any
errors or mistakes</t>
  </si>
  <si>
    <t xml:space="preserve">The chatbot seemed unable to handle
any errors </t>
  </si>
  <si>
    <t>The chatbot was very easy to use</t>
  </si>
  <si>
    <t xml:space="preserve">The chatbot was very complex </t>
  </si>
  <si>
    <t>Strongly
Disagree
1</t>
  </si>
  <si>
    <t>Disagree
2</t>
  </si>
  <si>
    <t>Neutral
3</t>
  </si>
  <si>
    <t>Agree
4</t>
  </si>
  <si>
    <t>Strongly
Agree
5</t>
  </si>
  <si>
    <t>Communication with the chatbot was clear</t>
  </si>
  <si>
    <t>I was immediately made aware of the information the chatbot can give me</t>
  </si>
  <si>
    <t>The interaction with the chatbot felt like an ongoing conversation</t>
  </si>
  <si>
    <t>The chatbot was able to keep track of the context</t>
  </si>
  <si>
    <t>The chatbot was able to make references to the website or service when appropriate</t>
  </si>
  <si>
    <t>The chatbot could handle the situations in which the line of conversation was not clear</t>
  </si>
  <si>
    <t>I find that the chatbot understands what I want and help me achieve my goal</t>
  </si>
  <si>
    <t>The chatbot gives me the appropriate amount of information</t>
  </si>
  <si>
    <t>The chatbot only gives me the information I need</t>
  </si>
  <si>
    <t>I feel like chatbot’s responses were accurate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</si>
</sst>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6"/>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i/>
      <sz val="12"/>
      <color theme="1"/>
      <name val="Calibri"/>
      <family val="2"/>
      <scheme val="minor"/>
    </font>
    <font>
      <b/>
      <i/>
      <sz val="12"/>
      <color theme="1"/>
      <name val="Calibri"/>
      <family val="2"/>
      <scheme val="minor"/>
    </font>
    <font>
      <u/>
      <sz val="12"/>
      <color theme="1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diagonal/>
    </border>
    <border>
      <left style="double">
        <color theme="4" tint="-0.499984740745262"/>
      </left>
      <right style="double">
        <color theme="4" tint="0.39994506668294322"/>
      </right>
      <top style="double">
        <color theme="4" tint="-0.499984740745262"/>
      </top>
      <bottom style="double">
        <color theme="4" tint="0.39994506668294322"/>
      </bottom>
      <diagonal/>
    </border>
    <border>
      <left style="double">
        <color theme="4" tint="-0.499984740745262"/>
      </left>
      <right/>
      <top style="double">
        <color theme="4" tint="-0.499984740745262"/>
      </top>
      <bottom style="double">
        <color theme="4" tint="0.39994506668294322"/>
      </bottom>
      <diagonal/>
    </border>
    <border>
      <left/>
      <right/>
      <top style="double">
        <color theme="4" tint="-0.499984740745262"/>
      </top>
      <bottom style="double">
        <color theme="4" tint="0.39994506668294322"/>
      </bottom>
      <diagonal/>
    </border>
    <border>
      <left/>
      <right style="double">
        <color theme="4" tint="0.39994506668294322"/>
      </right>
      <top style="double">
        <color theme="4" tint="-0.499984740745262"/>
      </top>
      <bottom style="double">
        <color theme="4" tint="0.3999450666829432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theme="4" tint="-0.24994659260841701"/>
      </left>
      <right/>
      <top style="double">
        <color theme="4" tint="-0.24994659260841701"/>
      </top>
      <bottom style="double">
        <color theme="4" tint="0.39994506668294322"/>
      </bottom>
      <diagonal/>
    </border>
    <border>
      <left/>
      <right style="double">
        <color theme="4" tint="0.39994506668294322"/>
      </right>
      <top style="double">
        <color theme="4" tint="-0.24994659260841701"/>
      </top>
      <bottom style="double">
        <color theme="4" tint="0.39994506668294322"/>
      </bottom>
      <diagonal/>
    </border>
    <border>
      <left style="double">
        <color theme="4" tint="-0.24994659260841701"/>
      </left>
      <right style="thin">
        <color auto="1"/>
      </right>
      <top style="double">
        <color theme="4" tint="-0.24994659260841701"/>
      </top>
      <bottom style="double">
        <color theme="4" tint="0.39994506668294322"/>
      </bottom>
      <diagonal/>
    </border>
    <border>
      <left style="thin">
        <color auto="1"/>
      </left>
      <right style="thin">
        <color auto="1"/>
      </right>
      <top style="double">
        <color theme="4" tint="-0.24994659260841701"/>
      </top>
      <bottom style="double">
        <color theme="4" tint="0.39994506668294322"/>
      </bottom>
      <diagonal/>
    </border>
    <border>
      <left style="thin">
        <color auto="1"/>
      </left>
      <right style="double">
        <color theme="4" tint="0.39994506668294322"/>
      </right>
      <top style="double">
        <color theme="4" tint="-0.24994659260841701"/>
      </top>
      <bottom style="double">
        <color theme="4" tint="0.39994506668294322"/>
      </bottom>
      <diagonal/>
    </border>
    <border>
      <left/>
      <right style="double">
        <color theme="4" tint="-0.24994659260841701"/>
      </right>
      <top/>
      <bottom/>
      <diagonal/>
    </border>
    <border>
      <left style="double">
        <color theme="4" tint="-0.24994659260841701"/>
      </left>
      <right style="double">
        <color theme="4" tint="0.39994506668294322"/>
      </right>
      <top style="double">
        <color theme="4" tint="-0.24994659260841701"/>
      </top>
      <bottom style="double">
        <color theme="4" tint="0.39994506668294322"/>
      </bottom>
      <diagonal/>
    </border>
  </borders>
  <cellStyleXfs count="2">
    <xf numFmtId="0" fontId="0" fillId="0" borderId="0"/>
    <xf numFmtId="0" fontId="4" fillId="0" borderId="0" applyNumberFormat="0" applyFill="0" applyBorder="0" applyAlignment="0" applyProtection="0"/>
  </cellStyleXfs>
  <cellXfs count="105">
    <xf numFmtId="0" fontId="0" fillId="0" borderId="0" xfId="0"/>
    <xf numFmtId="0" fontId="0" fillId="0" borderId="0" xfId="0" applyAlignment="1">
      <alignment vertical="center"/>
    </xf>
    <xf numFmtId="0" fontId="0" fillId="0" borderId="0" xfId="0" applyAlignment="1">
      <alignment horizontal="center" vertical="center"/>
    </xf>
    <xf numFmtId="0" fontId="3" fillId="0" borderId="0" xfId="0" applyFont="1" applyAlignment="1">
      <alignment vertical="center"/>
    </xf>
    <xf numFmtId="0" fontId="0" fillId="0" borderId="0" xfId="0" applyAlignment="1" applyProtection="1">
      <alignment horizontal="center" vertical="center"/>
      <protection locked="0"/>
    </xf>
    <xf numFmtId="0" fontId="0" fillId="0" borderId="0" xfId="0" applyAlignment="1" applyProtection="1">
      <alignment vertical="center"/>
      <protection locked="0"/>
    </xf>
    <xf numFmtId="0" fontId="3"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Protection="1">
      <protection locked="0"/>
    </xf>
    <xf numFmtId="0" fontId="0" fillId="0" borderId="0" xfId="0" applyFill="1" applyProtection="1">
      <protection locked="0"/>
    </xf>
    <xf numFmtId="0" fontId="0" fillId="0" borderId="0" xfId="0" applyAlignment="1" applyProtection="1">
      <alignment horizontal="left"/>
      <protection locked="0"/>
    </xf>
    <xf numFmtId="0" fontId="3" fillId="0" borderId="1" xfId="0" applyFont="1" applyBorder="1" applyAlignment="1">
      <alignment horizontal="right"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0" fillId="0" borderId="0" xfId="0" applyBorder="1" applyAlignment="1">
      <alignment vertical="center"/>
    </xf>
    <xf numFmtId="164" fontId="0" fillId="0" borderId="0" xfId="0" applyNumberFormat="1" applyAlignment="1">
      <alignment horizontal="center" vertical="center"/>
    </xf>
    <xf numFmtId="0" fontId="3" fillId="0" borderId="1" xfId="0" applyFont="1" applyBorder="1" applyAlignment="1">
      <alignment horizontal="center"/>
    </xf>
    <xf numFmtId="0" fontId="0" fillId="0" borderId="1" xfId="0" applyBorder="1" applyAlignment="1">
      <alignment horizontal="center" vertical="center"/>
    </xf>
    <xf numFmtId="0" fontId="2" fillId="0" borderId="0" xfId="0" applyFont="1"/>
    <xf numFmtId="0" fontId="3" fillId="0" borderId="0" xfId="0" applyFont="1"/>
    <xf numFmtId="0" fontId="3" fillId="0" borderId="0" xfId="0" applyFont="1" applyBorder="1" applyAlignment="1">
      <alignment vertical="center"/>
    </xf>
    <xf numFmtId="0" fontId="3" fillId="0" borderId="0" xfId="0" applyFont="1" applyBorder="1" applyAlignment="1">
      <alignment horizontal="center" vertical="center"/>
    </xf>
    <xf numFmtId="164" fontId="3" fillId="0" borderId="0" xfId="0" applyNumberFormat="1" applyFont="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164" fontId="3" fillId="0" borderId="0" xfId="0" applyNumberFormat="1" applyFont="1" applyFill="1" applyBorder="1" applyAlignment="1">
      <alignment horizontal="center" vertical="center"/>
    </xf>
    <xf numFmtId="0" fontId="3" fillId="0" borderId="0" xfId="0" applyFont="1" applyFill="1" applyBorder="1"/>
    <xf numFmtId="164" fontId="3" fillId="0" borderId="0" xfId="0" applyNumberFormat="1" applyFont="1" applyFill="1" applyBorder="1"/>
    <xf numFmtId="49" fontId="3" fillId="0" borderId="0" xfId="0" applyNumberFormat="1" applyFont="1" applyFill="1" applyBorder="1" applyAlignment="1">
      <alignment horizontal="center" vertical="center"/>
    </xf>
    <xf numFmtId="0" fontId="3" fillId="2" borderId="9" xfId="0" applyFont="1" applyFill="1" applyBorder="1" applyAlignment="1">
      <alignment horizontal="center" vertical="center"/>
    </xf>
    <xf numFmtId="49" fontId="3" fillId="0" borderId="1" xfId="0" applyNumberFormat="1" applyFont="1" applyFill="1" applyBorder="1" applyAlignment="1">
      <alignment horizontal="center" vertical="center"/>
    </xf>
    <xf numFmtId="164" fontId="3" fillId="0" borderId="4" xfId="0" applyNumberFormat="1" applyFont="1" applyBorder="1" applyAlignment="1">
      <alignment horizontal="right" vertical="center"/>
    </xf>
    <xf numFmtId="0" fontId="3" fillId="0" borderId="6" xfId="0" applyFont="1" applyBorder="1" applyAlignment="1">
      <alignment horizontal="center" vertical="center"/>
    </xf>
    <xf numFmtId="164" fontId="3" fillId="0" borderId="7" xfId="0" applyNumberFormat="1" applyFont="1" applyBorder="1" applyAlignment="1">
      <alignment horizontal="left" vertical="center"/>
    </xf>
    <xf numFmtId="0" fontId="3" fillId="0" borderId="0" xfId="0" applyFont="1" applyFill="1" applyBorder="1" applyAlignment="1">
      <alignment horizont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horizontal="center" vertical="center"/>
    </xf>
    <xf numFmtId="0" fontId="3" fillId="0" borderId="17" xfId="0" applyFont="1" applyBorder="1" applyAlignment="1">
      <alignment vertical="center"/>
    </xf>
    <xf numFmtId="0" fontId="3" fillId="0" borderId="17" xfId="0" applyFont="1" applyFill="1" applyBorder="1" applyAlignment="1">
      <alignment horizontal="center"/>
    </xf>
    <xf numFmtId="0" fontId="3" fillId="0" borderId="0" xfId="0" applyFont="1" applyBorder="1" applyAlignment="1">
      <alignment horizontal="left" vertical="center"/>
    </xf>
    <xf numFmtId="0" fontId="3" fillId="0" borderId="0" xfId="0" applyFont="1" applyBorder="1"/>
    <xf numFmtId="0" fontId="3" fillId="0" borderId="17" xfId="0" applyFont="1" applyBorder="1"/>
    <xf numFmtId="0" fontId="3" fillId="0" borderId="19" xfId="0" applyFont="1" applyBorder="1"/>
    <xf numFmtId="0" fontId="3" fillId="0" borderId="20" xfId="0" applyFont="1" applyBorder="1"/>
    <xf numFmtId="49" fontId="3" fillId="0" borderId="16" xfId="0" applyNumberFormat="1" applyFont="1" applyFill="1" applyBorder="1" applyAlignment="1">
      <alignment horizontal="center" vertical="center"/>
    </xf>
    <xf numFmtId="49" fontId="3" fillId="0" borderId="17" xfId="0" applyNumberFormat="1" applyFont="1" applyFill="1" applyBorder="1" applyAlignment="1">
      <alignment horizontal="center" vertical="center"/>
    </xf>
    <xf numFmtId="0" fontId="3" fillId="0" borderId="16" xfId="0" applyFont="1" applyBorder="1"/>
    <xf numFmtId="0" fontId="3" fillId="0" borderId="18" xfId="0" applyFont="1" applyBorder="1"/>
    <xf numFmtId="0" fontId="3" fillId="0" borderId="0" xfId="0" applyFont="1" applyBorder="1" applyAlignment="1">
      <alignment horizontal="center" vertical="center" wrapText="1"/>
    </xf>
    <xf numFmtId="164" fontId="3" fillId="2" borderId="9" xfId="0" applyNumberFormat="1" applyFont="1" applyFill="1" applyBorder="1" applyAlignment="1">
      <alignment horizontal="center" vertical="center"/>
    </xf>
    <xf numFmtId="164" fontId="3" fillId="2" borderId="9" xfId="0" applyNumberFormat="1" applyFont="1" applyFill="1" applyBorder="1" applyAlignment="1">
      <alignment horizontal="center"/>
    </xf>
    <xf numFmtId="0" fontId="0" fillId="0" borderId="18" xfId="0" applyBorder="1"/>
    <xf numFmtId="0" fontId="0" fillId="0" borderId="19" xfId="0" applyBorder="1" applyAlignment="1">
      <alignment vertical="center"/>
    </xf>
    <xf numFmtId="0" fontId="0" fillId="0" borderId="19" xfId="0" applyBorder="1"/>
    <xf numFmtId="0" fontId="0" fillId="0" borderId="20" xfId="0" applyBorder="1"/>
    <xf numFmtId="164" fontId="3" fillId="2" borderId="27" xfId="0" applyNumberFormat="1" applyFont="1" applyFill="1" applyBorder="1" applyAlignment="1">
      <alignment horizontal="center" vertical="center"/>
    </xf>
    <xf numFmtId="0" fontId="3" fillId="0" borderId="0" xfId="0" applyFont="1" applyProtection="1">
      <protection locked="0"/>
    </xf>
    <xf numFmtId="0" fontId="2" fillId="0" borderId="0" xfId="0" applyFont="1" applyAlignment="1" applyProtection="1">
      <alignment horizontal="left" vertical="center"/>
      <protection locked="0"/>
    </xf>
    <xf numFmtId="0" fontId="0" fillId="0" borderId="0" xfId="0" applyAlignment="1">
      <alignment horizontal="center" vertical="center" wrapText="1"/>
    </xf>
    <xf numFmtId="0" fontId="0" fillId="0" borderId="0" xfId="0" applyAlignment="1">
      <alignment horizontal="left" vertical="top"/>
    </xf>
    <xf numFmtId="0" fontId="0" fillId="0" borderId="0" xfId="0" applyAlignment="1">
      <alignment horizontal="left" vertical="top" wrapText="1"/>
    </xf>
    <xf numFmtId="0" fontId="0" fillId="3" borderId="0" xfId="0" applyFill="1" applyAlignment="1">
      <alignment horizontal="left" vertical="top" wrapText="1"/>
    </xf>
    <xf numFmtId="0" fontId="0" fillId="3" borderId="0" xfId="0" applyFill="1"/>
    <xf numFmtId="0" fontId="0" fillId="3" borderId="0" xfId="0" applyFill="1" applyAlignment="1">
      <alignment horizontal="left" vertical="top"/>
    </xf>
    <xf numFmtId="0" fontId="2" fillId="0" borderId="0" xfId="0" applyFont="1" applyAlignment="1" applyProtection="1">
      <alignment horizontal="left" vertical="center" wrapText="1"/>
      <protection locked="0"/>
    </xf>
    <xf numFmtId="0" fontId="7" fillId="0" borderId="0" xfId="1" applyFont="1" applyAlignment="1" applyProtection="1">
      <alignment horizontal="left" vertical="center"/>
      <protection locked="0"/>
    </xf>
    <xf numFmtId="0" fontId="1" fillId="0" borderId="0" xfId="0" applyFont="1" applyFill="1" applyAlignment="1" applyProtection="1">
      <alignment horizontal="center"/>
      <protection locked="0"/>
    </xf>
    <xf numFmtId="0" fontId="5"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center" vertical="center"/>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2" fillId="0" borderId="5" xfId="0" applyFont="1" applyBorder="1" applyAlignment="1">
      <alignment horizontal="center" vertical="center"/>
    </xf>
    <xf numFmtId="0" fontId="3" fillId="0" borderId="0" xfId="0" applyFont="1" applyFill="1" applyBorder="1" applyAlignment="1">
      <alignment horizontal="center" vertical="center"/>
    </xf>
    <xf numFmtId="0" fontId="3" fillId="2" borderId="10" xfId="0" applyFont="1" applyFill="1" applyBorder="1" applyAlignment="1">
      <alignment horizontal="center"/>
    </xf>
    <xf numFmtId="0" fontId="3" fillId="2" borderId="11" xfId="0" applyFont="1" applyFill="1" applyBorder="1" applyAlignment="1">
      <alignment horizontal="center"/>
    </xf>
    <xf numFmtId="0" fontId="3" fillId="2" borderId="12" xfId="0" applyFont="1" applyFill="1" applyBorder="1" applyAlignment="1">
      <alignment horizontal="center"/>
    </xf>
    <xf numFmtId="0" fontId="3" fillId="0" borderId="0" xfId="0" applyFont="1" applyBorder="1" applyAlignment="1">
      <alignment horizontal="left" vertical="center"/>
    </xf>
    <xf numFmtId="0" fontId="3" fillId="0" borderId="26" xfId="0" applyFont="1" applyBorder="1" applyAlignment="1">
      <alignment horizontal="left" vertic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1" fillId="0" borderId="0" xfId="0" applyFont="1" applyAlignment="1">
      <alignment horizontal="center"/>
    </xf>
    <xf numFmtId="0" fontId="2" fillId="0" borderId="0" xfId="0" applyFont="1" applyAlignment="1">
      <alignment horizontal="center"/>
    </xf>
    <xf numFmtId="0" fontId="3" fillId="0" borderId="0" xfId="0" applyFont="1" applyBorder="1" applyAlignment="1">
      <alignment horizontal="center" vertical="center"/>
    </xf>
    <xf numFmtId="49" fontId="3" fillId="0" borderId="3" xfId="0" applyNumberFormat="1" applyFont="1" applyFill="1" applyBorder="1" applyAlignment="1">
      <alignment horizontal="center" vertical="center"/>
    </xf>
    <xf numFmtId="49" fontId="3" fillId="0" borderId="8" xfId="0" applyNumberFormat="1" applyFont="1" applyFill="1" applyBorder="1" applyAlignment="1">
      <alignment horizontal="center" vertical="center"/>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b.bond@ulster.ac.uk" TargetMode="External"/><Relationship Id="rId1" Type="http://schemas.openxmlformats.org/officeDocument/2006/relationships/hyperlink" Target="mailto:holmes-w@ulster.ac.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B1039-7F65-41DA-88E0-A754D955D497}">
  <dimension ref="A1:P27"/>
  <sheetViews>
    <sheetView showGridLines="0" showRowColHeaders="0" tabSelected="1" workbookViewId="0">
      <selection activeCell="A29" sqref="A29:XFD30"/>
    </sheetView>
  </sheetViews>
  <sheetFormatPr defaultColWidth="0" defaultRowHeight="14.4" zeroHeight="1" x14ac:dyDescent="0.3"/>
  <cols>
    <col min="1" max="1" width="3.6640625" style="8" customWidth="1"/>
    <col min="2" max="15" width="9.109375" style="8" customWidth="1"/>
    <col min="16" max="16" width="3.6640625" style="8" customWidth="1"/>
    <col min="17" max="16384" width="9.109375" style="8" hidden="1"/>
  </cols>
  <sheetData>
    <row r="1" spans="1:16" s="9" customFormat="1" ht="21" x14ac:dyDescent="0.4">
      <c r="A1" s="73" t="s">
        <v>0</v>
      </c>
      <c r="B1" s="73"/>
      <c r="C1" s="73"/>
      <c r="D1" s="73"/>
      <c r="E1" s="73"/>
      <c r="F1" s="73"/>
      <c r="G1" s="73"/>
      <c r="H1" s="73"/>
      <c r="I1" s="73"/>
      <c r="J1" s="73"/>
      <c r="K1" s="73"/>
      <c r="L1" s="73"/>
      <c r="M1" s="73"/>
      <c r="N1" s="73"/>
      <c r="O1" s="73"/>
      <c r="P1" s="73"/>
    </row>
    <row r="2" spans="1:16" s="5" customFormat="1" x14ac:dyDescent="0.3">
      <c r="A2" s="7"/>
      <c r="B2" s="7"/>
      <c r="C2" s="7"/>
      <c r="D2" s="7"/>
      <c r="E2" s="7"/>
      <c r="F2" s="7"/>
      <c r="G2" s="7"/>
      <c r="H2" s="7"/>
      <c r="I2" s="7"/>
      <c r="J2" s="7"/>
      <c r="K2" s="7"/>
      <c r="L2" s="7"/>
      <c r="M2" s="7"/>
      <c r="N2" s="7"/>
      <c r="O2" s="7"/>
      <c r="P2" s="7"/>
    </row>
    <row r="3" spans="1:16" s="5" customFormat="1" ht="30" customHeight="1" x14ac:dyDescent="0.3">
      <c r="A3" s="7"/>
      <c r="B3" s="71" t="s">
        <v>18</v>
      </c>
      <c r="C3" s="71"/>
      <c r="D3" s="71"/>
      <c r="E3" s="71"/>
      <c r="F3" s="71"/>
      <c r="G3" s="71"/>
      <c r="H3" s="71"/>
      <c r="I3" s="71"/>
      <c r="J3" s="71"/>
      <c r="K3" s="71"/>
      <c r="L3" s="71"/>
      <c r="M3" s="71"/>
      <c r="N3" s="71"/>
      <c r="O3" s="71"/>
      <c r="P3" s="7"/>
    </row>
    <row r="4" spans="1:16" s="5" customFormat="1" x14ac:dyDescent="0.3">
      <c r="A4" s="7"/>
      <c r="B4" s="7"/>
      <c r="C4" s="7"/>
      <c r="D4" s="7"/>
      <c r="E4" s="7"/>
      <c r="F4" s="7"/>
      <c r="G4" s="7"/>
      <c r="H4" s="7"/>
      <c r="I4" s="7"/>
      <c r="J4" s="7"/>
      <c r="K4" s="7"/>
      <c r="L4" s="7"/>
      <c r="M4" s="7"/>
      <c r="N4" s="7"/>
      <c r="O4" s="7"/>
      <c r="P4" s="7"/>
    </row>
    <row r="5" spans="1:16" s="5" customFormat="1" ht="15.6" x14ac:dyDescent="0.3">
      <c r="A5" s="7"/>
      <c r="B5" s="6" t="s">
        <v>1</v>
      </c>
      <c r="C5" s="6"/>
      <c r="D5" s="6"/>
      <c r="E5" s="6"/>
      <c r="F5" s="6"/>
      <c r="G5" s="6"/>
      <c r="H5" s="6"/>
      <c r="I5" s="6"/>
      <c r="J5" s="6"/>
      <c r="K5" s="6"/>
      <c r="L5" s="6"/>
      <c r="M5" s="6"/>
      <c r="N5" s="6"/>
      <c r="O5" s="6"/>
      <c r="P5" s="7"/>
    </row>
    <row r="6" spans="1:16" s="4" customFormat="1" x14ac:dyDescent="0.3">
      <c r="A6" s="7"/>
      <c r="B6" s="7"/>
      <c r="C6" s="7"/>
      <c r="D6" s="7"/>
      <c r="E6" s="7"/>
      <c r="F6" s="7"/>
      <c r="G6" s="7"/>
      <c r="H6" s="7"/>
      <c r="I6" s="7"/>
      <c r="J6" s="7"/>
      <c r="K6" s="7"/>
      <c r="L6" s="7"/>
      <c r="M6" s="7"/>
      <c r="N6" s="7"/>
      <c r="O6" s="7"/>
      <c r="P6" s="7"/>
    </row>
    <row r="7" spans="1:16" s="7" customFormat="1" ht="15.6" x14ac:dyDescent="0.3">
      <c r="B7" s="64" t="s">
        <v>2</v>
      </c>
    </row>
    <row r="8" spans="1:16" s="4" customFormat="1" x14ac:dyDescent="0.3">
      <c r="A8" s="7"/>
      <c r="B8" s="7"/>
      <c r="C8" s="7"/>
      <c r="D8" s="7"/>
      <c r="E8" s="7"/>
      <c r="F8" s="7"/>
      <c r="G8" s="7"/>
      <c r="H8" s="7"/>
      <c r="I8" s="7"/>
      <c r="J8" s="7"/>
      <c r="K8" s="7"/>
      <c r="L8" s="7"/>
      <c r="M8" s="7"/>
      <c r="N8" s="7"/>
      <c r="O8" s="7"/>
      <c r="P8" s="7"/>
    </row>
    <row r="9" spans="1:16" s="7" customFormat="1" ht="30" customHeight="1" x14ac:dyDescent="0.3">
      <c r="B9" s="71" t="s">
        <v>19</v>
      </c>
      <c r="C9" s="71"/>
      <c r="D9" s="71"/>
      <c r="E9" s="71"/>
      <c r="F9" s="71"/>
      <c r="G9" s="71"/>
      <c r="H9" s="71"/>
      <c r="I9" s="71"/>
      <c r="J9" s="71"/>
      <c r="K9" s="71"/>
      <c r="L9" s="71"/>
      <c r="M9" s="71"/>
      <c r="N9" s="71"/>
      <c r="O9" s="71"/>
    </row>
    <row r="10" spans="1:16" s="7" customFormat="1" x14ac:dyDescent="0.3"/>
    <row r="11" spans="1:16" s="7" customFormat="1" ht="15.6" x14ac:dyDescent="0.3">
      <c r="B11" s="64" t="s">
        <v>7</v>
      </c>
    </row>
    <row r="12" spans="1:16" s="4" customFormat="1" x14ac:dyDescent="0.3">
      <c r="A12" s="7"/>
      <c r="B12" s="7"/>
      <c r="C12" s="7"/>
      <c r="D12" s="7"/>
      <c r="E12" s="7"/>
      <c r="F12" s="7"/>
      <c r="G12" s="7"/>
      <c r="H12" s="7"/>
      <c r="I12" s="7"/>
      <c r="J12" s="7"/>
      <c r="K12" s="7"/>
      <c r="L12" s="7"/>
      <c r="M12" s="7"/>
      <c r="N12" s="7"/>
      <c r="O12" s="7"/>
      <c r="P12" s="7"/>
    </row>
    <row r="13" spans="1:16" s="7" customFormat="1" ht="15.6" x14ac:dyDescent="0.3">
      <c r="B13" s="64" t="s">
        <v>8</v>
      </c>
    </row>
    <row r="14" spans="1:16" s="4" customFormat="1" x14ac:dyDescent="0.3">
      <c r="A14" s="7"/>
      <c r="B14" s="7"/>
      <c r="C14" s="7"/>
      <c r="D14" s="7"/>
      <c r="E14" s="7"/>
      <c r="F14" s="7"/>
      <c r="G14" s="7"/>
      <c r="H14" s="7"/>
      <c r="I14" s="7"/>
      <c r="J14" s="7"/>
      <c r="K14" s="7"/>
      <c r="L14" s="7"/>
      <c r="M14" s="7"/>
      <c r="N14" s="7"/>
      <c r="O14" s="7"/>
      <c r="P14" s="7"/>
    </row>
    <row r="15" spans="1:16" s="7" customFormat="1" ht="15.6" x14ac:dyDescent="0.3">
      <c r="B15" s="64" t="s">
        <v>9</v>
      </c>
    </row>
    <row r="16" spans="1:16" s="4" customFormat="1" x14ac:dyDescent="0.3">
      <c r="A16" s="7"/>
      <c r="B16" s="7"/>
      <c r="C16" s="7"/>
      <c r="D16" s="7"/>
      <c r="E16" s="7"/>
      <c r="F16" s="7"/>
      <c r="G16" s="7"/>
      <c r="H16" s="7"/>
      <c r="I16" s="7"/>
      <c r="J16" s="7"/>
      <c r="K16" s="7"/>
      <c r="L16" s="7"/>
      <c r="M16" s="7"/>
      <c r="N16" s="7"/>
      <c r="O16" s="7"/>
      <c r="P16" s="7"/>
    </row>
    <row r="17" spans="1:16" s="7" customFormat="1" ht="15.6" x14ac:dyDescent="0.3">
      <c r="C17" s="64" t="s">
        <v>10</v>
      </c>
    </row>
    <row r="18" spans="1:16" s="7" customFormat="1" ht="15.6" x14ac:dyDescent="0.3">
      <c r="C18" s="64" t="s">
        <v>11</v>
      </c>
    </row>
    <row r="19" spans="1:16" s="7" customFormat="1" ht="15.6" x14ac:dyDescent="0.3">
      <c r="C19" s="64" t="s">
        <v>12</v>
      </c>
    </row>
    <row r="20" spans="1:16" s="4" customFormat="1" x14ac:dyDescent="0.3">
      <c r="A20" s="7"/>
      <c r="B20" s="7"/>
      <c r="C20" s="7"/>
      <c r="D20" s="7"/>
      <c r="E20" s="7"/>
      <c r="F20" s="7"/>
      <c r="G20" s="7"/>
      <c r="H20" s="7"/>
      <c r="I20" s="7"/>
      <c r="J20" s="7"/>
      <c r="K20" s="7"/>
      <c r="L20" s="7"/>
      <c r="M20" s="7"/>
      <c r="N20" s="7"/>
      <c r="O20" s="7"/>
      <c r="P20" s="7"/>
    </row>
    <row r="21" spans="1:16" s="5" customFormat="1" ht="15.6" x14ac:dyDescent="0.3">
      <c r="A21" s="7"/>
      <c r="B21" s="64" t="s">
        <v>13</v>
      </c>
      <c r="C21" s="7"/>
      <c r="D21" s="7"/>
      <c r="E21" s="7"/>
      <c r="F21" s="7"/>
      <c r="G21" s="7"/>
      <c r="H21" s="7"/>
      <c r="I21" s="7"/>
      <c r="J21" s="7"/>
      <c r="K21" s="7"/>
      <c r="L21" s="7"/>
      <c r="M21" s="7"/>
      <c r="N21" s="7"/>
      <c r="O21" s="7"/>
      <c r="P21" s="7"/>
    </row>
    <row r="22" spans="1:16" s="5" customFormat="1" ht="15.6" x14ac:dyDescent="0.3">
      <c r="A22" s="7"/>
      <c r="B22" s="64" t="s">
        <v>14</v>
      </c>
      <c r="C22" s="7"/>
      <c r="D22" s="72" t="s">
        <v>15</v>
      </c>
      <c r="E22" s="72"/>
      <c r="F22" s="72"/>
      <c r="G22" s="7"/>
      <c r="H22" s="7"/>
      <c r="I22" s="7"/>
      <c r="J22" s="7"/>
      <c r="K22" s="7"/>
      <c r="L22" s="7"/>
      <c r="M22" s="7"/>
      <c r="N22" s="7"/>
      <c r="O22" s="7"/>
      <c r="P22" s="7"/>
    </row>
    <row r="23" spans="1:16" s="5" customFormat="1" ht="15.6" x14ac:dyDescent="0.3">
      <c r="A23" s="7"/>
      <c r="B23" s="64" t="s">
        <v>16</v>
      </c>
      <c r="C23" s="7"/>
      <c r="D23" s="72" t="s">
        <v>17</v>
      </c>
      <c r="E23" s="72"/>
      <c r="F23" s="72"/>
      <c r="G23" s="7"/>
      <c r="H23" s="7"/>
      <c r="I23" s="7"/>
      <c r="J23" s="7"/>
      <c r="K23" s="7"/>
      <c r="L23" s="7"/>
      <c r="M23" s="7"/>
      <c r="N23" s="7"/>
      <c r="O23" s="7"/>
      <c r="P23" s="7"/>
    </row>
    <row r="24" spans="1:16" x14ac:dyDescent="0.3">
      <c r="A24" s="10"/>
      <c r="B24" s="10"/>
      <c r="C24" s="10"/>
      <c r="D24" s="10"/>
      <c r="E24" s="10"/>
      <c r="F24" s="10"/>
      <c r="G24" s="10"/>
      <c r="H24" s="10"/>
      <c r="I24" s="10"/>
      <c r="J24" s="10"/>
      <c r="K24" s="10"/>
      <c r="L24" s="10"/>
      <c r="M24" s="10"/>
      <c r="N24" s="10"/>
      <c r="O24" s="10"/>
      <c r="P24" s="10"/>
    </row>
    <row r="25" spans="1:16" ht="15.6" x14ac:dyDescent="0.3">
      <c r="B25" s="63" t="s">
        <v>38</v>
      </c>
    </row>
    <row r="26" spans="1:16" ht="96" customHeight="1" x14ac:dyDescent="0.3">
      <c r="B26" s="71" t="s">
        <v>39</v>
      </c>
      <c r="C26" s="71"/>
      <c r="D26" s="71"/>
      <c r="E26" s="71"/>
      <c r="F26" s="71"/>
      <c r="G26" s="71"/>
      <c r="H26" s="71"/>
      <c r="I26" s="71"/>
      <c r="J26" s="71"/>
      <c r="K26" s="71"/>
      <c r="L26" s="71"/>
      <c r="M26" s="71"/>
      <c r="N26" s="71"/>
      <c r="O26" s="71"/>
    </row>
    <row r="27" spans="1:16" ht="19.5" customHeight="1" x14ac:dyDescent="0.3"/>
  </sheetData>
  <mergeCells count="6">
    <mergeCell ref="B26:O26"/>
    <mergeCell ref="B9:O9"/>
    <mergeCell ref="D22:F22"/>
    <mergeCell ref="D23:F23"/>
    <mergeCell ref="A1:P1"/>
    <mergeCell ref="B3:O3"/>
  </mergeCells>
  <hyperlinks>
    <hyperlink ref="D22" r:id="rId1" xr:uid="{276BCC1B-DD3B-4296-8EA3-D62E799F6611}"/>
    <hyperlink ref="D23" r:id="rId2" xr:uid="{B7511B85-C317-43E7-A4AC-2CB72F0669B5}"/>
  </hyperlinks>
  <pageMargins left="0.7" right="0.7" top="0.75" bottom="0.75" header="0.3" footer="0.3"/>
  <pageSetup paperSize="9"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AF3C-B787-4446-9138-0B67DB45B006}">
  <dimension ref="A1:AK107"/>
  <sheetViews>
    <sheetView showGridLines="0" showRowColHeaders="0" workbookViewId="0">
      <selection activeCell="R11" sqref="R11"/>
    </sheetView>
  </sheetViews>
  <sheetFormatPr defaultColWidth="0" defaultRowHeight="15.6" zeroHeight="1" x14ac:dyDescent="0.3"/>
  <cols>
    <col min="1" max="1" width="3.6640625" style="1" customWidth="1"/>
    <col min="2" max="2" width="12.6640625" style="3" customWidth="1"/>
    <col min="3" max="18" width="3.6640625" style="1" customWidth="1"/>
    <col min="19" max="19" width="11.109375" style="1" bestFit="1" customWidth="1"/>
    <col min="20" max="36" width="9.109375" style="1" customWidth="1"/>
    <col min="37" max="37" width="3.6640625" style="1" customWidth="1"/>
    <col min="38" max="16384" width="9.109375" style="1" hidden="1"/>
  </cols>
  <sheetData>
    <row r="1" spans="1:37" x14ac:dyDescent="0.3"/>
    <row r="2" spans="1:37" ht="15.75" customHeight="1" x14ac:dyDescent="0.3">
      <c r="A2" s="78" t="s">
        <v>20</v>
      </c>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row>
    <row r="3" spans="1:37" ht="15.75" customHeight="1" thickBot="1" x14ac:dyDescent="0.3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row>
    <row r="4" spans="1:37" ht="19.5" customHeight="1" thickTop="1" thickBot="1" x14ac:dyDescent="0.35">
      <c r="B4" s="1"/>
      <c r="C4" s="18"/>
      <c r="D4" s="18"/>
      <c r="E4" s="18"/>
      <c r="F4" s="18"/>
      <c r="G4" s="82" t="s">
        <v>25</v>
      </c>
      <c r="H4" s="82"/>
      <c r="I4" s="82"/>
      <c r="J4" s="82"/>
      <c r="K4" s="82"/>
      <c r="L4" s="82"/>
      <c r="M4" s="79" t="s">
        <v>40</v>
      </c>
      <c r="N4" s="80"/>
      <c r="O4" s="80"/>
      <c r="P4" s="80"/>
      <c r="Q4" s="80"/>
      <c r="R4" s="80"/>
      <c r="S4" s="81"/>
    </row>
    <row r="5" spans="1:37" ht="16.2" thickTop="1" x14ac:dyDescent="0.3">
      <c r="B5" s="11" t="s">
        <v>3</v>
      </c>
      <c r="C5" s="13">
        <v>1</v>
      </c>
      <c r="D5" s="13">
        <v>2</v>
      </c>
      <c r="E5" s="13">
        <v>3</v>
      </c>
      <c r="F5" s="13">
        <v>4</v>
      </c>
      <c r="G5" s="13">
        <v>5</v>
      </c>
      <c r="H5" s="13">
        <v>6</v>
      </c>
      <c r="I5" s="13">
        <v>7</v>
      </c>
      <c r="J5" s="13">
        <v>8</v>
      </c>
      <c r="K5" s="13">
        <v>9</v>
      </c>
      <c r="L5" s="13">
        <v>10</v>
      </c>
      <c r="M5" s="15">
        <v>11</v>
      </c>
      <c r="N5" s="15">
        <v>12</v>
      </c>
      <c r="O5" s="15">
        <v>13</v>
      </c>
      <c r="P5" s="15">
        <v>14</v>
      </c>
      <c r="Q5" s="15">
        <v>15</v>
      </c>
      <c r="R5" s="15">
        <v>16</v>
      </c>
      <c r="S5" s="75" t="s">
        <v>26</v>
      </c>
    </row>
    <row r="6" spans="1:37" ht="15.75" customHeight="1" x14ac:dyDescent="0.3">
      <c r="B6" s="12" t="s">
        <v>4</v>
      </c>
      <c r="C6" s="74" t="s">
        <v>5</v>
      </c>
      <c r="D6" s="74"/>
      <c r="E6" s="74"/>
      <c r="F6" s="74"/>
      <c r="G6" s="74"/>
      <c r="H6" s="74"/>
      <c r="I6" s="74"/>
      <c r="J6" s="74"/>
      <c r="K6" s="74"/>
      <c r="L6" s="74"/>
      <c r="M6" s="74"/>
      <c r="N6" s="74"/>
      <c r="O6" s="74"/>
      <c r="P6" s="74"/>
      <c r="Q6" s="74"/>
      <c r="R6" s="74"/>
      <c r="S6" s="76"/>
      <c r="U6" s="77" t="s">
        <v>23</v>
      </c>
      <c r="V6" s="77"/>
      <c r="W6" s="77"/>
      <c r="X6" s="77"/>
      <c r="Y6" s="77"/>
      <c r="Z6" s="77"/>
      <c r="AA6" s="77"/>
      <c r="AB6" s="77"/>
      <c r="AC6" s="77"/>
      <c r="AD6" s="77"/>
      <c r="AE6" s="77"/>
      <c r="AF6" s="77"/>
      <c r="AG6" s="77"/>
      <c r="AH6" s="77"/>
      <c r="AI6" s="77"/>
      <c r="AJ6" s="77"/>
    </row>
    <row r="7" spans="1:37" ht="19.5" customHeight="1" x14ac:dyDescent="0.3">
      <c r="B7" s="13">
        <v>1</v>
      </c>
      <c r="C7" s="21">
        <v>3</v>
      </c>
      <c r="D7" s="21">
        <v>4</v>
      </c>
      <c r="E7" s="21">
        <v>4</v>
      </c>
      <c r="F7" s="21">
        <v>3</v>
      </c>
      <c r="G7" s="21">
        <v>4</v>
      </c>
      <c r="H7" s="21">
        <v>4</v>
      </c>
      <c r="I7" s="21">
        <v>4</v>
      </c>
      <c r="J7" s="21">
        <v>5</v>
      </c>
      <c r="K7" s="21">
        <v>2</v>
      </c>
      <c r="L7" s="21">
        <v>3</v>
      </c>
      <c r="M7" s="21">
        <v>5</v>
      </c>
      <c r="N7" s="21">
        <v>3</v>
      </c>
      <c r="O7" s="21">
        <v>3</v>
      </c>
      <c r="P7" s="21">
        <v>3</v>
      </c>
      <c r="Q7" s="21">
        <v>3</v>
      </c>
      <c r="R7" s="21">
        <v>5</v>
      </c>
      <c r="S7" s="14">
        <f>((((C7+E7+G7+I7+K7+M7+O7+Q7)-8)+(40-(D7+F7+H7+J7+L7+N7+P7+R7)))/64)*100</f>
        <v>46.875</v>
      </c>
      <c r="U7" s="77"/>
      <c r="V7" s="77"/>
      <c r="W7" s="77"/>
      <c r="X7" s="77"/>
      <c r="Y7" s="77"/>
      <c r="Z7" s="77"/>
      <c r="AA7" s="77"/>
      <c r="AB7" s="77"/>
      <c r="AC7" s="77"/>
      <c r="AD7" s="77"/>
      <c r="AE7" s="77"/>
      <c r="AF7" s="77"/>
      <c r="AG7" s="77"/>
      <c r="AH7" s="77"/>
      <c r="AI7" s="77"/>
      <c r="AJ7" s="77"/>
    </row>
    <row r="8" spans="1:37" ht="19.5" customHeight="1" x14ac:dyDescent="0.3">
      <c r="B8" s="13">
        <v>2</v>
      </c>
      <c r="C8" s="21">
        <v>4</v>
      </c>
      <c r="D8" s="21">
        <v>2</v>
      </c>
      <c r="E8" s="21">
        <v>4</v>
      </c>
      <c r="F8" s="21">
        <v>1</v>
      </c>
      <c r="G8" s="21">
        <v>5</v>
      </c>
      <c r="H8" s="21">
        <v>1</v>
      </c>
      <c r="I8" s="21">
        <v>3</v>
      </c>
      <c r="J8" s="21">
        <v>5</v>
      </c>
      <c r="K8" s="21">
        <v>2</v>
      </c>
      <c r="L8" s="21">
        <v>4</v>
      </c>
      <c r="M8" s="21">
        <v>2</v>
      </c>
      <c r="N8" s="21">
        <v>4</v>
      </c>
      <c r="O8" s="21">
        <v>4</v>
      </c>
      <c r="P8" s="21">
        <v>3</v>
      </c>
      <c r="Q8" s="21">
        <v>2</v>
      </c>
      <c r="R8" s="21">
        <v>5</v>
      </c>
      <c r="S8" s="14">
        <f t="shared" ref="S8:S11" si="0">((((C8+E8+G8+I8+K8+M8+O8+Q8)-8)+(40-(D8+F8+H8+J8+L8+N8+P8+R8)))/64)*100</f>
        <v>51.5625</v>
      </c>
      <c r="U8" s="77"/>
      <c r="V8" s="77"/>
      <c r="W8" s="77"/>
      <c r="X8" s="77"/>
      <c r="Y8" s="77"/>
      <c r="Z8" s="77"/>
      <c r="AA8" s="77"/>
      <c r="AB8" s="77"/>
      <c r="AC8" s="77"/>
      <c r="AD8" s="77"/>
      <c r="AE8" s="77"/>
      <c r="AF8" s="77"/>
      <c r="AG8" s="77"/>
      <c r="AH8" s="77"/>
      <c r="AI8" s="77"/>
      <c r="AJ8" s="77"/>
    </row>
    <row r="9" spans="1:37" ht="19.5" customHeight="1" x14ac:dyDescent="0.3">
      <c r="B9" s="13">
        <v>3</v>
      </c>
      <c r="C9" s="21">
        <v>2</v>
      </c>
      <c r="D9" s="21">
        <v>4</v>
      </c>
      <c r="E9" s="21">
        <v>5</v>
      </c>
      <c r="F9" s="21">
        <v>2</v>
      </c>
      <c r="G9" s="21">
        <v>1</v>
      </c>
      <c r="H9" s="21">
        <v>4</v>
      </c>
      <c r="I9" s="21">
        <v>5</v>
      </c>
      <c r="J9" s="21">
        <v>4</v>
      </c>
      <c r="K9" s="21">
        <v>2</v>
      </c>
      <c r="L9" s="21">
        <v>5</v>
      </c>
      <c r="M9" s="21">
        <v>5</v>
      </c>
      <c r="N9" s="21">
        <v>4</v>
      </c>
      <c r="O9" s="21">
        <v>3</v>
      </c>
      <c r="P9" s="21">
        <v>4</v>
      </c>
      <c r="Q9" s="21">
        <v>3</v>
      </c>
      <c r="R9" s="21">
        <v>2</v>
      </c>
      <c r="S9" s="14">
        <f t="shared" si="0"/>
        <v>45.3125</v>
      </c>
      <c r="U9" s="77"/>
      <c r="V9" s="77"/>
      <c r="W9" s="77"/>
      <c r="X9" s="77"/>
      <c r="Y9" s="77"/>
      <c r="Z9" s="77"/>
      <c r="AA9" s="77"/>
      <c r="AB9" s="77"/>
      <c r="AC9" s="77"/>
      <c r="AD9" s="77"/>
      <c r="AE9" s="77"/>
      <c r="AF9" s="77"/>
      <c r="AG9" s="77"/>
      <c r="AH9" s="77"/>
      <c r="AI9" s="77"/>
      <c r="AJ9" s="77"/>
    </row>
    <row r="10" spans="1:37" ht="19.5" customHeight="1" x14ac:dyDescent="0.3">
      <c r="B10" s="13">
        <v>4</v>
      </c>
      <c r="C10" s="21">
        <v>4</v>
      </c>
      <c r="D10" s="21">
        <v>2</v>
      </c>
      <c r="E10" s="21">
        <v>4</v>
      </c>
      <c r="F10" s="21">
        <v>2</v>
      </c>
      <c r="G10" s="21">
        <v>2</v>
      </c>
      <c r="H10" s="21">
        <v>5</v>
      </c>
      <c r="I10" s="21">
        <v>3</v>
      </c>
      <c r="J10" s="21">
        <v>3</v>
      </c>
      <c r="K10" s="21">
        <v>3</v>
      </c>
      <c r="L10" s="21">
        <v>5</v>
      </c>
      <c r="M10" s="21">
        <v>3</v>
      </c>
      <c r="N10" s="21">
        <v>2</v>
      </c>
      <c r="O10" s="21">
        <v>1</v>
      </c>
      <c r="P10" s="21">
        <v>3</v>
      </c>
      <c r="Q10" s="21">
        <v>2</v>
      </c>
      <c r="R10" s="21">
        <v>2</v>
      </c>
      <c r="S10" s="14">
        <f t="shared" si="0"/>
        <v>46.875</v>
      </c>
      <c r="U10" s="17"/>
      <c r="V10" s="17"/>
      <c r="W10" s="17"/>
      <c r="X10" s="17"/>
      <c r="Y10" s="17"/>
      <c r="Z10" s="17"/>
      <c r="AA10" s="17"/>
      <c r="AB10" s="17"/>
      <c r="AC10" s="17"/>
      <c r="AD10" s="17"/>
      <c r="AE10" s="17"/>
      <c r="AF10" s="17"/>
      <c r="AG10" s="17"/>
      <c r="AH10" s="17"/>
    </row>
    <row r="11" spans="1:37" ht="19.5" customHeight="1" x14ac:dyDescent="0.3">
      <c r="B11" s="15">
        <v>5</v>
      </c>
      <c r="C11" s="21">
        <v>4</v>
      </c>
      <c r="D11" s="21">
        <v>2</v>
      </c>
      <c r="E11" s="21">
        <v>4</v>
      </c>
      <c r="F11" s="21">
        <v>2</v>
      </c>
      <c r="G11" s="21">
        <v>2</v>
      </c>
      <c r="H11" s="21">
        <v>4</v>
      </c>
      <c r="I11" s="21">
        <v>3</v>
      </c>
      <c r="J11" s="21">
        <v>2</v>
      </c>
      <c r="K11" s="21">
        <v>4</v>
      </c>
      <c r="L11" s="21">
        <v>3</v>
      </c>
      <c r="M11" s="21">
        <v>3</v>
      </c>
      <c r="N11" s="21">
        <v>3</v>
      </c>
      <c r="O11" s="21">
        <v>2</v>
      </c>
      <c r="P11" s="21">
        <v>4</v>
      </c>
      <c r="Q11" s="21">
        <v>3</v>
      </c>
      <c r="R11" s="21">
        <v>4</v>
      </c>
      <c r="S11" s="14">
        <f t="shared" si="0"/>
        <v>51.5625</v>
      </c>
      <c r="U11" s="17"/>
      <c r="V11" s="17"/>
      <c r="W11" s="17"/>
      <c r="X11" s="17"/>
      <c r="Y11" s="17"/>
      <c r="Z11" s="17"/>
      <c r="AA11" s="17"/>
      <c r="AB11" s="17"/>
      <c r="AC11" s="17"/>
      <c r="AD11" s="17"/>
      <c r="AE11" s="17"/>
      <c r="AF11" s="17"/>
      <c r="AG11" s="17"/>
      <c r="AH11" s="17"/>
    </row>
    <row r="12" spans="1:37" ht="19.5" customHeight="1" x14ac:dyDescent="0.3">
      <c r="B12" s="13"/>
      <c r="C12" s="21"/>
      <c r="D12" s="21"/>
      <c r="E12" s="21"/>
      <c r="F12" s="21"/>
      <c r="G12" s="21"/>
      <c r="H12" s="21"/>
      <c r="I12" s="21"/>
      <c r="J12" s="21"/>
      <c r="K12" s="21"/>
      <c r="L12" s="21"/>
      <c r="M12" s="21"/>
      <c r="N12" s="21"/>
      <c r="O12" s="21"/>
      <c r="P12" s="21"/>
      <c r="Q12" s="21"/>
      <c r="R12" s="21"/>
      <c r="S12" s="14"/>
    </row>
    <row r="13" spans="1:37" ht="19.5" customHeight="1" x14ac:dyDescent="0.3">
      <c r="B13" s="13"/>
      <c r="C13" s="21"/>
      <c r="D13" s="21"/>
      <c r="E13" s="21"/>
      <c r="F13" s="21"/>
      <c r="G13" s="21"/>
      <c r="H13" s="21"/>
      <c r="I13" s="21"/>
      <c r="J13" s="21"/>
      <c r="K13" s="21"/>
      <c r="L13" s="21"/>
      <c r="M13" s="21"/>
      <c r="N13" s="21"/>
      <c r="O13" s="21"/>
      <c r="P13" s="21"/>
      <c r="Q13" s="21"/>
      <c r="R13" s="21"/>
      <c r="S13" s="14"/>
    </row>
    <row r="14" spans="1:37" ht="19.5" customHeight="1" x14ac:dyDescent="0.3">
      <c r="B14" s="13"/>
      <c r="C14" s="21"/>
      <c r="D14" s="21"/>
      <c r="E14" s="21"/>
      <c r="F14" s="21"/>
      <c r="G14" s="21"/>
      <c r="H14" s="21"/>
      <c r="I14" s="21"/>
      <c r="J14" s="21"/>
      <c r="K14" s="21"/>
      <c r="L14" s="21"/>
      <c r="M14" s="21"/>
      <c r="N14" s="21"/>
      <c r="O14" s="21"/>
      <c r="P14" s="21"/>
      <c r="Q14" s="21"/>
      <c r="R14" s="21"/>
      <c r="S14" s="14"/>
    </row>
    <row r="15" spans="1:37" ht="19.5" customHeight="1" x14ac:dyDescent="0.3">
      <c r="B15" s="13"/>
      <c r="C15" s="21"/>
      <c r="D15" s="21"/>
      <c r="E15" s="21"/>
      <c r="F15" s="21"/>
      <c r="G15" s="21"/>
      <c r="H15" s="21"/>
      <c r="I15" s="21"/>
      <c r="J15" s="21"/>
      <c r="K15" s="21"/>
      <c r="L15" s="21"/>
      <c r="M15" s="21"/>
      <c r="N15" s="21"/>
      <c r="O15" s="21"/>
      <c r="P15" s="21"/>
      <c r="Q15" s="21"/>
      <c r="R15" s="21"/>
      <c r="S15" s="14"/>
    </row>
    <row r="16" spans="1:37" ht="19.5" customHeight="1" x14ac:dyDescent="0.3">
      <c r="B16" s="13"/>
      <c r="C16" s="21"/>
      <c r="D16" s="21"/>
      <c r="E16" s="21"/>
      <c r="F16" s="21"/>
      <c r="G16" s="21"/>
      <c r="H16" s="21"/>
      <c r="I16" s="21"/>
      <c r="J16" s="21"/>
      <c r="K16" s="21"/>
      <c r="L16" s="21"/>
      <c r="M16" s="21"/>
      <c r="N16" s="21"/>
      <c r="O16" s="21"/>
      <c r="P16" s="21"/>
      <c r="Q16" s="21"/>
      <c r="R16" s="21"/>
      <c r="S16" s="14"/>
    </row>
    <row r="17" spans="2:25" ht="19.5" customHeight="1" x14ac:dyDescent="0.3">
      <c r="B17" s="13"/>
      <c r="C17" s="21"/>
      <c r="D17" s="21"/>
      <c r="E17" s="21"/>
      <c r="F17" s="21"/>
      <c r="G17" s="21"/>
      <c r="H17" s="21"/>
      <c r="I17" s="21"/>
      <c r="J17" s="21"/>
      <c r="K17" s="21"/>
      <c r="L17" s="21"/>
      <c r="M17" s="21"/>
      <c r="N17" s="21"/>
      <c r="O17" s="21"/>
      <c r="P17" s="21"/>
      <c r="Q17" s="21"/>
      <c r="R17" s="21"/>
      <c r="S17" s="14"/>
    </row>
    <row r="18" spans="2:25" ht="19.5" customHeight="1" x14ac:dyDescent="0.3">
      <c r="B18" s="13"/>
      <c r="C18" s="21"/>
      <c r="D18" s="21"/>
      <c r="E18" s="21"/>
      <c r="F18" s="21"/>
      <c r="G18" s="21"/>
      <c r="H18" s="21"/>
      <c r="I18" s="21"/>
      <c r="J18" s="21"/>
      <c r="K18" s="21"/>
      <c r="L18" s="21"/>
      <c r="M18" s="21"/>
      <c r="N18" s="21"/>
      <c r="O18" s="21"/>
      <c r="P18" s="21"/>
      <c r="Q18" s="21"/>
      <c r="R18" s="21"/>
      <c r="S18" s="14"/>
      <c r="Y18" s="18"/>
    </row>
    <row r="19" spans="2:25" ht="19.5" customHeight="1" x14ac:dyDescent="0.3">
      <c r="B19" s="13"/>
      <c r="C19" s="21"/>
      <c r="D19" s="21"/>
      <c r="E19" s="21"/>
      <c r="F19" s="21"/>
      <c r="G19" s="21"/>
      <c r="H19" s="21"/>
      <c r="I19" s="21"/>
      <c r="J19" s="21"/>
      <c r="K19" s="21"/>
      <c r="L19" s="21"/>
      <c r="M19" s="21"/>
      <c r="N19" s="21"/>
      <c r="O19" s="21"/>
      <c r="P19" s="21"/>
      <c r="Q19" s="21"/>
      <c r="R19" s="21"/>
      <c r="S19" s="14"/>
    </row>
    <row r="20" spans="2:25" ht="19.5" customHeight="1" x14ac:dyDescent="0.3">
      <c r="B20" s="13"/>
      <c r="C20" s="21"/>
      <c r="D20" s="21"/>
      <c r="E20" s="21"/>
      <c r="F20" s="21"/>
      <c r="G20" s="21"/>
      <c r="H20" s="21"/>
      <c r="I20" s="21"/>
      <c r="J20" s="21"/>
      <c r="K20" s="21"/>
      <c r="L20" s="21"/>
      <c r="M20" s="21"/>
      <c r="N20" s="21"/>
      <c r="O20" s="21"/>
      <c r="P20" s="21"/>
      <c r="Q20" s="21"/>
      <c r="R20" s="21"/>
      <c r="S20" s="14"/>
    </row>
    <row r="21" spans="2:25" ht="19.5" customHeight="1" x14ac:dyDescent="0.3">
      <c r="B21" s="13"/>
      <c r="C21" s="21"/>
      <c r="D21" s="21"/>
      <c r="E21" s="21"/>
      <c r="F21" s="21"/>
      <c r="G21" s="21"/>
      <c r="H21" s="21"/>
      <c r="I21" s="21"/>
      <c r="J21" s="21"/>
      <c r="K21" s="21"/>
      <c r="L21" s="21"/>
      <c r="M21" s="21"/>
      <c r="N21" s="21"/>
      <c r="O21" s="21"/>
      <c r="P21" s="21"/>
      <c r="Q21" s="21"/>
      <c r="R21" s="21"/>
      <c r="S21" s="14"/>
    </row>
    <row r="22" spans="2:25" ht="19.5" customHeight="1" x14ac:dyDescent="0.3">
      <c r="B22" s="13"/>
      <c r="C22" s="21"/>
      <c r="D22" s="21"/>
      <c r="E22" s="21"/>
      <c r="F22" s="21"/>
      <c r="G22" s="21"/>
      <c r="H22" s="21"/>
      <c r="I22" s="21"/>
      <c r="J22" s="21"/>
      <c r="K22" s="21"/>
      <c r="L22" s="21"/>
      <c r="M22" s="21"/>
      <c r="N22" s="21"/>
      <c r="O22" s="21"/>
      <c r="P22" s="21"/>
      <c r="Q22" s="21"/>
      <c r="R22" s="21"/>
      <c r="S22" s="14"/>
    </row>
    <row r="23" spans="2:25" ht="19.5" customHeight="1" x14ac:dyDescent="0.3">
      <c r="B23" s="13"/>
      <c r="C23" s="21"/>
      <c r="D23" s="21"/>
      <c r="E23" s="21"/>
      <c r="F23" s="21"/>
      <c r="G23" s="21"/>
      <c r="H23" s="21"/>
      <c r="I23" s="21"/>
      <c r="J23" s="21"/>
      <c r="K23" s="21"/>
      <c r="L23" s="21"/>
      <c r="M23" s="21"/>
      <c r="N23" s="21"/>
      <c r="O23" s="21"/>
      <c r="P23" s="21"/>
      <c r="Q23" s="21"/>
      <c r="R23" s="21"/>
      <c r="S23" s="14"/>
    </row>
    <row r="24" spans="2:25" ht="19.5" customHeight="1" x14ac:dyDescent="0.3">
      <c r="B24" s="13"/>
      <c r="C24" s="21"/>
      <c r="D24" s="21"/>
      <c r="E24" s="21"/>
      <c r="F24" s="21"/>
      <c r="G24" s="21"/>
      <c r="H24" s="21"/>
      <c r="I24" s="21"/>
      <c r="J24" s="21"/>
      <c r="K24" s="21"/>
      <c r="L24" s="21"/>
      <c r="M24" s="21"/>
      <c r="N24" s="21"/>
      <c r="O24" s="21"/>
      <c r="P24" s="21"/>
      <c r="Q24" s="21"/>
      <c r="R24" s="21"/>
      <c r="S24" s="14"/>
    </row>
    <row r="25" spans="2:25" ht="19.5" customHeight="1" x14ac:dyDescent="0.3">
      <c r="B25" s="13"/>
      <c r="C25" s="21"/>
      <c r="D25" s="21"/>
      <c r="E25" s="21"/>
      <c r="F25" s="21"/>
      <c r="G25" s="21"/>
      <c r="H25" s="21"/>
      <c r="I25" s="21"/>
      <c r="J25" s="21"/>
      <c r="K25" s="21"/>
      <c r="L25" s="21"/>
      <c r="M25" s="21"/>
      <c r="N25" s="21"/>
      <c r="O25" s="21"/>
      <c r="P25" s="21"/>
      <c r="Q25" s="21"/>
      <c r="R25" s="21"/>
      <c r="S25" s="14"/>
    </row>
    <row r="26" spans="2:25" ht="19.5" customHeight="1" x14ac:dyDescent="0.3">
      <c r="B26" s="13"/>
      <c r="C26" s="21"/>
      <c r="D26" s="21"/>
      <c r="E26" s="21"/>
      <c r="F26" s="21"/>
      <c r="G26" s="21"/>
      <c r="H26" s="21"/>
      <c r="I26" s="21"/>
      <c r="J26" s="21"/>
      <c r="K26" s="21"/>
      <c r="L26" s="21"/>
      <c r="M26" s="21"/>
      <c r="N26" s="21"/>
      <c r="O26" s="21"/>
      <c r="P26" s="21"/>
      <c r="Q26" s="21"/>
      <c r="R26" s="21"/>
      <c r="S26" s="14"/>
    </row>
    <row r="27" spans="2:25" ht="19.5" customHeight="1" x14ac:dyDescent="0.3">
      <c r="B27" s="13"/>
      <c r="C27" s="21"/>
      <c r="D27" s="21"/>
      <c r="E27" s="21"/>
      <c r="F27" s="21"/>
      <c r="G27" s="21"/>
      <c r="H27" s="21"/>
      <c r="I27" s="21"/>
      <c r="J27" s="21"/>
      <c r="K27" s="21"/>
      <c r="L27" s="21"/>
      <c r="M27" s="21"/>
      <c r="N27" s="21"/>
      <c r="O27" s="21"/>
      <c r="P27" s="21"/>
      <c r="Q27" s="21"/>
      <c r="R27" s="21"/>
      <c r="S27" s="14"/>
    </row>
    <row r="28" spans="2:25" ht="19.5" customHeight="1" x14ac:dyDescent="0.3">
      <c r="B28" s="13"/>
      <c r="C28" s="21"/>
      <c r="D28" s="21"/>
      <c r="E28" s="21"/>
      <c r="F28" s="21"/>
      <c r="G28" s="21"/>
      <c r="H28" s="21"/>
      <c r="I28" s="21"/>
      <c r="J28" s="21"/>
      <c r="K28" s="21"/>
      <c r="L28" s="21"/>
      <c r="M28" s="21"/>
      <c r="N28" s="21"/>
      <c r="O28" s="21"/>
      <c r="P28" s="21"/>
      <c r="Q28" s="21"/>
      <c r="R28" s="21"/>
      <c r="S28" s="14"/>
    </row>
    <row r="29" spans="2:25" ht="19.5" customHeight="1" x14ac:dyDescent="0.3">
      <c r="B29" s="13"/>
      <c r="C29" s="21"/>
      <c r="D29" s="21"/>
      <c r="E29" s="21"/>
      <c r="F29" s="21"/>
      <c r="G29" s="21"/>
      <c r="H29" s="21"/>
      <c r="I29" s="21"/>
      <c r="J29" s="21"/>
      <c r="K29" s="21"/>
      <c r="L29" s="21"/>
      <c r="M29" s="21"/>
      <c r="N29" s="21"/>
      <c r="O29" s="21"/>
      <c r="P29" s="21"/>
      <c r="Q29" s="21"/>
      <c r="R29" s="21"/>
      <c r="S29" s="14"/>
    </row>
    <row r="30" spans="2:25" ht="19.5" customHeight="1" x14ac:dyDescent="0.3">
      <c r="B30" s="13"/>
      <c r="C30" s="21"/>
      <c r="D30" s="21"/>
      <c r="E30" s="21"/>
      <c r="F30" s="21"/>
      <c r="G30" s="21"/>
      <c r="H30" s="21"/>
      <c r="I30" s="21"/>
      <c r="J30" s="21"/>
      <c r="K30" s="21"/>
      <c r="L30" s="21"/>
      <c r="M30" s="21"/>
      <c r="N30" s="21"/>
      <c r="O30" s="21"/>
      <c r="P30" s="21"/>
      <c r="Q30" s="21"/>
      <c r="R30" s="21"/>
      <c r="S30" s="14"/>
    </row>
    <row r="31" spans="2:25" ht="19.5" customHeight="1" x14ac:dyDescent="0.3">
      <c r="B31" s="13"/>
      <c r="C31" s="21"/>
      <c r="D31" s="21"/>
      <c r="E31" s="21"/>
      <c r="F31" s="21"/>
      <c r="G31" s="21"/>
      <c r="H31" s="21"/>
      <c r="I31" s="21"/>
      <c r="J31" s="21"/>
      <c r="K31" s="21"/>
      <c r="L31" s="21"/>
      <c r="M31" s="21"/>
      <c r="N31" s="21"/>
      <c r="O31" s="21"/>
      <c r="P31" s="21"/>
      <c r="Q31" s="21"/>
      <c r="R31" s="21"/>
      <c r="S31" s="14"/>
    </row>
    <row r="32" spans="2:25" ht="19.5" customHeight="1" x14ac:dyDescent="0.3">
      <c r="B32" s="13"/>
      <c r="C32" s="21"/>
      <c r="D32" s="21"/>
      <c r="E32" s="21"/>
      <c r="F32" s="21"/>
      <c r="G32" s="21"/>
      <c r="H32" s="21"/>
      <c r="I32" s="21"/>
      <c r="J32" s="21"/>
      <c r="K32" s="21"/>
      <c r="L32" s="21"/>
      <c r="M32" s="21"/>
      <c r="N32" s="21"/>
      <c r="O32" s="21"/>
      <c r="P32" s="21"/>
      <c r="Q32" s="21"/>
      <c r="R32" s="21"/>
      <c r="S32" s="14"/>
    </row>
    <row r="33" spans="2:19" ht="19.5" customHeight="1" x14ac:dyDescent="0.3">
      <c r="B33" s="13"/>
      <c r="C33" s="21"/>
      <c r="D33" s="21"/>
      <c r="E33" s="21"/>
      <c r="F33" s="21"/>
      <c r="G33" s="21"/>
      <c r="H33" s="21"/>
      <c r="I33" s="21"/>
      <c r="J33" s="21"/>
      <c r="K33" s="21"/>
      <c r="L33" s="21"/>
      <c r="M33" s="21"/>
      <c r="N33" s="21"/>
      <c r="O33" s="21"/>
      <c r="P33" s="21"/>
      <c r="Q33" s="21"/>
      <c r="R33" s="21"/>
      <c r="S33" s="14"/>
    </row>
    <row r="34" spans="2:19" ht="19.5" customHeight="1" x14ac:dyDescent="0.3">
      <c r="B34" s="13"/>
      <c r="C34" s="21"/>
      <c r="D34" s="21"/>
      <c r="E34" s="21"/>
      <c r="F34" s="21"/>
      <c r="G34" s="21"/>
      <c r="H34" s="21"/>
      <c r="I34" s="21"/>
      <c r="J34" s="21"/>
      <c r="K34" s="21"/>
      <c r="L34" s="21"/>
      <c r="M34" s="21"/>
      <c r="N34" s="21"/>
      <c r="O34" s="21"/>
      <c r="P34" s="21"/>
      <c r="Q34" s="21"/>
      <c r="R34" s="21"/>
      <c r="S34" s="14"/>
    </row>
    <row r="35" spans="2:19" ht="19.5" customHeight="1" x14ac:dyDescent="0.3">
      <c r="B35" s="13"/>
      <c r="C35" s="21"/>
      <c r="D35" s="21"/>
      <c r="E35" s="21"/>
      <c r="F35" s="21"/>
      <c r="G35" s="21"/>
      <c r="H35" s="21"/>
      <c r="I35" s="21"/>
      <c r="J35" s="21"/>
      <c r="K35" s="21"/>
      <c r="L35" s="21"/>
      <c r="M35" s="21"/>
      <c r="N35" s="21"/>
      <c r="O35" s="21"/>
      <c r="P35" s="21"/>
      <c r="Q35" s="21"/>
      <c r="R35" s="21"/>
      <c r="S35" s="14"/>
    </row>
    <row r="36" spans="2:19" ht="19.5" customHeight="1" x14ac:dyDescent="0.3">
      <c r="B36" s="13"/>
      <c r="C36" s="21"/>
      <c r="D36" s="21"/>
      <c r="E36" s="21"/>
      <c r="F36" s="21"/>
      <c r="G36" s="21"/>
      <c r="H36" s="21"/>
      <c r="I36" s="21"/>
      <c r="J36" s="21"/>
      <c r="K36" s="21"/>
      <c r="L36" s="21"/>
      <c r="M36" s="21"/>
      <c r="N36" s="21"/>
      <c r="O36" s="21"/>
      <c r="P36" s="21"/>
      <c r="Q36" s="21"/>
      <c r="R36" s="21"/>
      <c r="S36" s="14"/>
    </row>
    <row r="37" spans="2:19" ht="19.5" customHeight="1" x14ac:dyDescent="0.3">
      <c r="B37" s="13"/>
      <c r="C37" s="21"/>
      <c r="D37" s="21"/>
      <c r="E37" s="21"/>
      <c r="F37" s="21"/>
      <c r="G37" s="21"/>
      <c r="H37" s="21"/>
      <c r="I37" s="21"/>
      <c r="J37" s="21"/>
      <c r="K37" s="21"/>
      <c r="L37" s="21"/>
      <c r="M37" s="21"/>
      <c r="N37" s="21"/>
      <c r="O37" s="21"/>
      <c r="P37" s="21"/>
      <c r="Q37" s="21"/>
      <c r="R37" s="21"/>
      <c r="S37" s="14"/>
    </row>
    <row r="38" spans="2:19" ht="19.5" customHeight="1" x14ac:dyDescent="0.3">
      <c r="B38" s="13"/>
      <c r="C38" s="21"/>
      <c r="D38" s="21"/>
      <c r="E38" s="21"/>
      <c r="F38" s="21"/>
      <c r="G38" s="21"/>
      <c r="H38" s="21"/>
      <c r="I38" s="21"/>
      <c r="J38" s="21"/>
      <c r="K38" s="21"/>
      <c r="L38" s="21"/>
      <c r="M38" s="21"/>
      <c r="N38" s="21"/>
      <c r="O38" s="21"/>
      <c r="P38" s="21"/>
      <c r="Q38" s="21"/>
      <c r="R38" s="21"/>
      <c r="S38" s="14"/>
    </row>
    <row r="39" spans="2:19" ht="19.5" customHeight="1" x14ac:dyDescent="0.3">
      <c r="B39" s="13"/>
      <c r="C39" s="21"/>
      <c r="D39" s="21"/>
      <c r="E39" s="21"/>
      <c r="F39" s="21"/>
      <c r="G39" s="21"/>
      <c r="H39" s="21"/>
      <c r="I39" s="21"/>
      <c r="J39" s="21"/>
      <c r="K39" s="21"/>
      <c r="L39" s="21"/>
      <c r="M39" s="21"/>
      <c r="N39" s="21"/>
      <c r="O39" s="21"/>
      <c r="P39" s="21"/>
      <c r="Q39" s="21"/>
      <c r="R39" s="21"/>
      <c r="S39" s="14"/>
    </row>
    <row r="40" spans="2:19" ht="19.5" customHeight="1" x14ac:dyDescent="0.3">
      <c r="B40" s="13"/>
      <c r="C40" s="21"/>
      <c r="D40" s="21"/>
      <c r="E40" s="21"/>
      <c r="F40" s="21"/>
      <c r="G40" s="21"/>
      <c r="H40" s="21"/>
      <c r="I40" s="21"/>
      <c r="J40" s="21"/>
      <c r="K40" s="21"/>
      <c r="L40" s="21"/>
      <c r="M40" s="21"/>
      <c r="N40" s="21"/>
      <c r="O40" s="21"/>
      <c r="P40" s="21"/>
      <c r="Q40" s="21"/>
      <c r="R40" s="21"/>
      <c r="S40" s="14"/>
    </row>
    <row r="41" spans="2:19" ht="19.5" customHeight="1" x14ac:dyDescent="0.3">
      <c r="B41" s="13"/>
      <c r="C41" s="21"/>
      <c r="D41" s="21"/>
      <c r="E41" s="21"/>
      <c r="F41" s="21"/>
      <c r="G41" s="21"/>
      <c r="H41" s="21"/>
      <c r="I41" s="21"/>
      <c r="J41" s="21"/>
      <c r="K41" s="21"/>
      <c r="L41" s="21"/>
      <c r="M41" s="21"/>
      <c r="N41" s="21"/>
      <c r="O41" s="21"/>
      <c r="P41" s="21"/>
      <c r="Q41" s="21"/>
      <c r="R41" s="21"/>
      <c r="S41" s="14"/>
    </row>
    <row r="42" spans="2:19" ht="19.5" customHeight="1" x14ac:dyDescent="0.3">
      <c r="B42" s="13"/>
      <c r="C42" s="21"/>
      <c r="D42" s="21"/>
      <c r="E42" s="21"/>
      <c r="F42" s="21"/>
      <c r="G42" s="21"/>
      <c r="H42" s="21"/>
      <c r="I42" s="21"/>
      <c r="J42" s="21"/>
      <c r="K42" s="21"/>
      <c r="L42" s="21"/>
      <c r="M42" s="21"/>
      <c r="N42" s="21"/>
      <c r="O42" s="21"/>
      <c r="P42" s="21"/>
      <c r="Q42" s="21"/>
      <c r="R42" s="21"/>
      <c r="S42" s="14"/>
    </row>
    <row r="43" spans="2:19" ht="19.5" customHeight="1" x14ac:dyDescent="0.3">
      <c r="B43" s="13"/>
      <c r="C43" s="21"/>
      <c r="D43" s="21"/>
      <c r="E43" s="21"/>
      <c r="F43" s="21"/>
      <c r="G43" s="21"/>
      <c r="H43" s="21"/>
      <c r="I43" s="21"/>
      <c r="J43" s="21"/>
      <c r="K43" s="21"/>
      <c r="L43" s="21"/>
      <c r="M43" s="21"/>
      <c r="N43" s="21"/>
      <c r="O43" s="21"/>
      <c r="P43" s="21"/>
      <c r="Q43" s="21"/>
      <c r="R43" s="21"/>
      <c r="S43" s="14"/>
    </row>
    <row r="44" spans="2:19" ht="19.5" customHeight="1" x14ac:dyDescent="0.3">
      <c r="B44" s="13"/>
      <c r="C44" s="21"/>
      <c r="D44" s="21"/>
      <c r="E44" s="21"/>
      <c r="F44" s="21"/>
      <c r="G44" s="21"/>
      <c r="H44" s="21"/>
      <c r="I44" s="21"/>
      <c r="J44" s="21"/>
      <c r="K44" s="21"/>
      <c r="L44" s="21"/>
      <c r="M44" s="21"/>
      <c r="N44" s="21"/>
      <c r="O44" s="21"/>
      <c r="P44" s="21"/>
      <c r="Q44" s="21"/>
      <c r="R44" s="21"/>
      <c r="S44" s="14"/>
    </row>
    <row r="45" spans="2:19" ht="19.5" customHeight="1" x14ac:dyDescent="0.3">
      <c r="B45" s="13"/>
      <c r="C45" s="21"/>
      <c r="D45" s="21"/>
      <c r="E45" s="21"/>
      <c r="F45" s="21"/>
      <c r="G45" s="21"/>
      <c r="H45" s="21"/>
      <c r="I45" s="21"/>
      <c r="J45" s="21"/>
      <c r="K45" s="21"/>
      <c r="L45" s="21"/>
      <c r="M45" s="21"/>
      <c r="N45" s="21"/>
      <c r="O45" s="21"/>
      <c r="P45" s="21"/>
      <c r="Q45" s="21"/>
      <c r="R45" s="21"/>
      <c r="S45" s="14"/>
    </row>
    <row r="46" spans="2:19" ht="19.5" customHeight="1" x14ac:dyDescent="0.3">
      <c r="B46" s="13"/>
      <c r="C46" s="21"/>
      <c r="D46" s="21"/>
      <c r="E46" s="21"/>
      <c r="F46" s="21"/>
      <c r="G46" s="21"/>
      <c r="H46" s="21"/>
      <c r="I46" s="21"/>
      <c r="J46" s="21"/>
      <c r="K46" s="21"/>
      <c r="L46" s="21"/>
      <c r="M46" s="21"/>
      <c r="N46" s="21"/>
      <c r="O46" s="21"/>
      <c r="P46" s="21"/>
      <c r="Q46" s="21"/>
      <c r="R46" s="21"/>
      <c r="S46" s="14"/>
    </row>
    <row r="47" spans="2:19" ht="19.5" customHeight="1" x14ac:dyDescent="0.3">
      <c r="B47" s="13"/>
      <c r="C47" s="21"/>
      <c r="D47" s="21"/>
      <c r="E47" s="21"/>
      <c r="F47" s="21"/>
      <c r="G47" s="21"/>
      <c r="H47" s="21"/>
      <c r="I47" s="21"/>
      <c r="J47" s="21"/>
      <c r="K47" s="21"/>
      <c r="L47" s="21"/>
      <c r="M47" s="21"/>
      <c r="N47" s="21"/>
      <c r="O47" s="21"/>
      <c r="P47" s="21"/>
      <c r="Q47" s="21"/>
      <c r="R47" s="21"/>
      <c r="S47" s="14"/>
    </row>
    <row r="48" spans="2:19" ht="19.5" customHeight="1" x14ac:dyDescent="0.3">
      <c r="B48" s="13"/>
      <c r="C48" s="21"/>
      <c r="D48" s="21"/>
      <c r="E48" s="21"/>
      <c r="F48" s="21"/>
      <c r="G48" s="21"/>
      <c r="H48" s="21"/>
      <c r="I48" s="21"/>
      <c r="J48" s="21"/>
      <c r="K48" s="21"/>
      <c r="L48" s="21"/>
      <c r="M48" s="21"/>
      <c r="N48" s="21"/>
      <c r="O48" s="21"/>
      <c r="P48" s="21"/>
      <c r="Q48" s="21"/>
      <c r="R48" s="21"/>
      <c r="S48" s="14"/>
    </row>
    <row r="49" spans="2:19" ht="19.5" customHeight="1" x14ac:dyDescent="0.3">
      <c r="B49" s="13"/>
      <c r="C49" s="21"/>
      <c r="D49" s="21"/>
      <c r="E49" s="21"/>
      <c r="F49" s="21"/>
      <c r="G49" s="21"/>
      <c r="H49" s="21"/>
      <c r="I49" s="21"/>
      <c r="J49" s="21"/>
      <c r="K49" s="21"/>
      <c r="L49" s="21"/>
      <c r="M49" s="21"/>
      <c r="N49" s="21"/>
      <c r="O49" s="21"/>
      <c r="P49" s="21"/>
      <c r="Q49" s="21"/>
      <c r="R49" s="21"/>
      <c r="S49" s="14"/>
    </row>
    <row r="50" spans="2:19" ht="19.5" customHeight="1" x14ac:dyDescent="0.3">
      <c r="B50" s="13"/>
      <c r="C50" s="21"/>
      <c r="D50" s="21"/>
      <c r="E50" s="21"/>
      <c r="F50" s="21"/>
      <c r="G50" s="21"/>
      <c r="H50" s="21"/>
      <c r="I50" s="21"/>
      <c r="J50" s="21"/>
      <c r="K50" s="21"/>
      <c r="L50" s="21"/>
      <c r="M50" s="21"/>
      <c r="N50" s="21"/>
      <c r="O50" s="21"/>
      <c r="P50" s="21"/>
      <c r="Q50" s="21"/>
      <c r="R50" s="21"/>
      <c r="S50" s="14"/>
    </row>
    <row r="51" spans="2:19" ht="19.5" customHeight="1" x14ac:dyDescent="0.3">
      <c r="B51" s="13"/>
      <c r="C51" s="21"/>
      <c r="D51" s="21"/>
      <c r="E51" s="21"/>
      <c r="F51" s="21"/>
      <c r="G51" s="21"/>
      <c r="H51" s="21"/>
      <c r="I51" s="21"/>
      <c r="J51" s="21"/>
      <c r="K51" s="21"/>
      <c r="L51" s="21"/>
      <c r="M51" s="21"/>
      <c r="N51" s="21"/>
      <c r="O51" s="21"/>
      <c r="P51" s="21"/>
      <c r="Q51" s="21"/>
      <c r="R51" s="21"/>
      <c r="S51" s="14"/>
    </row>
    <row r="52" spans="2:19" ht="19.5" customHeight="1" x14ac:dyDescent="0.3">
      <c r="B52" s="13"/>
      <c r="C52" s="21"/>
      <c r="D52" s="21"/>
      <c r="E52" s="21"/>
      <c r="F52" s="21"/>
      <c r="G52" s="21"/>
      <c r="H52" s="21"/>
      <c r="I52" s="21"/>
      <c r="J52" s="21"/>
      <c r="K52" s="21"/>
      <c r="L52" s="21"/>
      <c r="M52" s="21"/>
      <c r="N52" s="21"/>
      <c r="O52" s="21"/>
      <c r="P52" s="21"/>
      <c r="Q52" s="21"/>
      <c r="R52" s="21"/>
      <c r="S52" s="14"/>
    </row>
    <row r="53" spans="2:19" ht="19.5" customHeight="1" x14ac:dyDescent="0.3">
      <c r="B53" s="13"/>
      <c r="C53" s="21"/>
      <c r="D53" s="21"/>
      <c r="E53" s="21"/>
      <c r="F53" s="21"/>
      <c r="G53" s="21"/>
      <c r="H53" s="21"/>
      <c r="I53" s="21"/>
      <c r="J53" s="21"/>
      <c r="K53" s="21"/>
      <c r="L53" s="21"/>
      <c r="M53" s="21"/>
      <c r="N53" s="21"/>
      <c r="O53" s="21"/>
      <c r="P53" s="21"/>
      <c r="Q53" s="21"/>
      <c r="R53" s="21"/>
      <c r="S53" s="14"/>
    </row>
    <row r="54" spans="2:19" ht="19.5" customHeight="1" x14ac:dyDescent="0.3">
      <c r="B54" s="13"/>
      <c r="C54" s="21"/>
      <c r="D54" s="21"/>
      <c r="E54" s="21"/>
      <c r="F54" s="21"/>
      <c r="G54" s="21"/>
      <c r="H54" s="21"/>
      <c r="I54" s="21"/>
      <c r="J54" s="21"/>
      <c r="K54" s="21"/>
      <c r="L54" s="21"/>
      <c r="M54" s="21"/>
      <c r="N54" s="21"/>
      <c r="O54" s="21"/>
      <c r="P54" s="21"/>
      <c r="Q54" s="21"/>
      <c r="R54" s="21"/>
      <c r="S54" s="14"/>
    </row>
    <row r="55" spans="2:19" ht="19.5" customHeight="1" x14ac:dyDescent="0.3">
      <c r="B55" s="13"/>
      <c r="C55" s="21"/>
      <c r="D55" s="21"/>
      <c r="E55" s="21"/>
      <c r="F55" s="21"/>
      <c r="G55" s="21"/>
      <c r="H55" s="21"/>
      <c r="I55" s="21"/>
      <c r="J55" s="21"/>
      <c r="K55" s="21"/>
      <c r="L55" s="21"/>
      <c r="M55" s="21"/>
      <c r="N55" s="21"/>
      <c r="O55" s="21"/>
      <c r="P55" s="21"/>
      <c r="Q55" s="21"/>
      <c r="R55" s="21"/>
      <c r="S55" s="14"/>
    </row>
    <row r="56" spans="2:19" ht="19.5" customHeight="1" x14ac:dyDescent="0.3">
      <c r="B56" s="13"/>
      <c r="C56" s="21"/>
      <c r="D56" s="21"/>
      <c r="E56" s="21"/>
      <c r="F56" s="21"/>
      <c r="G56" s="21"/>
      <c r="H56" s="21"/>
      <c r="I56" s="21"/>
      <c r="J56" s="21"/>
      <c r="K56" s="21"/>
      <c r="L56" s="21"/>
      <c r="M56" s="21"/>
      <c r="N56" s="21"/>
      <c r="O56" s="21"/>
      <c r="P56" s="21"/>
      <c r="Q56" s="21"/>
      <c r="R56" s="21"/>
      <c r="S56" s="14"/>
    </row>
    <row r="57" spans="2:19" ht="19.5" customHeight="1" x14ac:dyDescent="0.3">
      <c r="B57" s="13"/>
      <c r="C57" s="21"/>
      <c r="D57" s="21"/>
      <c r="E57" s="21"/>
      <c r="F57" s="21"/>
      <c r="G57" s="21"/>
      <c r="H57" s="21"/>
      <c r="I57" s="21"/>
      <c r="J57" s="21"/>
      <c r="K57" s="21"/>
      <c r="L57" s="21"/>
      <c r="M57" s="21"/>
      <c r="N57" s="21"/>
      <c r="O57" s="21"/>
      <c r="P57" s="21"/>
      <c r="Q57" s="21"/>
      <c r="R57" s="21"/>
      <c r="S57" s="14"/>
    </row>
    <row r="58" spans="2:19" ht="19.5" customHeight="1" x14ac:dyDescent="0.3">
      <c r="B58" s="13"/>
      <c r="C58" s="21"/>
      <c r="D58" s="21"/>
      <c r="E58" s="21"/>
      <c r="F58" s="21"/>
      <c r="G58" s="21"/>
      <c r="H58" s="21"/>
      <c r="I58" s="21"/>
      <c r="J58" s="21"/>
      <c r="K58" s="21"/>
      <c r="L58" s="21"/>
      <c r="M58" s="21"/>
      <c r="N58" s="21"/>
      <c r="O58" s="21"/>
      <c r="P58" s="21"/>
      <c r="Q58" s="21"/>
      <c r="R58" s="21"/>
      <c r="S58" s="14"/>
    </row>
    <row r="59" spans="2:19" ht="19.5" customHeight="1" x14ac:dyDescent="0.3">
      <c r="B59" s="13"/>
      <c r="C59" s="21"/>
      <c r="D59" s="21"/>
      <c r="E59" s="21"/>
      <c r="F59" s="21"/>
      <c r="G59" s="21"/>
      <c r="H59" s="21"/>
      <c r="I59" s="21"/>
      <c r="J59" s="21"/>
      <c r="K59" s="21"/>
      <c r="L59" s="21"/>
      <c r="M59" s="21"/>
      <c r="N59" s="21"/>
      <c r="O59" s="21"/>
      <c r="P59" s="21"/>
      <c r="Q59" s="21"/>
      <c r="R59" s="21"/>
      <c r="S59" s="14"/>
    </row>
    <row r="60" spans="2:19" ht="19.5" customHeight="1" x14ac:dyDescent="0.3">
      <c r="B60" s="13"/>
      <c r="C60" s="21"/>
      <c r="D60" s="21"/>
      <c r="E60" s="21"/>
      <c r="F60" s="21"/>
      <c r="G60" s="21"/>
      <c r="H60" s="21"/>
      <c r="I60" s="21"/>
      <c r="J60" s="21"/>
      <c r="K60" s="21"/>
      <c r="L60" s="21"/>
      <c r="M60" s="21"/>
      <c r="N60" s="21"/>
      <c r="O60" s="21"/>
      <c r="P60" s="21"/>
      <c r="Q60" s="21"/>
      <c r="R60" s="21"/>
      <c r="S60" s="14"/>
    </row>
    <row r="61" spans="2:19" ht="19.5" customHeight="1" x14ac:dyDescent="0.3">
      <c r="B61" s="13"/>
      <c r="C61" s="21"/>
      <c r="D61" s="21"/>
      <c r="E61" s="21"/>
      <c r="F61" s="21"/>
      <c r="G61" s="21"/>
      <c r="H61" s="21"/>
      <c r="I61" s="21"/>
      <c r="J61" s="21"/>
      <c r="K61" s="21"/>
      <c r="L61" s="21"/>
      <c r="M61" s="21"/>
      <c r="N61" s="21"/>
      <c r="O61" s="21"/>
      <c r="P61" s="21"/>
      <c r="Q61" s="21"/>
      <c r="R61" s="21"/>
      <c r="S61" s="14"/>
    </row>
    <row r="62" spans="2:19" ht="19.5" customHeight="1" x14ac:dyDescent="0.3">
      <c r="B62" s="13"/>
      <c r="C62" s="21"/>
      <c r="D62" s="21"/>
      <c r="E62" s="21"/>
      <c r="F62" s="21"/>
      <c r="G62" s="21"/>
      <c r="H62" s="21"/>
      <c r="I62" s="21"/>
      <c r="J62" s="21"/>
      <c r="K62" s="21"/>
      <c r="L62" s="21"/>
      <c r="M62" s="21"/>
      <c r="N62" s="21"/>
      <c r="O62" s="21"/>
      <c r="P62" s="21"/>
      <c r="Q62" s="21"/>
      <c r="R62" s="21"/>
      <c r="S62" s="14"/>
    </row>
    <row r="63" spans="2:19" ht="19.5" customHeight="1" x14ac:dyDescent="0.3">
      <c r="B63" s="13"/>
      <c r="C63" s="21"/>
      <c r="D63" s="21"/>
      <c r="E63" s="21"/>
      <c r="F63" s="21"/>
      <c r="G63" s="21"/>
      <c r="H63" s="21"/>
      <c r="I63" s="21"/>
      <c r="J63" s="21"/>
      <c r="K63" s="21"/>
      <c r="L63" s="21"/>
      <c r="M63" s="21"/>
      <c r="N63" s="21"/>
      <c r="O63" s="21"/>
      <c r="P63" s="21"/>
      <c r="Q63" s="21"/>
      <c r="R63" s="21"/>
      <c r="S63" s="14"/>
    </row>
    <row r="64" spans="2:19" ht="19.5" customHeight="1" x14ac:dyDescent="0.3">
      <c r="B64" s="13"/>
      <c r="C64" s="21"/>
      <c r="D64" s="21"/>
      <c r="E64" s="21"/>
      <c r="F64" s="21"/>
      <c r="G64" s="21"/>
      <c r="H64" s="21"/>
      <c r="I64" s="21"/>
      <c r="J64" s="21"/>
      <c r="K64" s="21"/>
      <c r="L64" s="21"/>
      <c r="M64" s="21"/>
      <c r="N64" s="21"/>
      <c r="O64" s="21"/>
      <c r="P64" s="21"/>
      <c r="Q64" s="21"/>
      <c r="R64" s="21"/>
      <c r="S64" s="14"/>
    </row>
    <row r="65" spans="2:19" ht="19.5" customHeight="1" x14ac:dyDescent="0.3">
      <c r="B65" s="13"/>
      <c r="C65" s="21"/>
      <c r="D65" s="21"/>
      <c r="E65" s="21"/>
      <c r="F65" s="21"/>
      <c r="G65" s="21"/>
      <c r="H65" s="21"/>
      <c r="I65" s="21"/>
      <c r="J65" s="21"/>
      <c r="K65" s="21"/>
      <c r="L65" s="21"/>
      <c r="M65" s="21"/>
      <c r="N65" s="21"/>
      <c r="O65" s="21"/>
      <c r="P65" s="21"/>
      <c r="Q65" s="21"/>
      <c r="R65" s="21"/>
      <c r="S65" s="14"/>
    </row>
    <row r="66" spans="2:19" ht="19.5" customHeight="1" x14ac:dyDescent="0.3">
      <c r="B66" s="13"/>
      <c r="C66" s="21"/>
      <c r="D66" s="21"/>
      <c r="E66" s="21"/>
      <c r="F66" s="21"/>
      <c r="G66" s="21"/>
      <c r="H66" s="21"/>
      <c r="I66" s="21"/>
      <c r="J66" s="21"/>
      <c r="K66" s="21"/>
      <c r="L66" s="21"/>
      <c r="M66" s="21"/>
      <c r="N66" s="21"/>
      <c r="O66" s="21"/>
      <c r="P66" s="21"/>
      <c r="Q66" s="21"/>
      <c r="R66" s="21"/>
      <c r="S66" s="14"/>
    </row>
    <row r="67" spans="2:19" ht="19.5" customHeight="1" x14ac:dyDescent="0.3">
      <c r="B67" s="13"/>
      <c r="C67" s="21"/>
      <c r="D67" s="21"/>
      <c r="E67" s="21"/>
      <c r="F67" s="21"/>
      <c r="G67" s="21"/>
      <c r="H67" s="21"/>
      <c r="I67" s="21"/>
      <c r="J67" s="21"/>
      <c r="K67" s="21"/>
      <c r="L67" s="21"/>
      <c r="M67" s="21"/>
      <c r="N67" s="21"/>
      <c r="O67" s="21"/>
      <c r="P67" s="21"/>
      <c r="Q67" s="21"/>
      <c r="R67" s="21"/>
      <c r="S67" s="14"/>
    </row>
    <row r="68" spans="2:19" ht="19.5" customHeight="1" x14ac:dyDescent="0.3">
      <c r="B68" s="13"/>
      <c r="C68" s="21"/>
      <c r="D68" s="21"/>
      <c r="E68" s="21"/>
      <c r="F68" s="21"/>
      <c r="G68" s="21"/>
      <c r="H68" s="21"/>
      <c r="I68" s="21"/>
      <c r="J68" s="21"/>
      <c r="K68" s="21"/>
      <c r="L68" s="21"/>
      <c r="M68" s="21"/>
      <c r="N68" s="21"/>
      <c r="O68" s="21"/>
      <c r="P68" s="21"/>
      <c r="Q68" s="21"/>
      <c r="R68" s="21"/>
      <c r="S68" s="14"/>
    </row>
    <row r="69" spans="2:19" ht="19.5" customHeight="1" x14ac:dyDescent="0.3">
      <c r="B69" s="13"/>
      <c r="C69" s="21"/>
      <c r="D69" s="21"/>
      <c r="E69" s="21"/>
      <c r="F69" s="21"/>
      <c r="G69" s="21"/>
      <c r="H69" s="21"/>
      <c r="I69" s="21"/>
      <c r="J69" s="21"/>
      <c r="K69" s="21"/>
      <c r="L69" s="21"/>
      <c r="M69" s="21"/>
      <c r="N69" s="21"/>
      <c r="O69" s="21"/>
      <c r="P69" s="21"/>
      <c r="Q69" s="21"/>
      <c r="R69" s="21"/>
      <c r="S69" s="14"/>
    </row>
    <row r="70" spans="2:19" ht="19.5" customHeight="1" x14ac:dyDescent="0.3">
      <c r="B70" s="13"/>
      <c r="C70" s="21"/>
      <c r="D70" s="21"/>
      <c r="E70" s="21"/>
      <c r="F70" s="21"/>
      <c r="G70" s="21"/>
      <c r="H70" s="21"/>
      <c r="I70" s="21"/>
      <c r="J70" s="21"/>
      <c r="K70" s="21"/>
      <c r="L70" s="21"/>
      <c r="M70" s="21"/>
      <c r="N70" s="21"/>
      <c r="O70" s="21"/>
      <c r="P70" s="21"/>
      <c r="Q70" s="21"/>
      <c r="R70" s="21"/>
      <c r="S70" s="14"/>
    </row>
    <row r="71" spans="2:19" ht="19.5" customHeight="1" x14ac:dyDescent="0.3">
      <c r="B71" s="13"/>
      <c r="C71" s="21"/>
      <c r="D71" s="21"/>
      <c r="E71" s="21"/>
      <c r="F71" s="21"/>
      <c r="G71" s="21"/>
      <c r="H71" s="21"/>
      <c r="I71" s="21"/>
      <c r="J71" s="21"/>
      <c r="K71" s="21"/>
      <c r="L71" s="21"/>
      <c r="M71" s="21"/>
      <c r="N71" s="21"/>
      <c r="O71" s="21"/>
      <c r="P71" s="21"/>
      <c r="Q71" s="21"/>
      <c r="R71" s="21"/>
      <c r="S71" s="14"/>
    </row>
    <row r="72" spans="2:19" ht="19.5" customHeight="1" x14ac:dyDescent="0.3">
      <c r="B72" s="13"/>
      <c r="C72" s="21"/>
      <c r="D72" s="21"/>
      <c r="E72" s="21"/>
      <c r="F72" s="21"/>
      <c r="G72" s="21"/>
      <c r="H72" s="21"/>
      <c r="I72" s="21"/>
      <c r="J72" s="21"/>
      <c r="K72" s="21"/>
      <c r="L72" s="21"/>
      <c r="M72" s="21"/>
      <c r="N72" s="21"/>
      <c r="O72" s="21"/>
      <c r="P72" s="21"/>
      <c r="Q72" s="21"/>
      <c r="R72" s="21"/>
      <c r="S72" s="14"/>
    </row>
    <row r="73" spans="2:19" ht="19.5" customHeight="1" x14ac:dyDescent="0.3">
      <c r="B73" s="13"/>
      <c r="C73" s="21"/>
      <c r="D73" s="21"/>
      <c r="E73" s="21"/>
      <c r="F73" s="21"/>
      <c r="G73" s="21"/>
      <c r="H73" s="21"/>
      <c r="I73" s="21"/>
      <c r="J73" s="21"/>
      <c r="K73" s="21"/>
      <c r="L73" s="21"/>
      <c r="M73" s="21"/>
      <c r="N73" s="21"/>
      <c r="O73" s="21"/>
      <c r="P73" s="21"/>
      <c r="Q73" s="21"/>
      <c r="R73" s="21"/>
      <c r="S73" s="14"/>
    </row>
    <row r="74" spans="2:19" ht="19.5" customHeight="1" x14ac:dyDescent="0.3">
      <c r="B74" s="13"/>
      <c r="C74" s="21"/>
      <c r="D74" s="21"/>
      <c r="E74" s="21"/>
      <c r="F74" s="21"/>
      <c r="G74" s="21"/>
      <c r="H74" s="21"/>
      <c r="I74" s="21"/>
      <c r="J74" s="21"/>
      <c r="K74" s="21"/>
      <c r="L74" s="21"/>
      <c r="M74" s="21"/>
      <c r="N74" s="21"/>
      <c r="O74" s="21"/>
      <c r="P74" s="21"/>
      <c r="Q74" s="21"/>
      <c r="R74" s="21"/>
      <c r="S74" s="14"/>
    </row>
    <row r="75" spans="2:19" ht="19.5" customHeight="1" x14ac:dyDescent="0.3">
      <c r="B75" s="13"/>
      <c r="C75" s="21"/>
      <c r="D75" s="21"/>
      <c r="E75" s="21"/>
      <c r="F75" s="21"/>
      <c r="G75" s="21"/>
      <c r="H75" s="21"/>
      <c r="I75" s="21"/>
      <c r="J75" s="21"/>
      <c r="K75" s="21"/>
      <c r="L75" s="21"/>
      <c r="M75" s="21"/>
      <c r="N75" s="21"/>
      <c r="O75" s="21"/>
      <c r="P75" s="21"/>
      <c r="Q75" s="21"/>
      <c r="R75" s="21"/>
      <c r="S75" s="14"/>
    </row>
    <row r="76" spans="2:19" ht="19.5" customHeight="1" x14ac:dyDescent="0.3">
      <c r="B76" s="13"/>
      <c r="C76" s="21"/>
      <c r="D76" s="21"/>
      <c r="E76" s="21"/>
      <c r="F76" s="21"/>
      <c r="G76" s="21"/>
      <c r="H76" s="21"/>
      <c r="I76" s="21"/>
      <c r="J76" s="21"/>
      <c r="K76" s="21"/>
      <c r="L76" s="21"/>
      <c r="M76" s="21"/>
      <c r="N76" s="21"/>
      <c r="O76" s="21"/>
      <c r="P76" s="21"/>
      <c r="Q76" s="21"/>
      <c r="R76" s="21"/>
      <c r="S76" s="14"/>
    </row>
    <row r="77" spans="2:19" ht="19.5" customHeight="1" x14ac:dyDescent="0.3">
      <c r="B77" s="13"/>
      <c r="C77" s="21"/>
      <c r="D77" s="21"/>
      <c r="E77" s="21"/>
      <c r="F77" s="21"/>
      <c r="G77" s="21"/>
      <c r="H77" s="21"/>
      <c r="I77" s="21"/>
      <c r="J77" s="21"/>
      <c r="K77" s="21"/>
      <c r="L77" s="21"/>
      <c r="M77" s="21"/>
      <c r="N77" s="21"/>
      <c r="O77" s="21"/>
      <c r="P77" s="21"/>
      <c r="Q77" s="21"/>
      <c r="R77" s="21"/>
      <c r="S77" s="14"/>
    </row>
    <row r="78" spans="2:19" ht="19.5" customHeight="1" x14ac:dyDescent="0.3">
      <c r="B78" s="13"/>
      <c r="C78" s="21"/>
      <c r="D78" s="21"/>
      <c r="E78" s="21"/>
      <c r="F78" s="21"/>
      <c r="G78" s="21"/>
      <c r="H78" s="21"/>
      <c r="I78" s="21"/>
      <c r="J78" s="21"/>
      <c r="K78" s="21"/>
      <c r="L78" s="21"/>
      <c r="M78" s="21"/>
      <c r="N78" s="21"/>
      <c r="O78" s="21"/>
      <c r="P78" s="21"/>
      <c r="Q78" s="21"/>
      <c r="R78" s="21"/>
      <c r="S78" s="14"/>
    </row>
    <row r="79" spans="2:19" ht="19.5" customHeight="1" x14ac:dyDescent="0.3">
      <c r="B79" s="13"/>
      <c r="C79" s="21"/>
      <c r="D79" s="21"/>
      <c r="E79" s="21"/>
      <c r="F79" s="21"/>
      <c r="G79" s="21"/>
      <c r="H79" s="21"/>
      <c r="I79" s="21"/>
      <c r="J79" s="21"/>
      <c r="K79" s="21"/>
      <c r="L79" s="21"/>
      <c r="M79" s="21"/>
      <c r="N79" s="21"/>
      <c r="O79" s="21"/>
      <c r="P79" s="21"/>
      <c r="Q79" s="21"/>
      <c r="R79" s="21"/>
      <c r="S79" s="14"/>
    </row>
    <row r="80" spans="2:19" ht="19.5" customHeight="1" x14ac:dyDescent="0.3">
      <c r="B80" s="13"/>
      <c r="C80" s="21"/>
      <c r="D80" s="21"/>
      <c r="E80" s="21"/>
      <c r="F80" s="21"/>
      <c r="G80" s="21"/>
      <c r="H80" s="21"/>
      <c r="I80" s="21"/>
      <c r="J80" s="21"/>
      <c r="K80" s="21"/>
      <c r="L80" s="21"/>
      <c r="M80" s="21"/>
      <c r="N80" s="21"/>
      <c r="O80" s="21"/>
      <c r="P80" s="21"/>
      <c r="Q80" s="21"/>
      <c r="R80" s="21"/>
      <c r="S80" s="14"/>
    </row>
    <row r="81" spans="2:19" ht="19.5" customHeight="1" x14ac:dyDescent="0.3">
      <c r="B81" s="13"/>
      <c r="C81" s="21"/>
      <c r="D81" s="21"/>
      <c r="E81" s="21"/>
      <c r="F81" s="21"/>
      <c r="G81" s="21"/>
      <c r="H81" s="21"/>
      <c r="I81" s="21"/>
      <c r="J81" s="21"/>
      <c r="K81" s="21"/>
      <c r="L81" s="21"/>
      <c r="M81" s="21"/>
      <c r="N81" s="21"/>
      <c r="O81" s="21"/>
      <c r="P81" s="21"/>
      <c r="Q81" s="21"/>
      <c r="R81" s="21"/>
      <c r="S81" s="14"/>
    </row>
    <row r="82" spans="2:19" ht="19.5" customHeight="1" x14ac:dyDescent="0.3">
      <c r="B82" s="13"/>
      <c r="C82" s="21"/>
      <c r="D82" s="21"/>
      <c r="E82" s="21"/>
      <c r="F82" s="21"/>
      <c r="G82" s="21"/>
      <c r="H82" s="21"/>
      <c r="I82" s="21"/>
      <c r="J82" s="21"/>
      <c r="K82" s="21"/>
      <c r="L82" s="21"/>
      <c r="M82" s="21"/>
      <c r="N82" s="21"/>
      <c r="O82" s="21"/>
      <c r="P82" s="21"/>
      <c r="Q82" s="21"/>
      <c r="R82" s="21"/>
      <c r="S82" s="14"/>
    </row>
    <row r="83" spans="2:19" ht="19.5" customHeight="1" x14ac:dyDescent="0.3">
      <c r="B83" s="13"/>
      <c r="C83" s="21"/>
      <c r="D83" s="21"/>
      <c r="E83" s="21"/>
      <c r="F83" s="21"/>
      <c r="G83" s="21"/>
      <c r="H83" s="21"/>
      <c r="I83" s="21"/>
      <c r="J83" s="21"/>
      <c r="K83" s="21"/>
      <c r="L83" s="21"/>
      <c r="M83" s="21"/>
      <c r="N83" s="21"/>
      <c r="O83" s="21"/>
      <c r="P83" s="21"/>
      <c r="Q83" s="21"/>
      <c r="R83" s="21"/>
      <c r="S83" s="14"/>
    </row>
    <row r="84" spans="2:19" ht="19.5" customHeight="1" x14ac:dyDescent="0.3">
      <c r="B84" s="13"/>
      <c r="C84" s="21"/>
      <c r="D84" s="21"/>
      <c r="E84" s="21"/>
      <c r="F84" s="21"/>
      <c r="G84" s="21"/>
      <c r="H84" s="21"/>
      <c r="I84" s="21"/>
      <c r="J84" s="21"/>
      <c r="K84" s="21"/>
      <c r="L84" s="21"/>
      <c r="M84" s="21"/>
      <c r="N84" s="21"/>
      <c r="O84" s="21"/>
      <c r="P84" s="21"/>
      <c r="Q84" s="21"/>
      <c r="R84" s="21"/>
      <c r="S84" s="14"/>
    </row>
    <row r="85" spans="2:19" ht="19.5" customHeight="1" x14ac:dyDescent="0.3">
      <c r="B85" s="13"/>
      <c r="C85" s="21"/>
      <c r="D85" s="21"/>
      <c r="E85" s="21"/>
      <c r="F85" s="21"/>
      <c r="G85" s="21"/>
      <c r="H85" s="21"/>
      <c r="I85" s="21"/>
      <c r="J85" s="21"/>
      <c r="K85" s="21"/>
      <c r="L85" s="21"/>
      <c r="M85" s="21"/>
      <c r="N85" s="21"/>
      <c r="O85" s="21"/>
      <c r="P85" s="21"/>
      <c r="Q85" s="21"/>
      <c r="R85" s="21"/>
      <c r="S85" s="14"/>
    </row>
    <row r="86" spans="2:19" ht="19.5" customHeight="1" x14ac:dyDescent="0.3">
      <c r="B86" s="13"/>
      <c r="C86" s="21"/>
      <c r="D86" s="21"/>
      <c r="E86" s="21"/>
      <c r="F86" s="21"/>
      <c r="G86" s="21"/>
      <c r="H86" s="21"/>
      <c r="I86" s="21"/>
      <c r="J86" s="21"/>
      <c r="K86" s="21"/>
      <c r="L86" s="21"/>
      <c r="M86" s="21"/>
      <c r="N86" s="21"/>
      <c r="O86" s="21"/>
      <c r="P86" s="21"/>
      <c r="Q86" s="21"/>
      <c r="R86" s="21"/>
      <c r="S86" s="14"/>
    </row>
    <row r="87" spans="2:19" ht="19.5" customHeight="1" x14ac:dyDescent="0.3">
      <c r="B87" s="13"/>
      <c r="C87" s="21"/>
      <c r="D87" s="21"/>
      <c r="E87" s="21"/>
      <c r="F87" s="21"/>
      <c r="G87" s="21"/>
      <c r="H87" s="21"/>
      <c r="I87" s="21"/>
      <c r="J87" s="21"/>
      <c r="K87" s="21"/>
      <c r="L87" s="21"/>
      <c r="M87" s="21"/>
      <c r="N87" s="21"/>
      <c r="O87" s="21"/>
      <c r="P87" s="21"/>
      <c r="Q87" s="21"/>
      <c r="R87" s="21"/>
      <c r="S87" s="14"/>
    </row>
    <row r="88" spans="2:19" ht="19.5" customHeight="1" x14ac:dyDescent="0.3">
      <c r="B88" s="13"/>
      <c r="C88" s="21"/>
      <c r="D88" s="21"/>
      <c r="E88" s="21"/>
      <c r="F88" s="21"/>
      <c r="G88" s="21"/>
      <c r="H88" s="21"/>
      <c r="I88" s="21"/>
      <c r="J88" s="21"/>
      <c r="K88" s="21"/>
      <c r="L88" s="21"/>
      <c r="M88" s="21"/>
      <c r="N88" s="21"/>
      <c r="O88" s="21"/>
      <c r="P88" s="21"/>
      <c r="Q88" s="21"/>
      <c r="R88" s="21"/>
      <c r="S88" s="14"/>
    </row>
    <row r="89" spans="2:19" ht="19.5" customHeight="1" x14ac:dyDescent="0.3">
      <c r="B89" s="13"/>
      <c r="C89" s="21"/>
      <c r="D89" s="21"/>
      <c r="E89" s="21"/>
      <c r="F89" s="21"/>
      <c r="G89" s="21"/>
      <c r="H89" s="21"/>
      <c r="I89" s="21"/>
      <c r="J89" s="21"/>
      <c r="K89" s="21"/>
      <c r="L89" s="21"/>
      <c r="M89" s="21"/>
      <c r="N89" s="21"/>
      <c r="O89" s="21"/>
      <c r="P89" s="21"/>
      <c r="Q89" s="21"/>
      <c r="R89" s="21"/>
      <c r="S89" s="14"/>
    </row>
    <row r="90" spans="2:19" ht="19.5" customHeight="1" x14ac:dyDescent="0.3">
      <c r="B90" s="13"/>
      <c r="C90" s="21"/>
      <c r="D90" s="21"/>
      <c r="E90" s="21"/>
      <c r="F90" s="21"/>
      <c r="G90" s="21"/>
      <c r="H90" s="21"/>
      <c r="I90" s="21"/>
      <c r="J90" s="21"/>
      <c r="K90" s="21"/>
      <c r="L90" s="21"/>
      <c r="M90" s="21"/>
      <c r="N90" s="21"/>
      <c r="O90" s="21"/>
      <c r="P90" s="21"/>
      <c r="Q90" s="21"/>
      <c r="R90" s="21"/>
      <c r="S90" s="14"/>
    </row>
    <row r="91" spans="2:19" ht="19.5" customHeight="1" x14ac:dyDescent="0.3">
      <c r="B91" s="13"/>
      <c r="C91" s="21"/>
      <c r="D91" s="21"/>
      <c r="E91" s="21"/>
      <c r="F91" s="21"/>
      <c r="G91" s="21"/>
      <c r="H91" s="21"/>
      <c r="I91" s="21"/>
      <c r="J91" s="21"/>
      <c r="K91" s="21"/>
      <c r="L91" s="21"/>
      <c r="M91" s="21"/>
      <c r="N91" s="21"/>
      <c r="O91" s="21"/>
      <c r="P91" s="21"/>
      <c r="Q91" s="21"/>
      <c r="R91" s="21"/>
      <c r="S91" s="14"/>
    </row>
    <row r="92" spans="2:19" ht="19.5" customHeight="1" x14ac:dyDescent="0.3">
      <c r="B92" s="13"/>
      <c r="C92" s="21"/>
      <c r="D92" s="21"/>
      <c r="E92" s="21"/>
      <c r="F92" s="21"/>
      <c r="G92" s="21"/>
      <c r="H92" s="21"/>
      <c r="I92" s="21"/>
      <c r="J92" s="21"/>
      <c r="K92" s="21"/>
      <c r="L92" s="21"/>
      <c r="M92" s="21"/>
      <c r="N92" s="21"/>
      <c r="O92" s="21"/>
      <c r="P92" s="21"/>
      <c r="Q92" s="21"/>
      <c r="R92" s="21"/>
      <c r="S92" s="14"/>
    </row>
    <row r="93" spans="2:19" ht="19.5" customHeight="1" x14ac:dyDescent="0.3">
      <c r="B93" s="13"/>
      <c r="C93" s="21"/>
      <c r="D93" s="21"/>
      <c r="E93" s="21"/>
      <c r="F93" s="21"/>
      <c r="G93" s="21"/>
      <c r="H93" s="21"/>
      <c r="I93" s="21"/>
      <c r="J93" s="21"/>
      <c r="K93" s="21"/>
      <c r="L93" s="21"/>
      <c r="M93" s="21"/>
      <c r="N93" s="21"/>
      <c r="O93" s="21"/>
      <c r="P93" s="21"/>
      <c r="Q93" s="21"/>
      <c r="R93" s="21"/>
      <c r="S93" s="14"/>
    </row>
    <row r="94" spans="2:19" ht="19.5" customHeight="1" x14ac:dyDescent="0.3">
      <c r="B94" s="13"/>
      <c r="C94" s="21"/>
      <c r="D94" s="21"/>
      <c r="E94" s="21"/>
      <c r="F94" s="21"/>
      <c r="G94" s="21"/>
      <c r="H94" s="21"/>
      <c r="I94" s="21"/>
      <c r="J94" s="21"/>
      <c r="K94" s="21"/>
      <c r="L94" s="21"/>
      <c r="M94" s="21"/>
      <c r="N94" s="21"/>
      <c r="O94" s="21"/>
      <c r="P94" s="21"/>
      <c r="Q94" s="21"/>
      <c r="R94" s="21"/>
      <c r="S94" s="14"/>
    </row>
    <row r="95" spans="2:19" ht="19.5" customHeight="1" x14ac:dyDescent="0.3">
      <c r="B95" s="13"/>
      <c r="C95" s="21"/>
      <c r="D95" s="21"/>
      <c r="E95" s="21"/>
      <c r="F95" s="21"/>
      <c r="G95" s="21"/>
      <c r="H95" s="21"/>
      <c r="I95" s="21"/>
      <c r="J95" s="21"/>
      <c r="K95" s="21"/>
      <c r="L95" s="21"/>
      <c r="M95" s="21"/>
      <c r="N95" s="21"/>
      <c r="O95" s="21"/>
      <c r="P95" s="21"/>
      <c r="Q95" s="21"/>
      <c r="R95" s="21"/>
      <c r="S95" s="14"/>
    </row>
    <row r="96" spans="2:19" ht="19.5" customHeight="1" x14ac:dyDescent="0.3">
      <c r="B96" s="13"/>
      <c r="C96" s="21"/>
      <c r="D96" s="21"/>
      <c r="E96" s="21"/>
      <c r="F96" s="21"/>
      <c r="G96" s="21"/>
      <c r="H96" s="21"/>
      <c r="I96" s="21"/>
      <c r="J96" s="21"/>
      <c r="K96" s="21"/>
      <c r="L96" s="21"/>
      <c r="M96" s="21"/>
      <c r="N96" s="21"/>
      <c r="O96" s="21"/>
      <c r="P96" s="21"/>
      <c r="Q96" s="21"/>
      <c r="R96" s="21"/>
      <c r="S96" s="14"/>
    </row>
    <row r="97" spans="2:19" ht="19.5" customHeight="1" x14ac:dyDescent="0.3">
      <c r="B97" s="13"/>
      <c r="C97" s="21"/>
      <c r="D97" s="21"/>
      <c r="E97" s="21"/>
      <c r="F97" s="21"/>
      <c r="G97" s="21"/>
      <c r="H97" s="21"/>
      <c r="I97" s="21"/>
      <c r="J97" s="21"/>
      <c r="K97" s="21"/>
      <c r="L97" s="21"/>
      <c r="M97" s="21"/>
      <c r="N97" s="21"/>
      <c r="O97" s="21"/>
      <c r="P97" s="21"/>
      <c r="Q97" s="21"/>
      <c r="R97" s="21"/>
      <c r="S97" s="14"/>
    </row>
    <row r="98" spans="2:19" ht="19.5" customHeight="1" x14ac:dyDescent="0.3">
      <c r="B98" s="13"/>
      <c r="C98" s="21"/>
      <c r="D98" s="21"/>
      <c r="E98" s="21"/>
      <c r="F98" s="21"/>
      <c r="G98" s="21"/>
      <c r="H98" s="21"/>
      <c r="I98" s="21"/>
      <c r="J98" s="21"/>
      <c r="K98" s="21"/>
      <c r="L98" s="21"/>
      <c r="M98" s="21"/>
      <c r="N98" s="21"/>
      <c r="O98" s="21"/>
      <c r="P98" s="21"/>
      <c r="Q98" s="21"/>
      <c r="R98" s="21"/>
      <c r="S98" s="14"/>
    </row>
    <row r="99" spans="2:19" ht="19.5" customHeight="1" x14ac:dyDescent="0.3">
      <c r="B99" s="13"/>
      <c r="C99" s="21"/>
      <c r="D99" s="21"/>
      <c r="E99" s="21"/>
      <c r="F99" s="21"/>
      <c r="G99" s="21"/>
      <c r="H99" s="21"/>
      <c r="I99" s="21"/>
      <c r="J99" s="21"/>
      <c r="K99" s="21"/>
      <c r="L99" s="21"/>
      <c r="M99" s="21"/>
      <c r="N99" s="21"/>
      <c r="O99" s="21"/>
      <c r="P99" s="21"/>
      <c r="Q99" s="21"/>
      <c r="R99" s="21"/>
      <c r="S99" s="14"/>
    </row>
    <row r="100" spans="2:19" ht="19.5" customHeight="1" x14ac:dyDescent="0.3">
      <c r="B100" s="13"/>
      <c r="C100" s="21"/>
      <c r="D100" s="21"/>
      <c r="E100" s="21"/>
      <c r="F100" s="21"/>
      <c r="G100" s="21"/>
      <c r="H100" s="21"/>
      <c r="I100" s="21"/>
      <c r="J100" s="21"/>
      <c r="K100" s="21"/>
      <c r="L100" s="21"/>
      <c r="M100" s="21"/>
      <c r="N100" s="21"/>
      <c r="O100" s="21"/>
      <c r="P100" s="21"/>
      <c r="Q100" s="21"/>
      <c r="R100" s="21"/>
      <c r="S100" s="14"/>
    </row>
    <row r="101" spans="2:19" ht="19.5" customHeight="1" x14ac:dyDescent="0.3">
      <c r="B101" s="13"/>
      <c r="C101" s="21"/>
      <c r="D101" s="21"/>
      <c r="E101" s="21"/>
      <c r="F101" s="21"/>
      <c r="G101" s="21"/>
      <c r="H101" s="21"/>
      <c r="I101" s="21"/>
      <c r="J101" s="21"/>
      <c r="K101" s="21"/>
      <c r="L101" s="21"/>
      <c r="M101" s="21"/>
      <c r="N101" s="21"/>
      <c r="O101" s="21"/>
      <c r="P101" s="21"/>
      <c r="Q101" s="21"/>
      <c r="R101" s="21"/>
      <c r="S101" s="14"/>
    </row>
    <row r="102" spans="2:19" ht="19.5" customHeight="1" x14ac:dyDescent="0.3">
      <c r="B102" s="13"/>
      <c r="C102" s="21"/>
      <c r="D102" s="21"/>
      <c r="E102" s="21"/>
      <c r="F102" s="21"/>
      <c r="G102" s="21"/>
      <c r="H102" s="21"/>
      <c r="I102" s="21"/>
      <c r="J102" s="21"/>
      <c r="K102" s="21"/>
      <c r="L102" s="21"/>
      <c r="M102" s="21"/>
      <c r="N102" s="21"/>
      <c r="O102" s="21"/>
      <c r="P102" s="21"/>
      <c r="Q102" s="21"/>
      <c r="R102" s="21"/>
      <c r="S102" s="14"/>
    </row>
    <row r="103" spans="2:19" ht="19.5" customHeight="1" x14ac:dyDescent="0.3">
      <c r="B103" s="13"/>
      <c r="C103" s="21"/>
      <c r="D103" s="21"/>
      <c r="E103" s="21"/>
      <c r="F103" s="21"/>
      <c r="G103" s="21"/>
      <c r="H103" s="21"/>
      <c r="I103" s="21"/>
      <c r="J103" s="21"/>
      <c r="K103" s="21"/>
      <c r="L103" s="21"/>
      <c r="M103" s="21"/>
      <c r="N103" s="21"/>
      <c r="O103" s="21"/>
      <c r="P103" s="21"/>
      <c r="Q103" s="21"/>
      <c r="R103" s="21"/>
      <c r="S103" s="14"/>
    </row>
    <row r="104" spans="2:19" ht="19.5" customHeight="1" x14ac:dyDescent="0.3">
      <c r="B104" s="13"/>
      <c r="C104" s="21"/>
      <c r="D104" s="21"/>
      <c r="E104" s="21"/>
      <c r="F104" s="21"/>
      <c r="G104" s="21"/>
      <c r="H104" s="21"/>
      <c r="I104" s="21"/>
      <c r="J104" s="21"/>
      <c r="K104" s="21"/>
      <c r="L104" s="21"/>
      <c r="M104" s="21"/>
      <c r="N104" s="21"/>
      <c r="O104" s="21"/>
      <c r="P104" s="21"/>
      <c r="Q104" s="21"/>
      <c r="R104" s="21"/>
      <c r="S104" s="14"/>
    </row>
    <row r="105" spans="2:19" ht="19.5" customHeight="1" x14ac:dyDescent="0.3">
      <c r="B105" s="13"/>
      <c r="C105" s="21"/>
      <c r="D105" s="21"/>
      <c r="E105" s="21"/>
      <c r="F105" s="21"/>
      <c r="G105" s="21"/>
      <c r="H105" s="21"/>
      <c r="I105" s="21"/>
      <c r="J105" s="21"/>
      <c r="K105" s="21"/>
      <c r="L105" s="21"/>
      <c r="M105" s="21"/>
      <c r="N105" s="21"/>
      <c r="O105" s="21"/>
      <c r="P105" s="21"/>
      <c r="Q105" s="21"/>
      <c r="R105" s="21"/>
      <c r="S105" s="14"/>
    </row>
    <row r="106" spans="2:19" ht="19.5" customHeight="1" x14ac:dyDescent="0.3">
      <c r="B106" s="13"/>
      <c r="C106" s="21"/>
      <c r="D106" s="21"/>
      <c r="E106" s="21"/>
      <c r="F106" s="21"/>
      <c r="G106" s="21"/>
      <c r="H106" s="21"/>
      <c r="I106" s="21"/>
      <c r="J106" s="21"/>
      <c r="K106" s="21"/>
      <c r="L106" s="21"/>
      <c r="M106" s="21"/>
      <c r="N106" s="21"/>
      <c r="O106" s="21"/>
      <c r="P106" s="21"/>
      <c r="Q106" s="21"/>
      <c r="R106" s="21"/>
      <c r="S106" s="14"/>
    </row>
    <row r="107" spans="2:19" ht="19.5" customHeight="1" x14ac:dyDescent="0.3">
      <c r="C107" s="19"/>
      <c r="D107" s="19"/>
      <c r="E107" s="19"/>
      <c r="F107" s="19"/>
      <c r="G107" s="19"/>
      <c r="H107" s="19"/>
      <c r="I107" s="19"/>
      <c r="J107" s="19"/>
      <c r="K107" s="19"/>
      <c r="L107" s="19"/>
      <c r="M107" s="19"/>
      <c r="N107" s="19"/>
      <c r="O107" s="19"/>
      <c r="P107" s="19"/>
      <c r="Q107" s="19"/>
      <c r="R107" s="19"/>
    </row>
  </sheetData>
  <mergeCells count="6">
    <mergeCell ref="C6:R6"/>
    <mergeCell ref="S5:S6"/>
    <mergeCell ref="U6:AJ9"/>
    <mergeCell ref="A2:AK2"/>
    <mergeCell ref="M4:S4"/>
    <mergeCell ref="G4:L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EB16B-6E67-4422-A375-B532A294E20D}">
  <dimension ref="A1:B101"/>
  <sheetViews>
    <sheetView workbookViewId="0">
      <selection activeCell="G17" sqref="G17"/>
    </sheetView>
  </sheetViews>
  <sheetFormatPr defaultRowHeight="14.4" x14ac:dyDescent="0.3"/>
  <sheetData>
    <row r="1" spans="1:2" x14ac:dyDescent="0.3">
      <c r="A1" s="2" t="s">
        <v>6</v>
      </c>
      <c r="B1" s="2" t="s">
        <v>24</v>
      </c>
    </row>
    <row r="2" spans="1:2" x14ac:dyDescent="0.3">
      <c r="A2" s="19">
        <f>Data!S7</f>
        <v>46.875</v>
      </c>
      <c r="B2" s="2">
        <f>Data!B7</f>
        <v>1</v>
      </c>
    </row>
    <row r="3" spans="1:2" x14ac:dyDescent="0.3">
      <c r="A3" s="19">
        <f>Data!S8</f>
        <v>51.5625</v>
      </c>
      <c r="B3" s="2">
        <f>Data!B8</f>
        <v>2</v>
      </c>
    </row>
    <row r="4" spans="1:2" x14ac:dyDescent="0.3">
      <c r="A4" s="19">
        <f>Data!S9</f>
        <v>45.3125</v>
      </c>
      <c r="B4" s="2">
        <f>Data!B9</f>
        <v>3</v>
      </c>
    </row>
    <row r="5" spans="1:2" x14ac:dyDescent="0.3">
      <c r="A5" s="19">
        <f>Data!S10</f>
        <v>46.875</v>
      </c>
      <c r="B5" s="2">
        <f>Data!B10</f>
        <v>4</v>
      </c>
    </row>
    <row r="6" spans="1:2" x14ac:dyDescent="0.3">
      <c r="A6" s="19">
        <f>Data!S11</f>
        <v>51.5625</v>
      </c>
      <c r="B6" s="2">
        <f>Data!B11</f>
        <v>5</v>
      </c>
    </row>
    <row r="7" spans="1:2" x14ac:dyDescent="0.3">
      <c r="A7" s="19">
        <f>Data!S12</f>
        <v>0</v>
      </c>
      <c r="B7" s="2">
        <f>Data!B12</f>
        <v>0</v>
      </c>
    </row>
    <row r="8" spans="1:2" x14ac:dyDescent="0.3">
      <c r="A8" s="19">
        <f>Data!S13</f>
        <v>0</v>
      </c>
      <c r="B8" s="2">
        <f>Data!B13</f>
        <v>0</v>
      </c>
    </row>
    <row r="9" spans="1:2" x14ac:dyDescent="0.3">
      <c r="A9" s="19">
        <f>Data!S14</f>
        <v>0</v>
      </c>
      <c r="B9" s="2">
        <f>Data!B14</f>
        <v>0</v>
      </c>
    </row>
    <row r="10" spans="1:2" x14ac:dyDescent="0.3">
      <c r="A10" s="19">
        <f>Data!S15</f>
        <v>0</v>
      </c>
      <c r="B10" s="2">
        <f>Data!B15</f>
        <v>0</v>
      </c>
    </row>
    <row r="11" spans="1:2" x14ac:dyDescent="0.3">
      <c r="A11" s="19">
        <f>Data!S16</f>
        <v>0</v>
      </c>
      <c r="B11" s="2">
        <f>Data!B16</f>
        <v>0</v>
      </c>
    </row>
    <row r="12" spans="1:2" x14ac:dyDescent="0.3">
      <c r="A12" s="19">
        <f>Data!S17</f>
        <v>0</v>
      </c>
      <c r="B12" s="2">
        <f>Data!B17</f>
        <v>0</v>
      </c>
    </row>
    <row r="13" spans="1:2" x14ac:dyDescent="0.3">
      <c r="A13" s="19">
        <f>Data!S18</f>
        <v>0</v>
      </c>
      <c r="B13" s="2">
        <f>Data!B18</f>
        <v>0</v>
      </c>
    </row>
    <row r="14" spans="1:2" x14ac:dyDescent="0.3">
      <c r="A14" s="19">
        <f>Data!S19</f>
        <v>0</v>
      </c>
      <c r="B14" s="2">
        <f>Data!B19</f>
        <v>0</v>
      </c>
    </row>
    <row r="15" spans="1:2" x14ac:dyDescent="0.3">
      <c r="A15" s="19">
        <f>Data!S20</f>
        <v>0</v>
      </c>
      <c r="B15" s="2">
        <f>Data!B20</f>
        <v>0</v>
      </c>
    </row>
    <row r="16" spans="1:2" x14ac:dyDescent="0.3">
      <c r="A16" s="19">
        <f>Data!S21</f>
        <v>0</v>
      </c>
      <c r="B16" s="2">
        <f>Data!B21</f>
        <v>0</v>
      </c>
    </row>
    <row r="17" spans="1:2" x14ac:dyDescent="0.3">
      <c r="A17" s="19">
        <f>Data!S22</f>
        <v>0</v>
      </c>
      <c r="B17" s="2">
        <f>Data!B22</f>
        <v>0</v>
      </c>
    </row>
    <row r="18" spans="1:2" x14ac:dyDescent="0.3">
      <c r="A18" s="19">
        <f>Data!S23</f>
        <v>0</v>
      </c>
      <c r="B18" s="2">
        <f>Data!B23</f>
        <v>0</v>
      </c>
    </row>
    <row r="19" spans="1:2" x14ac:dyDescent="0.3">
      <c r="A19" s="19">
        <f>Data!S24</f>
        <v>0</v>
      </c>
      <c r="B19" s="2">
        <f>Data!B24</f>
        <v>0</v>
      </c>
    </row>
    <row r="20" spans="1:2" x14ac:dyDescent="0.3">
      <c r="A20" s="19">
        <f>Data!S25</f>
        <v>0</v>
      </c>
      <c r="B20" s="2">
        <f>Data!B25</f>
        <v>0</v>
      </c>
    </row>
    <row r="21" spans="1:2" x14ac:dyDescent="0.3">
      <c r="A21" s="19">
        <f>Data!S26</f>
        <v>0</v>
      </c>
      <c r="B21" s="2">
        <f>Data!B26</f>
        <v>0</v>
      </c>
    </row>
    <row r="22" spans="1:2" x14ac:dyDescent="0.3">
      <c r="A22" s="19">
        <f>Data!S27</f>
        <v>0</v>
      </c>
      <c r="B22" s="2">
        <f>Data!B27</f>
        <v>0</v>
      </c>
    </row>
    <row r="23" spans="1:2" x14ac:dyDescent="0.3">
      <c r="A23" s="19">
        <f>Data!S28</f>
        <v>0</v>
      </c>
      <c r="B23" s="2">
        <f>Data!B28</f>
        <v>0</v>
      </c>
    </row>
    <row r="24" spans="1:2" x14ac:dyDescent="0.3">
      <c r="A24" s="19">
        <f>Data!S29</f>
        <v>0</v>
      </c>
      <c r="B24" s="2">
        <f>Data!B29</f>
        <v>0</v>
      </c>
    </row>
    <row r="25" spans="1:2" x14ac:dyDescent="0.3">
      <c r="A25" s="19">
        <f>Data!S30</f>
        <v>0</v>
      </c>
      <c r="B25" s="2">
        <f>Data!B30</f>
        <v>0</v>
      </c>
    </row>
    <row r="26" spans="1:2" x14ac:dyDescent="0.3">
      <c r="A26" s="19">
        <f>Data!S31</f>
        <v>0</v>
      </c>
      <c r="B26" s="2">
        <f>Data!B31</f>
        <v>0</v>
      </c>
    </row>
    <row r="27" spans="1:2" x14ac:dyDescent="0.3">
      <c r="A27" s="19">
        <f>Data!S32</f>
        <v>0</v>
      </c>
      <c r="B27" s="2">
        <f>Data!B32</f>
        <v>0</v>
      </c>
    </row>
    <row r="28" spans="1:2" x14ac:dyDescent="0.3">
      <c r="A28" s="19">
        <f>Data!S33</f>
        <v>0</v>
      </c>
      <c r="B28" s="2">
        <f>Data!B33</f>
        <v>0</v>
      </c>
    </row>
    <row r="29" spans="1:2" x14ac:dyDescent="0.3">
      <c r="A29" s="19">
        <f>Data!S34</f>
        <v>0</v>
      </c>
      <c r="B29" s="2">
        <f>Data!B34</f>
        <v>0</v>
      </c>
    </row>
    <row r="30" spans="1:2" x14ac:dyDescent="0.3">
      <c r="A30" s="19">
        <f>Data!S35</f>
        <v>0</v>
      </c>
      <c r="B30" s="2">
        <f>Data!B35</f>
        <v>0</v>
      </c>
    </row>
    <row r="31" spans="1:2" x14ac:dyDescent="0.3">
      <c r="A31" s="19">
        <f>Data!S36</f>
        <v>0</v>
      </c>
      <c r="B31" s="2">
        <f>Data!B36</f>
        <v>0</v>
      </c>
    </row>
    <row r="32" spans="1:2" x14ac:dyDescent="0.3">
      <c r="A32" s="19">
        <f>Data!S37</f>
        <v>0</v>
      </c>
      <c r="B32" s="2">
        <f>Data!B37</f>
        <v>0</v>
      </c>
    </row>
    <row r="33" spans="1:2" x14ac:dyDescent="0.3">
      <c r="A33" s="19">
        <f>Data!S38</f>
        <v>0</v>
      </c>
      <c r="B33" s="2">
        <f>Data!B38</f>
        <v>0</v>
      </c>
    </row>
    <row r="34" spans="1:2" x14ac:dyDescent="0.3">
      <c r="A34" s="19">
        <f>Data!S39</f>
        <v>0</v>
      </c>
      <c r="B34" s="2">
        <f>Data!B39</f>
        <v>0</v>
      </c>
    </row>
    <row r="35" spans="1:2" x14ac:dyDescent="0.3">
      <c r="A35" s="19">
        <f>Data!S40</f>
        <v>0</v>
      </c>
      <c r="B35" s="2">
        <f>Data!B40</f>
        <v>0</v>
      </c>
    </row>
    <row r="36" spans="1:2" x14ac:dyDescent="0.3">
      <c r="A36" s="19">
        <f>Data!S41</f>
        <v>0</v>
      </c>
      <c r="B36" s="2">
        <f>Data!B41</f>
        <v>0</v>
      </c>
    </row>
    <row r="37" spans="1:2" x14ac:dyDescent="0.3">
      <c r="A37" s="19">
        <f>Data!S42</f>
        <v>0</v>
      </c>
      <c r="B37" s="2">
        <f>Data!B42</f>
        <v>0</v>
      </c>
    </row>
    <row r="38" spans="1:2" x14ac:dyDescent="0.3">
      <c r="A38" s="19">
        <f>Data!S43</f>
        <v>0</v>
      </c>
      <c r="B38" s="2">
        <f>Data!B43</f>
        <v>0</v>
      </c>
    </row>
    <row r="39" spans="1:2" x14ac:dyDescent="0.3">
      <c r="A39" s="19">
        <f>Data!S44</f>
        <v>0</v>
      </c>
      <c r="B39" s="2">
        <f>Data!B44</f>
        <v>0</v>
      </c>
    </row>
    <row r="40" spans="1:2" x14ac:dyDescent="0.3">
      <c r="A40" s="19">
        <f>Data!S45</f>
        <v>0</v>
      </c>
      <c r="B40" s="2">
        <f>Data!B45</f>
        <v>0</v>
      </c>
    </row>
    <row r="41" spans="1:2" x14ac:dyDescent="0.3">
      <c r="A41" s="19">
        <f>Data!S46</f>
        <v>0</v>
      </c>
      <c r="B41" s="2">
        <f>Data!B46</f>
        <v>0</v>
      </c>
    </row>
    <row r="42" spans="1:2" x14ac:dyDescent="0.3">
      <c r="A42" s="19">
        <f>Data!S47</f>
        <v>0</v>
      </c>
      <c r="B42" s="2">
        <f>Data!B47</f>
        <v>0</v>
      </c>
    </row>
    <row r="43" spans="1:2" x14ac:dyDescent="0.3">
      <c r="A43" s="19">
        <f>Data!S48</f>
        <v>0</v>
      </c>
      <c r="B43" s="2">
        <f>Data!B48</f>
        <v>0</v>
      </c>
    </row>
    <row r="44" spans="1:2" x14ac:dyDescent="0.3">
      <c r="A44" s="19">
        <f>Data!S49</f>
        <v>0</v>
      </c>
      <c r="B44" s="2">
        <f>Data!B49</f>
        <v>0</v>
      </c>
    </row>
    <row r="45" spans="1:2" x14ac:dyDescent="0.3">
      <c r="A45" s="19">
        <f>Data!S50</f>
        <v>0</v>
      </c>
      <c r="B45" s="2">
        <f>Data!B50</f>
        <v>0</v>
      </c>
    </row>
    <row r="46" spans="1:2" x14ac:dyDescent="0.3">
      <c r="A46" s="19">
        <f>Data!S51</f>
        <v>0</v>
      </c>
      <c r="B46" s="2">
        <f>Data!B51</f>
        <v>0</v>
      </c>
    </row>
    <row r="47" spans="1:2" x14ac:dyDescent="0.3">
      <c r="A47" s="19">
        <f>Data!S52</f>
        <v>0</v>
      </c>
      <c r="B47" s="2">
        <f>Data!B52</f>
        <v>0</v>
      </c>
    </row>
    <row r="48" spans="1:2" x14ac:dyDescent="0.3">
      <c r="A48" s="19">
        <f>Data!S53</f>
        <v>0</v>
      </c>
      <c r="B48" s="2">
        <f>Data!B53</f>
        <v>0</v>
      </c>
    </row>
    <row r="49" spans="1:2" x14ac:dyDescent="0.3">
      <c r="A49" s="19">
        <f>Data!S54</f>
        <v>0</v>
      </c>
      <c r="B49" s="2">
        <f>Data!B54</f>
        <v>0</v>
      </c>
    </row>
    <row r="50" spans="1:2" x14ac:dyDescent="0.3">
      <c r="A50" s="19">
        <f>Data!S55</f>
        <v>0</v>
      </c>
      <c r="B50" s="2">
        <f>Data!B55</f>
        <v>0</v>
      </c>
    </row>
    <row r="51" spans="1:2" x14ac:dyDescent="0.3">
      <c r="A51" s="19">
        <f>Data!S56</f>
        <v>0</v>
      </c>
      <c r="B51" s="2">
        <f>Data!B56</f>
        <v>0</v>
      </c>
    </row>
    <row r="52" spans="1:2" x14ac:dyDescent="0.3">
      <c r="A52" s="19">
        <f>Data!S57</f>
        <v>0</v>
      </c>
      <c r="B52" s="2">
        <f>Data!B57</f>
        <v>0</v>
      </c>
    </row>
    <row r="53" spans="1:2" x14ac:dyDescent="0.3">
      <c r="A53" s="19">
        <f>Data!S58</f>
        <v>0</v>
      </c>
      <c r="B53" s="2">
        <f>Data!B58</f>
        <v>0</v>
      </c>
    </row>
    <row r="54" spans="1:2" x14ac:dyDescent="0.3">
      <c r="A54" s="19">
        <f>Data!S59</f>
        <v>0</v>
      </c>
      <c r="B54" s="2">
        <f>Data!B59</f>
        <v>0</v>
      </c>
    </row>
    <row r="55" spans="1:2" x14ac:dyDescent="0.3">
      <c r="A55" s="19">
        <f>Data!S60</f>
        <v>0</v>
      </c>
      <c r="B55" s="2">
        <f>Data!B60</f>
        <v>0</v>
      </c>
    </row>
    <row r="56" spans="1:2" x14ac:dyDescent="0.3">
      <c r="A56" s="19">
        <f>Data!S61</f>
        <v>0</v>
      </c>
      <c r="B56" s="2">
        <f>Data!B61</f>
        <v>0</v>
      </c>
    </row>
    <row r="57" spans="1:2" x14ac:dyDescent="0.3">
      <c r="A57" s="19">
        <f>Data!S62</f>
        <v>0</v>
      </c>
      <c r="B57" s="2">
        <f>Data!B62</f>
        <v>0</v>
      </c>
    </row>
    <row r="58" spans="1:2" x14ac:dyDescent="0.3">
      <c r="A58" s="19">
        <f>Data!S63</f>
        <v>0</v>
      </c>
      <c r="B58" s="2">
        <f>Data!B63</f>
        <v>0</v>
      </c>
    </row>
    <row r="59" spans="1:2" x14ac:dyDescent="0.3">
      <c r="A59" s="19">
        <f>Data!S64</f>
        <v>0</v>
      </c>
      <c r="B59" s="2">
        <f>Data!B64</f>
        <v>0</v>
      </c>
    </row>
    <row r="60" spans="1:2" x14ac:dyDescent="0.3">
      <c r="A60" s="19">
        <f>Data!S65</f>
        <v>0</v>
      </c>
      <c r="B60" s="2">
        <f>Data!B65</f>
        <v>0</v>
      </c>
    </row>
    <row r="61" spans="1:2" x14ac:dyDescent="0.3">
      <c r="A61" s="19">
        <f>Data!S66</f>
        <v>0</v>
      </c>
      <c r="B61" s="2">
        <f>Data!B66</f>
        <v>0</v>
      </c>
    </row>
    <row r="62" spans="1:2" x14ac:dyDescent="0.3">
      <c r="A62" s="19">
        <f>Data!S67</f>
        <v>0</v>
      </c>
      <c r="B62" s="2">
        <f>Data!B67</f>
        <v>0</v>
      </c>
    </row>
    <row r="63" spans="1:2" x14ac:dyDescent="0.3">
      <c r="A63" s="19">
        <f>Data!S68</f>
        <v>0</v>
      </c>
      <c r="B63" s="2">
        <f>Data!B68</f>
        <v>0</v>
      </c>
    </row>
    <row r="64" spans="1:2" x14ac:dyDescent="0.3">
      <c r="A64" s="19">
        <f>Data!S69</f>
        <v>0</v>
      </c>
      <c r="B64" s="2">
        <f>Data!B69</f>
        <v>0</v>
      </c>
    </row>
    <row r="65" spans="1:2" x14ac:dyDescent="0.3">
      <c r="A65" s="19">
        <f>Data!S70</f>
        <v>0</v>
      </c>
      <c r="B65" s="2">
        <f>Data!B70</f>
        <v>0</v>
      </c>
    </row>
    <row r="66" spans="1:2" x14ac:dyDescent="0.3">
      <c r="A66" s="19">
        <f>Data!S71</f>
        <v>0</v>
      </c>
      <c r="B66" s="2">
        <f>Data!B71</f>
        <v>0</v>
      </c>
    </row>
    <row r="67" spans="1:2" x14ac:dyDescent="0.3">
      <c r="A67" s="19">
        <f>Data!S72</f>
        <v>0</v>
      </c>
      <c r="B67" s="2">
        <f>Data!B72</f>
        <v>0</v>
      </c>
    </row>
    <row r="68" spans="1:2" x14ac:dyDescent="0.3">
      <c r="A68" s="19">
        <f>Data!S73</f>
        <v>0</v>
      </c>
      <c r="B68" s="2">
        <f>Data!B73</f>
        <v>0</v>
      </c>
    </row>
    <row r="69" spans="1:2" x14ac:dyDescent="0.3">
      <c r="A69" s="19">
        <f>Data!S74</f>
        <v>0</v>
      </c>
      <c r="B69" s="2">
        <f>Data!B74</f>
        <v>0</v>
      </c>
    </row>
    <row r="70" spans="1:2" x14ac:dyDescent="0.3">
      <c r="A70" s="19">
        <f>Data!S75</f>
        <v>0</v>
      </c>
      <c r="B70" s="2">
        <f>Data!B75</f>
        <v>0</v>
      </c>
    </row>
    <row r="71" spans="1:2" x14ac:dyDescent="0.3">
      <c r="A71" s="19">
        <f>Data!S76</f>
        <v>0</v>
      </c>
      <c r="B71" s="2">
        <f>Data!B76</f>
        <v>0</v>
      </c>
    </row>
    <row r="72" spans="1:2" x14ac:dyDescent="0.3">
      <c r="A72" s="19">
        <f>Data!S77</f>
        <v>0</v>
      </c>
      <c r="B72" s="2">
        <f>Data!B77</f>
        <v>0</v>
      </c>
    </row>
    <row r="73" spans="1:2" x14ac:dyDescent="0.3">
      <c r="A73" s="19">
        <f>Data!S78</f>
        <v>0</v>
      </c>
      <c r="B73" s="2">
        <f>Data!B78</f>
        <v>0</v>
      </c>
    </row>
    <row r="74" spans="1:2" x14ac:dyDescent="0.3">
      <c r="A74" s="19">
        <f>Data!S79</f>
        <v>0</v>
      </c>
      <c r="B74" s="2">
        <f>Data!B79</f>
        <v>0</v>
      </c>
    </row>
    <row r="75" spans="1:2" x14ac:dyDescent="0.3">
      <c r="A75" s="19">
        <f>Data!S80</f>
        <v>0</v>
      </c>
      <c r="B75" s="2">
        <f>Data!B80</f>
        <v>0</v>
      </c>
    </row>
    <row r="76" spans="1:2" x14ac:dyDescent="0.3">
      <c r="A76" s="19">
        <f>Data!S81</f>
        <v>0</v>
      </c>
      <c r="B76" s="2">
        <f>Data!B81</f>
        <v>0</v>
      </c>
    </row>
    <row r="77" spans="1:2" x14ac:dyDescent="0.3">
      <c r="A77" s="19">
        <f>Data!S82</f>
        <v>0</v>
      </c>
      <c r="B77" s="2">
        <f>Data!B82</f>
        <v>0</v>
      </c>
    </row>
    <row r="78" spans="1:2" x14ac:dyDescent="0.3">
      <c r="A78" s="19">
        <f>Data!S83</f>
        <v>0</v>
      </c>
      <c r="B78" s="2">
        <f>Data!B83</f>
        <v>0</v>
      </c>
    </row>
    <row r="79" spans="1:2" x14ac:dyDescent="0.3">
      <c r="A79" s="19">
        <f>Data!S84</f>
        <v>0</v>
      </c>
      <c r="B79" s="2">
        <f>Data!B84</f>
        <v>0</v>
      </c>
    </row>
    <row r="80" spans="1:2" x14ac:dyDescent="0.3">
      <c r="A80" s="19">
        <f>Data!S85</f>
        <v>0</v>
      </c>
      <c r="B80" s="2">
        <f>Data!B85</f>
        <v>0</v>
      </c>
    </row>
    <row r="81" spans="1:2" x14ac:dyDescent="0.3">
      <c r="A81" s="19">
        <f>Data!S86</f>
        <v>0</v>
      </c>
      <c r="B81" s="2">
        <f>Data!B86</f>
        <v>0</v>
      </c>
    </row>
    <row r="82" spans="1:2" x14ac:dyDescent="0.3">
      <c r="A82" s="19">
        <f>Data!S87</f>
        <v>0</v>
      </c>
      <c r="B82" s="2">
        <f>Data!B87</f>
        <v>0</v>
      </c>
    </row>
    <row r="83" spans="1:2" x14ac:dyDescent="0.3">
      <c r="A83" s="19">
        <f>Data!S88</f>
        <v>0</v>
      </c>
      <c r="B83" s="2">
        <f>Data!B88</f>
        <v>0</v>
      </c>
    </row>
    <row r="84" spans="1:2" x14ac:dyDescent="0.3">
      <c r="A84" s="19">
        <f>Data!S89</f>
        <v>0</v>
      </c>
      <c r="B84" s="2">
        <f>Data!B89</f>
        <v>0</v>
      </c>
    </row>
    <row r="85" spans="1:2" x14ac:dyDescent="0.3">
      <c r="A85" s="19">
        <f>Data!S90</f>
        <v>0</v>
      </c>
      <c r="B85" s="2">
        <f>Data!B90</f>
        <v>0</v>
      </c>
    </row>
    <row r="86" spans="1:2" x14ac:dyDescent="0.3">
      <c r="A86" s="19">
        <f>Data!S91</f>
        <v>0</v>
      </c>
      <c r="B86" s="2">
        <f>Data!B91</f>
        <v>0</v>
      </c>
    </row>
    <row r="87" spans="1:2" x14ac:dyDescent="0.3">
      <c r="A87" s="19">
        <f>Data!S92</f>
        <v>0</v>
      </c>
      <c r="B87" s="2">
        <f>Data!B92</f>
        <v>0</v>
      </c>
    </row>
    <row r="88" spans="1:2" x14ac:dyDescent="0.3">
      <c r="A88" s="19">
        <f>Data!S93</f>
        <v>0</v>
      </c>
      <c r="B88" s="2">
        <f>Data!B93</f>
        <v>0</v>
      </c>
    </row>
    <row r="89" spans="1:2" x14ac:dyDescent="0.3">
      <c r="A89" s="19">
        <f>Data!S94</f>
        <v>0</v>
      </c>
      <c r="B89" s="2">
        <f>Data!B94</f>
        <v>0</v>
      </c>
    </row>
    <row r="90" spans="1:2" x14ac:dyDescent="0.3">
      <c r="A90" s="19">
        <f>Data!S95</f>
        <v>0</v>
      </c>
      <c r="B90" s="2">
        <f>Data!B95</f>
        <v>0</v>
      </c>
    </row>
    <row r="91" spans="1:2" x14ac:dyDescent="0.3">
      <c r="A91" s="19">
        <f>Data!S96</f>
        <v>0</v>
      </c>
      <c r="B91" s="2">
        <f>Data!B96</f>
        <v>0</v>
      </c>
    </row>
    <row r="92" spans="1:2" x14ac:dyDescent="0.3">
      <c r="A92" s="19">
        <f>Data!S97</f>
        <v>0</v>
      </c>
      <c r="B92" s="2">
        <f>Data!B97</f>
        <v>0</v>
      </c>
    </row>
    <row r="93" spans="1:2" x14ac:dyDescent="0.3">
      <c r="A93" s="19">
        <f>Data!S98</f>
        <v>0</v>
      </c>
      <c r="B93" s="2">
        <f>Data!B98</f>
        <v>0</v>
      </c>
    </row>
    <row r="94" spans="1:2" x14ac:dyDescent="0.3">
      <c r="A94" s="19">
        <f>Data!S99</f>
        <v>0</v>
      </c>
      <c r="B94" s="2">
        <f>Data!B99</f>
        <v>0</v>
      </c>
    </row>
    <row r="95" spans="1:2" x14ac:dyDescent="0.3">
      <c r="A95" s="19">
        <f>Data!S100</f>
        <v>0</v>
      </c>
      <c r="B95" s="2">
        <f>Data!B100</f>
        <v>0</v>
      </c>
    </row>
    <row r="96" spans="1:2" x14ac:dyDescent="0.3">
      <c r="A96" s="19">
        <f>Data!S101</f>
        <v>0</v>
      </c>
      <c r="B96" s="2">
        <f>Data!B101</f>
        <v>0</v>
      </c>
    </row>
    <row r="97" spans="1:2" x14ac:dyDescent="0.3">
      <c r="A97" s="19">
        <f>Data!S102</f>
        <v>0</v>
      </c>
      <c r="B97" s="2">
        <f>Data!B102</f>
        <v>0</v>
      </c>
    </row>
    <row r="98" spans="1:2" x14ac:dyDescent="0.3">
      <c r="A98" s="19">
        <f>Data!S103</f>
        <v>0</v>
      </c>
      <c r="B98" s="2">
        <f>Data!B103</f>
        <v>0</v>
      </c>
    </row>
    <row r="99" spans="1:2" x14ac:dyDescent="0.3">
      <c r="A99" s="19">
        <f>Data!S104</f>
        <v>0</v>
      </c>
      <c r="B99" s="2">
        <f>Data!B104</f>
        <v>0</v>
      </c>
    </row>
    <row r="100" spans="1:2" x14ac:dyDescent="0.3">
      <c r="A100" s="19">
        <f>Data!S105</f>
        <v>0</v>
      </c>
      <c r="B100" s="2">
        <f>Data!B105</f>
        <v>0</v>
      </c>
    </row>
    <row r="101" spans="1:2" x14ac:dyDescent="0.3">
      <c r="A101" s="19">
        <f>Data!S106</f>
        <v>0</v>
      </c>
      <c r="B101" s="2">
        <f>Data!B106</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23B4-473E-4849-A6B9-CBE17ABBC574}">
  <dimension ref="A1:AD28"/>
  <sheetViews>
    <sheetView showGridLines="0" showRowColHeaders="0" workbookViewId="0">
      <selection activeCell="R25" sqref="R25"/>
    </sheetView>
  </sheetViews>
  <sheetFormatPr defaultColWidth="0" defaultRowHeight="14.4" zeroHeight="1" x14ac:dyDescent="0.3"/>
  <cols>
    <col min="1" max="2" width="3.6640625" customWidth="1"/>
    <col min="3" max="3" width="15.88671875" bestFit="1" customWidth="1"/>
    <col min="4" max="4" width="9" bestFit="1" customWidth="1"/>
    <col min="5" max="6" width="8.33203125" customWidth="1"/>
    <col min="7" max="13" width="3.6640625" customWidth="1"/>
    <col min="14" max="14" width="3.88671875" bestFit="1" customWidth="1"/>
    <col min="15" max="15" width="2.109375" bestFit="1" customWidth="1"/>
    <col min="16" max="16" width="3.88671875" bestFit="1" customWidth="1"/>
    <col min="17" max="18" width="3.6640625" customWidth="1"/>
    <col min="19" max="19" width="13.5546875" hidden="1" customWidth="1"/>
    <col min="20" max="20" width="5" hidden="1" customWidth="1"/>
    <col min="21" max="28" width="3.6640625" hidden="1" customWidth="1"/>
    <col min="29" max="16384" width="9.109375" hidden="1"/>
  </cols>
  <sheetData>
    <row r="1" spans="1:30" x14ac:dyDescent="0.3"/>
    <row r="2" spans="1:30" ht="21" x14ac:dyDescent="0.4">
      <c r="A2" s="93" t="s">
        <v>21</v>
      </c>
      <c r="B2" s="93"/>
      <c r="C2" s="93"/>
      <c r="D2" s="93"/>
      <c r="E2" s="93"/>
      <c r="F2" s="93"/>
      <c r="G2" s="93"/>
      <c r="H2" s="93"/>
      <c r="I2" s="93"/>
      <c r="J2" s="93"/>
      <c r="K2" s="93"/>
      <c r="L2" s="93"/>
      <c r="M2" s="93"/>
      <c r="N2" s="93"/>
      <c r="O2" s="93"/>
      <c r="P2" s="93"/>
      <c r="Q2" s="93"/>
      <c r="R2" s="93"/>
    </row>
    <row r="3" spans="1:30" ht="16.2" thickBot="1" x14ac:dyDescent="0.35">
      <c r="B3" s="3"/>
      <c r="C3" s="3"/>
      <c r="D3" s="3"/>
      <c r="E3" s="3"/>
      <c r="F3" s="3"/>
      <c r="G3" s="3"/>
      <c r="H3" s="3"/>
      <c r="I3" s="3"/>
      <c r="J3" s="3"/>
      <c r="K3" s="3"/>
      <c r="L3" s="24"/>
      <c r="M3" s="24"/>
      <c r="N3" s="24"/>
      <c r="O3" s="24"/>
      <c r="P3" s="24"/>
      <c r="Q3" s="24"/>
      <c r="R3" s="24"/>
      <c r="S3" s="3"/>
      <c r="T3" s="3"/>
      <c r="U3" s="3"/>
      <c r="V3" s="3"/>
      <c r="W3" s="3"/>
      <c r="X3" s="3"/>
      <c r="Y3" s="3"/>
      <c r="Z3" s="3"/>
      <c r="AA3" s="23"/>
    </row>
    <row r="4" spans="1:30" ht="19.5" customHeight="1" x14ac:dyDescent="0.3">
      <c r="B4" s="39"/>
      <c r="C4" s="40"/>
      <c r="D4" s="40"/>
      <c r="E4" s="40"/>
      <c r="F4" s="40"/>
      <c r="G4" s="40"/>
      <c r="H4" s="40"/>
      <c r="I4" s="40"/>
      <c r="J4" s="41"/>
      <c r="K4" s="24"/>
      <c r="L4" s="98" t="s">
        <v>34</v>
      </c>
      <c r="M4" s="99"/>
      <c r="N4" s="99"/>
      <c r="O4" s="99"/>
      <c r="P4" s="99"/>
      <c r="Q4" s="100"/>
      <c r="R4" s="55"/>
      <c r="S4" s="3"/>
      <c r="T4" s="3"/>
      <c r="U4" s="3"/>
      <c r="V4" s="3"/>
      <c r="W4" s="30"/>
      <c r="X4" s="30"/>
      <c r="Y4" s="30"/>
      <c r="Z4" s="30"/>
      <c r="AA4" s="30"/>
    </row>
    <row r="5" spans="1:30" ht="15.75" customHeight="1" x14ac:dyDescent="0.3">
      <c r="B5" s="42"/>
      <c r="C5" s="95" t="s">
        <v>33</v>
      </c>
      <c r="D5" s="95"/>
      <c r="E5" s="95"/>
      <c r="F5" s="95"/>
      <c r="G5" s="25"/>
      <c r="H5" s="25"/>
      <c r="I5" s="25"/>
      <c r="J5" s="43"/>
      <c r="K5" s="25"/>
      <c r="L5" s="101"/>
      <c r="M5" s="102"/>
      <c r="N5" s="102"/>
      <c r="O5" s="102"/>
      <c r="P5" s="102"/>
      <c r="Q5" s="103"/>
      <c r="R5" s="55"/>
      <c r="S5" s="3"/>
      <c r="T5" s="26"/>
      <c r="U5" s="3"/>
      <c r="V5" s="3"/>
      <c r="W5" s="30"/>
      <c r="X5" s="30"/>
      <c r="Y5" s="30"/>
      <c r="Z5" s="30"/>
      <c r="AA5" s="30"/>
    </row>
    <row r="6" spans="1:30" ht="16.2" thickBot="1" x14ac:dyDescent="0.35">
      <c r="B6" s="42"/>
      <c r="C6" s="24"/>
      <c r="D6" s="24"/>
      <c r="E6" s="24"/>
      <c r="F6" s="24"/>
      <c r="G6" s="24"/>
      <c r="H6" s="24"/>
      <c r="I6" s="24"/>
      <c r="J6" s="44"/>
      <c r="K6" s="24"/>
      <c r="L6" s="42"/>
      <c r="M6" s="24"/>
      <c r="N6" s="24"/>
      <c r="O6" s="24"/>
      <c r="P6" s="24"/>
      <c r="Q6" s="44"/>
      <c r="R6" s="24"/>
      <c r="S6" s="3"/>
      <c r="T6" s="3"/>
      <c r="U6" s="3"/>
      <c r="V6" s="3"/>
      <c r="W6" s="83"/>
      <c r="X6" s="83"/>
      <c r="Y6" s="83"/>
      <c r="Z6" s="83"/>
      <c r="AA6" s="83"/>
    </row>
    <row r="7" spans="1:30" ht="16.8" thickTop="1" thickBot="1" x14ac:dyDescent="0.35">
      <c r="B7" s="42"/>
      <c r="C7" s="24" t="s">
        <v>30</v>
      </c>
      <c r="D7" s="84" t="str">
        <f>Data!M4</f>
        <v>The Virtual Companion Bot</v>
      </c>
      <c r="E7" s="85"/>
      <c r="F7" s="86"/>
      <c r="G7" s="38"/>
      <c r="H7" s="38"/>
      <c r="I7" s="38"/>
      <c r="J7" s="45"/>
      <c r="K7" s="38"/>
      <c r="L7" s="51"/>
      <c r="M7" s="34" t="s">
        <v>27</v>
      </c>
      <c r="N7" s="96" t="s">
        <v>6</v>
      </c>
      <c r="O7" s="96"/>
      <c r="P7" s="97"/>
      <c r="Q7" s="52"/>
      <c r="R7" s="32"/>
      <c r="S7" s="32"/>
      <c r="T7" s="3"/>
      <c r="U7" s="3"/>
      <c r="V7" s="3"/>
      <c r="W7" s="27"/>
      <c r="X7" s="27"/>
      <c r="Y7" s="27"/>
      <c r="Z7" s="27"/>
      <c r="AA7" s="30"/>
    </row>
    <row r="8" spans="1:30" ht="16.8" thickTop="1" thickBot="1" x14ac:dyDescent="0.35">
      <c r="B8" s="42"/>
      <c r="C8" s="46"/>
      <c r="D8" s="24"/>
      <c r="E8" s="24"/>
      <c r="F8" s="24"/>
      <c r="G8" s="24"/>
      <c r="H8" s="24"/>
      <c r="I8" s="24"/>
      <c r="J8" s="44"/>
      <c r="K8" s="24"/>
      <c r="L8" s="42"/>
      <c r="M8" s="13">
        <v>1</v>
      </c>
      <c r="N8" s="35">
        <f>AVERAGE(Data!C7:C106)</f>
        <v>3.4</v>
      </c>
      <c r="O8" s="36" t="s">
        <v>22</v>
      </c>
      <c r="P8" s="37">
        <f>_xlfn.STDEV.S(Data!C7:C106)</f>
        <v>0.8944271909999163</v>
      </c>
      <c r="Q8" s="44"/>
      <c r="R8" s="24"/>
      <c r="S8" s="3"/>
      <c r="T8" s="3"/>
      <c r="U8" s="3"/>
      <c r="V8" s="3"/>
      <c r="W8" s="27"/>
      <c r="X8" s="28"/>
      <c r="Y8" s="28"/>
      <c r="Z8" s="28"/>
      <c r="AA8" s="30"/>
    </row>
    <row r="9" spans="1:30" ht="16.8" thickTop="1" thickBot="1" x14ac:dyDescent="0.35">
      <c r="B9" s="42"/>
      <c r="C9" s="24" t="s">
        <v>36</v>
      </c>
      <c r="D9" s="33">
        <f>COUNTA(Data!S7:S106)</f>
        <v>5</v>
      </c>
      <c r="E9" s="24"/>
      <c r="F9" s="24"/>
      <c r="G9" s="24"/>
      <c r="H9" s="24"/>
      <c r="I9" s="24"/>
      <c r="J9" s="44"/>
      <c r="K9" s="24"/>
      <c r="L9" s="42"/>
      <c r="M9" s="13">
        <v>2</v>
      </c>
      <c r="N9" s="35">
        <f>AVERAGE(Data!D7:D106)</f>
        <v>2.8</v>
      </c>
      <c r="O9" s="36" t="s">
        <v>22</v>
      </c>
      <c r="P9" s="37">
        <f>_xlfn.STDEV.S(Data!D7:D106)</f>
        <v>1.0954451150103319</v>
      </c>
      <c r="Q9" s="44"/>
      <c r="R9" s="24"/>
      <c r="S9" s="3"/>
      <c r="T9" s="3"/>
      <c r="U9" s="3"/>
      <c r="V9" s="3"/>
      <c r="W9" s="27"/>
      <c r="X9" s="28"/>
      <c r="Y9" s="29"/>
      <c r="Z9" s="29"/>
      <c r="AA9" s="31"/>
    </row>
    <row r="10" spans="1:30" ht="16.8" thickTop="1" thickBot="1" x14ac:dyDescent="0.35">
      <c r="B10" s="42"/>
      <c r="C10" s="46"/>
      <c r="D10" s="24"/>
      <c r="E10" s="24"/>
      <c r="F10" s="24"/>
      <c r="G10" s="24"/>
      <c r="H10" s="24"/>
      <c r="I10" s="24"/>
      <c r="J10" s="44"/>
      <c r="K10" s="24"/>
      <c r="L10" s="42"/>
      <c r="M10" s="13">
        <v>3</v>
      </c>
      <c r="N10" s="35">
        <f>AVERAGE(Data!E7:E106)</f>
        <v>4.2</v>
      </c>
      <c r="O10" s="36" t="s">
        <v>22</v>
      </c>
      <c r="P10" s="37">
        <f>_xlfn.STDEV.S(Data!E7:E106)</f>
        <v>0.44721359549995793</v>
      </c>
      <c r="Q10" s="44"/>
      <c r="R10" s="24"/>
      <c r="S10" s="3"/>
      <c r="T10" s="3"/>
      <c r="U10" s="3"/>
      <c r="V10" s="3"/>
      <c r="W10" s="27"/>
      <c r="X10" s="28"/>
      <c r="Y10" s="29"/>
      <c r="Z10" s="29"/>
      <c r="AA10" s="31"/>
    </row>
    <row r="11" spans="1:30" ht="16.8" thickTop="1" thickBot="1" x14ac:dyDescent="0.35">
      <c r="B11" s="42"/>
      <c r="C11" s="24" t="s">
        <v>26</v>
      </c>
      <c r="D11" s="33" t="str">
        <f>_xlfn.CONCAT(T27,T26,T28)</f>
        <v>48.4±2.9</v>
      </c>
      <c r="E11" s="47"/>
      <c r="F11" s="47"/>
      <c r="G11" s="47"/>
      <c r="H11" s="47"/>
      <c r="I11" s="47"/>
      <c r="J11" s="48"/>
      <c r="K11" s="47"/>
      <c r="L11" s="53"/>
      <c r="M11" s="20">
        <v>4</v>
      </c>
      <c r="N11" s="35">
        <f>AVERAGE(Data!F7:F106)</f>
        <v>2</v>
      </c>
      <c r="O11" s="36" t="s">
        <v>22</v>
      </c>
      <c r="P11" s="37">
        <f>_xlfn.STDEV.S(Data!F7:F106)</f>
        <v>0.70710678118654757</v>
      </c>
      <c r="Q11" s="48"/>
      <c r="R11" s="47"/>
      <c r="S11" s="23"/>
      <c r="T11" s="23"/>
      <c r="U11" s="23"/>
      <c r="V11" s="3"/>
      <c r="W11" s="27"/>
      <c r="X11" s="28"/>
      <c r="Y11" s="29"/>
      <c r="Z11" s="29"/>
      <c r="AA11" s="31"/>
      <c r="AD11" s="23"/>
    </row>
    <row r="12" spans="1:30" ht="16.8" thickTop="1" thickBot="1" x14ac:dyDescent="0.35">
      <c r="B12" s="42"/>
      <c r="C12" s="46"/>
      <c r="D12" s="24"/>
      <c r="E12" s="24"/>
      <c r="F12" s="24"/>
      <c r="G12" s="24"/>
      <c r="H12" s="24"/>
      <c r="I12" s="24"/>
      <c r="J12" s="44"/>
      <c r="K12" s="24"/>
      <c r="L12" s="42"/>
      <c r="M12" s="13">
        <v>5</v>
      </c>
      <c r="N12" s="35">
        <f>AVERAGE(Data!G7:G106)</f>
        <v>2.8</v>
      </c>
      <c r="O12" s="36" t="s">
        <v>22</v>
      </c>
      <c r="P12" s="37">
        <f>_xlfn.STDEV.S(Data!G7:G106)</f>
        <v>1.6431676725154982</v>
      </c>
      <c r="Q12" s="44"/>
      <c r="R12" s="24"/>
      <c r="S12" s="3"/>
      <c r="T12" s="3"/>
      <c r="U12" s="3"/>
      <c r="V12" s="3"/>
      <c r="W12" s="27"/>
      <c r="X12" s="28"/>
      <c r="Y12" s="29"/>
      <c r="Z12" s="29"/>
      <c r="AA12" s="31"/>
    </row>
    <row r="13" spans="1:30" ht="16.8" thickTop="1" thickBot="1" x14ac:dyDescent="0.35">
      <c r="B13" s="42"/>
      <c r="C13" s="24" t="s">
        <v>31</v>
      </c>
      <c r="D13" s="56">
        <f>MIN(Data!S7:S106)</f>
        <v>45.3125</v>
      </c>
      <c r="E13" s="47"/>
      <c r="F13" s="87" t="s">
        <v>4</v>
      </c>
      <c r="G13" s="88"/>
      <c r="H13" s="89">
        <f>VLOOKUP(D13,Lookup!A1:B101,2,FALSE)</f>
        <v>3</v>
      </c>
      <c r="I13" s="90"/>
      <c r="J13" s="48"/>
      <c r="K13" s="47"/>
      <c r="L13" s="53"/>
      <c r="M13" s="13">
        <v>6</v>
      </c>
      <c r="N13" s="35">
        <f>AVERAGE(Data!H7:H106)</f>
        <v>3.6</v>
      </c>
      <c r="O13" s="36" t="s">
        <v>22</v>
      </c>
      <c r="P13" s="37">
        <f>_xlfn.STDEV.S(Data!H7:H106)</f>
        <v>1.5165750888103104</v>
      </c>
      <c r="Q13" s="48"/>
      <c r="R13" s="47"/>
      <c r="S13" s="23"/>
      <c r="T13" s="23"/>
      <c r="U13" s="23"/>
      <c r="V13" s="3"/>
      <c r="W13" s="27"/>
      <c r="X13" s="28"/>
      <c r="Y13" s="29"/>
      <c r="Z13" s="29"/>
      <c r="AA13" s="31"/>
    </row>
    <row r="14" spans="1:30" ht="16.8" thickTop="1" thickBot="1" x14ac:dyDescent="0.35">
      <c r="B14" s="42"/>
      <c r="C14" s="46"/>
      <c r="D14" s="47"/>
      <c r="E14" s="47"/>
      <c r="F14" s="24"/>
      <c r="G14" s="24"/>
      <c r="H14" s="47"/>
      <c r="I14" s="47"/>
      <c r="J14" s="48"/>
      <c r="K14" s="47"/>
      <c r="L14" s="53"/>
      <c r="M14" s="13">
        <v>7</v>
      </c>
      <c r="N14" s="35">
        <f>AVERAGE(Data!I7:I106)</f>
        <v>3.6</v>
      </c>
      <c r="O14" s="36" t="s">
        <v>22</v>
      </c>
      <c r="P14" s="37">
        <f>_xlfn.STDEV.S(Data!I7:I106)</f>
        <v>0.8944271909999163</v>
      </c>
      <c r="Q14" s="48"/>
      <c r="R14" s="47"/>
      <c r="S14" s="23"/>
      <c r="T14" s="23"/>
      <c r="U14" s="23"/>
      <c r="V14" s="3"/>
      <c r="W14" s="27"/>
      <c r="X14" s="28"/>
      <c r="Y14" s="29"/>
      <c r="Z14" s="29"/>
      <c r="AA14" s="31"/>
    </row>
    <row r="15" spans="1:30" ht="16.8" thickTop="1" thickBot="1" x14ac:dyDescent="0.35">
      <c r="B15" s="42"/>
      <c r="C15" s="24" t="s">
        <v>32</v>
      </c>
      <c r="D15" s="57">
        <f>MAX(Data!S7:S106)</f>
        <v>51.5625</v>
      </c>
      <c r="E15" s="47"/>
      <c r="F15" s="87" t="s">
        <v>4</v>
      </c>
      <c r="G15" s="88"/>
      <c r="H15" s="91">
        <f>VLOOKUP(D15,Lookup!A1:B101,2,FALSE)</f>
        <v>2</v>
      </c>
      <c r="I15" s="92"/>
      <c r="J15" s="48"/>
      <c r="K15" s="47"/>
      <c r="L15" s="53"/>
      <c r="M15" s="13">
        <v>8</v>
      </c>
      <c r="N15" s="35">
        <f>AVERAGE(Data!J7:J106)</f>
        <v>3.8</v>
      </c>
      <c r="O15" s="36" t="s">
        <v>22</v>
      </c>
      <c r="P15" s="37">
        <f>_xlfn.STDEV.S(Data!J7:J106)</f>
        <v>1.3038404810405295</v>
      </c>
      <c r="Q15" s="48"/>
      <c r="R15" s="47"/>
      <c r="S15" s="23"/>
      <c r="T15" s="23"/>
      <c r="U15" s="23"/>
      <c r="V15" s="3"/>
      <c r="W15" s="27"/>
      <c r="X15" s="28"/>
      <c r="Y15" s="29"/>
      <c r="Z15" s="29"/>
      <c r="AA15" s="31"/>
    </row>
    <row r="16" spans="1:30" ht="16.8" thickTop="1" thickBot="1" x14ac:dyDescent="0.35">
      <c r="B16" s="42"/>
      <c r="C16" s="24"/>
      <c r="D16" s="47"/>
      <c r="E16" s="47"/>
      <c r="F16" s="24"/>
      <c r="G16" s="24"/>
      <c r="H16" s="47"/>
      <c r="I16" s="47"/>
      <c r="J16" s="48"/>
      <c r="K16" s="47"/>
      <c r="L16" s="53"/>
      <c r="M16" s="13">
        <v>9</v>
      </c>
      <c r="N16" s="35">
        <f>AVERAGE(Data!K7:K106)</f>
        <v>2.6</v>
      </c>
      <c r="O16" s="36" t="s">
        <v>22</v>
      </c>
      <c r="P16" s="37">
        <f>_xlfn.STDEV.S(Data!K7:K106)</f>
        <v>0.8944271909999163</v>
      </c>
      <c r="Q16" s="48"/>
      <c r="R16" s="47"/>
      <c r="S16" s="23"/>
      <c r="T16" s="23"/>
      <c r="U16" s="23"/>
      <c r="V16" s="3"/>
      <c r="W16" s="27"/>
      <c r="X16" s="28"/>
      <c r="Y16" s="29"/>
      <c r="Z16" s="29"/>
      <c r="AA16" s="31"/>
    </row>
    <row r="17" spans="2:27" ht="16.8" thickTop="1" thickBot="1" x14ac:dyDescent="0.35">
      <c r="B17" s="42"/>
      <c r="C17" s="46" t="s">
        <v>35</v>
      </c>
      <c r="D17" s="62">
        <f>MEDIAN(Data!S7:S106)</f>
        <v>46.875</v>
      </c>
      <c r="E17" s="47"/>
      <c r="F17" s="87" t="s">
        <v>4</v>
      </c>
      <c r="G17" s="87"/>
      <c r="H17" s="89">
        <f>IFERROR(VLOOKUP(D17,Lookup!A1:B101,2,FALSE),"N/A")</f>
        <v>1</v>
      </c>
      <c r="I17" s="90"/>
      <c r="J17" s="48"/>
      <c r="K17" s="23"/>
      <c r="L17" s="53"/>
      <c r="M17" s="13">
        <v>10</v>
      </c>
      <c r="N17" s="35">
        <f>AVERAGE(Data!L7:L106)</f>
        <v>4</v>
      </c>
      <c r="O17" s="36" t="s">
        <v>22</v>
      </c>
      <c r="P17" s="37">
        <f>_xlfn.STDEV.S(Data!L7:L106)</f>
        <v>1</v>
      </c>
      <c r="Q17" s="48"/>
      <c r="R17" s="47"/>
      <c r="S17" s="23"/>
      <c r="T17" s="23"/>
      <c r="U17" s="23"/>
      <c r="V17" s="3"/>
      <c r="W17" s="27"/>
      <c r="X17" s="28"/>
      <c r="Y17" s="29"/>
      <c r="Z17" s="29"/>
      <c r="AA17" s="31"/>
    </row>
    <row r="18" spans="2:27" ht="15.75" customHeight="1" thickTop="1" thickBot="1" x14ac:dyDescent="0.35">
      <c r="B18" s="58"/>
      <c r="C18" s="59"/>
      <c r="D18" s="60"/>
      <c r="E18" s="60"/>
      <c r="F18" s="59"/>
      <c r="G18" s="59"/>
      <c r="H18" s="60"/>
      <c r="I18" s="60"/>
      <c r="J18" s="61"/>
      <c r="K18" s="23"/>
      <c r="L18" s="53"/>
      <c r="M18" s="13">
        <v>11</v>
      </c>
      <c r="N18" s="35">
        <f>AVERAGE(Data!M7:M106)</f>
        <v>3.6</v>
      </c>
      <c r="O18" s="36" t="s">
        <v>22</v>
      </c>
      <c r="P18" s="37">
        <f>_xlfn.STDEV.S(Data!M7:M106)</f>
        <v>1.3416407864998741</v>
      </c>
      <c r="Q18" s="48"/>
      <c r="R18" s="47"/>
      <c r="S18" s="23"/>
      <c r="T18" s="23"/>
      <c r="U18" s="23"/>
      <c r="V18" s="3"/>
      <c r="W18" s="27"/>
      <c r="X18" s="28"/>
      <c r="Y18" s="29"/>
      <c r="Z18" s="29"/>
      <c r="AA18" s="31"/>
    </row>
    <row r="19" spans="2:27" ht="15.6" x14ac:dyDescent="0.3">
      <c r="C19" s="3"/>
      <c r="F19" s="104"/>
      <c r="G19" s="104"/>
      <c r="K19" s="23"/>
      <c r="L19" s="53"/>
      <c r="M19" s="20">
        <v>12</v>
      </c>
      <c r="N19" s="35">
        <f>AVERAGE(Data!N7:N106)</f>
        <v>3.2</v>
      </c>
      <c r="O19" s="36" t="s">
        <v>22</v>
      </c>
      <c r="P19" s="37">
        <f>_xlfn.STDEV.S(Data!N7:N106)</f>
        <v>0.83666002653407512</v>
      </c>
      <c r="Q19" s="48"/>
      <c r="R19" s="47"/>
      <c r="S19" s="23"/>
      <c r="T19" s="23"/>
      <c r="U19" s="23"/>
      <c r="V19" s="3"/>
      <c r="W19" s="27"/>
      <c r="X19" s="28"/>
      <c r="Y19" s="29"/>
      <c r="Z19" s="29"/>
      <c r="AA19" s="31"/>
    </row>
    <row r="20" spans="2:27" ht="15.75" customHeight="1" x14ac:dyDescent="0.3">
      <c r="B20" s="77" t="s">
        <v>37</v>
      </c>
      <c r="C20" s="77"/>
      <c r="D20" s="77"/>
      <c r="E20" s="77"/>
      <c r="F20" s="77"/>
      <c r="G20" s="77"/>
      <c r="H20" s="77"/>
      <c r="I20" s="77"/>
      <c r="J20" s="77"/>
      <c r="K20" s="23"/>
      <c r="L20" s="53"/>
      <c r="M20" s="13">
        <v>13</v>
      </c>
      <c r="N20" s="35">
        <f>AVERAGE(Data!O7:O106)</f>
        <v>2.6</v>
      </c>
      <c r="O20" s="36" t="s">
        <v>22</v>
      </c>
      <c r="P20" s="37">
        <f>_xlfn.STDEV.S(Data!O7:O106)</f>
        <v>1.1401754250991383</v>
      </c>
      <c r="Q20" s="48"/>
      <c r="R20" s="47"/>
      <c r="S20" s="23"/>
      <c r="T20" s="23"/>
      <c r="U20" s="23"/>
      <c r="V20" s="3"/>
      <c r="W20" s="27"/>
      <c r="X20" s="28"/>
      <c r="Y20" s="29"/>
      <c r="Z20" s="29"/>
      <c r="AA20" s="31"/>
    </row>
    <row r="21" spans="2:27" ht="15.6" x14ac:dyDescent="0.3">
      <c r="B21" s="77"/>
      <c r="C21" s="77"/>
      <c r="D21" s="77"/>
      <c r="E21" s="77"/>
      <c r="F21" s="77"/>
      <c r="G21" s="77"/>
      <c r="H21" s="77"/>
      <c r="I21" s="77"/>
      <c r="J21" s="77"/>
      <c r="K21" s="23"/>
      <c r="L21" s="53"/>
      <c r="M21" s="13">
        <v>14</v>
      </c>
      <c r="N21" s="35">
        <f>AVERAGE(Data!P7:P106)</f>
        <v>3.4</v>
      </c>
      <c r="O21" s="36" t="s">
        <v>22</v>
      </c>
      <c r="P21" s="37">
        <f>_xlfn.STDEV.S(Data!P7:P106)</f>
        <v>0.54772255750516674</v>
      </c>
      <c r="Q21" s="48"/>
      <c r="R21" s="47"/>
      <c r="S21" s="23"/>
      <c r="T21" s="23"/>
      <c r="U21" s="23"/>
      <c r="V21" s="3"/>
      <c r="W21" s="27"/>
      <c r="X21" s="28"/>
      <c r="Y21" s="29"/>
      <c r="Z21" s="29"/>
      <c r="AA21" s="31"/>
    </row>
    <row r="22" spans="2:27" ht="15.6" x14ac:dyDescent="0.3">
      <c r="B22" s="77"/>
      <c r="C22" s="77"/>
      <c r="D22" s="77"/>
      <c r="E22" s="77"/>
      <c r="F22" s="77"/>
      <c r="G22" s="77"/>
      <c r="H22" s="77"/>
      <c r="I22" s="77"/>
      <c r="J22" s="77"/>
      <c r="K22" s="23"/>
      <c r="L22" s="53"/>
      <c r="M22" s="13">
        <v>15</v>
      </c>
      <c r="N22" s="35">
        <f>AVERAGE(Data!Q7:Q106)</f>
        <v>2.6</v>
      </c>
      <c r="O22" s="36" t="s">
        <v>22</v>
      </c>
      <c r="P22" s="37">
        <f>_xlfn.STDEV.S(Data!Q7:Q106)</f>
        <v>0.54772255750516674</v>
      </c>
      <c r="Q22" s="48"/>
      <c r="R22" s="47"/>
      <c r="S22" s="23"/>
      <c r="T22" s="23"/>
      <c r="U22" s="23"/>
      <c r="V22" s="3"/>
      <c r="W22" s="27"/>
      <c r="X22" s="28"/>
      <c r="Y22" s="29"/>
      <c r="Z22" s="29"/>
      <c r="AA22" s="31"/>
    </row>
    <row r="23" spans="2:27" ht="15.6" x14ac:dyDescent="0.3">
      <c r="B23" s="77"/>
      <c r="C23" s="77"/>
      <c r="D23" s="77"/>
      <c r="E23" s="77"/>
      <c r="F23" s="77"/>
      <c r="G23" s="77"/>
      <c r="H23" s="77"/>
      <c r="I23" s="77"/>
      <c r="J23" s="77"/>
      <c r="K23" s="23"/>
      <c r="L23" s="53"/>
      <c r="M23" s="13">
        <v>16</v>
      </c>
      <c r="N23" s="35">
        <f>AVERAGE(Data!R7:R106)</f>
        <v>3.6</v>
      </c>
      <c r="O23" s="36" t="s">
        <v>22</v>
      </c>
      <c r="P23" s="37">
        <f>_xlfn.STDEV.S(Data!R7:R106)</f>
        <v>1.5165750888103104</v>
      </c>
      <c r="Q23" s="48"/>
      <c r="R23" s="47"/>
      <c r="S23" s="23"/>
      <c r="T23" s="23"/>
      <c r="U23" s="23"/>
      <c r="V23" s="3"/>
      <c r="W23" s="27"/>
      <c r="X23" s="28"/>
      <c r="Y23" s="29"/>
      <c r="Z23" s="29"/>
      <c r="AA23" s="31"/>
    </row>
    <row r="24" spans="2:27" ht="16.2" thickBot="1" x14ac:dyDescent="0.35">
      <c r="B24" s="3"/>
      <c r="C24" s="3"/>
      <c r="D24" s="23"/>
      <c r="E24" s="23"/>
      <c r="F24" s="23"/>
      <c r="G24" s="23"/>
      <c r="H24" s="23"/>
      <c r="I24" s="23"/>
      <c r="J24" s="23"/>
      <c r="K24" s="23"/>
      <c r="L24" s="54"/>
      <c r="M24" s="49"/>
      <c r="N24" s="49"/>
      <c r="O24" s="49"/>
      <c r="P24" s="49"/>
      <c r="Q24" s="50"/>
      <c r="R24" s="47"/>
      <c r="S24" s="23"/>
      <c r="T24" s="23"/>
      <c r="U24" s="23"/>
      <c r="V24" s="3"/>
      <c r="W24" s="27"/>
      <c r="X24" s="28"/>
      <c r="Y24" s="29"/>
      <c r="Z24" s="29"/>
      <c r="AA24" s="31"/>
    </row>
    <row r="25" spans="2:27" ht="19.5" customHeight="1" x14ac:dyDescent="0.3">
      <c r="B25" s="23"/>
      <c r="C25" s="23"/>
      <c r="D25" s="23"/>
      <c r="E25" s="23"/>
      <c r="F25" s="23"/>
      <c r="G25" s="23"/>
      <c r="H25" s="23"/>
      <c r="I25" s="23"/>
      <c r="J25" s="23"/>
      <c r="K25" s="23"/>
      <c r="L25" s="47"/>
      <c r="M25" s="47"/>
      <c r="N25" s="47"/>
      <c r="O25" s="47"/>
      <c r="P25" s="47"/>
      <c r="Q25" s="47"/>
      <c r="R25" s="23"/>
      <c r="S25" s="23"/>
      <c r="T25" s="23"/>
      <c r="U25" s="23"/>
      <c r="V25" s="23"/>
      <c r="W25" s="30"/>
      <c r="X25" s="30"/>
      <c r="Y25" s="30"/>
      <c r="Z25" s="30"/>
      <c r="AA25" s="30"/>
    </row>
    <row r="26" spans="2:27" ht="15.6" hidden="1" x14ac:dyDescent="0.3">
      <c r="K26" s="22"/>
      <c r="L26" s="22"/>
      <c r="M26" s="22"/>
      <c r="N26" s="22"/>
      <c r="O26" s="22"/>
      <c r="P26" s="22"/>
      <c r="Q26" s="22"/>
      <c r="R26" s="22"/>
      <c r="S26" s="22"/>
      <c r="T26" s="22" t="s">
        <v>22</v>
      </c>
      <c r="U26" s="22"/>
      <c r="V26" s="22"/>
      <c r="W26" s="22"/>
      <c r="X26" s="22"/>
      <c r="Y26" s="22"/>
      <c r="Z26" s="22"/>
      <c r="AA26" s="22"/>
    </row>
    <row r="27" spans="2:27" ht="15.6" hidden="1" x14ac:dyDescent="0.3">
      <c r="K27" s="22"/>
      <c r="L27" s="22"/>
      <c r="M27" s="22"/>
      <c r="N27" s="22"/>
      <c r="O27" s="22"/>
      <c r="P27" s="22"/>
      <c r="Q27" s="22"/>
      <c r="R27" s="22"/>
      <c r="S27" s="22" t="s">
        <v>29</v>
      </c>
      <c r="T27" s="94">
        <f>ROUND(AVERAGE(Data!S7:S106),1)</f>
        <v>48.4</v>
      </c>
      <c r="U27" s="94"/>
      <c r="V27" s="22"/>
      <c r="W27" s="22"/>
      <c r="X27" s="22"/>
      <c r="Y27" s="22"/>
      <c r="Z27" s="22"/>
      <c r="AA27" s="22"/>
    </row>
    <row r="28" spans="2:27" ht="15.6" hidden="1" x14ac:dyDescent="0.3">
      <c r="K28" s="22"/>
      <c r="L28" s="22"/>
      <c r="M28" s="22"/>
      <c r="N28" s="22"/>
      <c r="O28" s="22"/>
      <c r="P28" s="22"/>
      <c r="Q28" s="22"/>
      <c r="R28" s="22"/>
      <c r="S28" s="22" t="s">
        <v>28</v>
      </c>
      <c r="T28" s="94">
        <f>ROUND(_xlfn.STDEV.S(Data!S7:S106),1)</f>
        <v>2.9</v>
      </c>
      <c r="U28" s="94"/>
      <c r="V28" s="22"/>
      <c r="W28" s="22"/>
      <c r="X28" s="22"/>
      <c r="Y28" s="22"/>
      <c r="Z28" s="22"/>
      <c r="AA28" s="22"/>
    </row>
  </sheetData>
  <mergeCells count="16">
    <mergeCell ref="A2:R2"/>
    <mergeCell ref="T27:U27"/>
    <mergeCell ref="T28:U28"/>
    <mergeCell ref="C5:F5"/>
    <mergeCell ref="N7:P7"/>
    <mergeCell ref="L4:Q5"/>
    <mergeCell ref="F19:G19"/>
    <mergeCell ref="B20:J23"/>
    <mergeCell ref="W6:AA6"/>
    <mergeCell ref="D7:F7"/>
    <mergeCell ref="F13:G13"/>
    <mergeCell ref="F15:G15"/>
    <mergeCell ref="F17:G17"/>
    <mergeCell ref="H17:I17"/>
    <mergeCell ref="H13:I13"/>
    <mergeCell ref="H15:I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D63D-1E7B-4BF2-99E3-7F94F2459D9C}">
  <dimension ref="A1:F27"/>
  <sheetViews>
    <sheetView topLeftCell="A2" workbookViewId="0">
      <selection activeCell="E13" sqref="E13"/>
    </sheetView>
  </sheetViews>
  <sheetFormatPr defaultRowHeight="14.4" x14ac:dyDescent="0.3"/>
  <cols>
    <col min="1" max="1" width="46.77734375" customWidth="1"/>
  </cols>
  <sheetData>
    <row r="1" spans="1:6" ht="43.2" x14ac:dyDescent="0.3">
      <c r="A1" s="66"/>
      <c r="B1" s="65" t="s">
        <v>57</v>
      </c>
      <c r="C1" s="65" t="s">
        <v>58</v>
      </c>
      <c r="D1" s="65" t="s">
        <v>59</v>
      </c>
      <c r="E1" s="65" t="s">
        <v>60</v>
      </c>
      <c r="F1" s="65" t="s">
        <v>61</v>
      </c>
    </row>
    <row r="2" spans="1:6" ht="28.8" x14ac:dyDescent="0.3">
      <c r="A2" s="67" t="s">
        <v>41</v>
      </c>
      <c r="E2">
        <v>4</v>
      </c>
    </row>
    <row r="3" spans="1:6" x14ac:dyDescent="0.3">
      <c r="A3" s="66" t="s">
        <v>42</v>
      </c>
      <c r="C3">
        <v>2</v>
      </c>
    </row>
    <row r="4" spans="1:6" ht="28.8" x14ac:dyDescent="0.3">
      <c r="A4" s="67" t="s">
        <v>43</v>
      </c>
      <c r="E4">
        <v>4</v>
      </c>
    </row>
    <row r="5" spans="1:6" x14ac:dyDescent="0.3">
      <c r="A5" s="66" t="s">
        <v>44</v>
      </c>
      <c r="B5">
        <v>1</v>
      </c>
    </row>
    <row r="6" spans="1:6" ht="28.8" x14ac:dyDescent="0.3">
      <c r="A6" s="67" t="s">
        <v>45</v>
      </c>
      <c r="F6">
        <v>5</v>
      </c>
    </row>
    <row r="7" spans="1:6" ht="28.8" x14ac:dyDescent="0.3">
      <c r="A7" s="67" t="s">
        <v>46</v>
      </c>
      <c r="B7">
        <v>1</v>
      </c>
    </row>
    <row r="8" spans="1:6" x14ac:dyDescent="0.3">
      <c r="A8" s="67" t="s">
        <v>47</v>
      </c>
      <c r="F8">
        <v>5</v>
      </c>
    </row>
    <row r="9" spans="1:6" ht="28.8" x14ac:dyDescent="0.3">
      <c r="A9" s="67" t="s">
        <v>48</v>
      </c>
      <c r="C9">
        <v>2</v>
      </c>
    </row>
    <row r="10" spans="1:6" x14ac:dyDescent="0.3">
      <c r="A10" s="67" t="s">
        <v>49</v>
      </c>
      <c r="E10">
        <v>4</v>
      </c>
    </row>
    <row r="11" spans="1:6" ht="28.8" x14ac:dyDescent="0.3">
      <c r="A11" s="67" t="s">
        <v>50</v>
      </c>
      <c r="C11">
        <v>2</v>
      </c>
    </row>
    <row r="12" spans="1:6" ht="28.8" x14ac:dyDescent="0.3">
      <c r="A12" s="67" t="s">
        <v>51</v>
      </c>
      <c r="E12">
        <v>4</v>
      </c>
    </row>
    <row r="13" spans="1:6" x14ac:dyDescent="0.3">
      <c r="A13" s="67" t="s">
        <v>52</v>
      </c>
      <c r="E13">
        <v>4</v>
      </c>
    </row>
    <row r="14" spans="1:6" ht="28.8" x14ac:dyDescent="0.3">
      <c r="A14" s="67" t="s">
        <v>53</v>
      </c>
      <c r="D14">
        <v>3</v>
      </c>
    </row>
    <row r="15" spans="1:6" ht="28.8" x14ac:dyDescent="0.3">
      <c r="A15" s="67" t="s">
        <v>54</v>
      </c>
      <c r="C15">
        <v>2</v>
      </c>
    </row>
    <row r="16" spans="1:6" x14ac:dyDescent="0.3">
      <c r="A16" s="67" t="s">
        <v>55</v>
      </c>
      <c r="F16">
        <v>5</v>
      </c>
    </row>
    <row r="17" spans="1:5" s="69" customFormat="1" x14ac:dyDescent="0.3">
      <c r="A17" s="68" t="s">
        <v>56</v>
      </c>
      <c r="B17" s="69">
        <v>1</v>
      </c>
    </row>
    <row r="18" spans="1:5" s="69" customFormat="1" x14ac:dyDescent="0.3">
      <c r="A18" s="70" t="s">
        <v>62</v>
      </c>
      <c r="E18" s="69">
        <v>4</v>
      </c>
    </row>
    <row r="19" spans="1:5" s="69" customFormat="1" ht="28.8" x14ac:dyDescent="0.3">
      <c r="A19" s="68" t="s">
        <v>63</v>
      </c>
      <c r="E19" s="69">
        <v>4</v>
      </c>
    </row>
    <row r="20" spans="1:5" s="69" customFormat="1" x14ac:dyDescent="0.3">
      <c r="A20" s="70" t="s">
        <v>64</v>
      </c>
      <c r="D20" s="69">
        <v>3</v>
      </c>
    </row>
    <row r="21" spans="1:5" s="69" customFormat="1" x14ac:dyDescent="0.3">
      <c r="A21" s="68" t="s">
        <v>65</v>
      </c>
      <c r="E21" s="69">
        <v>4</v>
      </c>
    </row>
    <row r="22" spans="1:5" s="69" customFormat="1" ht="28.8" x14ac:dyDescent="0.3">
      <c r="A22" s="68" t="s">
        <v>66</v>
      </c>
      <c r="D22" s="69">
        <v>3</v>
      </c>
    </row>
    <row r="23" spans="1:5" s="69" customFormat="1" ht="28.8" x14ac:dyDescent="0.3">
      <c r="A23" s="68" t="s">
        <v>67</v>
      </c>
      <c r="D23" s="69">
        <v>3</v>
      </c>
    </row>
    <row r="24" spans="1:5" s="69" customFormat="1" ht="28.8" x14ac:dyDescent="0.3">
      <c r="A24" s="68" t="s">
        <v>68</v>
      </c>
      <c r="D24" s="69">
        <v>3</v>
      </c>
    </row>
    <row r="25" spans="1:5" s="69" customFormat="1" ht="28.8" x14ac:dyDescent="0.3">
      <c r="A25" s="68" t="s">
        <v>69</v>
      </c>
      <c r="D25" s="69">
        <v>3</v>
      </c>
    </row>
    <row r="26" spans="1:5" s="69" customFormat="1" x14ac:dyDescent="0.3">
      <c r="A26" s="68" t="s">
        <v>70</v>
      </c>
      <c r="E26" s="69">
        <v>4</v>
      </c>
    </row>
    <row r="27" spans="1:5" s="69" customFormat="1" x14ac:dyDescent="0.3">
      <c r="A27" s="68" t="s">
        <v>71</v>
      </c>
      <c r="D27" s="69">
        <v>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Welcome</vt:lpstr>
      <vt:lpstr>Data</vt:lpstr>
      <vt:lpstr>Lookup</vt:lpstr>
      <vt:lpstr>Result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Holmes</dc:creator>
  <cp:lastModifiedBy>Neethu</cp:lastModifiedBy>
  <dcterms:created xsi:type="dcterms:W3CDTF">2019-09-19T14:50:02Z</dcterms:created>
  <dcterms:modified xsi:type="dcterms:W3CDTF">2022-09-01T23:10:31Z</dcterms:modified>
</cp:coreProperties>
</file>