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jupyter\data\"/>
    </mc:Choice>
  </mc:AlternateContent>
  <xr:revisionPtr revIDLastSave="0" documentId="13_ncr:1_{79B14C69-DB37-4FAB-A094-121EC0DDE8C2}" xr6:coauthVersionLast="47" xr6:coauthVersionMax="47" xr10:uidLastSave="{00000000-0000-0000-0000-000000000000}"/>
  <bookViews>
    <workbookView xWindow="-98" yWindow="-98" windowWidth="21795" windowHeight="12975" tabRatio="760" firstSheet="5" activeTab="5" xr2:uid="{00000000-000D-0000-FFFF-FFFF00000000}"/>
  </bookViews>
  <sheets>
    <sheet name="z_crit" sheetId="36" state="hidden" r:id="rId1"/>
    <sheet name="Sheet2" sheetId="45" state="hidden" r:id="rId2"/>
    <sheet name="realign" sheetId="37" state="hidden" r:id="rId3"/>
    <sheet name="realign (2)" sheetId="43" state="hidden" r:id="rId4"/>
    <sheet name="realign (3)" sheetId="44" state="hidden" r:id="rId5"/>
    <sheet name="all_by_image" sheetId="42" r:id="rId6"/>
  </sheets>
  <definedNames>
    <definedName name="_xlnm._FilterDatabase" localSheetId="5" hidden="1">all_by_image!$A$1:$F$867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44" l="1"/>
  <c r="W7" i="44"/>
  <c r="W8" i="44"/>
  <c r="W9" i="44"/>
  <c r="W10" i="44"/>
  <c r="W11" i="44"/>
  <c r="W12" i="44"/>
  <c r="W13" i="44"/>
  <c r="W14" i="44"/>
  <c r="W15" i="44"/>
  <c r="W16" i="44"/>
  <c r="W17" i="44"/>
  <c r="W18" i="44"/>
  <c r="W19" i="44"/>
  <c r="W20" i="44"/>
  <c r="W21" i="44"/>
  <c r="W22" i="44"/>
  <c r="W23" i="44"/>
  <c r="W24" i="44"/>
  <c r="W25" i="44"/>
  <c r="W26" i="44"/>
  <c r="W27" i="44"/>
  <c r="W28" i="44"/>
  <c r="W29" i="44"/>
  <c r="W30" i="44"/>
  <c r="W31" i="44"/>
  <c r="W32" i="44"/>
  <c r="W33" i="44"/>
  <c r="W34" i="44"/>
  <c r="W5" i="44"/>
  <c r="G185" i="44"/>
  <c r="L9" i="44" s="1"/>
  <c r="F185" i="44"/>
  <c r="K32" i="44" s="1"/>
  <c r="E185" i="44"/>
  <c r="J27" i="44" s="1"/>
  <c r="U35" i="44"/>
  <c r="T35" i="44"/>
  <c r="S35" i="44"/>
  <c r="J33" i="44"/>
  <c r="J31" i="44"/>
  <c r="J30" i="44"/>
  <c r="J28" i="44"/>
  <c r="J26" i="44"/>
  <c r="J25" i="44"/>
  <c r="J23" i="44"/>
  <c r="J22" i="44"/>
  <c r="J20" i="44"/>
  <c r="J17" i="44"/>
  <c r="J15" i="44"/>
  <c r="J14" i="44"/>
  <c r="J12" i="44"/>
  <c r="J8" i="44"/>
  <c r="J6" i="44"/>
  <c r="Q35" i="43"/>
  <c r="R35" i="43"/>
  <c r="P35" i="43"/>
  <c r="X35" i="43"/>
  <c r="Z5" i="43" s="1"/>
  <c r="E185" i="43"/>
  <c r="J5" i="43" s="1"/>
  <c r="G185" i="43"/>
  <c r="L34" i="43" s="1"/>
  <c r="F185" i="43"/>
  <c r="K34" i="43" s="1"/>
  <c r="F245" i="37"/>
  <c r="I172" i="37" s="1"/>
  <c r="G245" i="37"/>
  <c r="J12" i="37" s="1"/>
  <c r="J20" i="37"/>
  <c r="J28" i="37"/>
  <c r="J36" i="37"/>
  <c r="J52" i="37"/>
  <c r="J68" i="37"/>
  <c r="J92" i="37"/>
  <c r="J100" i="37"/>
  <c r="J108" i="37"/>
  <c r="J124" i="37"/>
  <c r="J132" i="37"/>
  <c r="J140" i="37"/>
  <c r="J156" i="37"/>
  <c r="J172" i="37"/>
  <c r="J188" i="37"/>
  <c r="J196" i="37"/>
  <c r="J204" i="37"/>
  <c r="J228" i="37"/>
  <c r="J236" i="37"/>
  <c r="E245" i="37"/>
  <c r="H36" i="37" s="1"/>
  <c r="K22" i="44" l="1"/>
  <c r="L30" i="44"/>
  <c r="K5" i="44"/>
  <c r="K14" i="44"/>
  <c r="V14" i="44" s="1"/>
  <c r="Y14" i="44" s="1"/>
  <c r="L22" i="44"/>
  <c r="V22" i="44" s="1"/>
  <c r="Y22" i="44" s="1"/>
  <c r="J244" i="37"/>
  <c r="J60" i="37"/>
  <c r="L5" i="44"/>
  <c r="L14" i="44"/>
  <c r="K31" i="44"/>
  <c r="X6" i="44"/>
  <c r="K23" i="44"/>
  <c r="V23" i="44" s="1"/>
  <c r="Y23" i="44" s="1"/>
  <c r="L32" i="44"/>
  <c r="R20" i="44" s="1"/>
  <c r="L11" i="44"/>
  <c r="K28" i="44"/>
  <c r="V28" i="44" s="1"/>
  <c r="Y28" i="44" s="1"/>
  <c r="K20" i="44"/>
  <c r="V30" i="44"/>
  <c r="Y30" i="44" s="1"/>
  <c r="K6" i="44"/>
  <c r="L6" i="44"/>
  <c r="L16" i="44"/>
  <c r="K33" i="44"/>
  <c r="X33" i="44" s="1"/>
  <c r="K25" i="44"/>
  <c r="L33" i="44"/>
  <c r="K8" i="44"/>
  <c r="V8" i="44" s="1"/>
  <c r="Y8" i="44" s="1"/>
  <c r="K17" i="44"/>
  <c r="L25" i="44"/>
  <c r="J34" i="44"/>
  <c r="V34" i="44" s="1"/>
  <c r="Y34" i="44" s="1"/>
  <c r="L28" i="44"/>
  <c r="K12" i="44"/>
  <c r="L20" i="44"/>
  <c r="L12" i="44"/>
  <c r="K30" i="44"/>
  <c r="K15" i="44"/>
  <c r="L24" i="44"/>
  <c r="L8" i="44"/>
  <c r="L17" i="44"/>
  <c r="J164" i="37"/>
  <c r="J9" i="44"/>
  <c r="X9" i="44" s="1"/>
  <c r="J18" i="44"/>
  <c r="K27" i="44"/>
  <c r="K9" i="44"/>
  <c r="K19" i="44"/>
  <c r="L27" i="44"/>
  <c r="J75" i="37"/>
  <c r="K11" i="44"/>
  <c r="L19" i="44"/>
  <c r="Q7" i="44"/>
  <c r="Q31" i="44"/>
  <c r="Q20" i="44"/>
  <c r="Q11" i="44"/>
  <c r="Q26" i="44"/>
  <c r="Q12" i="44"/>
  <c r="Q32" i="44"/>
  <c r="Q17" i="44"/>
  <c r="Q25" i="44"/>
  <c r="Q27" i="44"/>
  <c r="I204" i="37"/>
  <c r="I36" i="37"/>
  <c r="N8" i="37" s="1"/>
  <c r="X22" i="44"/>
  <c r="X30" i="44"/>
  <c r="I132" i="37"/>
  <c r="X14" i="44"/>
  <c r="V33" i="44"/>
  <c r="Y33" i="44" s="1"/>
  <c r="I236" i="37"/>
  <c r="I60" i="37"/>
  <c r="I244" i="37"/>
  <c r="I140" i="37"/>
  <c r="I68" i="37"/>
  <c r="I164" i="37"/>
  <c r="I100" i="37"/>
  <c r="I28" i="37"/>
  <c r="I228" i="37"/>
  <c r="I188" i="37"/>
  <c r="I156" i="37"/>
  <c r="I124" i="37"/>
  <c r="I92" i="37"/>
  <c r="I52" i="37"/>
  <c r="I20" i="37"/>
  <c r="I75" i="37"/>
  <c r="J220" i="37"/>
  <c r="J180" i="37"/>
  <c r="J148" i="37"/>
  <c r="J116" i="37"/>
  <c r="J84" i="37"/>
  <c r="J44" i="37"/>
  <c r="H75" i="37"/>
  <c r="J9" i="43"/>
  <c r="J7" i="44"/>
  <c r="J10" i="44"/>
  <c r="J13" i="44"/>
  <c r="L15" i="44"/>
  <c r="X15" i="44" s="1"/>
  <c r="K18" i="44"/>
  <c r="X18" i="44" s="1"/>
  <c r="J21" i="44"/>
  <c r="L23" i="44"/>
  <c r="X23" i="44" s="1"/>
  <c r="K26" i="44"/>
  <c r="J29" i="44"/>
  <c r="L31" i="44"/>
  <c r="K34" i="44"/>
  <c r="X34" i="44" s="1"/>
  <c r="I108" i="37"/>
  <c r="I196" i="37"/>
  <c r="I220" i="37"/>
  <c r="I180" i="37"/>
  <c r="I148" i="37"/>
  <c r="I116" i="37"/>
  <c r="I84" i="37"/>
  <c r="I44" i="37"/>
  <c r="I12" i="37"/>
  <c r="L9" i="43"/>
  <c r="K7" i="44"/>
  <c r="K10" i="44"/>
  <c r="K13" i="44"/>
  <c r="J16" i="44"/>
  <c r="L18" i="44"/>
  <c r="K21" i="44"/>
  <c r="J24" i="44"/>
  <c r="L26" i="44"/>
  <c r="K29" i="44"/>
  <c r="J32" i="44"/>
  <c r="L34" i="44"/>
  <c r="J5" i="44"/>
  <c r="L7" i="44"/>
  <c r="J11" i="44"/>
  <c r="L13" i="44"/>
  <c r="K16" i="44"/>
  <c r="J19" i="44"/>
  <c r="L21" i="44"/>
  <c r="K24" i="44"/>
  <c r="L29" i="44"/>
  <c r="V6" i="44"/>
  <c r="Y6" i="44" s="1"/>
  <c r="V15" i="44"/>
  <c r="Y15" i="44" s="1"/>
  <c r="AA5" i="44"/>
  <c r="K9" i="43"/>
  <c r="K5" i="43"/>
  <c r="J6" i="43"/>
  <c r="K6" i="43"/>
  <c r="J7" i="43"/>
  <c r="K7" i="43"/>
  <c r="J8" i="43"/>
  <c r="K8" i="43"/>
  <c r="J10" i="43"/>
  <c r="K10" i="43"/>
  <c r="J11" i="43"/>
  <c r="K11" i="43"/>
  <c r="J12" i="43"/>
  <c r="K12" i="43"/>
  <c r="J13" i="43"/>
  <c r="K13" i="43"/>
  <c r="J14" i="43"/>
  <c r="K14" i="43"/>
  <c r="J15" i="43"/>
  <c r="K15" i="43"/>
  <c r="J16" i="43"/>
  <c r="K16" i="43"/>
  <c r="J17" i="43"/>
  <c r="K17" i="43"/>
  <c r="J18" i="43"/>
  <c r="K18" i="43"/>
  <c r="J19" i="43"/>
  <c r="K19" i="43"/>
  <c r="J20" i="43"/>
  <c r="K20" i="43"/>
  <c r="J21" i="43"/>
  <c r="K21" i="43"/>
  <c r="J22" i="43"/>
  <c r="K22" i="43"/>
  <c r="J23" i="43"/>
  <c r="K23" i="43"/>
  <c r="J24" i="43"/>
  <c r="K24" i="43"/>
  <c r="J25" i="43"/>
  <c r="K25" i="43"/>
  <c r="J26" i="43"/>
  <c r="K26" i="43"/>
  <c r="J27" i="43"/>
  <c r="K27" i="43"/>
  <c r="J28" i="43"/>
  <c r="K28" i="43"/>
  <c r="J29" i="43"/>
  <c r="K29" i="43"/>
  <c r="J30" i="43"/>
  <c r="K30" i="43"/>
  <c r="J31" i="43"/>
  <c r="K31" i="43"/>
  <c r="J32" i="43"/>
  <c r="K32" i="43"/>
  <c r="J33" i="43"/>
  <c r="K33" i="43"/>
  <c r="J34" i="43"/>
  <c r="Z34" i="43"/>
  <c r="Z33" i="43"/>
  <c r="Z32" i="43"/>
  <c r="Z31" i="43"/>
  <c r="Z29" i="43"/>
  <c r="Z28" i="43"/>
  <c r="Z27" i="43"/>
  <c r="Z26" i="43"/>
  <c r="Z25" i="43"/>
  <c r="Z24" i="43"/>
  <c r="Z23" i="43"/>
  <c r="Z22" i="43"/>
  <c r="Z21" i="43"/>
  <c r="Z20" i="43"/>
  <c r="Z19" i="43"/>
  <c r="Z18" i="43"/>
  <c r="Z17" i="43"/>
  <c r="Z16" i="43"/>
  <c r="Z15" i="43"/>
  <c r="Z14" i="43"/>
  <c r="Z13" i="43"/>
  <c r="Z12" i="43"/>
  <c r="Z11" i="43"/>
  <c r="Z10" i="43"/>
  <c r="Z9" i="43"/>
  <c r="Z8" i="43"/>
  <c r="Z7" i="43"/>
  <c r="Z6" i="43"/>
  <c r="L5" i="43"/>
  <c r="L7" i="43"/>
  <c r="L11" i="43"/>
  <c r="L13" i="43"/>
  <c r="L15" i="43"/>
  <c r="L17" i="43"/>
  <c r="L19" i="43"/>
  <c r="L21" i="43"/>
  <c r="L23" i="43"/>
  <c r="L25" i="43"/>
  <c r="L27" i="43"/>
  <c r="L29" i="43"/>
  <c r="L31" i="43"/>
  <c r="L33" i="43"/>
  <c r="L6" i="43"/>
  <c r="L8" i="43"/>
  <c r="L10" i="43"/>
  <c r="L12" i="43"/>
  <c r="L14" i="43"/>
  <c r="L16" i="43"/>
  <c r="L18" i="43"/>
  <c r="L20" i="43"/>
  <c r="L22" i="43"/>
  <c r="L24" i="43"/>
  <c r="L26" i="43"/>
  <c r="L28" i="43"/>
  <c r="L30" i="43"/>
  <c r="L32" i="43"/>
  <c r="H28" i="37"/>
  <c r="H12" i="37"/>
  <c r="H236" i="37"/>
  <c r="H220" i="37"/>
  <c r="H204" i="37"/>
  <c r="H188" i="37"/>
  <c r="H172" i="37"/>
  <c r="H156" i="37"/>
  <c r="H140" i="37"/>
  <c r="H124" i="37"/>
  <c r="H108" i="37"/>
  <c r="H92" i="37"/>
  <c r="H60" i="37"/>
  <c r="H44" i="37"/>
  <c r="H20" i="37"/>
  <c r="H244" i="37"/>
  <c r="H228" i="37"/>
  <c r="H196" i="37"/>
  <c r="H180" i="37"/>
  <c r="H164" i="37"/>
  <c r="H148" i="37"/>
  <c r="H132" i="37"/>
  <c r="H116" i="37"/>
  <c r="H100" i="37"/>
  <c r="H84" i="37"/>
  <c r="H68" i="37"/>
  <c r="H52" i="37"/>
  <c r="R17" i="44" l="1"/>
  <c r="K35" i="44"/>
  <c r="R25" i="44"/>
  <c r="R26" i="44"/>
  <c r="R32" i="44"/>
  <c r="X8" i="44"/>
  <c r="R31" i="44"/>
  <c r="V31" i="44" s="1"/>
  <c r="Y31" i="44" s="1"/>
  <c r="J35" i="44"/>
  <c r="R27" i="44"/>
  <c r="X28" i="44"/>
  <c r="R7" i="44"/>
  <c r="V9" i="44"/>
  <c r="Y9" i="44" s="1"/>
  <c r="R11" i="44"/>
  <c r="R12" i="44"/>
  <c r="X19" i="44"/>
  <c r="V19" i="44"/>
  <c r="Y19" i="44" s="1"/>
  <c r="X16" i="44"/>
  <c r="V16" i="44"/>
  <c r="Y16" i="44" s="1"/>
  <c r="V13" i="44"/>
  <c r="Y13" i="44" s="1"/>
  <c r="X13" i="44"/>
  <c r="V18" i="44"/>
  <c r="Y18" i="44" s="1"/>
  <c r="P27" i="44"/>
  <c r="P11" i="44"/>
  <c r="P7" i="44"/>
  <c r="V7" i="44" s="1"/>
  <c r="Y7" i="44" s="1"/>
  <c r="P20" i="44"/>
  <c r="P32" i="44"/>
  <c r="X32" i="44" s="1"/>
  <c r="P25" i="44"/>
  <c r="P26" i="44"/>
  <c r="X26" i="44" s="1"/>
  <c r="P12" i="44"/>
  <c r="P31" i="44"/>
  <c r="P17" i="44"/>
  <c r="V29" i="44"/>
  <c r="Y29" i="44" s="1"/>
  <c r="X29" i="44"/>
  <c r="M8" i="37"/>
  <c r="V5" i="44"/>
  <c r="Y5" i="44" s="1"/>
  <c r="X5" i="44"/>
  <c r="X24" i="44"/>
  <c r="V24" i="44"/>
  <c r="Y24" i="44" s="1"/>
  <c r="M13" i="37"/>
  <c r="N13" i="37"/>
  <c r="X21" i="44"/>
  <c r="V21" i="44"/>
  <c r="Y21" i="44" s="1"/>
  <c r="AD35" i="44"/>
  <c r="N10" i="37"/>
  <c r="M10" i="37"/>
  <c r="N14" i="37"/>
  <c r="M14" i="37"/>
  <c r="N18" i="37"/>
  <c r="M18" i="37"/>
  <c r="N22" i="37"/>
  <c r="M22" i="37"/>
  <c r="N26" i="37"/>
  <c r="M26" i="37"/>
  <c r="N30" i="37"/>
  <c r="N34" i="37"/>
  <c r="M34" i="37"/>
  <c r="N9" i="37"/>
  <c r="M9" i="37"/>
  <c r="N17" i="37"/>
  <c r="M17" i="37"/>
  <c r="N21" i="37"/>
  <c r="M21" i="37"/>
  <c r="N25" i="37"/>
  <c r="M25" i="37"/>
  <c r="N29" i="37"/>
  <c r="M29" i="37"/>
  <c r="N33" i="37"/>
  <c r="M33" i="37"/>
  <c r="N7" i="37"/>
  <c r="M7" i="37"/>
  <c r="N12" i="37"/>
  <c r="M12" i="37"/>
  <c r="N16" i="37"/>
  <c r="M16" i="37"/>
  <c r="N20" i="37"/>
  <c r="M20" i="37"/>
  <c r="N24" i="37"/>
  <c r="M24" i="37"/>
  <c r="N28" i="37"/>
  <c r="M28" i="37"/>
  <c r="N32" i="37"/>
  <c r="M32" i="37"/>
  <c r="N6" i="37"/>
  <c r="M6" i="37"/>
  <c r="N11" i="37"/>
  <c r="M11" i="37"/>
  <c r="N15" i="37"/>
  <c r="M15" i="37"/>
  <c r="N19" i="37"/>
  <c r="M19" i="37"/>
  <c r="N23" i="37"/>
  <c r="M23" i="37"/>
  <c r="N27" i="37"/>
  <c r="M27" i="37"/>
  <c r="N31" i="37"/>
  <c r="M31" i="37"/>
  <c r="N5" i="37"/>
  <c r="M5" i="37"/>
  <c r="V11" i="44" l="1"/>
  <c r="Y11" i="44" s="1"/>
  <c r="V32" i="44"/>
  <c r="Y32" i="44" s="1"/>
  <c r="X7" i="44"/>
  <c r="X11" i="44"/>
  <c r="X31" i="44"/>
  <c r="V17" i="44"/>
  <c r="Y17" i="44" s="1"/>
  <c r="X17" i="44"/>
  <c r="V26" i="44"/>
  <c r="Y26" i="44" s="1"/>
  <c r="X27" i="44"/>
  <c r="V27" i="44"/>
  <c r="Y27" i="44" s="1"/>
  <c r="X25" i="44"/>
  <c r="V25" i="44"/>
  <c r="Y25" i="44" s="1"/>
  <c r="V12" i="44"/>
  <c r="Y12" i="44" s="1"/>
  <c r="X12" i="44"/>
  <c r="X20" i="44"/>
  <c r="V20" i="44"/>
  <c r="Y20" i="44" s="1"/>
  <c r="AF34" i="44"/>
  <c r="AF33" i="44"/>
  <c r="AF32" i="44"/>
  <c r="AF31" i="44"/>
  <c r="AF29" i="44"/>
  <c r="AF28" i="44"/>
  <c r="AF27" i="44"/>
  <c r="AF26" i="44"/>
  <c r="AF25" i="44"/>
  <c r="AF24" i="44"/>
  <c r="AF23" i="44"/>
  <c r="AF22" i="44"/>
  <c r="AF21" i="44"/>
  <c r="AF20" i="44"/>
  <c r="AF19" i="44"/>
  <c r="AF18" i="44"/>
  <c r="AF17" i="44"/>
  <c r="AF16" i="44"/>
  <c r="AF15" i="44"/>
  <c r="AF14" i="44"/>
  <c r="AF13" i="44"/>
  <c r="AF12" i="44"/>
  <c r="AF11" i="44"/>
  <c r="AF10" i="44"/>
  <c r="AF9" i="44"/>
  <c r="AF8" i="44"/>
  <c r="AF7" i="44"/>
  <c r="AF6" i="44"/>
  <c r="AF5" i="44"/>
  <c r="AC6" i="44" l="1"/>
  <c r="W6" i="43"/>
  <c r="N6" i="43"/>
  <c r="M6" i="43"/>
  <c r="S6" i="43" s="1"/>
  <c r="O6" i="43"/>
  <c r="AC17" i="44"/>
  <c r="W17" i="43"/>
  <c r="O17" i="43"/>
  <c r="M17" i="43"/>
  <c r="N17" i="43"/>
  <c r="S17" i="43" l="1"/>
  <c r="O9" i="43" l="1"/>
  <c r="L10" i="44"/>
  <c r="W32" i="43" l="1"/>
  <c r="AC32" i="44"/>
  <c r="N32" i="43"/>
  <c r="O32" i="43"/>
  <c r="M32" i="43"/>
  <c r="W34" i="43"/>
  <c r="AC34" i="44"/>
  <c r="O34" i="43"/>
  <c r="N34" i="43"/>
  <c r="M34" i="43"/>
  <c r="S34" i="43" s="1"/>
  <c r="W30" i="43"/>
  <c r="AC30" i="44"/>
  <c r="O30" i="43"/>
  <c r="N30" i="43"/>
  <c r="M30" i="43"/>
  <c r="AC29" i="44"/>
  <c r="W29" i="43"/>
  <c r="M29" i="43"/>
  <c r="O29" i="43"/>
  <c r="N29" i="43"/>
  <c r="W28" i="43"/>
  <c r="AC28" i="44"/>
  <c r="O28" i="43"/>
  <c r="N28" i="43"/>
  <c r="M28" i="43"/>
  <c r="AC25" i="44"/>
  <c r="W25" i="43"/>
  <c r="O25" i="43"/>
  <c r="M25" i="43"/>
  <c r="N25" i="43"/>
  <c r="W24" i="43"/>
  <c r="AC24" i="44"/>
  <c r="N24" i="43"/>
  <c r="O24" i="43"/>
  <c r="M24" i="43"/>
  <c r="W22" i="43"/>
  <c r="AC22" i="44"/>
  <c r="O22" i="43"/>
  <c r="N22" i="43"/>
  <c r="M22" i="43"/>
  <c r="S22" i="43" s="1"/>
  <c r="W20" i="43"/>
  <c r="AC20" i="44"/>
  <c r="O20" i="43"/>
  <c r="N20" i="43"/>
  <c r="M20" i="43"/>
  <c r="AC19" i="44"/>
  <c r="W19" i="43"/>
  <c r="M19" i="43"/>
  <c r="O19" i="43"/>
  <c r="N19" i="43"/>
  <c r="W18" i="43"/>
  <c r="AC18" i="44"/>
  <c r="N18" i="43"/>
  <c r="M18" i="43"/>
  <c r="S18" i="43" s="1"/>
  <c r="O18" i="43"/>
  <c r="W16" i="43"/>
  <c r="AC16" i="44"/>
  <c r="N16" i="43"/>
  <c r="O16" i="43"/>
  <c r="M16" i="43"/>
  <c r="S16" i="43" s="1"/>
  <c r="AC15" i="44"/>
  <c r="W15" i="43"/>
  <c r="M15" i="43"/>
  <c r="O15" i="43"/>
  <c r="N15" i="43"/>
  <c r="W12" i="43"/>
  <c r="AC12" i="44"/>
  <c r="O12" i="43"/>
  <c r="N12" i="43"/>
  <c r="M12" i="43"/>
  <c r="S12" i="43" s="1"/>
  <c r="AC8" i="44"/>
  <c r="W8" i="43"/>
  <c r="N8" i="43"/>
  <c r="O8" i="43"/>
  <c r="M8" i="43"/>
  <c r="AC7" i="44"/>
  <c r="W7" i="43"/>
  <c r="O7" i="43"/>
  <c r="M7" i="43"/>
  <c r="N7" i="43"/>
  <c r="J211" i="37"/>
  <c r="I211" i="37"/>
  <c r="H211" i="37"/>
  <c r="AC27" i="44"/>
  <c r="W27" i="43"/>
  <c r="M27" i="43"/>
  <c r="O27" i="43"/>
  <c r="N27" i="43"/>
  <c r="W26" i="43"/>
  <c r="AC26" i="44"/>
  <c r="N26" i="43"/>
  <c r="M26" i="43"/>
  <c r="S26" i="43" s="1"/>
  <c r="O26" i="43"/>
  <c r="AC23" i="44"/>
  <c r="W23" i="43"/>
  <c r="M23" i="43"/>
  <c r="O23" i="43"/>
  <c r="N23" i="43"/>
  <c r="AC21" i="44"/>
  <c r="W21" i="43"/>
  <c r="M21" i="43"/>
  <c r="O21" i="43"/>
  <c r="N21" i="43"/>
  <c r="W14" i="43"/>
  <c r="AC14" i="44"/>
  <c r="O14" i="43"/>
  <c r="N14" i="43"/>
  <c r="M14" i="43"/>
  <c r="S14" i="43" s="1"/>
  <c r="AC13" i="44"/>
  <c r="W13" i="43"/>
  <c r="M13" i="43"/>
  <c r="O13" i="43"/>
  <c r="N13" i="43"/>
  <c r="AC11" i="44"/>
  <c r="W11" i="43"/>
  <c r="M11" i="43"/>
  <c r="O11" i="43"/>
  <c r="N11" i="43"/>
  <c r="M9" i="43"/>
  <c r="S9" i="43" s="1"/>
  <c r="W9" i="43"/>
  <c r="AC9" i="44"/>
  <c r="N9" i="43"/>
  <c r="V10" i="44"/>
  <c r="Y10" i="44" s="1"/>
  <c r="X10" i="44"/>
  <c r="L35" i="44"/>
  <c r="AC10" i="44"/>
  <c r="W10" i="43"/>
  <c r="O10" i="43"/>
  <c r="N10" i="43"/>
  <c r="M10" i="43"/>
  <c r="M30" i="37" l="1"/>
  <c r="M5" i="43"/>
  <c r="O5" i="43"/>
  <c r="AC5" i="44"/>
  <c r="AC35" i="44" s="1"/>
  <c r="AE22" i="44" s="1"/>
  <c r="AG22" i="44" s="1"/>
  <c r="N5" i="43"/>
  <c r="S13" i="43"/>
  <c r="S21" i="43"/>
  <c r="AE21" i="44"/>
  <c r="AG21" i="44" s="1"/>
  <c r="S7" i="43"/>
  <c r="S8" i="43"/>
  <c r="AE8" i="44"/>
  <c r="AG8" i="44" s="1"/>
  <c r="AE12" i="44"/>
  <c r="AG12" i="44" s="1"/>
  <c r="S15" i="43"/>
  <c r="AE16" i="44"/>
  <c r="AG16" i="44" s="1"/>
  <c r="S20" i="43"/>
  <c r="S24" i="43"/>
  <c r="S25" i="43"/>
  <c r="S28" i="43"/>
  <c r="S30" i="43"/>
  <c r="AE34" i="44"/>
  <c r="AG34" i="44" s="1"/>
  <c r="S32" i="43"/>
  <c r="AC33" i="44"/>
  <c r="AE33" i="44" s="1"/>
  <c r="AG33" i="44" s="1"/>
  <c r="W33" i="43"/>
  <c r="O33" i="43"/>
  <c r="M33" i="43"/>
  <c r="N33" i="43"/>
  <c r="AC31" i="44"/>
  <c r="AE31" i="44" s="1"/>
  <c r="AG31" i="44" s="1"/>
  <c r="W31" i="43"/>
  <c r="M31" i="43"/>
  <c r="O31" i="43"/>
  <c r="N31" i="43"/>
  <c r="AE10" i="44"/>
  <c r="AG10" i="44" s="1"/>
  <c r="S11" i="43"/>
  <c r="S23" i="43"/>
  <c r="AE23" i="44"/>
  <c r="AG23" i="44" s="1"/>
  <c r="AE26" i="44"/>
  <c r="AG26" i="44" s="1"/>
  <c r="S27" i="43"/>
  <c r="AE27" i="44"/>
  <c r="AG27" i="44" s="1"/>
  <c r="AE7" i="44"/>
  <c r="AG7" i="44" s="1"/>
  <c r="AE18" i="44"/>
  <c r="AG18" i="44" s="1"/>
  <c r="S19" i="43"/>
  <c r="AE19" i="44"/>
  <c r="AG19" i="44" s="1"/>
  <c r="AE20" i="44"/>
  <c r="AG20" i="44" s="1"/>
  <c r="AE24" i="44"/>
  <c r="AG24" i="44" s="1"/>
  <c r="AE25" i="44"/>
  <c r="AG25" i="44" s="1"/>
  <c r="AE28" i="44"/>
  <c r="AG28" i="44" s="1"/>
  <c r="S29" i="43"/>
  <c r="AE32" i="44"/>
  <c r="AG32" i="44" s="1"/>
  <c r="S10" i="43"/>
  <c r="O35" i="43"/>
  <c r="N35" i="43"/>
  <c r="AE30" i="44" l="1"/>
  <c r="AG30" i="44" s="1"/>
  <c r="AE11" i="44"/>
  <c r="AG11" i="44" s="1"/>
  <c r="AE29" i="44"/>
  <c r="AG29" i="44" s="1"/>
  <c r="AE15" i="44"/>
  <c r="AG15" i="44" s="1"/>
  <c r="AE14" i="44"/>
  <c r="AG14" i="44" s="1"/>
  <c r="AE5" i="44"/>
  <c r="AG5" i="44" s="1"/>
  <c r="AE6" i="44"/>
  <c r="AG6" i="44" s="1"/>
  <c r="AE17" i="44"/>
  <c r="AG17" i="44" s="1"/>
  <c r="U5" i="43"/>
  <c r="W5" i="43" s="1"/>
  <c r="W35" i="43" s="1"/>
  <c r="Y9" i="43" s="1"/>
  <c r="AA9" i="43" s="1"/>
  <c r="S5" i="43"/>
  <c r="S31" i="43"/>
  <c r="S33" i="43"/>
  <c r="AE13" i="44"/>
  <c r="AG13" i="44" s="1"/>
  <c r="AE9" i="44"/>
  <c r="AG9" i="44" s="1"/>
  <c r="M35" i="43"/>
  <c r="Y10" i="43"/>
  <c r="AA10" i="43" s="1"/>
  <c r="Y6" i="43"/>
  <c r="AA6" i="43" s="1"/>
  <c r="Y32" i="43"/>
  <c r="AA32" i="43" s="1"/>
  <c r="Y7" i="43" l="1"/>
  <c r="AA7" i="43" s="1"/>
  <c r="Y11" i="43"/>
  <c r="AA11" i="43" s="1"/>
  <c r="Y15" i="43"/>
  <c r="AA15" i="43" s="1"/>
  <c r="Y14" i="43"/>
  <c r="AA14" i="43" s="1"/>
  <c r="Y33" i="43"/>
  <c r="AA33" i="43" s="1"/>
  <c r="Y34" i="43"/>
  <c r="AA34" i="43" s="1"/>
  <c r="Y8" i="43"/>
  <c r="AA8" i="43" s="1"/>
  <c r="Y12" i="43"/>
  <c r="AA12" i="43" s="1"/>
  <c r="Y16" i="43"/>
  <c r="AA16" i="43" s="1"/>
  <c r="Y5" i="43"/>
  <c r="AA5" i="43" s="1"/>
  <c r="Y13" i="43"/>
  <c r="AA13" i="43" s="1"/>
  <c r="Y20" i="43"/>
  <c r="AA20" i="43" s="1"/>
  <c r="Y17" i="43"/>
  <c r="AA17" i="43" s="1"/>
  <c r="Y18" i="43"/>
  <c r="AA18" i="43" s="1"/>
  <c r="Y19" i="43"/>
  <c r="AA19" i="43" s="1"/>
  <c r="Y24" i="43"/>
  <c r="AA24" i="43" s="1"/>
  <c r="Y21" i="43"/>
  <c r="AA21" i="43" s="1"/>
  <c r="Y22" i="43"/>
  <c r="AA22" i="43" s="1"/>
  <c r="Y23" i="43"/>
  <c r="AA23" i="43" s="1"/>
  <c r="Y25" i="43"/>
  <c r="AA25" i="43" s="1"/>
  <c r="Y26" i="43"/>
  <c r="AA26" i="43" s="1"/>
  <c r="Y27" i="43"/>
  <c r="AA27" i="43" s="1"/>
  <c r="Y28" i="43"/>
  <c r="AA28" i="43" s="1"/>
  <c r="Y29" i="43"/>
  <c r="AA29" i="43" s="1"/>
  <c r="Y30" i="43"/>
  <c r="AA30" i="43" s="1"/>
  <c r="Y31" i="43"/>
  <c r="AA31" i="43" s="1"/>
</calcChain>
</file>

<file path=xl/sharedStrings.xml><?xml version="1.0" encoding="utf-8"?>
<sst xmlns="http://schemas.openxmlformats.org/spreadsheetml/2006/main" count="2682" uniqueCount="430">
  <si>
    <t>noise</t>
  </si>
  <si>
    <t>jpeg</t>
  </si>
  <si>
    <t>fnoise</t>
  </si>
  <si>
    <t>blur</t>
  </si>
  <si>
    <t>contrast</t>
  </si>
  <si>
    <t>AVG</t>
  </si>
  <si>
    <t>aerial_city</t>
  </si>
  <si>
    <t>boston</t>
  </si>
  <si>
    <t>bridge</t>
  </si>
  <si>
    <t>butter_flower</t>
  </si>
  <si>
    <t>cactus</t>
  </si>
  <si>
    <t>child_swimming</t>
  </si>
  <si>
    <t>couple</t>
  </si>
  <si>
    <t>elk</t>
  </si>
  <si>
    <t>family</t>
  </si>
  <si>
    <t>fisher</t>
  </si>
  <si>
    <t>foxy</t>
  </si>
  <si>
    <t>geckos</t>
  </si>
  <si>
    <t>lady_liberty</t>
  </si>
  <si>
    <t>lake</t>
  </si>
  <si>
    <t>log_seaside</t>
  </si>
  <si>
    <t>monument</t>
  </si>
  <si>
    <t>native_american</t>
  </si>
  <si>
    <t>redwood</t>
  </si>
  <si>
    <t>roping</t>
  </si>
  <si>
    <t>rushmore</t>
  </si>
  <si>
    <t>shroom</t>
  </si>
  <si>
    <t>snow_leaves</t>
  </si>
  <si>
    <t>sunsetcolor</t>
  </si>
  <si>
    <t>sunset_sparrow</t>
  </si>
  <si>
    <t>swarm</t>
  </si>
  <si>
    <t>trolley</t>
  </si>
  <si>
    <t>turtle</t>
  </si>
  <si>
    <t>veggies</t>
  </si>
  <si>
    <t>woman</t>
  </si>
  <si>
    <t>N</t>
  </si>
  <si>
    <t>CriticalZ 5%</t>
  </si>
  <si>
    <t>img_names{</t>
  </si>
  <si>
    <t>} = '</t>
  </si>
  <si>
    <t>';</t>
  </si>
  <si>
    <t>1600.png</t>
  </si>
  <si>
    <t>CV</t>
  </si>
  <si>
    <t>LV</t>
  </si>
  <si>
    <t>DC</t>
  </si>
  <si>
    <t>1600.blur.2.png</t>
  </si>
  <si>
    <t>1600.fnoise.2.png</t>
  </si>
  <si>
    <t>1600.jpeg2000.3.png</t>
  </si>
  <si>
    <t>1600.blur.4.png</t>
  </si>
  <si>
    <t>1600.jpeg2000.4.png</t>
  </si>
  <si>
    <t>1600.jpeg.5.png</t>
  </si>
  <si>
    <t>1600.jpeg2000.5.png</t>
  </si>
  <si>
    <t>aerial_city.png</t>
  </si>
  <si>
    <t>aerial_city.fnoise.1.png</t>
  </si>
  <si>
    <t>aerial_city.blur.3.png</t>
  </si>
  <si>
    <t>aerial_city.jpeg.3.png</t>
  </si>
  <si>
    <t>aerial_city.awgn.5.png</t>
  </si>
  <si>
    <t>aerial_city.fnoise.5.png</t>
  </si>
  <si>
    <t>aerial_city.jpeg.5.png</t>
  </si>
  <si>
    <t>aerial_city.jpeg2000.5.png</t>
  </si>
  <si>
    <t>boston.png</t>
  </si>
  <si>
    <t>boston.jpeg2000.2.png</t>
  </si>
  <si>
    <t>boston.fnoise.2.png</t>
  </si>
  <si>
    <t>boston.jpeg2000.3.png</t>
  </si>
  <si>
    <t>boston.awgn.5.png</t>
  </si>
  <si>
    <t>boston.fnoise.4.png</t>
  </si>
  <si>
    <t>boston.jpeg.5.png</t>
  </si>
  <si>
    <t>boston.jpeg2000.5.png</t>
  </si>
  <si>
    <t>bridge.png</t>
  </si>
  <si>
    <t>bridge.contrast.2.png</t>
  </si>
  <si>
    <t>bridge.awgn.3.png</t>
  </si>
  <si>
    <t>bridge.blur.3.png</t>
  </si>
  <si>
    <t>bridge.contrast.4.png</t>
  </si>
  <si>
    <t>bridge.fnoise.4.png</t>
  </si>
  <si>
    <t>bridge.fnoise.5.png</t>
  </si>
  <si>
    <t>bridge.jpeg2000.5.png</t>
  </si>
  <si>
    <t>butter_flower.png</t>
  </si>
  <si>
    <t>butter_flower.jpeg2000.2.png</t>
  </si>
  <si>
    <t>butter_flower.contrast.2.png</t>
  </si>
  <si>
    <t>butter_flower.jpeg.3.png</t>
  </si>
  <si>
    <t>butter_flower.awgn.5.png</t>
  </si>
  <si>
    <t>butter_flower.jpeg.4.png</t>
  </si>
  <si>
    <t>butter_flower.jpeg.5.png</t>
  </si>
  <si>
    <t>butter_flower.blur.5.png</t>
  </si>
  <si>
    <t>cactus.png</t>
  </si>
  <si>
    <t>cactus.contrast.1.png</t>
  </si>
  <si>
    <t>cactus.fnoise.1.png</t>
  </si>
  <si>
    <t>cactus.awgn.3.png</t>
  </si>
  <si>
    <t>cactus.awgn.4.png</t>
  </si>
  <si>
    <t>cactus.fnoise.4.png</t>
  </si>
  <si>
    <t>cactus.jpeg.4.png</t>
  </si>
  <si>
    <t>cactus.jpeg2000.5.png</t>
  </si>
  <si>
    <t>child_swimming.png</t>
  </si>
  <si>
    <t>child_swimming.awgn.2.png</t>
  </si>
  <si>
    <t>child_swimming.fnoise.2.png</t>
  </si>
  <si>
    <t>child_swimming.jpeg2000.3.png</t>
  </si>
  <si>
    <t>child_swimming.awgn.4.png</t>
  </si>
  <si>
    <t>child_swimming.jpeg2000.4.png</t>
  </si>
  <si>
    <t>child_swimming.contrast.5.png</t>
  </si>
  <si>
    <t>child_swimming.jpeg2000.5.png</t>
  </si>
  <si>
    <t>couple.png</t>
  </si>
  <si>
    <t>couple.awgn.2.png</t>
  </si>
  <si>
    <t>couple.blur.2.png</t>
  </si>
  <si>
    <t>couple.contrast.3.png</t>
  </si>
  <si>
    <t>couple.fnoise.4.png</t>
  </si>
  <si>
    <t>couple.blur.4.png</t>
  </si>
  <si>
    <t>couple.jpeg.5.png</t>
  </si>
  <si>
    <t>couple.jpeg2000.5.png</t>
  </si>
  <si>
    <t>elk.png</t>
  </si>
  <si>
    <t>elk.blur.2.png</t>
  </si>
  <si>
    <t>elk.blur.3.png</t>
  </si>
  <si>
    <t>elk.blur.4.png</t>
  </si>
  <si>
    <t>elk.jpeg2000.4.png</t>
  </si>
  <si>
    <t>elk.jpeg.5.png</t>
  </si>
  <si>
    <t>elk.jpeg2000.5.png</t>
  </si>
  <si>
    <t>elk.contrast.5.png</t>
  </si>
  <si>
    <t>family.png</t>
  </si>
  <si>
    <t>family.jpeg.2.png</t>
  </si>
  <si>
    <t>family.awgn.3.png</t>
  </si>
  <si>
    <t>family.contrast.5.png</t>
  </si>
  <si>
    <t>family.blur.4.png</t>
  </si>
  <si>
    <t>family.fnoise.5.png</t>
  </si>
  <si>
    <t>family.jpeg.5.png</t>
  </si>
  <si>
    <t>family.jpeg2000.5.png</t>
  </si>
  <si>
    <t>fisher.png</t>
  </si>
  <si>
    <t>fisher.awgn.2.png</t>
  </si>
  <si>
    <t>fisher.fnoise.2.png</t>
  </si>
  <si>
    <t>fisher.fnoise.3.png</t>
  </si>
  <si>
    <t>fisher.blur.3.png</t>
  </si>
  <si>
    <t>fisher.jpeg.4.png</t>
  </si>
  <si>
    <t>fisher.jpeg2000.4.png</t>
  </si>
  <si>
    <t>fisher.jpeg2000.5.png</t>
  </si>
  <si>
    <t>foxy.png</t>
  </si>
  <si>
    <t>foxy.jpeg.2.png</t>
  </si>
  <si>
    <t>foxy.jpeg.3.png</t>
  </si>
  <si>
    <t>foxy.awgn.4.png</t>
  </si>
  <si>
    <t>foxy.jpeg.4.png</t>
  </si>
  <si>
    <t>foxy.fnoise.4.png</t>
  </si>
  <si>
    <t>foxy.contrast.5.png</t>
  </si>
  <si>
    <t>foxy.jpeg2000.5.png</t>
  </si>
  <si>
    <t>geckos.png</t>
  </si>
  <si>
    <t>geckos.contrast.1.png</t>
  </si>
  <si>
    <t>geckos.awgn.4.png</t>
  </si>
  <si>
    <t>geckos.awgn.5.png</t>
  </si>
  <si>
    <t>geckos.fnoise.4.png</t>
  </si>
  <si>
    <t>geckos.blur.5.png</t>
  </si>
  <si>
    <t>geckos.jpeg2000.5.png</t>
  </si>
  <si>
    <t>geckos.jpeg.5.png</t>
  </si>
  <si>
    <t>lady_liberty.png</t>
  </si>
  <si>
    <t>lady_liberty.awgn.2.png</t>
  </si>
  <si>
    <t>lady_liberty.jpeg2000.2.png</t>
  </si>
  <si>
    <t>lady_liberty.awgn.4.png</t>
  </si>
  <si>
    <t>lady_liberty.jpeg.3.png</t>
  </si>
  <si>
    <t>lady_liberty.blur.4.png</t>
  </si>
  <si>
    <t>lady_liberty.contrast.4.png</t>
  </si>
  <si>
    <t>lady_liberty.blur.5.png</t>
  </si>
  <si>
    <t>lake.png</t>
  </si>
  <si>
    <t>lake.contrast.1.png</t>
  </si>
  <si>
    <t>lake.jpeg2000.3.png</t>
  </si>
  <si>
    <t>lake.blur.3.png</t>
  </si>
  <si>
    <t>lake.contrast.3.png</t>
  </si>
  <si>
    <t>lake.contrast.5.png</t>
  </si>
  <si>
    <t>lake.fnoise.5.png</t>
  </si>
  <si>
    <t>lake.jpeg.5.png</t>
  </si>
  <si>
    <t>log_seaside.png</t>
  </si>
  <si>
    <t>log_seaside.blur.2.png</t>
  </si>
  <si>
    <t>log_seaside.jpeg2000.3.png</t>
  </si>
  <si>
    <t>log_seaside.fnoise.3.png</t>
  </si>
  <si>
    <t>log_seaside.jpeg2000.4.png</t>
  </si>
  <si>
    <t>log_seaside.contrast.5.png</t>
  </si>
  <si>
    <t>log_seaside.blur.5.png</t>
  </si>
  <si>
    <t>log_seaside.jpeg2000.5.png</t>
  </si>
  <si>
    <t>monument.png</t>
  </si>
  <si>
    <t>monument.jpeg2000.2.png</t>
  </si>
  <si>
    <t>monument.contrast.3.png</t>
  </si>
  <si>
    <t>monument.blur.3.png</t>
  </si>
  <si>
    <t>monument.awgn.5.png</t>
  </si>
  <si>
    <t>monument.blur.4.png</t>
  </si>
  <si>
    <t>monument.jpeg2000.4.png</t>
  </si>
  <si>
    <t>monument.jpeg2000.5.png</t>
  </si>
  <si>
    <t>native_american.png</t>
  </si>
  <si>
    <t>native_american.jpeg2000.2.png</t>
  </si>
  <si>
    <t>native_american.fnoise.2.png</t>
  </si>
  <si>
    <t>native_american.jpeg2000.3.png</t>
  </si>
  <si>
    <t>native_american.contrast.5.png</t>
  </si>
  <si>
    <t>native_american.fnoise.4.png</t>
  </si>
  <si>
    <t>native_american.fnoise.5.png</t>
  </si>
  <si>
    <t>native_american.jpeg2000.5.png</t>
  </si>
  <si>
    <t>redwood.png</t>
  </si>
  <si>
    <t>redwood.jpeg.2.png</t>
  </si>
  <si>
    <t>redwood.blur.2.png</t>
  </si>
  <si>
    <t>redwood.blur.3.png</t>
  </si>
  <si>
    <t>redwood.fnoise.3.png</t>
  </si>
  <si>
    <t>redwood.fnoise.4.png</t>
  </si>
  <si>
    <t>redwood.fnoise.5.png</t>
  </si>
  <si>
    <t>redwood.jpeg2000.5.png</t>
  </si>
  <si>
    <t>roping.png</t>
  </si>
  <si>
    <t>roping.fnoise.2.png</t>
  </si>
  <si>
    <t>roping.jpeg.3.png</t>
  </si>
  <si>
    <t>roping.awgn.4.png</t>
  </si>
  <si>
    <t>roping.contrast.5.png</t>
  </si>
  <si>
    <t>roping.blur.4.png</t>
  </si>
  <si>
    <t>roping.jpeg.5.png</t>
  </si>
  <si>
    <t>roping.jpeg2000.5.png</t>
  </si>
  <si>
    <t>rushmore.png</t>
  </si>
  <si>
    <t>rushmore.jpeg2000.2.png</t>
  </si>
  <si>
    <t>rushmore.fnoise.1.png</t>
  </si>
  <si>
    <t>rushmore.jpeg2000.3.png</t>
  </si>
  <si>
    <t>rushmore.fnoise.3.png</t>
  </si>
  <si>
    <t>rushmore.contrast.5.png</t>
  </si>
  <si>
    <t>rushmore.fnoise.5.png</t>
  </si>
  <si>
    <t>rushmore.jpeg2000.5.png</t>
  </si>
  <si>
    <t>shroom.png</t>
  </si>
  <si>
    <t>shroom.jpeg.2.png</t>
  </si>
  <si>
    <t>shroom.awgn.3.png</t>
  </si>
  <si>
    <t>shroom.blur.3.png</t>
  </si>
  <si>
    <t>shroom.awgn.5.png</t>
  </si>
  <si>
    <t>shroom.fnoise.4.png</t>
  </si>
  <si>
    <t>shroom.fnoise.5.png</t>
  </si>
  <si>
    <t>shroom.jpeg2000.5.png</t>
  </si>
  <si>
    <t>snow_leaves.png</t>
  </si>
  <si>
    <t>snow_leaves.jpeg2000.2.png</t>
  </si>
  <si>
    <t>snow_leaves.contrast.2.png</t>
  </si>
  <si>
    <t>snow_leaves.awgn.4.png</t>
  </si>
  <si>
    <t>snow_leaves.contrast.5.png</t>
  </si>
  <si>
    <t>snow_leaves.fnoise.4.png</t>
  </si>
  <si>
    <t>snow_leaves.fnoise.5.png</t>
  </si>
  <si>
    <t>snow_leaves.jpeg2000.5.png</t>
  </si>
  <si>
    <t>sunsetcolor.png</t>
  </si>
  <si>
    <t>sunsetcolor.contrast.2.png</t>
  </si>
  <si>
    <t>sunsetcolor.jpeg2000.2.png</t>
  </si>
  <si>
    <t>sunsetcolor.contrast.5.png</t>
  </si>
  <si>
    <t>sunsetcolor.fnoise.3.png</t>
  </si>
  <si>
    <t>sunsetcolor.fnoise.5.png</t>
  </si>
  <si>
    <t>sunsetcolor.jpeg2000.4.png</t>
  </si>
  <si>
    <t>sunsetcolor.jpeg2000.5.png</t>
  </si>
  <si>
    <t>sunset_sparrow.png</t>
  </si>
  <si>
    <t>sunset_sparrow.jpeg.2.png</t>
  </si>
  <si>
    <t>sunset_sparrow.contrast.2.png</t>
  </si>
  <si>
    <t>sunset_sparrow.fnoise.2.png</t>
  </si>
  <si>
    <t>sunset_sparrow.contrast.5.png</t>
  </si>
  <si>
    <t>sunset_sparrow.fnoise.4.png</t>
  </si>
  <si>
    <t>sunset_sparrow.jpeg.4.png</t>
  </si>
  <si>
    <t>sunset_sparrow.jpeg2000.5.png</t>
  </si>
  <si>
    <t>swarm.png</t>
  </si>
  <si>
    <t>swarm.awgn.2.png</t>
  </si>
  <si>
    <t>swarm.blur.2.png</t>
  </si>
  <si>
    <t>swarm.awgn.4.png</t>
  </si>
  <si>
    <t>swarm.jpeg2000.3.png</t>
  </si>
  <si>
    <t>swarm.jpeg.3.png</t>
  </si>
  <si>
    <t>swarm.jpeg2000.4.png</t>
  </si>
  <si>
    <t>swarm.contrast.5.png</t>
  </si>
  <si>
    <t>trolley.png</t>
  </si>
  <si>
    <t>trolley.blur.2.png</t>
  </si>
  <si>
    <t>trolley.contrast.2.png</t>
  </si>
  <si>
    <t>trolley.awgn.4.png</t>
  </si>
  <si>
    <t>trolley.contrast.3.png</t>
  </si>
  <si>
    <t>trolley.jpeg2000.4.png</t>
  </si>
  <si>
    <t>trolley.blur.5.png</t>
  </si>
  <si>
    <t>trolley.jpeg2000.5.png</t>
  </si>
  <si>
    <t>turtle.png</t>
  </si>
  <si>
    <t>turtle.jpeg.2.png</t>
  </si>
  <si>
    <t>turtle.blur.2.png</t>
  </si>
  <si>
    <t>turtle.contrast.3.png</t>
  </si>
  <si>
    <t>turtle.contrast.4.png</t>
  </si>
  <si>
    <t>turtle.jpeg.4.png</t>
  </si>
  <si>
    <t>turtle.jpeg2000.4.png</t>
  </si>
  <si>
    <t>turtle.jpeg2000.5.png</t>
  </si>
  <si>
    <t>veggies.png</t>
  </si>
  <si>
    <t>veggies.jpeg2000.2.png</t>
  </si>
  <si>
    <t>veggies.awgn.3.png</t>
  </si>
  <si>
    <t>veggies.contrast.3.png</t>
  </si>
  <si>
    <t>veggies.awgn.5.png</t>
  </si>
  <si>
    <t>veggies.fnoise.4.png</t>
  </si>
  <si>
    <t>veggies.fnoise.5.png</t>
  </si>
  <si>
    <t>veggies.jpeg2000.5.png</t>
  </si>
  <si>
    <t>woman.png</t>
  </si>
  <si>
    <t>woman.jpeg2000.2.png</t>
  </si>
  <si>
    <t>woman.fnoise.2.png</t>
  </si>
  <si>
    <t>woman.jpeg.3.png</t>
  </si>
  <si>
    <t>woman.fnoise.3.png</t>
  </si>
  <si>
    <t>woman.blur.4.png</t>
  </si>
  <si>
    <t>woman.fnoise.5.png</t>
  </si>
  <si>
    <t>woman.jpeg2000.5.png</t>
  </si>
  <si>
    <t>mean</t>
  </si>
  <si>
    <t>stdev</t>
  </si>
  <si>
    <t>image</t>
  </si>
  <si>
    <t>dst_type</t>
  </si>
  <si>
    <t>dst_lev</t>
  </si>
  <si>
    <t>dst_idx</t>
  </si>
  <si>
    <t>dmos</t>
  </si>
  <si>
    <t>dmos_std</t>
  </si>
  <si>
    <t>aerial_city.jpeg2000.2.png</t>
  </si>
  <si>
    <t>aerial_city.jpeg2000.3.png</t>
  </si>
  <si>
    <t>aerial_city.jpeg2000.4.png</t>
  </si>
  <si>
    <t>boston.jpeg2000.1.png</t>
  </si>
  <si>
    <t>boston.jpeg2000.4.png</t>
  </si>
  <si>
    <t>bridge.jpeg2000.1.png</t>
  </si>
  <si>
    <t>bridge.jpeg2000.2.png</t>
  </si>
  <si>
    <t>bridge.jpeg2000.3.png</t>
  </si>
  <si>
    <t>bridge.jpeg2000.4.png</t>
  </si>
  <si>
    <t>butter_flower.jpeg2000.1.png</t>
  </si>
  <si>
    <t>butter_flower.jpeg2000.3.png</t>
  </si>
  <si>
    <t>butter_flower.jpeg2000.4.png</t>
  </si>
  <si>
    <t>butter_flower.jpeg2000.5.png</t>
  </si>
  <si>
    <t>cactus.jpeg2000.1.png</t>
  </si>
  <si>
    <t>cactus.jpeg2000.2.png</t>
  </si>
  <si>
    <t>cactus.jpeg2000.3.png</t>
  </si>
  <si>
    <t>cactus.jpeg2000.4.png</t>
  </si>
  <si>
    <t>child_swimming.jpeg2000.1.png</t>
  </si>
  <si>
    <t>child_swimming.jpeg2000.2.png</t>
  </si>
  <si>
    <t>couple.jpeg2000.1.png</t>
  </si>
  <si>
    <t>couple.jpeg2000.2.png</t>
  </si>
  <si>
    <t>couple.jpeg2000.3.png</t>
  </si>
  <si>
    <t>couple.jpeg2000.4.png</t>
  </si>
  <si>
    <t>elk.jpeg2000.1.png</t>
  </si>
  <si>
    <t>elk.jpeg2000.2.png</t>
  </si>
  <si>
    <t>elk.jpeg2000.3.png</t>
  </si>
  <si>
    <t>family.jpeg2000.1.png</t>
  </si>
  <si>
    <t>family.jpeg2000.2.png</t>
  </si>
  <si>
    <t>family.jpeg2000.3.png</t>
  </si>
  <si>
    <t>family.jpeg2000.4.png</t>
  </si>
  <si>
    <t>fisher.jpeg2000.1.png</t>
  </si>
  <si>
    <t>fisher.jpeg2000.2.png</t>
  </si>
  <si>
    <t>fisher.jpeg2000.3.png</t>
  </si>
  <si>
    <t>foxy.jpeg2000.1.png</t>
  </si>
  <si>
    <t>foxy.jpeg2000.2.png</t>
  </si>
  <si>
    <t>foxy.jpeg2000.3.png</t>
  </si>
  <si>
    <t>foxy.jpeg2000.4.png</t>
  </si>
  <si>
    <t>geckos.jpeg2000.1.png</t>
  </si>
  <si>
    <t>geckos.jpeg2000.2.png</t>
  </si>
  <si>
    <t>geckos.jpeg2000.3.png</t>
  </si>
  <si>
    <t>geckos.jpeg2000.4.png</t>
  </si>
  <si>
    <t>lady_liberty.jpeg2000.1.png</t>
  </si>
  <si>
    <t>lady_liberty.jpeg2000.3.png</t>
  </si>
  <si>
    <t>lady_liberty.jpeg2000.4.png</t>
  </si>
  <si>
    <t>lady_liberty.jpeg2000.5.png</t>
  </si>
  <si>
    <t>lake.jpeg2000.1.png</t>
  </si>
  <si>
    <t>lake.jpeg2000.2.png</t>
  </si>
  <si>
    <t>lake.jpeg2000.4.png</t>
  </si>
  <si>
    <t>lake.jpeg2000.5.png</t>
  </si>
  <si>
    <t>log_seaside.jpeg2000.1.png</t>
  </si>
  <si>
    <t>log_seaside.jpeg2000.2.png</t>
  </si>
  <si>
    <t>monument.jpeg2000.1.png</t>
  </si>
  <si>
    <t>monument.jpeg2000.3.png</t>
  </si>
  <si>
    <t>native_american.jpeg2000.1.png</t>
  </si>
  <si>
    <t>native_american.jpeg2000.4.png</t>
  </si>
  <si>
    <t>redwood.jpeg2000.1.png</t>
  </si>
  <si>
    <t>redwood.jpeg2000.2.png</t>
  </si>
  <si>
    <t>redwood.jpeg2000.3.png</t>
  </si>
  <si>
    <t>redwood.jpeg2000.4.png</t>
  </si>
  <si>
    <t>roping.jpeg2000.1.png</t>
  </si>
  <si>
    <t>roping.jpeg2000.2.png</t>
  </si>
  <si>
    <t>roping.jpeg2000.3.png</t>
  </si>
  <si>
    <t>roping.jpeg2000.4.png</t>
  </si>
  <si>
    <t>rushmore.jpeg2000.1.png</t>
  </si>
  <si>
    <t>rushmore.jpeg2000.4.png</t>
  </si>
  <si>
    <t>shroom.jpeg2000.1.png</t>
  </si>
  <si>
    <t>shroom.jpeg2000.2.png</t>
  </si>
  <si>
    <t>shroom.jpeg2000.3.png</t>
  </si>
  <si>
    <t>shroom.jpeg2000.4.png</t>
  </si>
  <si>
    <t>snow_leaves.jpeg2000.1.png</t>
  </si>
  <si>
    <t>snow_leaves.jpeg2000.3.png</t>
  </si>
  <si>
    <t>snow_leaves.jpeg2000.4.png</t>
  </si>
  <si>
    <t>sunsetcolor.jpeg2000.1.png</t>
  </si>
  <si>
    <t>sunsetcolor.jpeg2000.3.png</t>
  </si>
  <si>
    <t>sunset_sparrow.jpeg2000.1.png</t>
  </si>
  <si>
    <t>sunset_sparrow.jpeg2000.2.png</t>
  </si>
  <si>
    <t>sunset_sparrow.jpeg2000.3.png</t>
  </si>
  <si>
    <t>sunset_sparrow.jpeg2000.4.png</t>
  </si>
  <si>
    <t>swarm.jpeg2000.1.png</t>
  </si>
  <si>
    <t>swarm.jpeg2000.2.png</t>
  </si>
  <si>
    <t>swarm.jpeg2000.5.png</t>
  </si>
  <si>
    <t>trolley.jpeg2000.1.png</t>
  </si>
  <si>
    <t>trolley.jpeg2000.2.png</t>
  </si>
  <si>
    <t>trolley.jpeg2000.3.png</t>
  </si>
  <si>
    <t>turtle.jpeg2000.1.png</t>
  </si>
  <si>
    <t>turtle.jpeg2000.2.png</t>
  </si>
  <si>
    <t>turtle.jpeg2000.3.png</t>
  </si>
  <si>
    <t>veggies.jpeg2000.1.png</t>
  </si>
  <si>
    <t>veggies.jpeg2000.3.png</t>
  </si>
  <si>
    <t>veggies.jpeg2000.4.png</t>
  </si>
  <si>
    <t>woman.jpeg2000.1.png</t>
  </si>
  <si>
    <t>woman.jpeg2000.3.png</t>
  </si>
  <si>
    <t>woman.jpeg2000.4.png</t>
  </si>
  <si>
    <t>1600.jpeg2000.1.png</t>
  </si>
  <si>
    <t>1600.jpeg2000.2.png</t>
  </si>
  <si>
    <t>aerial_city.jpeg2000.1.png</t>
  </si>
  <si>
    <t>jp2</t>
  </si>
  <si>
    <t>all</t>
  </si>
  <si>
    <t>boston.awgn.2.png</t>
  </si>
  <si>
    <t>boston.awgn.4.png</t>
  </si>
  <si>
    <t>boston.contrast.1.png</t>
  </si>
  <si>
    <t>boston.contrast.2.png</t>
  </si>
  <si>
    <t>boston.jpeg.4.png</t>
  </si>
  <si>
    <t>child_swimming.contrast.1.png</t>
  </si>
  <si>
    <t>child_swimming.contrast.2.png</t>
  </si>
  <si>
    <t>child_swimming.jpeg.4.png</t>
  </si>
  <si>
    <t>child_swimming.jpeg.5.png</t>
  </si>
  <si>
    <t>couple.contrast.5.png</t>
  </si>
  <si>
    <t>couple.jpeg.3.png</t>
  </si>
  <si>
    <t>couple.jpeg.4.png</t>
  </si>
  <si>
    <t>geckos.blur.3.png</t>
  </si>
  <si>
    <t>geckos.blur.4.png</t>
  </si>
  <si>
    <t>geckos.fnoise.5.png</t>
  </si>
  <si>
    <t>geckos.jpeg.3.png</t>
  </si>
  <si>
    <t>log_seaside.awgn.4.png</t>
  </si>
  <si>
    <t>log_seaside.blur.4.png</t>
  </si>
  <si>
    <t>log_seaside.contrast.2.png</t>
  </si>
  <si>
    <t>log_seaside.fnoise.4.png</t>
  </si>
  <si>
    <t>log_seaside.fnoise.5.png</t>
  </si>
  <si>
    <t>rushmore.contrast.1.png</t>
  </si>
  <si>
    <t>rushmore.contrast.2.png</t>
  </si>
  <si>
    <t>rushmore.contrast.3.png</t>
  </si>
  <si>
    <t>shroom.blur.4.png</t>
  </si>
  <si>
    <t>shroom.fnoise.2.png</t>
  </si>
  <si>
    <t>shroom.jpeg.5.png</t>
  </si>
  <si>
    <t>snow_leaves.awgn.5.png</t>
  </si>
  <si>
    <t>snow_leaves.blur.4.png</t>
  </si>
  <si>
    <t>snow_leaves.jpeg.3.png</t>
  </si>
  <si>
    <t>trolley.awgn.2.png</t>
  </si>
  <si>
    <t>trolley.awgn.5.png</t>
  </si>
  <si>
    <t>trolley.fnoise.2.png</t>
  </si>
  <si>
    <t>trolley.jpeg.5.png</t>
  </si>
  <si>
    <t>turtle.awgn.4.png</t>
  </si>
  <si>
    <t>turtle.awgn.5.png</t>
  </si>
  <si>
    <t>turtle.jpeg.5.png</t>
  </si>
  <si>
    <t>EL</t>
  </si>
  <si>
    <t>JP2</t>
  </si>
  <si>
    <t>ALL</t>
  </si>
  <si>
    <t>jpeg2000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</si>
</sst>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i/>
      <sz val="11"/>
      <color theme="1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2"/>
      <scheme val="minor"/>
    </font>
    <font>
      <b/>
      <i/>
      <sz val="10"/>
      <name val="Arial"/>
      <family val="2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3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3" fillId="5" borderId="0" xfId="1" applyFont="1" applyFill="1" applyAlignment="1">
      <alignment horizontal="center"/>
    </xf>
    <xf numFmtId="0" fontId="3" fillId="6" borderId="0" xfId="1" applyFont="1" applyFill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7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8" borderId="2" xfId="0" applyFont="1" applyFill="1" applyBorder="1" applyAlignment="1">
      <alignment horizontal="center"/>
    </xf>
    <xf numFmtId="2" fontId="5" fillId="8" borderId="3" xfId="0" applyNumberFormat="1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2" fillId="7" borderId="0" xfId="1" applyFill="1" applyAlignment="1">
      <alignment horizontal="center" vertical="center" textRotation="255"/>
    </xf>
    <xf numFmtId="0" fontId="2" fillId="2" borderId="0" xfId="1" applyFill="1" applyAlignment="1">
      <alignment horizontal="center" vertical="center" textRotation="255"/>
    </xf>
    <xf numFmtId="0" fontId="2" fillId="3" borderId="0" xfId="1" applyFill="1" applyAlignment="1">
      <alignment horizontal="center" vertical="center" textRotation="255"/>
    </xf>
    <xf numFmtId="0" fontId="2" fillId="4" borderId="0" xfId="1" applyFill="1" applyAlignment="1">
      <alignment horizontal="center" vertical="center" textRotation="255"/>
    </xf>
    <xf numFmtId="0" fontId="2" fillId="5" borderId="0" xfId="1" applyFill="1" applyAlignment="1">
      <alignment horizontal="center" vertical="center" textRotation="255"/>
    </xf>
    <xf numFmtId="0" fontId="2" fillId="6" borderId="0" xfId="1" applyFill="1" applyAlignment="1">
      <alignment horizontal="center" vertical="center" textRotation="255"/>
    </xf>
    <xf numFmtId="0" fontId="2" fillId="6" borderId="1" xfId="1" applyFill="1" applyBorder="1" applyAlignment="1">
      <alignment horizontal="center" vertical="center" textRotation="255"/>
    </xf>
    <xf numFmtId="0" fontId="2" fillId="7" borderId="0" xfId="1" applyFill="1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6" borderId="0" xfId="1" applyFill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0" borderId="0" xfId="0" applyAlignment="1">
      <alignment horizontal="center" textRotation="255"/>
    </xf>
    <xf numFmtId="0" fontId="8" fillId="4" borderId="0" xfId="1" applyFont="1" applyFill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7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3" fillId="5" borderId="0" xfId="1" applyFont="1" applyFill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176" fontId="4" fillId="7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/>
    </xf>
    <xf numFmtId="176" fontId="4" fillId="3" borderId="0" xfId="1" applyNumberFormat="1" applyFont="1" applyFill="1" applyAlignment="1">
      <alignment horizontal="center"/>
    </xf>
    <xf numFmtId="176" fontId="4" fillId="4" borderId="0" xfId="1" applyNumberFormat="1" applyFont="1" applyFill="1" applyAlignment="1">
      <alignment horizontal="center"/>
    </xf>
    <xf numFmtId="176" fontId="4" fillId="5" borderId="0" xfId="1" applyNumberFormat="1" applyFont="1" applyFill="1" applyAlignment="1">
      <alignment horizontal="center"/>
    </xf>
    <xf numFmtId="176" fontId="4" fillId="6" borderId="0" xfId="1" applyNumberFormat="1" applyFont="1" applyFill="1" applyAlignment="1">
      <alignment horizontal="center"/>
    </xf>
    <xf numFmtId="176" fontId="4" fillId="6" borderId="1" xfId="1" applyNumberFormat="1" applyFont="1" applyFill="1" applyBorder="1" applyAlignment="1">
      <alignment horizontal="center"/>
    </xf>
    <xf numFmtId="176" fontId="3" fillId="7" borderId="0" xfId="1" applyNumberFormat="1" applyFont="1" applyFill="1" applyAlignment="1">
      <alignment horizontal="center"/>
    </xf>
    <xf numFmtId="176" fontId="3" fillId="2" borderId="0" xfId="1" applyNumberFormat="1" applyFont="1" applyFill="1" applyAlignment="1">
      <alignment horizontal="center"/>
    </xf>
    <xf numFmtId="176" fontId="3" fillId="3" borderId="0" xfId="1" applyNumberFormat="1" applyFont="1" applyFill="1" applyAlignment="1">
      <alignment horizontal="center"/>
    </xf>
    <xf numFmtId="176" fontId="3" fillId="4" borderId="0" xfId="1" applyNumberFormat="1" applyFont="1" applyFill="1" applyAlignment="1">
      <alignment horizontal="center"/>
    </xf>
    <xf numFmtId="176" fontId="3" fillId="5" borderId="0" xfId="1" applyNumberFormat="1" applyFont="1" applyFill="1" applyAlignment="1">
      <alignment horizontal="center"/>
    </xf>
    <xf numFmtId="176" fontId="3" fillId="6" borderId="0" xfId="1" applyNumberFormat="1" applyFont="1" applyFill="1" applyAlignment="1">
      <alignment horizontal="center"/>
    </xf>
    <xf numFmtId="176" fontId="3" fillId="6" borderId="1" xfId="1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10" borderId="0" xfId="0" applyNumberForma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76" fontId="10" fillId="0" borderId="0" xfId="0" applyNumberFormat="1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9"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4"/>
  <dimension ref="D3:L33"/>
  <sheetViews>
    <sheetView zoomScale="85" zoomScaleNormal="85" workbookViewId="0">
      <selection activeCell="E7" sqref="E7"/>
    </sheetView>
  </sheetViews>
  <sheetFormatPr defaultColWidth="9.1328125" defaultRowHeight="13.5" x14ac:dyDescent="0.3"/>
  <cols>
    <col min="1" max="4" width="9.1328125" style="9"/>
    <col min="5" max="5" width="14.59765625" style="9" customWidth="1"/>
    <col min="6" max="7" width="9.1328125" style="9"/>
    <col min="8" max="8" width="16.73046875" style="9" bestFit="1" customWidth="1"/>
    <col min="9" max="9" width="5.1328125" style="9" customWidth="1"/>
    <col min="10" max="10" width="4.265625" style="9" bestFit="1" customWidth="1"/>
    <col min="11" max="11" width="16.59765625" style="9" bestFit="1" customWidth="1"/>
    <col min="12" max="16384" width="9.1328125" style="9"/>
  </cols>
  <sheetData>
    <row r="3" spans="4:12" ht="13.9" thickBot="1" x14ac:dyDescent="0.35"/>
    <row r="4" spans="4:12" ht="14.65" thickBot="1" x14ac:dyDescent="0.45">
      <c r="D4" s="10" t="s">
        <v>35</v>
      </c>
      <c r="E4" s="11" t="s">
        <v>36</v>
      </c>
      <c r="H4" s="9" t="s">
        <v>37</v>
      </c>
      <c r="I4" s="9">
        <v>1</v>
      </c>
      <c r="J4" s="9" t="s">
        <v>38</v>
      </c>
      <c r="K4" s="9">
        <v>1600</v>
      </c>
      <c r="L4" s="16" t="s">
        <v>39</v>
      </c>
    </row>
    <row r="5" spans="4:12" ht="13.9" thickTop="1" x14ac:dyDescent="0.3">
      <c r="D5" s="12">
        <v>3</v>
      </c>
      <c r="E5" s="13">
        <v>1.1499999999999999</v>
      </c>
      <c r="H5" s="9" t="s">
        <v>37</v>
      </c>
      <c r="I5" s="9">
        <v>2</v>
      </c>
      <c r="J5" s="9" t="s">
        <v>38</v>
      </c>
      <c r="K5" s="9" t="s">
        <v>6</v>
      </c>
      <c r="L5" s="16" t="s">
        <v>39</v>
      </c>
    </row>
    <row r="6" spans="4:12" x14ac:dyDescent="0.3">
      <c r="D6" s="12">
        <v>4</v>
      </c>
      <c r="E6" s="13">
        <v>1.48</v>
      </c>
      <c r="H6" s="9" t="s">
        <v>37</v>
      </c>
      <c r="I6" s="9">
        <v>3</v>
      </c>
      <c r="J6" s="9" t="s">
        <v>38</v>
      </c>
      <c r="K6" s="9" t="s">
        <v>7</v>
      </c>
      <c r="L6" s="16" t="s">
        <v>39</v>
      </c>
    </row>
    <row r="7" spans="4:12" x14ac:dyDescent="0.3">
      <c r="D7" s="12">
        <v>5</v>
      </c>
      <c r="E7" s="13">
        <v>1.71</v>
      </c>
      <c r="H7" s="9" t="s">
        <v>37</v>
      </c>
      <c r="I7" s="9">
        <v>4</v>
      </c>
      <c r="J7" s="9" t="s">
        <v>38</v>
      </c>
      <c r="K7" s="9" t="s">
        <v>8</v>
      </c>
      <c r="L7" s="16" t="s">
        <v>39</v>
      </c>
    </row>
    <row r="8" spans="4:12" x14ac:dyDescent="0.3">
      <c r="D8" s="12">
        <v>6</v>
      </c>
      <c r="E8" s="13">
        <v>1.89</v>
      </c>
      <c r="H8" s="9" t="s">
        <v>37</v>
      </c>
      <c r="I8" s="9">
        <v>5</v>
      </c>
      <c r="J8" s="9" t="s">
        <v>38</v>
      </c>
      <c r="K8" s="9" t="s">
        <v>9</v>
      </c>
      <c r="L8" s="16" t="s">
        <v>39</v>
      </c>
    </row>
    <row r="9" spans="4:12" x14ac:dyDescent="0.3">
      <c r="D9" s="12">
        <v>7</v>
      </c>
      <c r="E9" s="13">
        <v>2.02</v>
      </c>
      <c r="H9" s="9" t="s">
        <v>37</v>
      </c>
      <c r="I9" s="9">
        <v>6</v>
      </c>
      <c r="J9" s="9" t="s">
        <v>38</v>
      </c>
      <c r="K9" s="9" t="s">
        <v>10</v>
      </c>
      <c r="L9" s="16" t="s">
        <v>39</v>
      </c>
    </row>
    <row r="10" spans="4:12" x14ac:dyDescent="0.3">
      <c r="D10" s="12">
        <v>8</v>
      </c>
      <c r="E10" s="13">
        <v>2.13</v>
      </c>
      <c r="H10" s="9" t="s">
        <v>37</v>
      </c>
      <c r="I10" s="9">
        <v>7</v>
      </c>
      <c r="J10" s="9" t="s">
        <v>38</v>
      </c>
      <c r="K10" s="9" t="s">
        <v>11</v>
      </c>
      <c r="L10" s="16" t="s">
        <v>39</v>
      </c>
    </row>
    <row r="11" spans="4:12" x14ac:dyDescent="0.3">
      <c r="D11" s="12">
        <v>9</v>
      </c>
      <c r="E11" s="13">
        <v>2.21</v>
      </c>
      <c r="H11" s="9" t="s">
        <v>37</v>
      </c>
      <c r="I11" s="9">
        <v>8</v>
      </c>
      <c r="J11" s="9" t="s">
        <v>38</v>
      </c>
      <c r="K11" s="9" t="s">
        <v>12</v>
      </c>
      <c r="L11" s="16" t="s">
        <v>39</v>
      </c>
    </row>
    <row r="12" spans="4:12" x14ac:dyDescent="0.3">
      <c r="D12" s="12">
        <v>10</v>
      </c>
      <c r="E12" s="13">
        <v>2.29</v>
      </c>
      <c r="H12" s="9" t="s">
        <v>37</v>
      </c>
      <c r="I12" s="9">
        <v>9</v>
      </c>
      <c r="J12" s="9" t="s">
        <v>38</v>
      </c>
      <c r="K12" s="9" t="s">
        <v>13</v>
      </c>
      <c r="L12" s="16" t="s">
        <v>39</v>
      </c>
    </row>
    <row r="13" spans="4:12" x14ac:dyDescent="0.3">
      <c r="D13" s="12">
        <v>11</v>
      </c>
      <c r="E13" s="13">
        <v>2.34</v>
      </c>
      <c r="H13" s="9" t="s">
        <v>37</v>
      </c>
      <c r="I13" s="9">
        <v>10</v>
      </c>
      <c r="J13" s="9" t="s">
        <v>38</v>
      </c>
      <c r="K13" s="9" t="s">
        <v>14</v>
      </c>
      <c r="L13" s="16" t="s">
        <v>39</v>
      </c>
    </row>
    <row r="14" spans="4:12" x14ac:dyDescent="0.3">
      <c r="D14" s="12">
        <v>12</v>
      </c>
      <c r="E14" s="13">
        <v>2.41</v>
      </c>
      <c r="H14" s="9" t="s">
        <v>37</v>
      </c>
      <c r="I14" s="9">
        <v>11</v>
      </c>
      <c r="J14" s="9" t="s">
        <v>38</v>
      </c>
      <c r="K14" s="9" t="s">
        <v>15</v>
      </c>
      <c r="L14" s="16" t="s">
        <v>39</v>
      </c>
    </row>
    <row r="15" spans="4:12" x14ac:dyDescent="0.3">
      <c r="D15" s="12">
        <v>13</v>
      </c>
      <c r="E15" s="13">
        <v>2.46</v>
      </c>
      <c r="H15" s="9" t="s">
        <v>37</v>
      </c>
      <c r="I15" s="9">
        <v>12</v>
      </c>
      <c r="J15" s="9" t="s">
        <v>38</v>
      </c>
      <c r="K15" s="9" t="s">
        <v>16</v>
      </c>
      <c r="L15" s="16" t="s">
        <v>39</v>
      </c>
    </row>
    <row r="16" spans="4:12" x14ac:dyDescent="0.3">
      <c r="D16" s="12">
        <v>14</v>
      </c>
      <c r="E16" s="13">
        <v>2.5099999999999998</v>
      </c>
      <c r="H16" s="9" t="s">
        <v>37</v>
      </c>
      <c r="I16" s="9">
        <v>13</v>
      </c>
      <c r="J16" s="9" t="s">
        <v>38</v>
      </c>
      <c r="K16" s="9" t="s">
        <v>17</v>
      </c>
      <c r="L16" s="16" t="s">
        <v>39</v>
      </c>
    </row>
    <row r="17" spans="4:12" ht="13.9" thickBot="1" x14ac:dyDescent="0.35">
      <c r="D17" s="14">
        <v>15</v>
      </c>
      <c r="E17" s="15">
        <v>2.5499999999999998</v>
      </c>
      <c r="H17" s="9" t="s">
        <v>37</v>
      </c>
      <c r="I17" s="9">
        <v>14</v>
      </c>
      <c r="J17" s="9" t="s">
        <v>38</v>
      </c>
      <c r="K17" s="9" t="s">
        <v>18</v>
      </c>
      <c r="L17" s="16" t="s">
        <v>39</v>
      </c>
    </row>
    <row r="18" spans="4:12" x14ac:dyDescent="0.3">
      <c r="H18" s="9" t="s">
        <v>37</v>
      </c>
      <c r="I18" s="9">
        <v>15</v>
      </c>
      <c r="J18" s="9" t="s">
        <v>38</v>
      </c>
      <c r="K18" s="9" t="s">
        <v>19</v>
      </c>
      <c r="L18" s="16" t="s">
        <v>39</v>
      </c>
    </row>
    <row r="19" spans="4:12" x14ac:dyDescent="0.3">
      <c r="H19" s="9" t="s">
        <v>37</v>
      </c>
      <c r="I19" s="9">
        <v>16</v>
      </c>
      <c r="J19" s="9" t="s">
        <v>38</v>
      </c>
      <c r="K19" s="9" t="s">
        <v>20</v>
      </c>
      <c r="L19" s="16" t="s">
        <v>39</v>
      </c>
    </row>
    <row r="20" spans="4:12" x14ac:dyDescent="0.3">
      <c r="H20" s="9" t="s">
        <v>37</v>
      </c>
      <c r="I20" s="9">
        <v>17</v>
      </c>
      <c r="J20" s="9" t="s">
        <v>38</v>
      </c>
      <c r="K20" s="9" t="s">
        <v>21</v>
      </c>
      <c r="L20" s="16" t="s">
        <v>39</v>
      </c>
    </row>
    <row r="21" spans="4:12" x14ac:dyDescent="0.3">
      <c r="H21" s="9" t="s">
        <v>37</v>
      </c>
      <c r="I21" s="9">
        <v>18</v>
      </c>
      <c r="J21" s="9" t="s">
        <v>38</v>
      </c>
      <c r="K21" s="9" t="s">
        <v>22</v>
      </c>
      <c r="L21" s="16" t="s">
        <v>39</v>
      </c>
    </row>
    <row r="22" spans="4:12" x14ac:dyDescent="0.3">
      <c r="H22" s="9" t="s">
        <v>37</v>
      </c>
      <c r="I22" s="9">
        <v>19</v>
      </c>
      <c r="J22" s="9" t="s">
        <v>38</v>
      </c>
      <c r="K22" s="9" t="s">
        <v>23</v>
      </c>
      <c r="L22" s="16" t="s">
        <v>39</v>
      </c>
    </row>
    <row r="23" spans="4:12" x14ac:dyDescent="0.3">
      <c r="H23" s="9" t="s">
        <v>37</v>
      </c>
      <c r="I23" s="9">
        <v>20</v>
      </c>
      <c r="J23" s="9" t="s">
        <v>38</v>
      </c>
      <c r="K23" s="9" t="s">
        <v>24</v>
      </c>
      <c r="L23" s="16" t="s">
        <v>39</v>
      </c>
    </row>
    <row r="24" spans="4:12" x14ac:dyDescent="0.3">
      <c r="H24" s="9" t="s">
        <v>37</v>
      </c>
      <c r="I24" s="9">
        <v>21</v>
      </c>
      <c r="J24" s="9" t="s">
        <v>38</v>
      </c>
      <c r="K24" s="9" t="s">
        <v>25</v>
      </c>
      <c r="L24" s="16" t="s">
        <v>39</v>
      </c>
    </row>
    <row r="25" spans="4:12" x14ac:dyDescent="0.3">
      <c r="H25" s="9" t="s">
        <v>37</v>
      </c>
      <c r="I25" s="9">
        <v>22</v>
      </c>
      <c r="J25" s="9" t="s">
        <v>38</v>
      </c>
      <c r="K25" s="9" t="s">
        <v>26</v>
      </c>
      <c r="L25" s="16" t="s">
        <v>39</v>
      </c>
    </row>
    <row r="26" spans="4:12" x14ac:dyDescent="0.3">
      <c r="H26" s="9" t="s">
        <v>37</v>
      </c>
      <c r="I26" s="9">
        <v>23</v>
      </c>
      <c r="J26" s="9" t="s">
        <v>38</v>
      </c>
      <c r="K26" s="9" t="s">
        <v>27</v>
      </c>
      <c r="L26" s="16" t="s">
        <v>39</v>
      </c>
    </row>
    <row r="27" spans="4:12" x14ac:dyDescent="0.3">
      <c r="H27" s="9" t="s">
        <v>37</v>
      </c>
      <c r="I27" s="9">
        <v>24</v>
      </c>
      <c r="J27" s="9" t="s">
        <v>38</v>
      </c>
      <c r="K27" s="9" t="s">
        <v>28</v>
      </c>
      <c r="L27" s="16" t="s">
        <v>39</v>
      </c>
    </row>
    <row r="28" spans="4:12" x14ac:dyDescent="0.3">
      <c r="H28" s="9" t="s">
        <v>37</v>
      </c>
      <c r="I28" s="9">
        <v>25</v>
      </c>
      <c r="J28" s="9" t="s">
        <v>38</v>
      </c>
      <c r="K28" s="9" t="s">
        <v>29</v>
      </c>
      <c r="L28" s="16" t="s">
        <v>39</v>
      </c>
    </row>
    <row r="29" spans="4:12" x14ac:dyDescent="0.3">
      <c r="H29" s="9" t="s">
        <v>37</v>
      </c>
      <c r="I29" s="9">
        <v>26</v>
      </c>
      <c r="J29" s="9" t="s">
        <v>38</v>
      </c>
      <c r="K29" s="9" t="s">
        <v>30</v>
      </c>
      <c r="L29" s="16" t="s">
        <v>39</v>
      </c>
    </row>
    <row r="30" spans="4:12" x14ac:dyDescent="0.3">
      <c r="H30" s="9" t="s">
        <v>37</v>
      </c>
      <c r="I30" s="9">
        <v>27</v>
      </c>
      <c r="J30" s="9" t="s">
        <v>38</v>
      </c>
      <c r="K30" s="9" t="s">
        <v>31</v>
      </c>
      <c r="L30" s="16" t="s">
        <v>39</v>
      </c>
    </row>
    <row r="31" spans="4:12" x14ac:dyDescent="0.3">
      <c r="H31" s="9" t="s">
        <v>37</v>
      </c>
      <c r="I31" s="9">
        <v>28</v>
      </c>
      <c r="J31" s="9" t="s">
        <v>38</v>
      </c>
      <c r="K31" s="9" t="s">
        <v>32</v>
      </c>
      <c r="L31" s="16" t="s">
        <v>39</v>
      </c>
    </row>
    <row r="32" spans="4:12" x14ac:dyDescent="0.3">
      <c r="H32" s="9" t="s">
        <v>37</v>
      </c>
      <c r="I32" s="9">
        <v>29</v>
      </c>
      <c r="J32" s="9" t="s">
        <v>38</v>
      </c>
      <c r="K32" s="9" t="s">
        <v>33</v>
      </c>
      <c r="L32" s="16" t="s">
        <v>39</v>
      </c>
    </row>
    <row r="33" spans="8:12" x14ac:dyDescent="0.3">
      <c r="H33" s="9" t="s">
        <v>37</v>
      </c>
      <c r="I33" s="9">
        <v>30</v>
      </c>
      <c r="J33" s="9" t="s">
        <v>38</v>
      </c>
      <c r="K33" s="9" t="s">
        <v>34</v>
      </c>
      <c r="L33" s="16" t="s">
        <v>39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G73"/>
  <sheetViews>
    <sheetView zoomScale="85" zoomScaleNormal="85" workbookViewId="0">
      <selection activeCell="Q39" sqref="Q39"/>
    </sheetView>
  </sheetViews>
  <sheetFormatPr defaultRowHeight="13.5" x14ac:dyDescent="0.3"/>
  <cols>
    <col min="4" max="4" width="30.73046875" bestFit="1" customWidth="1"/>
  </cols>
  <sheetData>
    <row r="4" spans="4:7" x14ac:dyDescent="0.3">
      <c r="D4" s="67" t="s">
        <v>389</v>
      </c>
      <c r="E4" s="9"/>
      <c r="F4" s="9"/>
      <c r="G4" s="9"/>
    </row>
    <row r="5" spans="4:7" x14ac:dyDescent="0.3">
      <c r="D5" s="68" t="s">
        <v>390</v>
      </c>
      <c r="E5" s="9"/>
      <c r="F5" s="9"/>
      <c r="G5" s="9"/>
    </row>
    <row r="6" spans="4:7" x14ac:dyDescent="0.3">
      <c r="D6" s="68" t="s">
        <v>391</v>
      </c>
      <c r="E6" s="9"/>
      <c r="F6" s="9"/>
      <c r="G6" s="9"/>
    </row>
    <row r="7" spans="4:7" x14ac:dyDescent="0.3">
      <c r="D7" s="68" t="s">
        <v>392</v>
      </c>
      <c r="E7" s="9"/>
      <c r="F7" s="9"/>
      <c r="G7" s="9"/>
    </row>
    <row r="8" spans="4:7" x14ac:dyDescent="0.3">
      <c r="D8" s="68" t="s">
        <v>393</v>
      </c>
      <c r="E8" s="9"/>
      <c r="F8" s="9"/>
      <c r="G8" s="9"/>
    </row>
    <row r="9" spans="4:7" x14ac:dyDescent="0.3">
      <c r="D9" s="68" t="s">
        <v>65</v>
      </c>
      <c r="E9" s="9"/>
      <c r="F9" s="9"/>
      <c r="G9" s="9"/>
    </row>
    <row r="10" spans="4:7" ht="13.9" x14ac:dyDescent="0.35">
      <c r="D10" s="69" t="s">
        <v>66</v>
      </c>
      <c r="E10" s="70">
        <v>0.85430922477262883</v>
      </c>
      <c r="F10" s="70">
        <v>0.8651999513796037</v>
      </c>
      <c r="G10" s="70">
        <v>0.95342906992350018</v>
      </c>
    </row>
    <row r="11" spans="4:7" ht="13.9" x14ac:dyDescent="0.35">
      <c r="D11" s="67" t="s">
        <v>92</v>
      </c>
      <c r="E11" s="70">
        <v>0.62174101342572541</v>
      </c>
      <c r="F11" s="70">
        <v>0.73684210526315785</v>
      </c>
      <c r="G11" s="70">
        <v>0.83559253791437393</v>
      </c>
    </row>
    <row r="12" spans="4:7" ht="13.9" x14ac:dyDescent="0.35">
      <c r="D12" s="68" t="s">
        <v>95</v>
      </c>
      <c r="E12" s="70">
        <v>0.64122996968384582</v>
      </c>
      <c r="F12" s="70">
        <v>0.76735140391394185</v>
      </c>
      <c r="G12" s="70">
        <v>0.89102133941752781</v>
      </c>
    </row>
    <row r="13" spans="4:7" ht="13.9" x14ac:dyDescent="0.35">
      <c r="D13" s="68" t="s">
        <v>394</v>
      </c>
      <c r="E13" s="70">
        <v>0.63100909484625378</v>
      </c>
      <c r="F13" s="70">
        <v>0.73720675823507964</v>
      </c>
      <c r="G13" s="70">
        <v>0.93021070997181587</v>
      </c>
    </row>
    <row r="14" spans="4:7" ht="13.9" x14ac:dyDescent="0.35">
      <c r="D14" s="68" t="s">
        <v>395</v>
      </c>
      <c r="E14" s="70">
        <v>0.57687310524036384</v>
      </c>
      <c r="F14" s="70">
        <v>0.65370122766500549</v>
      </c>
      <c r="G14" s="70">
        <v>0.87719769158502214</v>
      </c>
    </row>
    <row r="15" spans="4:7" ht="13.9" x14ac:dyDescent="0.35">
      <c r="D15" s="68" t="s">
        <v>396</v>
      </c>
      <c r="E15" s="70">
        <v>0.59315721091381546</v>
      </c>
      <c r="F15" s="70">
        <v>0.69320529962319188</v>
      </c>
      <c r="G15" s="70">
        <v>0.84471882968729028</v>
      </c>
    </row>
    <row r="16" spans="4:7" ht="13.9" x14ac:dyDescent="0.35">
      <c r="D16" s="68" t="s">
        <v>397</v>
      </c>
      <c r="E16" s="70">
        <v>0.67197921177999131</v>
      </c>
      <c r="F16" s="70">
        <v>0.83870183541995869</v>
      </c>
      <c r="G16" s="70">
        <v>0.91034760434840956</v>
      </c>
    </row>
    <row r="17" spans="4:7" ht="13.9" x14ac:dyDescent="0.35">
      <c r="D17" s="69" t="s">
        <v>98</v>
      </c>
      <c r="E17" s="70">
        <v>0.5941966219142486</v>
      </c>
      <c r="F17" s="70">
        <v>0.78521939953810627</v>
      </c>
      <c r="G17" s="70">
        <v>0.83559253791437393</v>
      </c>
    </row>
    <row r="18" spans="4:7" ht="13.9" x14ac:dyDescent="0.35">
      <c r="D18" s="67" t="s">
        <v>398</v>
      </c>
      <c r="E18" s="70">
        <v>0.58674750974447809</v>
      </c>
      <c r="F18" s="70">
        <v>0.74486447064543571</v>
      </c>
      <c r="G18" s="70">
        <v>0.8578714266541404</v>
      </c>
    </row>
    <row r="19" spans="4:7" ht="13.9" x14ac:dyDescent="0.35">
      <c r="D19" s="68" t="s">
        <v>399</v>
      </c>
      <c r="E19" s="70">
        <v>1</v>
      </c>
      <c r="F19" s="70">
        <v>1</v>
      </c>
      <c r="G19" s="70">
        <v>1</v>
      </c>
    </row>
    <row r="20" spans="4:7" x14ac:dyDescent="0.3">
      <c r="D20" s="68" t="s">
        <v>400</v>
      </c>
    </row>
    <row r="21" spans="4:7" x14ac:dyDescent="0.3">
      <c r="D21" s="68" t="s">
        <v>105</v>
      </c>
    </row>
    <row r="22" spans="4:7" x14ac:dyDescent="0.3">
      <c r="D22" s="68" t="s">
        <v>311</v>
      </c>
    </row>
    <row r="23" spans="4:7" x14ac:dyDescent="0.3">
      <c r="D23" s="68" t="s">
        <v>312</v>
      </c>
    </row>
    <row r="24" spans="4:7" x14ac:dyDescent="0.3">
      <c r="D24" s="69" t="s">
        <v>106</v>
      </c>
    </row>
    <row r="25" spans="4:7" x14ac:dyDescent="0.3">
      <c r="D25" s="67" t="s">
        <v>401</v>
      </c>
    </row>
    <row r="26" spans="4:7" x14ac:dyDescent="0.3">
      <c r="D26" s="68" t="s">
        <v>402</v>
      </c>
    </row>
    <row r="27" spans="4:7" x14ac:dyDescent="0.3">
      <c r="D27" s="68" t="s">
        <v>144</v>
      </c>
    </row>
    <row r="28" spans="4:7" x14ac:dyDescent="0.3">
      <c r="D28" s="68" t="s">
        <v>403</v>
      </c>
    </row>
    <row r="29" spans="4:7" x14ac:dyDescent="0.3">
      <c r="D29" s="68" t="s">
        <v>404</v>
      </c>
    </row>
    <row r="30" spans="4:7" x14ac:dyDescent="0.3">
      <c r="D30" s="68" t="s">
        <v>146</v>
      </c>
    </row>
    <row r="31" spans="4:7" ht="13.9" x14ac:dyDescent="0.35">
      <c r="D31" s="71" t="s">
        <v>331</v>
      </c>
    </row>
    <row r="32" spans="4:7" x14ac:dyDescent="0.3">
      <c r="D32" s="67" t="s">
        <v>405</v>
      </c>
    </row>
    <row r="33" spans="4:4" x14ac:dyDescent="0.3">
      <c r="D33" s="68" t="s">
        <v>406</v>
      </c>
    </row>
    <row r="34" spans="4:4" x14ac:dyDescent="0.3">
      <c r="D34" s="68" t="s">
        <v>407</v>
      </c>
    </row>
    <row r="35" spans="4:4" x14ac:dyDescent="0.3">
      <c r="D35" s="68" t="s">
        <v>168</v>
      </c>
    </row>
    <row r="36" spans="4:4" x14ac:dyDescent="0.3">
      <c r="D36" s="68" t="s">
        <v>408</v>
      </c>
    </row>
    <row r="37" spans="4:4" x14ac:dyDescent="0.3">
      <c r="D37" s="68" t="s">
        <v>409</v>
      </c>
    </row>
    <row r="38" spans="4:4" x14ac:dyDescent="0.3">
      <c r="D38" s="69" t="s">
        <v>170</v>
      </c>
    </row>
    <row r="39" spans="4:4" x14ac:dyDescent="0.3">
      <c r="D39" s="67" t="s">
        <v>410</v>
      </c>
    </row>
    <row r="40" spans="4:4" x14ac:dyDescent="0.3">
      <c r="D40" s="68" t="s">
        <v>411</v>
      </c>
    </row>
    <row r="41" spans="4:4" x14ac:dyDescent="0.3">
      <c r="D41" s="68" t="s">
        <v>412</v>
      </c>
    </row>
    <row r="42" spans="4:4" x14ac:dyDescent="0.3">
      <c r="D42" s="68" t="s">
        <v>208</v>
      </c>
    </row>
    <row r="43" spans="4:4" x14ac:dyDescent="0.3">
      <c r="D43" s="68" t="s">
        <v>205</v>
      </c>
    </row>
    <row r="44" spans="4:4" x14ac:dyDescent="0.3">
      <c r="D44" s="68" t="s">
        <v>355</v>
      </c>
    </row>
    <row r="45" spans="4:4" x14ac:dyDescent="0.3">
      <c r="D45" s="69" t="s">
        <v>210</v>
      </c>
    </row>
    <row r="46" spans="4:4" x14ac:dyDescent="0.3">
      <c r="D46" s="67" t="s">
        <v>213</v>
      </c>
    </row>
    <row r="47" spans="4:4" x14ac:dyDescent="0.3">
      <c r="D47" s="68" t="s">
        <v>214</v>
      </c>
    </row>
    <row r="48" spans="4:4" x14ac:dyDescent="0.3">
      <c r="D48" s="68" t="s">
        <v>413</v>
      </c>
    </row>
    <row r="49" spans="4:4" x14ac:dyDescent="0.3">
      <c r="D49" s="68" t="s">
        <v>414</v>
      </c>
    </row>
    <row r="50" spans="4:4" x14ac:dyDescent="0.3">
      <c r="D50" s="68" t="s">
        <v>216</v>
      </c>
    </row>
    <row r="51" spans="4:4" x14ac:dyDescent="0.3">
      <c r="D51" s="68" t="s">
        <v>415</v>
      </c>
    </row>
    <row r="52" spans="4:4" x14ac:dyDescent="0.3">
      <c r="D52" s="69" t="s">
        <v>218</v>
      </c>
    </row>
    <row r="53" spans="4:4" x14ac:dyDescent="0.3">
      <c r="D53" s="67" t="s">
        <v>416</v>
      </c>
    </row>
    <row r="54" spans="4:4" x14ac:dyDescent="0.3">
      <c r="D54" s="68" t="s">
        <v>417</v>
      </c>
    </row>
    <row r="55" spans="4:4" x14ac:dyDescent="0.3">
      <c r="D55" s="68" t="s">
        <v>221</v>
      </c>
    </row>
    <row r="56" spans="4:4" x14ac:dyDescent="0.3">
      <c r="D56" s="68" t="s">
        <v>224</v>
      </c>
    </row>
    <row r="57" spans="4:4" x14ac:dyDescent="0.3">
      <c r="D57" s="68" t="s">
        <v>418</v>
      </c>
    </row>
    <row r="58" spans="4:4" x14ac:dyDescent="0.3">
      <c r="D58" s="68" t="s">
        <v>362</v>
      </c>
    </row>
    <row r="59" spans="4:4" x14ac:dyDescent="0.3">
      <c r="D59" s="69" t="s">
        <v>226</v>
      </c>
    </row>
    <row r="60" spans="4:4" x14ac:dyDescent="0.3">
      <c r="D60" s="67" t="s">
        <v>419</v>
      </c>
    </row>
    <row r="61" spans="4:4" x14ac:dyDescent="0.3">
      <c r="D61" s="68" t="s">
        <v>254</v>
      </c>
    </row>
    <row r="62" spans="4:4" x14ac:dyDescent="0.3">
      <c r="D62" s="68" t="s">
        <v>420</v>
      </c>
    </row>
    <row r="63" spans="4:4" x14ac:dyDescent="0.3">
      <c r="D63" s="68" t="s">
        <v>421</v>
      </c>
    </row>
    <row r="64" spans="4:4" x14ac:dyDescent="0.3">
      <c r="D64" s="68" t="s">
        <v>422</v>
      </c>
    </row>
    <row r="65" spans="4:4" x14ac:dyDescent="0.3">
      <c r="D65" s="68" t="s">
        <v>256</v>
      </c>
    </row>
    <row r="66" spans="4:4" x14ac:dyDescent="0.3">
      <c r="D66" s="69" t="s">
        <v>258</v>
      </c>
    </row>
    <row r="67" spans="4:4" x14ac:dyDescent="0.3">
      <c r="D67" s="67" t="s">
        <v>423</v>
      </c>
    </row>
    <row r="68" spans="4:4" x14ac:dyDescent="0.3">
      <c r="D68" s="68" t="s">
        <v>424</v>
      </c>
    </row>
    <row r="69" spans="4:4" x14ac:dyDescent="0.3">
      <c r="D69" s="68" t="s">
        <v>264</v>
      </c>
    </row>
    <row r="70" spans="4:4" x14ac:dyDescent="0.3">
      <c r="D70" s="68" t="s">
        <v>425</v>
      </c>
    </row>
    <row r="71" spans="4:4" x14ac:dyDescent="0.3">
      <c r="D71" s="68" t="s">
        <v>376</v>
      </c>
    </row>
    <row r="72" spans="4:4" x14ac:dyDescent="0.3">
      <c r="D72" s="68" t="s">
        <v>265</v>
      </c>
    </row>
    <row r="73" spans="4:4" x14ac:dyDescent="0.3">
      <c r="D73" s="69" t="s">
        <v>266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5">
    <tabColor theme="7" tint="-0.499984740745262"/>
  </sheetPr>
  <dimension ref="D4:N245"/>
  <sheetViews>
    <sheetView topLeftCell="A208" zoomScale="85" zoomScaleNormal="85" workbookViewId="0">
      <selection activeCell="Q39" sqref="Q39"/>
    </sheetView>
  </sheetViews>
  <sheetFormatPr defaultColWidth="9.1328125" defaultRowHeight="13.5" x14ac:dyDescent="0.3"/>
  <cols>
    <col min="1" max="3" width="9.1328125" style="9"/>
    <col min="4" max="4" width="31" style="9" bestFit="1" customWidth="1"/>
    <col min="5" max="11" width="9.1328125" style="9"/>
    <col min="12" max="12" width="16.59765625" style="9" bestFit="1" customWidth="1"/>
    <col min="13" max="16384" width="9.1328125" style="9"/>
  </cols>
  <sheetData>
    <row r="4" spans="4:14" s="8" customFormat="1" x14ac:dyDescent="0.3">
      <c r="E4" s="8" t="s">
        <v>41</v>
      </c>
      <c r="F4" s="8" t="s">
        <v>42</v>
      </c>
      <c r="G4" s="8" t="s">
        <v>43</v>
      </c>
      <c r="M4" s="8" t="s">
        <v>283</v>
      </c>
      <c r="N4" s="8" t="s">
        <v>284</v>
      </c>
    </row>
    <row r="5" spans="4:14" x14ac:dyDescent="0.3">
      <c r="D5" s="17" t="s">
        <v>40</v>
      </c>
      <c r="E5" s="17">
        <v>0</v>
      </c>
      <c r="F5" s="17">
        <v>0</v>
      </c>
      <c r="G5" s="17">
        <v>0</v>
      </c>
      <c r="H5" s="20"/>
      <c r="I5" s="20"/>
      <c r="J5" s="20"/>
      <c r="K5" s="20"/>
      <c r="L5" s="22">
        <v>1600</v>
      </c>
      <c r="M5" s="20">
        <f>AVERAGE($H12:$J12)</f>
        <v>0.84668108376380979</v>
      </c>
      <c r="N5" s="23">
        <f>STDEV($H12:$J12)</f>
        <v>5.2674450889441539E-2</v>
      </c>
    </row>
    <row r="6" spans="4:14" x14ac:dyDescent="0.3">
      <c r="D6" s="18" t="s">
        <v>44</v>
      </c>
      <c r="E6" s="18">
        <v>953</v>
      </c>
      <c r="F6" s="18">
        <v>868</v>
      </c>
      <c r="G6" s="18">
        <v>994</v>
      </c>
      <c r="H6" s="20"/>
      <c r="I6" s="20"/>
      <c r="J6" s="20"/>
      <c r="K6" s="20"/>
      <c r="L6" s="22" t="s">
        <v>6</v>
      </c>
      <c r="M6" s="20">
        <f>AVERAGE($H20:$J20)</f>
        <v>0.97442874785446365</v>
      </c>
      <c r="N6" s="23">
        <f>STDEV($H20:$J20)</f>
        <v>2.2622478778315379E-2</v>
      </c>
    </row>
    <row r="7" spans="4:14" x14ac:dyDescent="0.3">
      <c r="D7" s="18" t="s">
        <v>45</v>
      </c>
      <c r="E7" s="18">
        <v>1893</v>
      </c>
      <c r="F7" s="18">
        <v>1725</v>
      </c>
      <c r="G7" s="18">
        <v>1975</v>
      </c>
      <c r="H7" s="20"/>
      <c r="I7" s="20"/>
      <c r="J7" s="20"/>
      <c r="K7" s="20"/>
      <c r="L7" s="22" t="s">
        <v>7</v>
      </c>
      <c r="M7" s="20">
        <f>AVERAGE($H28:$J28)</f>
        <v>0.94324100871035466</v>
      </c>
      <c r="N7" s="23">
        <f>STDEV($H28:$J28)</f>
        <v>2.9369890912323726E-2</v>
      </c>
    </row>
    <row r="8" spans="4:14" x14ac:dyDescent="0.3">
      <c r="D8" s="18" t="s">
        <v>46</v>
      </c>
      <c r="E8" s="18">
        <v>2728</v>
      </c>
      <c r="F8" s="18">
        <v>2486</v>
      </c>
      <c r="G8" s="18">
        <v>2846</v>
      </c>
      <c r="H8" s="20"/>
      <c r="I8" s="20"/>
      <c r="J8" s="20"/>
      <c r="K8" s="20"/>
      <c r="L8" s="22" t="s">
        <v>8</v>
      </c>
      <c r="M8" s="20">
        <f>AVERAGE($H36:$J36)</f>
        <v>0.80226711040461574</v>
      </c>
      <c r="N8" s="23">
        <f>STDEV($H36:$J36)</f>
        <v>4.4585124117165378E-2</v>
      </c>
    </row>
    <row r="9" spans="4:14" x14ac:dyDescent="0.3">
      <c r="D9" s="18" t="s">
        <v>47</v>
      </c>
      <c r="E9" s="18">
        <v>3526</v>
      </c>
      <c r="F9" s="18">
        <v>3213</v>
      </c>
      <c r="G9" s="18">
        <v>3679</v>
      </c>
      <c r="H9" s="20"/>
      <c r="I9" s="20"/>
      <c r="J9" s="20"/>
      <c r="K9" s="20"/>
      <c r="L9" s="22" t="s">
        <v>9</v>
      </c>
      <c r="M9" s="20">
        <f>AVERAGE($H44:$J44)</f>
        <v>0.95255058089325084</v>
      </c>
      <c r="N9" s="23">
        <f>STDEV($H44:$J44)</f>
        <v>2.9002028105625282E-2</v>
      </c>
    </row>
    <row r="10" spans="4:14" x14ac:dyDescent="0.3">
      <c r="D10" s="18" t="s">
        <v>48</v>
      </c>
      <c r="E10" s="18">
        <v>4305</v>
      </c>
      <c r="F10" s="18">
        <v>3923</v>
      </c>
      <c r="G10" s="18">
        <v>4492</v>
      </c>
      <c r="H10" s="20"/>
      <c r="I10" s="20"/>
      <c r="J10" s="20"/>
      <c r="K10" s="20"/>
      <c r="L10" s="22" t="s">
        <v>10</v>
      </c>
      <c r="M10" s="20">
        <f>AVERAGE($H52:$J52)</f>
        <v>0.86762430535711699</v>
      </c>
      <c r="N10" s="23">
        <f>STDEV($H52:$J52)</f>
        <v>6.3929377367442655E-2</v>
      </c>
    </row>
    <row r="11" spans="4:14" x14ac:dyDescent="0.3">
      <c r="D11" s="18" t="s">
        <v>49</v>
      </c>
      <c r="E11" s="18">
        <v>5140</v>
      </c>
      <c r="F11" s="18">
        <v>4684</v>
      </c>
      <c r="G11" s="18">
        <v>5363</v>
      </c>
      <c r="H11" s="20"/>
      <c r="I11" s="20"/>
      <c r="J11" s="20"/>
      <c r="K11" s="20"/>
      <c r="L11" s="22" t="s">
        <v>11</v>
      </c>
      <c r="M11" s="20">
        <f>AVERAGE($H60:$J60)</f>
        <v>0.83971337507446997</v>
      </c>
      <c r="N11" s="23">
        <f>STDEV($H60:$J60)</f>
        <v>6.0871373746713475E-2</v>
      </c>
    </row>
    <row r="12" spans="4:14" x14ac:dyDescent="0.3">
      <c r="D12" s="19" t="s">
        <v>50</v>
      </c>
      <c r="E12" s="19">
        <v>6186</v>
      </c>
      <c r="F12" s="19">
        <v>5637</v>
      </c>
      <c r="G12" s="19">
        <v>6454</v>
      </c>
      <c r="H12" s="20">
        <f t="shared" ref="H12:H68" si="0">E12/E$245</f>
        <v>0.86833239752947777</v>
      </c>
      <c r="I12" s="20">
        <f t="shared" ref="I12" si="1">F12/F$245</f>
        <v>0.78663131454088753</v>
      </c>
      <c r="J12" s="20">
        <f t="shared" ref="J12" si="2">G12/G$245</f>
        <v>0.88507953922106419</v>
      </c>
      <c r="K12" s="20"/>
      <c r="L12" s="22" t="s">
        <v>12</v>
      </c>
      <c r="M12" s="20">
        <f>AVERAGE($H68:$J68)</f>
        <v>0.89802953592426071</v>
      </c>
      <c r="N12" s="23">
        <f>STDEV($H68:$J68)</f>
        <v>8.1729468245068881E-2</v>
      </c>
    </row>
    <row r="13" spans="4:14" x14ac:dyDescent="0.3">
      <c r="D13" s="17" t="s">
        <v>51</v>
      </c>
      <c r="E13" s="17">
        <v>0</v>
      </c>
      <c r="F13" s="17">
        <v>0</v>
      </c>
      <c r="G13" s="17">
        <v>0</v>
      </c>
      <c r="H13" s="20"/>
      <c r="I13" s="20"/>
      <c r="J13" s="20"/>
      <c r="K13" s="20"/>
      <c r="L13" s="22" t="s">
        <v>13</v>
      </c>
      <c r="M13" s="20">
        <f>H75</f>
        <v>0.87338573834924205</v>
      </c>
      <c r="N13" s="23">
        <f>STDEV(H75:J75)</f>
        <v>3.0544645331974735E-2</v>
      </c>
    </row>
    <row r="14" spans="4:14" x14ac:dyDescent="0.3">
      <c r="D14" s="18" t="s">
        <v>52</v>
      </c>
      <c r="E14" s="18">
        <v>931</v>
      </c>
      <c r="F14" s="18">
        <v>894</v>
      </c>
      <c r="G14" s="18">
        <v>930</v>
      </c>
      <c r="H14" s="20"/>
      <c r="I14" s="20"/>
      <c r="J14" s="20"/>
      <c r="K14" s="20"/>
      <c r="L14" s="22" t="s">
        <v>14</v>
      </c>
      <c r="M14" s="20">
        <f>AVERAGE($H84:$J84)</f>
        <v>0.98192062630504273</v>
      </c>
      <c r="N14" s="23">
        <f>STDEV($H84:$J84)</f>
        <v>7.8231523596204184E-3</v>
      </c>
    </row>
    <row r="15" spans="4:14" x14ac:dyDescent="0.3">
      <c r="D15" s="18" t="s">
        <v>53</v>
      </c>
      <c r="E15" s="18">
        <v>1926</v>
      </c>
      <c r="F15" s="18">
        <v>1849</v>
      </c>
      <c r="G15" s="18">
        <v>1923</v>
      </c>
      <c r="H15" s="20"/>
      <c r="I15" s="20"/>
      <c r="J15" s="20"/>
      <c r="K15" s="20"/>
      <c r="L15" s="22" t="s">
        <v>15</v>
      </c>
      <c r="M15" s="20">
        <f>AVERAGE($H92:$J92)</f>
        <v>0.99035623209435553</v>
      </c>
      <c r="N15" s="23">
        <f>STDEV($H92:$J92)</f>
        <v>1.0763960551957042E-2</v>
      </c>
    </row>
    <row r="16" spans="4:14" x14ac:dyDescent="0.3">
      <c r="D16" s="18" t="s">
        <v>54</v>
      </c>
      <c r="E16" s="18">
        <v>2892</v>
      </c>
      <c r="F16" s="18">
        <v>2778</v>
      </c>
      <c r="G16" s="18">
        <v>2888</v>
      </c>
      <c r="H16" s="20"/>
      <c r="I16" s="20"/>
      <c r="J16" s="20"/>
      <c r="K16" s="20"/>
      <c r="L16" s="22" t="s">
        <v>16</v>
      </c>
      <c r="M16" s="20">
        <f>AVERAGE($H100:$J100)</f>
        <v>0.67570944349788553</v>
      </c>
      <c r="N16" s="23">
        <f>STDEV($H100:$J100)</f>
        <v>0.1404970482113865</v>
      </c>
    </row>
    <row r="17" spans="4:14" x14ac:dyDescent="0.3">
      <c r="D17" s="18" t="s">
        <v>55</v>
      </c>
      <c r="E17" s="18">
        <v>3724</v>
      </c>
      <c r="F17" s="18">
        <v>3576</v>
      </c>
      <c r="G17" s="18">
        <v>3718</v>
      </c>
      <c r="H17" s="20"/>
      <c r="I17" s="20"/>
      <c r="J17" s="20"/>
      <c r="K17" s="20"/>
      <c r="L17" s="22" t="s">
        <v>17</v>
      </c>
      <c r="M17" s="20">
        <f>AVERAGE($H108:$J108)</f>
        <v>0.84116348529950924</v>
      </c>
      <c r="N17" s="23">
        <f>STDEV($H108:$J108)</f>
        <v>8.8123925057623453E-2</v>
      </c>
    </row>
    <row r="18" spans="4:14" x14ac:dyDescent="0.3">
      <c r="D18" s="18" t="s">
        <v>56</v>
      </c>
      <c r="E18" s="18">
        <v>5259</v>
      </c>
      <c r="F18" s="18">
        <v>5051</v>
      </c>
      <c r="G18" s="18">
        <v>5252</v>
      </c>
      <c r="H18" s="20"/>
      <c r="I18" s="20"/>
      <c r="J18" s="20"/>
      <c r="K18" s="20"/>
      <c r="L18" s="22" t="s">
        <v>18</v>
      </c>
      <c r="M18" s="20">
        <f>AVERAGE($H116:$J116)</f>
        <v>0.9935624400691957</v>
      </c>
      <c r="N18" s="23">
        <f>STDEV($H116:$J116)</f>
        <v>6.0899422564678618E-3</v>
      </c>
    </row>
    <row r="19" spans="4:14" x14ac:dyDescent="0.3">
      <c r="D19" s="18" t="s">
        <v>57</v>
      </c>
      <c r="E19" s="18">
        <v>6091</v>
      </c>
      <c r="F19" s="18">
        <v>5849</v>
      </c>
      <c r="G19" s="18">
        <v>6082</v>
      </c>
      <c r="H19" s="20"/>
      <c r="I19" s="20"/>
      <c r="J19" s="20"/>
      <c r="K19" s="20"/>
      <c r="L19" s="22" t="s">
        <v>19</v>
      </c>
      <c r="M19" s="20">
        <f>AVERAGE($H124:$J124)</f>
        <v>0.79831918921709677</v>
      </c>
      <c r="N19" s="23">
        <f>STDEV($H124:$J124)</f>
        <v>3.9698786522469331E-2</v>
      </c>
    </row>
    <row r="20" spans="4:14" x14ac:dyDescent="0.3">
      <c r="D20" s="19" t="s">
        <v>58</v>
      </c>
      <c r="E20" s="19">
        <v>7107</v>
      </c>
      <c r="F20" s="19">
        <v>6825</v>
      </c>
      <c r="G20" s="19">
        <v>7097</v>
      </c>
      <c r="H20" s="20">
        <f t="shared" si="0"/>
        <v>0.99761370016844464</v>
      </c>
      <c r="I20" s="20">
        <f t="shared" ref="I20" si="3">F20/F$245</f>
        <v>0.9524141780630756</v>
      </c>
      <c r="J20" s="20">
        <f t="shared" ref="J20" si="4">G20/G$245</f>
        <v>0.97325836533187049</v>
      </c>
      <c r="K20" s="20"/>
      <c r="L20" s="22" t="s">
        <v>20</v>
      </c>
      <c r="M20" s="20">
        <f>AVERAGE($H132:$J132)</f>
        <v>0.75810670570076333</v>
      </c>
      <c r="N20" s="23">
        <f>STDEV($H132:$J132)</f>
        <v>0.18080852141899706</v>
      </c>
    </row>
    <row r="21" spans="4:14" x14ac:dyDescent="0.3">
      <c r="D21" s="17" t="s">
        <v>59</v>
      </c>
      <c r="E21" s="17">
        <v>0</v>
      </c>
      <c r="F21" s="17">
        <v>0</v>
      </c>
      <c r="G21" s="17">
        <v>0</v>
      </c>
      <c r="H21" s="20"/>
      <c r="I21" s="20"/>
      <c r="J21" s="20"/>
      <c r="K21" s="20"/>
      <c r="L21" s="22" t="s">
        <v>21</v>
      </c>
      <c r="M21" s="20">
        <f>AVERAGE($H140:$J140)</f>
        <v>0.85666414427688231</v>
      </c>
      <c r="N21" s="23">
        <f>STDEV($H140:$J140)</f>
        <v>7.4081619011136496E-2</v>
      </c>
    </row>
    <row r="22" spans="4:14" x14ac:dyDescent="0.3">
      <c r="D22" s="18" t="s">
        <v>60</v>
      </c>
      <c r="E22" s="18">
        <v>869</v>
      </c>
      <c r="F22" s="18">
        <v>897</v>
      </c>
      <c r="G22" s="18">
        <v>858</v>
      </c>
      <c r="H22" s="20"/>
      <c r="I22" s="20"/>
      <c r="J22" s="20"/>
      <c r="K22" s="20"/>
      <c r="L22" s="22" t="s">
        <v>22</v>
      </c>
      <c r="M22" s="20">
        <f>AVERAGE($H148:$J148)</f>
        <v>0.94038211727902077</v>
      </c>
      <c r="N22" s="23">
        <f>STDEV($H148:$J148)</f>
        <v>5.9175801943562895E-2</v>
      </c>
    </row>
    <row r="23" spans="4:14" x14ac:dyDescent="0.3">
      <c r="D23" s="18" t="s">
        <v>61</v>
      </c>
      <c r="E23" s="18">
        <v>1787</v>
      </c>
      <c r="F23" s="18">
        <v>1844</v>
      </c>
      <c r="G23" s="18">
        <v>1763</v>
      </c>
      <c r="H23" s="20"/>
      <c r="I23" s="20"/>
      <c r="J23" s="20"/>
      <c r="K23" s="20"/>
      <c r="L23" s="22" t="s">
        <v>23</v>
      </c>
      <c r="M23" s="20">
        <f>AVERAGE($H156:$J156)</f>
        <v>0.93775989370209167</v>
      </c>
      <c r="N23" s="23">
        <f>STDEV($H156:$J156)</f>
        <v>7.8812392369014994E-2</v>
      </c>
    </row>
    <row r="24" spans="4:14" x14ac:dyDescent="0.3">
      <c r="D24" s="18" t="s">
        <v>62</v>
      </c>
      <c r="E24" s="18">
        <v>2866</v>
      </c>
      <c r="F24" s="18">
        <v>2956</v>
      </c>
      <c r="G24" s="18">
        <v>2827</v>
      </c>
      <c r="H24" s="20"/>
      <c r="I24" s="20"/>
      <c r="J24" s="20"/>
      <c r="K24" s="20"/>
      <c r="L24" s="22" t="s">
        <v>24</v>
      </c>
      <c r="M24" s="20">
        <f>AVERAGE($H164:$J164)</f>
        <v>0.93674553701640673</v>
      </c>
      <c r="N24" s="23">
        <f>STDEV($H164:$J164)</f>
        <v>0.10569374514131685</v>
      </c>
    </row>
    <row r="25" spans="4:14" x14ac:dyDescent="0.3">
      <c r="D25" s="18" t="s">
        <v>63</v>
      </c>
      <c r="E25" s="18">
        <v>3789</v>
      </c>
      <c r="F25" s="18">
        <v>3909</v>
      </c>
      <c r="G25" s="18">
        <v>3739</v>
      </c>
      <c r="H25" s="20"/>
      <c r="I25" s="20"/>
      <c r="J25" s="20"/>
      <c r="K25" s="20"/>
      <c r="L25" s="22" t="s">
        <v>25</v>
      </c>
      <c r="M25" s="20">
        <f>AVERAGE($H172:$J172)</f>
        <v>0.88823581312169952</v>
      </c>
      <c r="N25" s="23">
        <f>STDEV($H172:$J172)</f>
        <v>7.2353565925795671E-2</v>
      </c>
    </row>
    <row r="26" spans="4:14" x14ac:dyDescent="0.3">
      <c r="D26" s="18" t="s">
        <v>64</v>
      </c>
      <c r="E26" s="18">
        <v>4565</v>
      </c>
      <c r="F26" s="18">
        <v>4709</v>
      </c>
      <c r="G26" s="18">
        <v>4504</v>
      </c>
      <c r="H26" s="20"/>
      <c r="I26" s="20"/>
      <c r="J26" s="20"/>
      <c r="K26" s="20"/>
      <c r="L26" s="22" t="s">
        <v>26</v>
      </c>
      <c r="M26" s="20">
        <f>AVERAGE($H180:$J180)</f>
        <v>0.91323729465126136</v>
      </c>
      <c r="N26" s="23">
        <f>STDEV($H180:$J180)</f>
        <v>8.9835711815188179E-2</v>
      </c>
    </row>
    <row r="27" spans="4:14" x14ac:dyDescent="0.3">
      <c r="D27" s="18" t="s">
        <v>65</v>
      </c>
      <c r="E27" s="18">
        <v>6130</v>
      </c>
      <c r="F27" s="18">
        <v>6324</v>
      </c>
      <c r="G27" s="18">
        <v>6048</v>
      </c>
      <c r="H27" s="20"/>
      <c r="I27" s="20"/>
      <c r="J27" s="20"/>
      <c r="K27" s="20"/>
      <c r="L27" s="22" t="s">
        <v>27</v>
      </c>
      <c r="M27" s="20">
        <f>AVERAGE($H188:$J188)</f>
        <v>0.83452233421231437</v>
      </c>
      <c r="N27" s="23">
        <f>STDEV($H188:$J188)</f>
        <v>0.17680836298284083</v>
      </c>
    </row>
    <row r="28" spans="4:14" x14ac:dyDescent="0.3">
      <c r="D28" s="19" t="s">
        <v>66</v>
      </c>
      <c r="E28" s="19">
        <v>6743</v>
      </c>
      <c r="F28" s="19">
        <v>6957</v>
      </c>
      <c r="G28" s="19">
        <v>6653</v>
      </c>
      <c r="H28" s="20">
        <f t="shared" si="0"/>
        <v>0.9465188096574958</v>
      </c>
      <c r="I28" s="20">
        <f t="shared" ref="I28" si="5">F28/F$245</f>
        <v>0.97083449623220763</v>
      </c>
      <c r="J28" s="20">
        <f t="shared" ref="J28" si="6">G28/G$245</f>
        <v>0.91236972024136043</v>
      </c>
      <c r="K28" s="20"/>
      <c r="L28" s="22" t="s">
        <v>28</v>
      </c>
      <c r="M28" s="20">
        <f>AVERAGE($H196:$J196)</f>
        <v>0.99573678678724875</v>
      </c>
      <c r="N28" s="23">
        <f>STDEV($H196:$J196)</f>
        <v>2.8100170705143328E-3</v>
      </c>
    </row>
    <row r="29" spans="4:14" x14ac:dyDescent="0.3">
      <c r="D29" s="17" t="s">
        <v>67</v>
      </c>
      <c r="E29" s="17">
        <v>0</v>
      </c>
      <c r="F29" s="17">
        <v>0</v>
      </c>
      <c r="G29" s="17">
        <v>0</v>
      </c>
      <c r="H29" s="20"/>
      <c r="I29" s="20"/>
      <c r="J29" s="20"/>
      <c r="K29" s="20"/>
      <c r="L29" s="22" t="s">
        <v>29</v>
      </c>
      <c r="M29" s="20">
        <f>AVERAGE($H204:$J204)</f>
        <v>0.93263760038102284</v>
      </c>
      <c r="N29" s="23">
        <f>STDEV($H204:$J204)</f>
        <v>3.2701291406807317E-2</v>
      </c>
    </row>
    <row r="30" spans="4:14" x14ac:dyDescent="0.3">
      <c r="D30" s="18" t="s">
        <v>68</v>
      </c>
      <c r="E30" s="18">
        <v>978</v>
      </c>
      <c r="F30" s="18">
        <v>913</v>
      </c>
      <c r="G30" s="18">
        <v>1037</v>
      </c>
      <c r="H30" s="20"/>
      <c r="I30" s="20"/>
      <c r="J30" s="20"/>
      <c r="K30" s="20"/>
      <c r="L30" s="22" t="s">
        <v>30</v>
      </c>
      <c r="M30" s="20" t="e">
        <f>AVERAGE($H211:$J211)/#REF!</f>
        <v>#REF!</v>
      </c>
      <c r="N30" s="23" t="e">
        <f>STDEV($H212:$J212)</f>
        <v>#DIV/0!</v>
      </c>
    </row>
    <row r="31" spans="4:14" x14ac:dyDescent="0.3">
      <c r="D31" s="18" t="s">
        <v>69</v>
      </c>
      <c r="E31" s="18">
        <v>1771</v>
      </c>
      <c r="F31" s="18">
        <v>1653</v>
      </c>
      <c r="G31" s="18">
        <v>1877</v>
      </c>
      <c r="H31" s="20"/>
      <c r="I31" s="20"/>
      <c r="J31" s="20"/>
      <c r="K31" s="20"/>
      <c r="L31" s="22" t="s">
        <v>31</v>
      </c>
      <c r="M31" s="20">
        <f>AVERAGE($H220:$J220)</f>
        <v>0.82548976738996316</v>
      </c>
      <c r="N31" s="23">
        <f>STDEV($H220:$J220)</f>
        <v>8.5828287449988674E-2</v>
      </c>
    </row>
    <row r="32" spans="4:14" x14ac:dyDescent="0.3">
      <c r="D32" s="18" t="s">
        <v>70</v>
      </c>
      <c r="E32" s="18">
        <v>2442</v>
      </c>
      <c r="F32" s="18">
        <v>2279</v>
      </c>
      <c r="G32" s="18">
        <v>2588</v>
      </c>
      <c r="H32" s="20"/>
      <c r="I32" s="20"/>
      <c r="J32" s="20"/>
      <c r="K32" s="20"/>
      <c r="L32" s="22" t="s">
        <v>32</v>
      </c>
      <c r="M32" s="20">
        <f>AVERAGE($H228:$J228)</f>
        <v>0.98962392542528665</v>
      </c>
      <c r="N32" s="23">
        <f>STDEV($H228:$J228)</f>
        <v>1.6652585028144987E-2</v>
      </c>
    </row>
    <row r="33" spans="4:14" x14ac:dyDescent="0.3">
      <c r="D33" s="18" t="s">
        <v>71</v>
      </c>
      <c r="E33" s="18">
        <v>3211</v>
      </c>
      <c r="F33" s="18">
        <v>2997</v>
      </c>
      <c r="G33" s="18">
        <v>3404</v>
      </c>
      <c r="H33" s="20"/>
      <c r="I33" s="20"/>
      <c r="J33" s="20"/>
      <c r="K33" s="20"/>
      <c r="L33" s="22" t="s">
        <v>33</v>
      </c>
      <c r="M33" s="20">
        <f>AVERAGE($H236:$J236)</f>
        <v>0.83489254417174508</v>
      </c>
      <c r="N33" s="23">
        <f>STDEV($H236:$J236)</f>
        <v>9.1851656441192198E-2</v>
      </c>
    </row>
    <row r="34" spans="4:14" x14ac:dyDescent="0.3">
      <c r="D34" s="18" t="s">
        <v>72</v>
      </c>
      <c r="E34" s="18">
        <v>4177</v>
      </c>
      <c r="F34" s="18">
        <v>3899</v>
      </c>
      <c r="G34" s="18">
        <v>4428</v>
      </c>
      <c r="H34" s="20"/>
      <c r="I34" s="20"/>
      <c r="J34" s="20"/>
      <c r="K34" s="20"/>
      <c r="L34" s="22" t="s">
        <v>34</v>
      </c>
      <c r="M34" s="20">
        <f>AVERAGE($H244:$J244)</f>
        <v>0.90998519735729999</v>
      </c>
      <c r="N34" s="23">
        <f>STDEV($H244:$J244)</f>
        <v>8.4384870603604514E-2</v>
      </c>
    </row>
    <row r="35" spans="4:14" x14ac:dyDescent="0.3">
      <c r="D35" s="18" t="s">
        <v>73</v>
      </c>
      <c r="E35" s="18">
        <v>4889</v>
      </c>
      <c r="F35" s="18">
        <v>4563</v>
      </c>
      <c r="G35" s="18">
        <v>5182</v>
      </c>
      <c r="H35" s="20"/>
      <c r="I35" s="20"/>
      <c r="J35" s="20"/>
      <c r="K35" s="20"/>
    </row>
    <row r="36" spans="4:14" x14ac:dyDescent="0.3">
      <c r="D36" s="19" t="s">
        <v>74</v>
      </c>
      <c r="E36" s="19">
        <v>5786</v>
      </c>
      <c r="F36" s="19">
        <v>5400</v>
      </c>
      <c r="G36" s="19">
        <v>6133</v>
      </c>
      <c r="H36" s="20">
        <f t="shared" si="0"/>
        <v>0.81218416619876477</v>
      </c>
      <c r="I36" s="20">
        <f t="shared" ref="I36" si="7">F36/F$245</f>
        <v>0.75355847055540048</v>
      </c>
      <c r="J36" s="20">
        <f t="shared" ref="J36" si="8">G36/G$245</f>
        <v>0.84105869445968184</v>
      </c>
      <c r="K36" s="20"/>
    </row>
    <row r="37" spans="4:14" x14ac:dyDescent="0.3">
      <c r="D37" s="17" t="s">
        <v>75</v>
      </c>
      <c r="E37" s="17">
        <v>0</v>
      </c>
      <c r="F37" s="17">
        <v>0</v>
      </c>
      <c r="G37" s="17">
        <v>0</v>
      </c>
      <c r="H37" s="20"/>
      <c r="I37" s="20"/>
      <c r="J37" s="20"/>
      <c r="K37" s="20"/>
    </row>
    <row r="38" spans="4:14" x14ac:dyDescent="0.3">
      <c r="D38" s="18" t="s">
        <v>76</v>
      </c>
      <c r="E38" s="18">
        <v>1054</v>
      </c>
      <c r="F38" s="18">
        <v>1002</v>
      </c>
      <c r="G38" s="18">
        <v>1029</v>
      </c>
      <c r="H38" s="20"/>
      <c r="I38" s="20"/>
      <c r="J38" s="20"/>
      <c r="K38" s="20"/>
    </row>
    <row r="39" spans="4:14" x14ac:dyDescent="0.3">
      <c r="D39" s="18" t="s">
        <v>77</v>
      </c>
      <c r="E39" s="18">
        <v>1889</v>
      </c>
      <c r="F39" s="18">
        <v>1796</v>
      </c>
      <c r="G39" s="18">
        <v>1844</v>
      </c>
      <c r="H39" s="20"/>
      <c r="I39" s="20"/>
      <c r="J39" s="20"/>
      <c r="K39" s="20"/>
    </row>
    <row r="40" spans="4:14" x14ac:dyDescent="0.3">
      <c r="D40" s="18" t="s">
        <v>78</v>
      </c>
      <c r="E40" s="18">
        <v>3027</v>
      </c>
      <c r="F40" s="18">
        <v>2878</v>
      </c>
      <c r="G40" s="18">
        <v>2955</v>
      </c>
      <c r="H40" s="20"/>
      <c r="I40" s="20"/>
      <c r="J40" s="20"/>
      <c r="K40" s="20"/>
    </row>
    <row r="41" spans="4:14" x14ac:dyDescent="0.3">
      <c r="D41" s="18" t="s">
        <v>79</v>
      </c>
      <c r="E41" s="18">
        <v>4031</v>
      </c>
      <c r="F41" s="18">
        <v>3833</v>
      </c>
      <c r="G41" s="18">
        <v>3936</v>
      </c>
      <c r="H41" s="20"/>
      <c r="I41" s="20"/>
      <c r="J41" s="20"/>
      <c r="K41" s="20"/>
    </row>
    <row r="42" spans="4:14" x14ac:dyDescent="0.3">
      <c r="D42" s="18" t="s">
        <v>80</v>
      </c>
      <c r="E42" s="18">
        <v>5161</v>
      </c>
      <c r="F42" s="18">
        <v>4908</v>
      </c>
      <c r="G42" s="18">
        <v>5039</v>
      </c>
      <c r="H42" s="20"/>
      <c r="I42" s="20"/>
      <c r="J42" s="20"/>
      <c r="K42" s="20"/>
    </row>
    <row r="43" spans="4:14" x14ac:dyDescent="0.3">
      <c r="D43" s="18" t="s">
        <v>81</v>
      </c>
      <c r="E43" s="18">
        <v>5961</v>
      </c>
      <c r="F43" s="18">
        <v>5669</v>
      </c>
      <c r="G43" s="18">
        <v>5821</v>
      </c>
      <c r="H43" s="20"/>
      <c r="I43" s="20"/>
      <c r="J43" s="20"/>
      <c r="K43" s="20"/>
    </row>
    <row r="44" spans="4:14" x14ac:dyDescent="0.3">
      <c r="D44" s="19" t="s">
        <v>82</v>
      </c>
      <c r="E44" s="19">
        <v>7022</v>
      </c>
      <c r="F44" s="19">
        <v>6677</v>
      </c>
      <c r="G44" s="19">
        <v>6856</v>
      </c>
      <c r="H44" s="20">
        <f t="shared" si="0"/>
        <v>0.98568220101066817</v>
      </c>
      <c r="I44" s="20">
        <f t="shared" ref="I44" si="9">F44/F$245</f>
        <v>0.93176109405526097</v>
      </c>
      <c r="J44" s="20">
        <f t="shared" ref="J44" si="10">G44/G$245</f>
        <v>0.94020844761382338</v>
      </c>
      <c r="K44" s="20"/>
    </row>
    <row r="45" spans="4:14" x14ac:dyDescent="0.3">
      <c r="D45" s="17" t="s">
        <v>83</v>
      </c>
      <c r="E45" s="17">
        <v>0</v>
      </c>
      <c r="F45" s="17">
        <v>0</v>
      </c>
      <c r="G45" s="17">
        <v>0</v>
      </c>
      <c r="H45" s="20"/>
      <c r="I45" s="20"/>
      <c r="J45" s="20"/>
      <c r="K45" s="20"/>
    </row>
    <row r="46" spans="4:14" x14ac:dyDescent="0.3">
      <c r="D46" s="18" t="s">
        <v>84</v>
      </c>
      <c r="E46" s="18">
        <v>799</v>
      </c>
      <c r="F46" s="18">
        <v>917</v>
      </c>
      <c r="G46" s="18">
        <v>830</v>
      </c>
      <c r="H46" s="20"/>
      <c r="I46" s="20"/>
      <c r="J46" s="20"/>
      <c r="K46" s="20"/>
    </row>
    <row r="47" spans="4:14" x14ac:dyDescent="0.3">
      <c r="D47" s="18" t="s">
        <v>85</v>
      </c>
      <c r="E47" s="18">
        <v>1598</v>
      </c>
      <c r="F47" s="18">
        <v>1834</v>
      </c>
      <c r="G47" s="18">
        <v>1660</v>
      </c>
      <c r="H47" s="20"/>
      <c r="I47" s="20"/>
      <c r="J47" s="20"/>
      <c r="K47" s="20"/>
    </row>
    <row r="48" spans="4:14" x14ac:dyDescent="0.3">
      <c r="D48" s="18" t="s">
        <v>86</v>
      </c>
      <c r="E48" s="18">
        <v>2521</v>
      </c>
      <c r="F48" s="18">
        <v>2893</v>
      </c>
      <c r="G48" s="18">
        <v>2619</v>
      </c>
      <c r="H48" s="20"/>
      <c r="I48" s="20"/>
      <c r="J48" s="20"/>
      <c r="K48" s="20"/>
    </row>
    <row r="49" spans="4:11" x14ac:dyDescent="0.3">
      <c r="D49" s="18" t="s">
        <v>87</v>
      </c>
      <c r="E49" s="18">
        <v>3167</v>
      </c>
      <c r="F49" s="18">
        <v>3635</v>
      </c>
      <c r="G49" s="18">
        <v>3289</v>
      </c>
      <c r="H49" s="20"/>
      <c r="I49" s="20"/>
      <c r="J49" s="20"/>
      <c r="K49" s="20"/>
    </row>
    <row r="50" spans="4:11" x14ac:dyDescent="0.3">
      <c r="D50" s="18" t="s">
        <v>88</v>
      </c>
      <c r="E50" s="18">
        <v>4290</v>
      </c>
      <c r="F50" s="18">
        <v>4923</v>
      </c>
      <c r="G50" s="18">
        <v>4455</v>
      </c>
      <c r="H50" s="20"/>
      <c r="I50" s="20"/>
      <c r="J50" s="20"/>
      <c r="K50" s="20"/>
    </row>
    <row r="51" spans="4:11" x14ac:dyDescent="0.3">
      <c r="D51" s="18" t="s">
        <v>89</v>
      </c>
      <c r="E51" s="18">
        <v>5077</v>
      </c>
      <c r="F51" s="18">
        <v>5827</v>
      </c>
      <c r="G51" s="18">
        <v>5273</v>
      </c>
      <c r="H51" s="20"/>
      <c r="I51" s="20"/>
      <c r="J51" s="20"/>
      <c r="K51" s="20"/>
    </row>
    <row r="52" spans="4:11" x14ac:dyDescent="0.3">
      <c r="D52" s="19" t="s">
        <v>90</v>
      </c>
      <c r="E52" s="19">
        <v>5876</v>
      </c>
      <c r="F52" s="19">
        <v>6744</v>
      </c>
      <c r="G52" s="19">
        <v>6103</v>
      </c>
      <c r="H52" s="20">
        <f t="shared" si="0"/>
        <v>0.82481751824817517</v>
      </c>
      <c r="I52" s="20">
        <f t="shared" ref="I52" si="11">F52/F$245</f>
        <v>0.94111080100474465</v>
      </c>
      <c r="J52" s="20">
        <f t="shared" ref="J52" si="12">G52/G$245</f>
        <v>0.83694459681843114</v>
      </c>
      <c r="K52" s="20"/>
    </row>
    <row r="53" spans="4:11" x14ac:dyDescent="0.3">
      <c r="D53" s="17" t="s">
        <v>91</v>
      </c>
      <c r="E53" s="17">
        <v>0</v>
      </c>
      <c r="F53" s="17">
        <v>0</v>
      </c>
      <c r="G53" s="17">
        <v>0</v>
      </c>
      <c r="H53" s="20"/>
      <c r="I53" s="20"/>
      <c r="J53" s="20"/>
      <c r="K53" s="20"/>
    </row>
    <row r="54" spans="4:11" x14ac:dyDescent="0.3">
      <c r="D54" s="18" t="s">
        <v>92</v>
      </c>
      <c r="E54" s="18">
        <v>1037</v>
      </c>
      <c r="F54" s="18">
        <v>917</v>
      </c>
      <c r="G54" s="18">
        <v>945</v>
      </c>
      <c r="H54" s="20"/>
      <c r="I54" s="20"/>
      <c r="J54" s="20"/>
      <c r="K54" s="20"/>
    </row>
    <row r="55" spans="4:11" x14ac:dyDescent="0.3">
      <c r="D55" s="18" t="s">
        <v>93</v>
      </c>
      <c r="E55" s="18">
        <v>1951</v>
      </c>
      <c r="F55" s="18">
        <v>1724</v>
      </c>
      <c r="G55" s="18">
        <v>1777</v>
      </c>
      <c r="H55" s="20"/>
      <c r="I55" s="20"/>
      <c r="J55" s="20"/>
      <c r="K55" s="20"/>
    </row>
    <row r="56" spans="4:11" x14ac:dyDescent="0.3">
      <c r="D56" s="18" t="s">
        <v>94</v>
      </c>
      <c r="E56" s="18">
        <v>2781</v>
      </c>
      <c r="F56" s="18">
        <v>2458</v>
      </c>
      <c r="G56" s="18">
        <v>2534</v>
      </c>
      <c r="H56" s="20"/>
      <c r="I56" s="20"/>
      <c r="J56" s="20"/>
      <c r="K56" s="20"/>
    </row>
    <row r="57" spans="4:11" x14ac:dyDescent="0.3">
      <c r="D57" s="18" t="s">
        <v>95</v>
      </c>
      <c r="E57" s="18">
        <v>3558</v>
      </c>
      <c r="F57" s="18">
        <v>3145</v>
      </c>
      <c r="G57" s="18">
        <v>3242</v>
      </c>
      <c r="H57" s="20"/>
      <c r="I57" s="20"/>
      <c r="J57" s="20"/>
      <c r="K57" s="20"/>
    </row>
    <row r="58" spans="4:11" x14ac:dyDescent="0.3">
      <c r="D58" s="18" t="s">
        <v>96</v>
      </c>
      <c r="E58" s="18">
        <v>4712</v>
      </c>
      <c r="F58" s="18">
        <v>4166</v>
      </c>
      <c r="G58" s="18">
        <v>4294</v>
      </c>
      <c r="H58" s="20"/>
      <c r="I58" s="20"/>
      <c r="J58" s="20"/>
      <c r="K58" s="20"/>
    </row>
    <row r="59" spans="4:11" x14ac:dyDescent="0.3">
      <c r="D59" s="18" t="s">
        <v>97</v>
      </c>
      <c r="E59" s="18">
        <v>5295</v>
      </c>
      <c r="F59" s="18">
        <v>4681</v>
      </c>
      <c r="G59" s="18">
        <v>4825</v>
      </c>
      <c r="H59" s="20"/>
      <c r="I59" s="20"/>
      <c r="J59" s="20"/>
      <c r="K59" s="20"/>
    </row>
    <row r="60" spans="4:11" x14ac:dyDescent="0.3">
      <c r="D60" s="19" t="s">
        <v>98</v>
      </c>
      <c r="E60" s="19">
        <v>6481</v>
      </c>
      <c r="F60" s="19">
        <v>5729</v>
      </c>
      <c r="G60" s="19">
        <v>5906</v>
      </c>
      <c r="H60" s="20">
        <f t="shared" si="0"/>
        <v>0.90974171813587867</v>
      </c>
      <c r="I60" s="20">
        <f t="shared" ref="I60" si="13">F60/F$245</f>
        <v>0.79946971811331291</v>
      </c>
      <c r="J60" s="20">
        <f t="shared" ref="J60" si="14">G60/G$245</f>
        <v>0.80992868897421832</v>
      </c>
      <c r="K60" s="20"/>
    </row>
    <row r="61" spans="4:11" x14ac:dyDescent="0.3">
      <c r="D61" s="17" t="s">
        <v>99</v>
      </c>
      <c r="E61" s="17">
        <v>0</v>
      </c>
      <c r="F61" s="17">
        <v>0</v>
      </c>
      <c r="G61" s="17">
        <v>0</v>
      </c>
      <c r="H61" s="20"/>
      <c r="I61" s="20"/>
      <c r="J61" s="20"/>
      <c r="K61" s="20"/>
    </row>
    <row r="62" spans="4:11" x14ac:dyDescent="0.3">
      <c r="D62" s="18" t="s">
        <v>100</v>
      </c>
      <c r="E62" s="18">
        <v>930</v>
      </c>
      <c r="F62" s="18">
        <v>905</v>
      </c>
      <c r="G62" s="18">
        <v>799</v>
      </c>
      <c r="H62" s="20"/>
      <c r="I62" s="20"/>
      <c r="J62" s="20"/>
      <c r="K62" s="20"/>
    </row>
    <row r="63" spans="4:11" x14ac:dyDescent="0.3">
      <c r="D63" s="18" t="s">
        <v>101</v>
      </c>
      <c r="E63" s="18">
        <v>2120</v>
      </c>
      <c r="F63" s="18">
        <v>2063</v>
      </c>
      <c r="G63" s="18">
        <v>1820</v>
      </c>
      <c r="H63" s="20"/>
      <c r="I63" s="20"/>
      <c r="J63" s="20"/>
      <c r="K63" s="20"/>
    </row>
    <row r="64" spans="4:11" x14ac:dyDescent="0.3">
      <c r="D64" s="18" t="s">
        <v>102</v>
      </c>
      <c r="E64" s="18">
        <v>2996</v>
      </c>
      <c r="F64" s="18">
        <v>2915</v>
      </c>
      <c r="G64" s="18">
        <v>2573</v>
      </c>
      <c r="H64" s="20"/>
      <c r="I64" s="20"/>
      <c r="J64" s="20"/>
      <c r="K64" s="20"/>
    </row>
    <row r="65" spans="4:11" x14ac:dyDescent="0.3">
      <c r="D65" s="18" t="s">
        <v>103</v>
      </c>
      <c r="E65" s="18">
        <v>3966</v>
      </c>
      <c r="F65" s="18">
        <v>3860</v>
      </c>
      <c r="G65" s="18">
        <v>3406</v>
      </c>
      <c r="H65" s="20"/>
      <c r="I65" s="20"/>
      <c r="J65" s="20"/>
      <c r="K65" s="20"/>
    </row>
    <row r="66" spans="4:11" x14ac:dyDescent="0.3">
      <c r="D66" s="18" t="s">
        <v>104</v>
      </c>
      <c r="E66" s="18">
        <v>4876</v>
      </c>
      <c r="F66" s="18">
        <v>4745</v>
      </c>
      <c r="G66" s="18">
        <v>4187</v>
      </c>
      <c r="H66" s="20"/>
      <c r="I66" s="20"/>
      <c r="J66" s="20"/>
      <c r="K66" s="20"/>
    </row>
    <row r="67" spans="4:11" x14ac:dyDescent="0.3">
      <c r="D67" s="18" t="s">
        <v>105</v>
      </c>
      <c r="E67" s="18">
        <v>6148</v>
      </c>
      <c r="F67" s="18">
        <v>5983</v>
      </c>
      <c r="G67" s="18">
        <v>5279</v>
      </c>
      <c r="H67" s="20"/>
      <c r="I67" s="20"/>
      <c r="J67" s="20"/>
      <c r="K67" s="20"/>
    </row>
    <row r="68" spans="4:11" x14ac:dyDescent="0.3">
      <c r="D68" s="19" t="s">
        <v>106</v>
      </c>
      <c r="E68" s="19">
        <v>6839</v>
      </c>
      <c r="F68" s="19">
        <v>6655</v>
      </c>
      <c r="G68" s="19">
        <v>5873</v>
      </c>
      <c r="H68" s="20">
        <f t="shared" si="0"/>
        <v>0.95999438517686697</v>
      </c>
      <c r="I68" s="20">
        <f t="shared" ref="I68" si="15">F68/F$245</f>
        <v>0.92869104102707234</v>
      </c>
      <c r="J68" s="20">
        <f t="shared" ref="J68" si="16">G68/G$245</f>
        <v>0.80540318156884261</v>
      </c>
      <c r="K68" s="20"/>
    </row>
    <row r="69" spans="4:11" x14ac:dyDescent="0.3">
      <c r="D69" s="17" t="s">
        <v>107</v>
      </c>
      <c r="E69" s="17">
        <v>0</v>
      </c>
      <c r="F69" s="17">
        <v>0</v>
      </c>
      <c r="G69" s="17">
        <v>0</v>
      </c>
      <c r="H69" s="20"/>
      <c r="I69" s="20"/>
      <c r="J69" s="20"/>
      <c r="K69" s="20"/>
    </row>
    <row r="70" spans="4:11" x14ac:dyDescent="0.3">
      <c r="D70" s="18" t="s">
        <v>108</v>
      </c>
      <c r="E70" s="18">
        <v>950</v>
      </c>
      <c r="F70" s="18">
        <v>914</v>
      </c>
      <c r="G70" s="18">
        <v>905</v>
      </c>
      <c r="H70" s="20"/>
      <c r="I70" s="20"/>
      <c r="J70" s="20"/>
      <c r="K70" s="20"/>
    </row>
    <row r="71" spans="4:11" x14ac:dyDescent="0.3">
      <c r="D71" s="18" t="s">
        <v>109</v>
      </c>
      <c r="E71" s="18">
        <v>1913</v>
      </c>
      <c r="F71" s="18">
        <v>1841</v>
      </c>
      <c r="G71" s="18">
        <v>1823</v>
      </c>
      <c r="H71" s="20"/>
      <c r="I71" s="20"/>
      <c r="J71" s="20"/>
      <c r="K71" s="20"/>
    </row>
    <row r="72" spans="4:11" x14ac:dyDescent="0.3">
      <c r="D72" s="18" t="s">
        <v>110</v>
      </c>
      <c r="E72" s="18">
        <v>3118</v>
      </c>
      <c r="F72" s="18">
        <v>3000</v>
      </c>
      <c r="G72" s="18">
        <v>2970</v>
      </c>
      <c r="H72" s="20"/>
      <c r="I72" s="20"/>
      <c r="J72" s="20"/>
      <c r="K72" s="20"/>
    </row>
    <row r="73" spans="4:11" x14ac:dyDescent="0.3">
      <c r="D73" s="18" t="s">
        <v>111</v>
      </c>
      <c r="E73" s="18">
        <v>4192</v>
      </c>
      <c r="F73" s="18">
        <v>4034</v>
      </c>
      <c r="G73" s="18">
        <v>3994</v>
      </c>
      <c r="H73" s="20"/>
      <c r="I73" s="20"/>
      <c r="J73" s="20"/>
      <c r="K73" s="20"/>
    </row>
    <row r="74" spans="4:11" x14ac:dyDescent="0.3">
      <c r="D74" s="18" t="s">
        <v>112</v>
      </c>
      <c r="E74" s="18">
        <v>5455</v>
      </c>
      <c r="F74" s="18">
        <v>5250</v>
      </c>
      <c r="G74" s="18">
        <v>5197</v>
      </c>
      <c r="H74" s="20"/>
      <c r="I74" s="20"/>
      <c r="J74" s="20"/>
      <c r="K74" s="20"/>
    </row>
    <row r="75" spans="4:11" x14ac:dyDescent="0.3">
      <c r="D75" s="18" t="s">
        <v>113</v>
      </c>
      <c r="E75" s="18">
        <v>6222</v>
      </c>
      <c r="F75" s="18">
        <v>5987</v>
      </c>
      <c r="G75" s="18">
        <v>5928</v>
      </c>
      <c r="H75" s="20">
        <f t="shared" ref="H75" si="17">E75/E$245</f>
        <v>0.87338573834924205</v>
      </c>
      <c r="I75" s="20">
        <f t="shared" ref="I75" si="18">F75/F$245</f>
        <v>0.83547306726207093</v>
      </c>
      <c r="J75" s="20">
        <f t="shared" ref="J75" si="19">G75/G$245</f>
        <v>0.81294569391113547</v>
      </c>
      <c r="K75" s="20"/>
    </row>
    <row r="76" spans="4:11" x14ac:dyDescent="0.3">
      <c r="D76" s="19" t="s">
        <v>114</v>
      </c>
      <c r="E76" s="19"/>
      <c r="F76" s="19"/>
      <c r="G76" s="19"/>
      <c r="H76" s="20"/>
      <c r="I76" s="20"/>
      <c r="J76" s="20"/>
      <c r="K76" s="20"/>
    </row>
    <row r="77" spans="4:11" x14ac:dyDescent="0.3">
      <c r="D77" s="17" t="s">
        <v>115</v>
      </c>
      <c r="E77" s="17">
        <v>0</v>
      </c>
      <c r="F77" s="17">
        <v>0</v>
      </c>
      <c r="G77" s="17">
        <v>0</v>
      </c>
      <c r="H77" s="20"/>
      <c r="I77" s="20"/>
      <c r="J77" s="20"/>
      <c r="K77" s="20"/>
    </row>
    <row r="78" spans="4:11" x14ac:dyDescent="0.3">
      <c r="D78" s="18" t="s">
        <v>116</v>
      </c>
      <c r="E78" s="18">
        <v>989</v>
      </c>
      <c r="F78" s="18">
        <v>980</v>
      </c>
      <c r="G78" s="18">
        <v>999</v>
      </c>
      <c r="H78" s="20"/>
      <c r="I78" s="20"/>
      <c r="J78" s="20"/>
      <c r="K78" s="20"/>
    </row>
    <row r="79" spans="4:11" x14ac:dyDescent="0.3">
      <c r="D79" s="18" t="s">
        <v>117</v>
      </c>
      <c r="E79" s="18">
        <v>2026</v>
      </c>
      <c r="F79" s="18">
        <v>2008</v>
      </c>
      <c r="G79" s="18">
        <v>2048</v>
      </c>
      <c r="H79" s="20"/>
      <c r="I79" s="20"/>
      <c r="J79" s="20"/>
      <c r="K79" s="20"/>
    </row>
    <row r="80" spans="4:11" x14ac:dyDescent="0.3">
      <c r="D80" s="18" t="s">
        <v>118</v>
      </c>
      <c r="E80" s="18">
        <v>3022</v>
      </c>
      <c r="F80" s="18">
        <v>2995</v>
      </c>
      <c r="G80" s="18">
        <v>3054</v>
      </c>
      <c r="H80" s="20"/>
      <c r="I80" s="20"/>
      <c r="J80" s="20"/>
      <c r="K80" s="20"/>
    </row>
    <row r="81" spans="4:11" x14ac:dyDescent="0.3">
      <c r="D81" s="18" t="s">
        <v>119</v>
      </c>
      <c r="E81" s="18">
        <v>3975</v>
      </c>
      <c r="F81" s="18">
        <v>3940</v>
      </c>
      <c r="G81" s="18">
        <v>4018</v>
      </c>
      <c r="H81" s="20"/>
      <c r="I81" s="20"/>
      <c r="J81" s="20"/>
      <c r="K81" s="20"/>
    </row>
    <row r="82" spans="4:11" x14ac:dyDescent="0.3">
      <c r="D82" s="18" t="s">
        <v>120</v>
      </c>
      <c r="E82" s="18">
        <v>5026</v>
      </c>
      <c r="F82" s="18">
        <v>4982</v>
      </c>
      <c r="G82" s="18">
        <v>5080</v>
      </c>
      <c r="H82" s="20"/>
      <c r="I82" s="20"/>
      <c r="J82" s="20"/>
      <c r="K82" s="20"/>
    </row>
    <row r="83" spans="4:11" x14ac:dyDescent="0.3">
      <c r="D83" s="18" t="s">
        <v>121</v>
      </c>
      <c r="E83" s="18">
        <v>6247</v>
      </c>
      <c r="F83" s="18">
        <v>6192</v>
      </c>
      <c r="G83" s="18">
        <v>6315</v>
      </c>
      <c r="H83" s="20"/>
      <c r="I83" s="20"/>
      <c r="J83" s="20"/>
      <c r="K83" s="20"/>
    </row>
    <row r="84" spans="4:11" x14ac:dyDescent="0.3">
      <c r="D84" s="19" t="s">
        <v>122</v>
      </c>
      <c r="E84" s="19">
        <v>7059</v>
      </c>
      <c r="F84" s="19">
        <v>6997</v>
      </c>
      <c r="G84" s="19">
        <v>7135</v>
      </c>
      <c r="H84" s="20">
        <f t="shared" ref="H84:H132" si="20">E84/E$245</f>
        <v>0.99087591240875916</v>
      </c>
      <c r="I84" s="20">
        <f t="shared" ref="I84" si="21">F84/F$245</f>
        <v>0.97641641082891428</v>
      </c>
      <c r="J84" s="20">
        <f t="shared" ref="J84" si="22">G84/G$245</f>
        <v>0.97846955567745475</v>
      </c>
      <c r="K84" s="20"/>
    </row>
    <row r="85" spans="4:11" x14ac:dyDescent="0.3">
      <c r="D85" s="17" t="s">
        <v>123</v>
      </c>
      <c r="E85" s="17">
        <v>0</v>
      </c>
      <c r="F85" s="17">
        <v>0</v>
      </c>
      <c r="G85" s="17">
        <v>0</v>
      </c>
      <c r="H85" s="20"/>
      <c r="I85" s="20"/>
      <c r="J85" s="20"/>
      <c r="K85" s="20"/>
    </row>
    <row r="86" spans="4:11" x14ac:dyDescent="0.3">
      <c r="D86" s="18" t="s">
        <v>124</v>
      </c>
      <c r="E86" s="18">
        <v>955</v>
      </c>
      <c r="F86" s="18">
        <v>953</v>
      </c>
      <c r="G86" s="18">
        <v>956</v>
      </c>
      <c r="H86" s="20"/>
      <c r="I86" s="20"/>
      <c r="J86" s="20"/>
      <c r="K86" s="20"/>
    </row>
    <row r="87" spans="4:11" x14ac:dyDescent="0.3">
      <c r="D87" s="18" t="s">
        <v>125</v>
      </c>
      <c r="E87" s="18">
        <v>1981</v>
      </c>
      <c r="F87" s="18">
        <v>1977</v>
      </c>
      <c r="G87" s="18">
        <v>1984</v>
      </c>
      <c r="H87" s="20"/>
      <c r="I87" s="20"/>
      <c r="J87" s="20"/>
      <c r="K87" s="20"/>
    </row>
    <row r="88" spans="4:11" x14ac:dyDescent="0.3">
      <c r="D88" s="18" t="s">
        <v>126</v>
      </c>
      <c r="E88" s="18">
        <v>2949</v>
      </c>
      <c r="F88" s="18">
        <v>2944</v>
      </c>
      <c r="G88" s="18">
        <v>2955</v>
      </c>
      <c r="H88" s="20"/>
      <c r="I88" s="20"/>
      <c r="J88" s="20"/>
      <c r="K88" s="20"/>
    </row>
    <row r="89" spans="4:11" x14ac:dyDescent="0.3">
      <c r="D89" s="18" t="s">
        <v>127</v>
      </c>
      <c r="E89" s="18">
        <v>4274</v>
      </c>
      <c r="F89" s="18">
        <v>4266</v>
      </c>
      <c r="G89" s="18">
        <v>4282</v>
      </c>
      <c r="H89" s="20"/>
      <c r="I89" s="20"/>
      <c r="J89" s="20"/>
      <c r="K89" s="20"/>
    </row>
    <row r="90" spans="4:11" x14ac:dyDescent="0.3">
      <c r="D90" s="18" t="s">
        <v>128</v>
      </c>
      <c r="E90" s="18">
        <v>5307</v>
      </c>
      <c r="F90" s="18">
        <v>5298</v>
      </c>
      <c r="G90" s="18">
        <v>5317</v>
      </c>
      <c r="H90" s="20"/>
      <c r="I90" s="20"/>
      <c r="J90" s="20"/>
      <c r="K90" s="20"/>
    </row>
    <row r="91" spans="4:11" x14ac:dyDescent="0.3">
      <c r="D91" s="18" t="s">
        <v>129</v>
      </c>
      <c r="E91" s="18">
        <v>5928</v>
      </c>
      <c r="F91" s="18">
        <v>5917</v>
      </c>
      <c r="G91" s="18">
        <v>5939</v>
      </c>
      <c r="H91" s="20"/>
      <c r="I91" s="20"/>
      <c r="J91" s="20"/>
      <c r="K91" s="20"/>
    </row>
    <row r="92" spans="4:11" x14ac:dyDescent="0.3">
      <c r="D92" s="19" t="s">
        <v>130</v>
      </c>
      <c r="E92" s="19">
        <v>7124</v>
      </c>
      <c r="F92" s="19">
        <v>7111</v>
      </c>
      <c r="G92" s="19">
        <v>7137</v>
      </c>
      <c r="H92" s="20">
        <f t="shared" si="20"/>
        <v>1</v>
      </c>
      <c r="I92" s="20">
        <f t="shared" ref="I92" si="23">F92/F$245</f>
        <v>0.9923248674295283</v>
      </c>
      <c r="J92" s="20">
        <f t="shared" ref="J92" si="24">G92/G$245</f>
        <v>0.97874382885353817</v>
      </c>
      <c r="K92" s="20"/>
    </row>
    <row r="93" spans="4:11" x14ac:dyDescent="0.3">
      <c r="D93" s="17" t="s">
        <v>131</v>
      </c>
      <c r="E93" s="17">
        <v>0</v>
      </c>
      <c r="F93" s="17">
        <v>0</v>
      </c>
      <c r="G93" s="17">
        <v>0</v>
      </c>
      <c r="H93" s="20"/>
      <c r="I93" s="20"/>
      <c r="J93" s="20"/>
      <c r="K93" s="20"/>
    </row>
    <row r="94" spans="4:11" x14ac:dyDescent="0.3">
      <c r="D94" s="18" t="s">
        <v>132</v>
      </c>
      <c r="E94" s="18">
        <v>605</v>
      </c>
      <c r="F94" s="18">
        <v>770</v>
      </c>
      <c r="G94" s="18">
        <v>520</v>
      </c>
      <c r="H94" s="20"/>
      <c r="I94" s="20"/>
      <c r="J94" s="20"/>
      <c r="K94" s="20"/>
    </row>
    <row r="95" spans="4:11" x14ac:dyDescent="0.3">
      <c r="D95" s="18" t="s">
        <v>133</v>
      </c>
      <c r="E95" s="18">
        <v>1252</v>
      </c>
      <c r="F95" s="18">
        <v>1592</v>
      </c>
      <c r="G95" s="18">
        <v>1075</v>
      </c>
      <c r="H95" s="20"/>
      <c r="I95" s="20"/>
      <c r="J95" s="20"/>
      <c r="K95" s="20"/>
    </row>
    <row r="96" spans="4:11" x14ac:dyDescent="0.3">
      <c r="D96" s="18" t="s">
        <v>134</v>
      </c>
      <c r="E96" s="18">
        <v>2043</v>
      </c>
      <c r="F96" s="18">
        <v>2599</v>
      </c>
      <c r="G96" s="18">
        <v>1754</v>
      </c>
      <c r="H96" s="20"/>
      <c r="I96" s="20"/>
      <c r="J96" s="20"/>
      <c r="K96" s="20"/>
    </row>
    <row r="97" spans="4:11" x14ac:dyDescent="0.3">
      <c r="D97" s="18" t="s">
        <v>135</v>
      </c>
      <c r="E97" s="18">
        <v>2620</v>
      </c>
      <c r="F97" s="18">
        <v>3333</v>
      </c>
      <c r="G97" s="18">
        <v>2249</v>
      </c>
      <c r="H97" s="20"/>
      <c r="I97" s="20"/>
      <c r="J97" s="20"/>
      <c r="K97" s="20"/>
    </row>
    <row r="98" spans="4:11" x14ac:dyDescent="0.3">
      <c r="D98" s="18" t="s">
        <v>136</v>
      </c>
      <c r="E98" s="18">
        <v>3271</v>
      </c>
      <c r="F98" s="18">
        <v>4162</v>
      </c>
      <c r="G98" s="18">
        <v>2808</v>
      </c>
      <c r="H98" s="20"/>
      <c r="I98" s="20"/>
      <c r="J98" s="20"/>
      <c r="K98" s="20"/>
    </row>
    <row r="99" spans="4:11" x14ac:dyDescent="0.3">
      <c r="D99" s="18" t="s">
        <v>137</v>
      </c>
      <c r="E99" s="18">
        <v>4127</v>
      </c>
      <c r="F99" s="18">
        <v>5251</v>
      </c>
      <c r="G99" s="18">
        <v>3543</v>
      </c>
      <c r="H99" s="20"/>
      <c r="I99" s="20"/>
      <c r="J99" s="20"/>
      <c r="K99" s="20"/>
    </row>
    <row r="100" spans="4:11" x14ac:dyDescent="0.3">
      <c r="D100" s="19" t="s">
        <v>138</v>
      </c>
      <c r="E100" s="19">
        <v>4653</v>
      </c>
      <c r="F100" s="19">
        <v>5920</v>
      </c>
      <c r="G100" s="19">
        <v>3995</v>
      </c>
      <c r="H100" s="20">
        <f t="shared" si="20"/>
        <v>0.65314430095451992</v>
      </c>
      <c r="I100" s="20">
        <f t="shared" ref="I100" si="25">F100/F$245</f>
        <v>0.82612336031258726</v>
      </c>
      <c r="J100" s="20">
        <f t="shared" ref="J100" si="26">G100/G$245</f>
        <v>0.54786066922654963</v>
      </c>
      <c r="K100" s="20"/>
    </row>
    <row r="101" spans="4:11" x14ac:dyDescent="0.3">
      <c r="D101" s="17" t="s">
        <v>139</v>
      </c>
      <c r="E101" s="17">
        <v>0</v>
      </c>
      <c r="F101" s="17">
        <v>0</v>
      </c>
      <c r="G101" s="17">
        <v>0</v>
      </c>
      <c r="H101" s="20"/>
      <c r="I101" s="20"/>
      <c r="J101" s="20"/>
      <c r="K101" s="20"/>
    </row>
    <row r="102" spans="4:11" x14ac:dyDescent="0.3">
      <c r="D102" s="18" t="s">
        <v>140</v>
      </c>
      <c r="E102" s="18">
        <v>768</v>
      </c>
      <c r="F102" s="18">
        <v>951</v>
      </c>
      <c r="G102" s="18">
        <v>859</v>
      </c>
      <c r="H102" s="20"/>
      <c r="I102" s="20"/>
      <c r="J102" s="20"/>
      <c r="K102" s="20"/>
    </row>
    <row r="103" spans="4:11" x14ac:dyDescent="0.3">
      <c r="D103" s="18" t="s">
        <v>141</v>
      </c>
      <c r="E103" s="18">
        <v>1677</v>
      </c>
      <c r="F103" s="18">
        <v>2075</v>
      </c>
      <c r="G103" s="18">
        <v>1876</v>
      </c>
      <c r="H103" s="20"/>
      <c r="I103" s="20"/>
      <c r="J103" s="20"/>
      <c r="K103" s="20"/>
    </row>
    <row r="104" spans="4:11" x14ac:dyDescent="0.3">
      <c r="D104" s="18" t="s">
        <v>142</v>
      </c>
      <c r="E104" s="18">
        <v>2466</v>
      </c>
      <c r="F104" s="18">
        <v>3053</v>
      </c>
      <c r="G104" s="18">
        <v>2759</v>
      </c>
      <c r="H104" s="20"/>
      <c r="I104" s="20"/>
      <c r="J104" s="20"/>
      <c r="K104" s="20"/>
    </row>
    <row r="105" spans="4:11" x14ac:dyDescent="0.3">
      <c r="D105" s="18" t="s">
        <v>143</v>
      </c>
      <c r="E105" s="18">
        <v>3321</v>
      </c>
      <c r="F105" s="18">
        <v>4111</v>
      </c>
      <c r="G105" s="18">
        <v>3715</v>
      </c>
      <c r="H105" s="20"/>
      <c r="I105" s="20"/>
      <c r="J105" s="20"/>
      <c r="K105" s="20"/>
    </row>
    <row r="106" spans="4:11" x14ac:dyDescent="0.3">
      <c r="D106" s="18" t="s">
        <v>144</v>
      </c>
      <c r="E106" s="18">
        <v>4198</v>
      </c>
      <c r="F106" s="18">
        <v>5196</v>
      </c>
      <c r="G106" s="18">
        <v>4696</v>
      </c>
      <c r="H106" s="20"/>
      <c r="I106" s="20"/>
      <c r="J106" s="20"/>
      <c r="K106" s="20"/>
    </row>
    <row r="107" spans="4:11" x14ac:dyDescent="0.3">
      <c r="D107" s="18" t="s">
        <v>145</v>
      </c>
      <c r="E107" s="18">
        <v>4549</v>
      </c>
      <c r="F107" s="18">
        <v>5631</v>
      </c>
      <c r="G107" s="18">
        <v>5088</v>
      </c>
      <c r="H107" s="20"/>
      <c r="I107" s="20"/>
      <c r="J107" s="20"/>
      <c r="K107" s="20"/>
    </row>
    <row r="108" spans="4:11" x14ac:dyDescent="0.3">
      <c r="D108" s="19" t="s">
        <v>146</v>
      </c>
      <c r="E108" s="19">
        <v>5409</v>
      </c>
      <c r="F108" s="19">
        <v>6696</v>
      </c>
      <c r="G108" s="19">
        <v>6051</v>
      </c>
      <c r="H108" s="20">
        <f t="shared" si="20"/>
        <v>0.75926445816956767</v>
      </c>
      <c r="I108" s="20">
        <f t="shared" ref="I108" si="27">F108/F$245</f>
        <v>0.93441250348869664</v>
      </c>
      <c r="J108" s="20">
        <f t="shared" ref="J108" si="28">G108/G$245</f>
        <v>0.82981349424026329</v>
      </c>
      <c r="K108" s="20"/>
    </row>
    <row r="109" spans="4:11" x14ac:dyDescent="0.3">
      <c r="D109" s="17" t="s">
        <v>147</v>
      </c>
      <c r="E109" s="17">
        <v>0</v>
      </c>
      <c r="F109" s="17">
        <v>0</v>
      </c>
      <c r="G109" s="17">
        <v>0</v>
      </c>
      <c r="H109" s="20"/>
      <c r="I109" s="20"/>
      <c r="J109" s="20"/>
      <c r="K109" s="20"/>
    </row>
    <row r="110" spans="4:11" x14ac:dyDescent="0.3">
      <c r="D110" s="18" t="s">
        <v>148</v>
      </c>
      <c r="E110" s="18">
        <v>1138</v>
      </c>
      <c r="F110" s="18">
        <v>1142</v>
      </c>
      <c r="G110" s="18">
        <v>1152</v>
      </c>
      <c r="H110" s="20"/>
      <c r="I110" s="20"/>
      <c r="J110" s="20"/>
      <c r="K110" s="20"/>
    </row>
    <row r="111" spans="4:11" x14ac:dyDescent="0.3">
      <c r="D111" s="18" t="s">
        <v>149</v>
      </c>
      <c r="E111" s="18">
        <v>2027</v>
      </c>
      <c r="F111" s="18">
        <v>2034</v>
      </c>
      <c r="G111" s="18">
        <v>2051</v>
      </c>
      <c r="H111" s="20"/>
      <c r="I111" s="20"/>
      <c r="J111" s="20"/>
      <c r="K111" s="20"/>
    </row>
    <row r="112" spans="4:11" x14ac:dyDescent="0.3">
      <c r="D112" s="18" t="s">
        <v>150</v>
      </c>
      <c r="E112" s="18">
        <v>2916</v>
      </c>
      <c r="F112" s="18">
        <v>2926</v>
      </c>
      <c r="G112" s="18">
        <v>2950</v>
      </c>
      <c r="H112" s="20"/>
      <c r="I112" s="20"/>
      <c r="J112" s="20"/>
      <c r="K112" s="20"/>
    </row>
    <row r="113" spans="4:11" x14ac:dyDescent="0.3">
      <c r="D113" s="18" t="s">
        <v>151</v>
      </c>
      <c r="E113" s="18">
        <v>4026</v>
      </c>
      <c r="F113" s="18">
        <v>4039</v>
      </c>
      <c r="G113" s="18">
        <v>4073</v>
      </c>
      <c r="H113" s="20"/>
      <c r="I113" s="20"/>
      <c r="J113" s="20"/>
      <c r="K113" s="20"/>
    </row>
    <row r="114" spans="4:11" x14ac:dyDescent="0.3">
      <c r="D114" s="18" t="s">
        <v>152</v>
      </c>
      <c r="E114" s="18">
        <v>5078</v>
      </c>
      <c r="F114" s="18">
        <v>5094</v>
      </c>
      <c r="G114" s="18">
        <v>5137</v>
      </c>
      <c r="H114" s="20"/>
      <c r="I114" s="20"/>
      <c r="J114" s="20"/>
      <c r="K114" s="20"/>
    </row>
    <row r="115" spans="4:11" x14ac:dyDescent="0.3">
      <c r="D115" s="18" t="s">
        <v>153</v>
      </c>
      <c r="E115" s="18">
        <v>6287</v>
      </c>
      <c r="F115" s="18">
        <v>6308</v>
      </c>
      <c r="G115" s="18">
        <v>6361</v>
      </c>
      <c r="H115" s="20"/>
      <c r="I115" s="20"/>
      <c r="J115" s="20"/>
      <c r="K115" s="20"/>
    </row>
    <row r="116" spans="4:11" x14ac:dyDescent="0.3">
      <c r="D116" s="19" t="s">
        <v>154</v>
      </c>
      <c r="E116" s="19">
        <v>7112</v>
      </c>
      <c r="F116" s="19">
        <v>7135</v>
      </c>
      <c r="G116" s="19">
        <v>7195</v>
      </c>
      <c r="H116" s="20">
        <f t="shared" si="20"/>
        <v>0.99831555306007858</v>
      </c>
      <c r="I116" s="20">
        <f t="shared" ref="I116" si="29">F116/F$245</f>
        <v>0.99567401618755236</v>
      </c>
      <c r="J116" s="20">
        <f t="shared" ref="J116" si="30">G116/G$245</f>
        <v>0.98669775095995615</v>
      </c>
      <c r="K116" s="20"/>
    </row>
    <row r="117" spans="4:11" x14ac:dyDescent="0.3">
      <c r="D117" s="17" t="s">
        <v>155</v>
      </c>
      <c r="E117" s="17">
        <v>0</v>
      </c>
      <c r="F117" s="17">
        <v>0</v>
      </c>
      <c r="G117" s="17">
        <v>0</v>
      </c>
      <c r="H117" s="20"/>
      <c r="I117" s="20"/>
      <c r="J117" s="20"/>
      <c r="K117" s="20"/>
    </row>
    <row r="118" spans="4:11" x14ac:dyDescent="0.3">
      <c r="D118" s="18" t="s">
        <v>156</v>
      </c>
      <c r="E118" s="18">
        <v>700</v>
      </c>
      <c r="F118" s="18">
        <v>777</v>
      </c>
      <c r="G118" s="18">
        <v>744</v>
      </c>
      <c r="H118" s="20"/>
      <c r="I118" s="20"/>
      <c r="J118" s="20"/>
      <c r="K118" s="20"/>
    </row>
    <row r="119" spans="4:11" x14ac:dyDescent="0.3">
      <c r="D119" s="18" t="s">
        <v>157</v>
      </c>
      <c r="E119" s="18">
        <v>1841</v>
      </c>
      <c r="F119" s="18">
        <v>2043</v>
      </c>
      <c r="G119" s="18">
        <v>1957</v>
      </c>
      <c r="H119" s="20"/>
      <c r="I119" s="20"/>
      <c r="J119" s="20"/>
      <c r="K119" s="20"/>
    </row>
    <row r="120" spans="4:11" x14ac:dyDescent="0.3">
      <c r="D120" s="18" t="s">
        <v>158</v>
      </c>
      <c r="E120" s="18">
        <v>2194</v>
      </c>
      <c r="F120" s="18">
        <v>2434</v>
      </c>
      <c r="G120" s="18">
        <v>2332</v>
      </c>
      <c r="H120" s="20"/>
      <c r="I120" s="20"/>
      <c r="J120" s="20"/>
      <c r="K120" s="20"/>
    </row>
    <row r="121" spans="4:11" x14ac:dyDescent="0.3">
      <c r="D121" s="18" t="s">
        <v>159</v>
      </c>
      <c r="E121" s="18">
        <v>3047</v>
      </c>
      <c r="F121" s="18">
        <v>3380</v>
      </c>
      <c r="G121" s="18">
        <v>3238</v>
      </c>
      <c r="H121" s="20"/>
      <c r="I121" s="20"/>
      <c r="J121" s="20"/>
      <c r="K121" s="20"/>
    </row>
    <row r="122" spans="4:11" x14ac:dyDescent="0.3">
      <c r="D122" s="18" t="s">
        <v>160</v>
      </c>
      <c r="E122" s="18">
        <v>3872</v>
      </c>
      <c r="F122" s="18">
        <v>4296</v>
      </c>
      <c r="G122" s="18">
        <v>4116</v>
      </c>
      <c r="H122" s="20"/>
      <c r="I122" s="20"/>
      <c r="J122" s="20"/>
      <c r="K122" s="20"/>
    </row>
    <row r="123" spans="4:11" x14ac:dyDescent="0.3">
      <c r="D123" s="18" t="s">
        <v>161</v>
      </c>
      <c r="E123" s="18">
        <v>4828</v>
      </c>
      <c r="F123" s="18">
        <v>5357</v>
      </c>
      <c r="G123" s="18">
        <v>5132</v>
      </c>
      <c r="H123" s="20"/>
      <c r="I123" s="20"/>
      <c r="J123" s="20"/>
      <c r="K123" s="20"/>
    </row>
    <row r="124" spans="4:11" x14ac:dyDescent="0.3">
      <c r="D124" s="19" t="s">
        <v>162</v>
      </c>
      <c r="E124" s="19">
        <v>5431</v>
      </c>
      <c r="F124" s="19">
        <v>6026</v>
      </c>
      <c r="G124" s="19">
        <v>5773</v>
      </c>
      <c r="H124" s="20">
        <f t="shared" si="20"/>
        <v>0.76235261089275685</v>
      </c>
      <c r="I124" s="20">
        <f t="shared" ref="I124" si="31">F124/F$245</f>
        <v>0.84091543399385993</v>
      </c>
      <c r="J124" s="20">
        <f t="shared" ref="J124" si="32">G124/G$245</f>
        <v>0.79168952276467364</v>
      </c>
      <c r="K124" s="20"/>
    </row>
    <row r="125" spans="4:11" x14ac:dyDescent="0.3">
      <c r="D125" s="17" t="s">
        <v>163</v>
      </c>
      <c r="E125" s="17">
        <v>0</v>
      </c>
      <c r="F125" s="17">
        <v>0</v>
      </c>
      <c r="G125" s="17">
        <v>0</v>
      </c>
      <c r="H125" s="20"/>
      <c r="I125" s="20"/>
      <c r="J125" s="20"/>
      <c r="K125" s="20"/>
    </row>
    <row r="126" spans="4:11" x14ac:dyDescent="0.3">
      <c r="D126" s="18" t="s">
        <v>164</v>
      </c>
      <c r="E126" s="18">
        <v>562</v>
      </c>
      <c r="F126" s="18">
        <v>727</v>
      </c>
      <c r="G126" s="18">
        <v>459</v>
      </c>
      <c r="H126" s="20"/>
      <c r="I126" s="20"/>
      <c r="J126" s="20"/>
      <c r="K126" s="20"/>
    </row>
    <row r="127" spans="4:11" x14ac:dyDescent="0.3">
      <c r="D127" s="18" t="s">
        <v>165</v>
      </c>
      <c r="E127" s="18">
        <v>1449</v>
      </c>
      <c r="F127" s="18">
        <v>1876</v>
      </c>
      <c r="G127" s="18">
        <v>1185</v>
      </c>
      <c r="H127" s="20"/>
      <c r="I127" s="20"/>
      <c r="J127" s="20"/>
      <c r="K127" s="20"/>
    </row>
    <row r="128" spans="4:11" x14ac:dyDescent="0.3">
      <c r="D128" s="18" t="s">
        <v>166</v>
      </c>
      <c r="E128" s="18">
        <v>2431</v>
      </c>
      <c r="F128" s="18">
        <v>3147</v>
      </c>
      <c r="G128" s="18">
        <v>1988</v>
      </c>
      <c r="H128" s="20"/>
      <c r="I128" s="20"/>
      <c r="J128" s="20"/>
      <c r="K128" s="20"/>
    </row>
    <row r="129" spans="4:11" x14ac:dyDescent="0.3">
      <c r="D129" s="18" t="s">
        <v>167</v>
      </c>
      <c r="E129" s="18">
        <v>2977</v>
      </c>
      <c r="F129" s="18">
        <v>3854</v>
      </c>
      <c r="G129" s="18">
        <v>2434</v>
      </c>
      <c r="H129" s="20"/>
      <c r="I129" s="20"/>
      <c r="J129" s="20"/>
      <c r="K129" s="20"/>
    </row>
    <row r="130" spans="4:11" x14ac:dyDescent="0.3">
      <c r="D130" s="18" t="s">
        <v>168</v>
      </c>
      <c r="E130" s="18">
        <v>3791</v>
      </c>
      <c r="F130" s="18">
        <v>4907</v>
      </c>
      <c r="G130" s="18">
        <v>3099</v>
      </c>
      <c r="H130" s="20"/>
      <c r="I130" s="20"/>
      <c r="J130" s="20"/>
      <c r="K130" s="20"/>
    </row>
    <row r="131" spans="4:11" x14ac:dyDescent="0.3">
      <c r="D131" s="18" t="s">
        <v>169</v>
      </c>
      <c r="E131" s="18">
        <v>4458</v>
      </c>
      <c r="F131" s="18">
        <v>5770</v>
      </c>
      <c r="G131" s="18">
        <v>3645</v>
      </c>
      <c r="H131" s="20"/>
      <c r="I131" s="20"/>
      <c r="J131" s="20"/>
      <c r="K131" s="20"/>
    </row>
    <row r="132" spans="4:11" x14ac:dyDescent="0.3">
      <c r="D132" s="19" t="s">
        <v>170</v>
      </c>
      <c r="E132" s="19">
        <v>5251</v>
      </c>
      <c r="F132" s="19">
        <v>6797</v>
      </c>
      <c r="G132" s="19">
        <v>4293</v>
      </c>
      <c r="H132" s="20">
        <f t="shared" si="20"/>
        <v>0.73708590679393604</v>
      </c>
      <c r="I132" s="20">
        <f t="shared" ref="I132" si="33">F132/F$245</f>
        <v>0.94850683784538092</v>
      </c>
      <c r="J132" s="20">
        <f t="shared" ref="J132" si="34">G132/G$245</f>
        <v>0.58872737246297313</v>
      </c>
      <c r="K132" s="20"/>
    </row>
    <row r="133" spans="4:11" x14ac:dyDescent="0.3">
      <c r="D133" s="17" t="s">
        <v>171</v>
      </c>
      <c r="E133" s="17">
        <v>0</v>
      </c>
      <c r="F133" s="17">
        <v>0</v>
      </c>
      <c r="G133" s="17">
        <v>0</v>
      </c>
      <c r="H133" s="20"/>
      <c r="I133" s="20"/>
      <c r="J133" s="20"/>
      <c r="K133" s="20"/>
    </row>
    <row r="134" spans="4:11" x14ac:dyDescent="0.3">
      <c r="D134" s="18" t="s">
        <v>172</v>
      </c>
      <c r="E134" s="18">
        <v>789</v>
      </c>
      <c r="F134" s="18">
        <v>859</v>
      </c>
      <c r="G134" s="18">
        <v>735</v>
      </c>
      <c r="H134" s="20"/>
      <c r="I134" s="20"/>
      <c r="J134" s="20"/>
      <c r="K134" s="20"/>
    </row>
    <row r="135" spans="4:11" x14ac:dyDescent="0.3">
      <c r="D135" s="18" t="s">
        <v>173</v>
      </c>
      <c r="E135" s="18">
        <v>1921</v>
      </c>
      <c r="F135" s="18">
        <v>2093</v>
      </c>
      <c r="G135" s="18">
        <v>1790</v>
      </c>
      <c r="H135" s="20"/>
      <c r="I135" s="20"/>
      <c r="J135" s="20"/>
      <c r="K135" s="20"/>
    </row>
    <row r="136" spans="4:11" x14ac:dyDescent="0.3">
      <c r="D136" s="18" t="s">
        <v>174</v>
      </c>
      <c r="E136" s="18">
        <v>2672</v>
      </c>
      <c r="F136" s="18">
        <v>2911</v>
      </c>
      <c r="G136" s="18">
        <v>2490</v>
      </c>
      <c r="H136" s="20"/>
      <c r="I136" s="20"/>
      <c r="J136" s="20"/>
      <c r="K136" s="20"/>
    </row>
    <row r="137" spans="4:11" x14ac:dyDescent="0.3">
      <c r="D137" s="18" t="s">
        <v>175</v>
      </c>
      <c r="E137" s="18">
        <v>3480</v>
      </c>
      <c r="F137" s="18">
        <v>3791</v>
      </c>
      <c r="G137" s="18">
        <v>3243</v>
      </c>
      <c r="H137" s="20"/>
      <c r="I137" s="20"/>
      <c r="J137" s="20"/>
      <c r="K137" s="20"/>
    </row>
    <row r="138" spans="4:11" x14ac:dyDescent="0.3">
      <c r="D138" s="18" t="s">
        <v>176</v>
      </c>
      <c r="E138" s="18">
        <v>4379</v>
      </c>
      <c r="F138" s="18">
        <v>4770</v>
      </c>
      <c r="G138" s="18">
        <v>4081</v>
      </c>
      <c r="H138" s="20"/>
      <c r="I138" s="20"/>
      <c r="J138" s="20"/>
      <c r="K138" s="20"/>
    </row>
    <row r="139" spans="4:11" x14ac:dyDescent="0.3">
      <c r="D139" s="18" t="s">
        <v>177</v>
      </c>
      <c r="E139" s="18">
        <v>4960</v>
      </c>
      <c r="F139" s="18">
        <v>5403</v>
      </c>
      <c r="G139" s="18">
        <v>4622</v>
      </c>
      <c r="H139" s="20"/>
      <c r="I139" s="20"/>
      <c r="J139" s="20"/>
      <c r="K139" s="20"/>
    </row>
    <row r="140" spans="4:11" x14ac:dyDescent="0.3">
      <c r="D140" s="19" t="s">
        <v>178</v>
      </c>
      <c r="E140" s="19">
        <v>6116</v>
      </c>
      <c r="F140" s="19">
        <v>6663</v>
      </c>
      <c r="G140" s="19">
        <v>5700</v>
      </c>
      <c r="H140" s="20">
        <f t="shared" ref="H140:H196" si="35">E140/E$245</f>
        <v>0.858506457046603</v>
      </c>
      <c r="I140" s="20">
        <f t="shared" ref="I140" si="36">F140/F$245</f>
        <v>0.92980742394641358</v>
      </c>
      <c r="J140" s="20">
        <f t="shared" ref="J140" si="37">G140/G$245</f>
        <v>0.78167855183763024</v>
      </c>
      <c r="K140" s="20"/>
    </row>
    <row r="141" spans="4:11" x14ac:dyDescent="0.3">
      <c r="D141" s="17" t="s">
        <v>179</v>
      </c>
      <c r="E141" s="17">
        <v>0</v>
      </c>
      <c r="F141" s="17">
        <v>0</v>
      </c>
      <c r="G141" s="17">
        <v>0</v>
      </c>
      <c r="H141" s="20"/>
      <c r="I141" s="20"/>
      <c r="J141" s="20"/>
      <c r="K141" s="20"/>
    </row>
    <row r="142" spans="4:11" x14ac:dyDescent="0.3">
      <c r="D142" s="18" t="s">
        <v>180</v>
      </c>
      <c r="E142" s="18">
        <v>1186</v>
      </c>
      <c r="F142" s="18">
        <v>1167</v>
      </c>
      <c r="G142" s="18">
        <v>1076</v>
      </c>
      <c r="H142" s="20"/>
      <c r="I142" s="20"/>
      <c r="J142" s="20"/>
      <c r="K142" s="20"/>
    </row>
    <row r="143" spans="4:11" x14ac:dyDescent="0.3">
      <c r="D143" s="18" t="s">
        <v>181</v>
      </c>
      <c r="E143" s="18">
        <v>2006</v>
      </c>
      <c r="F143" s="18">
        <v>1975</v>
      </c>
      <c r="G143" s="18">
        <v>1821</v>
      </c>
      <c r="H143" s="20"/>
      <c r="I143" s="20"/>
      <c r="J143" s="20"/>
      <c r="K143" s="20"/>
    </row>
    <row r="144" spans="4:11" x14ac:dyDescent="0.3">
      <c r="D144" s="18" t="s">
        <v>182</v>
      </c>
      <c r="E144" s="18">
        <v>2953</v>
      </c>
      <c r="F144" s="18">
        <v>2907</v>
      </c>
      <c r="G144" s="18">
        <v>2681</v>
      </c>
      <c r="H144" s="20"/>
      <c r="I144" s="20"/>
      <c r="J144" s="20"/>
      <c r="K144" s="20"/>
    </row>
    <row r="145" spans="4:11" x14ac:dyDescent="0.3">
      <c r="D145" s="18" t="s">
        <v>183</v>
      </c>
      <c r="E145" s="18">
        <v>3935</v>
      </c>
      <c r="F145" s="18">
        <v>3873</v>
      </c>
      <c r="G145" s="18">
        <v>3572</v>
      </c>
      <c r="H145" s="20"/>
      <c r="I145" s="20"/>
      <c r="J145" s="20"/>
      <c r="K145" s="20"/>
    </row>
    <row r="146" spans="4:11" x14ac:dyDescent="0.3">
      <c r="D146" s="18" t="s">
        <v>184</v>
      </c>
      <c r="E146" s="18">
        <v>4881</v>
      </c>
      <c r="F146" s="18">
        <v>4805</v>
      </c>
      <c r="G146" s="18">
        <v>4431</v>
      </c>
      <c r="H146" s="20"/>
      <c r="I146" s="20"/>
      <c r="J146" s="20"/>
      <c r="K146" s="20"/>
    </row>
    <row r="147" spans="4:11" x14ac:dyDescent="0.3">
      <c r="D147" s="18" t="s">
        <v>185</v>
      </c>
      <c r="E147" s="18">
        <v>5807</v>
      </c>
      <c r="F147" s="18">
        <v>5716</v>
      </c>
      <c r="G147" s="18">
        <v>5272</v>
      </c>
      <c r="H147" s="20"/>
      <c r="I147" s="20"/>
      <c r="J147" s="20"/>
      <c r="K147" s="20"/>
    </row>
    <row r="148" spans="4:11" x14ac:dyDescent="0.3">
      <c r="D148" s="19" t="s">
        <v>186</v>
      </c>
      <c r="E148" s="19">
        <v>7014</v>
      </c>
      <c r="F148" s="19">
        <v>6904</v>
      </c>
      <c r="G148" s="19">
        <v>6367</v>
      </c>
      <c r="H148" s="20">
        <f t="shared" si="35"/>
        <v>0.98455923638405385</v>
      </c>
      <c r="I148" s="20">
        <f t="shared" ref="I148" si="38">F148/F$245</f>
        <v>0.96343845939157136</v>
      </c>
      <c r="J148" s="20">
        <f t="shared" ref="J148" si="39">G148/G$245</f>
        <v>0.87314865606143721</v>
      </c>
      <c r="K148" s="20"/>
    </row>
    <row r="149" spans="4:11" x14ac:dyDescent="0.3">
      <c r="D149" s="17" t="s">
        <v>187</v>
      </c>
      <c r="E149" s="17">
        <v>0</v>
      </c>
      <c r="F149" s="17">
        <v>0</v>
      </c>
      <c r="G149" s="17">
        <v>0</v>
      </c>
      <c r="H149" s="20"/>
      <c r="I149" s="20"/>
      <c r="J149" s="20"/>
      <c r="K149" s="20"/>
    </row>
    <row r="150" spans="4:11" x14ac:dyDescent="0.3">
      <c r="D150" s="18" t="s">
        <v>188</v>
      </c>
      <c r="E150" s="18">
        <v>794</v>
      </c>
      <c r="F150" s="18">
        <v>779</v>
      </c>
      <c r="G150" s="18">
        <v>693</v>
      </c>
      <c r="H150" s="20"/>
      <c r="I150" s="20"/>
      <c r="J150" s="20"/>
      <c r="K150" s="20"/>
    </row>
    <row r="151" spans="4:11" x14ac:dyDescent="0.3">
      <c r="D151" s="18" t="s">
        <v>189</v>
      </c>
      <c r="E151" s="18">
        <v>1843</v>
      </c>
      <c r="F151" s="18">
        <v>1808</v>
      </c>
      <c r="G151" s="18">
        <v>1608</v>
      </c>
      <c r="H151" s="20"/>
      <c r="I151" s="20"/>
      <c r="J151" s="20"/>
      <c r="K151" s="20"/>
    </row>
    <row r="152" spans="4:11" x14ac:dyDescent="0.3">
      <c r="D152" s="18" t="s">
        <v>190</v>
      </c>
      <c r="E152" s="18">
        <v>3049</v>
      </c>
      <c r="F152" s="18">
        <v>2990</v>
      </c>
      <c r="G152" s="18">
        <v>2659</v>
      </c>
      <c r="H152" s="20"/>
      <c r="I152" s="20"/>
      <c r="J152" s="20"/>
      <c r="K152" s="20"/>
    </row>
    <row r="153" spans="4:11" x14ac:dyDescent="0.3">
      <c r="D153" s="18" t="s">
        <v>191</v>
      </c>
      <c r="E153" s="18">
        <v>4198</v>
      </c>
      <c r="F153" s="18">
        <v>4116</v>
      </c>
      <c r="G153" s="18">
        <v>3661</v>
      </c>
      <c r="H153" s="20"/>
      <c r="I153" s="20"/>
      <c r="J153" s="20"/>
      <c r="K153" s="20"/>
    </row>
    <row r="154" spans="4:11" x14ac:dyDescent="0.3">
      <c r="D154" s="18" t="s">
        <v>192</v>
      </c>
      <c r="E154" s="18">
        <v>5226</v>
      </c>
      <c r="F154" s="18">
        <v>5124</v>
      </c>
      <c r="G154" s="18">
        <v>4557</v>
      </c>
      <c r="H154" s="20"/>
      <c r="I154" s="20"/>
      <c r="J154" s="20"/>
      <c r="K154" s="20"/>
    </row>
    <row r="155" spans="4:11" x14ac:dyDescent="0.3">
      <c r="D155" s="18" t="s">
        <v>193</v>
      </c>
      <c r="E155" s="18">
        <v>6019</v>
      </c>
      <c r="F155" s="18">
        <v>5902</v>
      </c>
      <c r="G155" s="18">
        <v>5249</v>
      </c>
      <c r="H155" s="20"/>
      <c r="I155" s="20"/>
      <c r="J155" s="20"/>
      <c r="K155" s="20"/>
    </row>
    <row r="156" spans="4:11" x14ac:dyDescent="0.3">
      <c r="D156" s="19" t="s">
        <v>194</v>
      </c>
      <c r="E156" s="19">
        <v>7090</v>
      </c>
      <c r="F156" s="19">
        <v>6952</v>
      </c>
      <c r="G156" s="19">
        <v>6183</v>
      </c>
      <c r="H156" s="20">
        <f t="shared" si="35"/>
        <v>0.99522740033688939</v>
      </c>
      <c r="I156" s="20">
        <f t="shared" ref="I156" si="40">F156/F$245</f>
        <v>0.97013675690761936</v>
      </c>
      <c r="J156" s="20">
        <f t="shared" ref="J156" si="41">G156/G$245</f>
        <v>0.84791552386176627</v>
      </c>
      <c r="K156" s="20"/>
    </row>
    <row r="157" spans="4:11" x14ac:dyDescent="0.3">
      <c r="D157" s="17" t="s">
        <v>195</v>
      </c>
      <c r="E157" s="17">
        <v>0</v>
      </c>
      <c r="F157" s="17">
        <v>0</v>
      </c>
      <c r="G157" s="17">
        <v>0</v>
      </c>
      <c r="H157" s="20"/>
      <c r="I157" s="20"/>
      <c r="J157" s="20"/>
      <c r="K157" s="20"/>
    </row>
    <row r="158" spans="4:11" x14ac:dyDescent="0.3">
      <c r="D158" s="18" t="s">
        <v>196</v>
      </c>
      <c r="E158" s="18">
        <v>1078</v>
      </c>
      <c r="F158" s="18">
        <v>1089</v>
      </c>
      <c r="G158" s="18">
        <v>903</v>
      </c>
      <c r="H158" s="20"/>
      <c r="I158" s="20"/>
      <c r="J158" s="20"/>
      <c r="K158" s="20"/>
    </row>
    <row r="159" spans="4:11" x14ac:dyDescent="0.3">
      <c r="D159" s="18" t="s">
        <v>197</v>
      </c>
      <c r="E159" s="18">
        <v>2333</v>
      </c>
      <c r="F159" s="18">
        <v>2357</v>
      </c>
      <c r="G159" s="18">
        <v>1954</v>
      </c>
      <c r="H159" s="20"/>
      <c r="I159" s="20"/>
      <c r="J159" s="20"/>
      <c r="K159" s="20"/>
    </row>
    <row r="160" spans="4:11" x14ac:dyDescent="0.3">
      <c r="D160" s="18" t="s">
        <v>198</v>
      </c>
      <c r="E160" s="18">
        <v>2964</v>
      </c>
      <c r="F160" s="18">
        <v>2995</v>
      </c>
      <c r="G160" s="18">
        <v>2483</v>
      </c>
      <c r="H160" s="20"/>
      <c r="I160" s="20"/>
      <c r="J160" s="20"/>
      <c r="K160" s="20"/>
    </row>
    <row r="161" spans="4:11" x14ac:dyDescent="0.3">
      <c r="D161" s="18" t="s">
        <v>199</v>
      </c>
      <c r="E161" s="18">
        <v>4042</v>
      </c>
      <c r="F161" s="18">
        <v>4084</v>
      </c>
      <c r="G161" s="18">
        <v>3386</v>
      </c>
      <c r="H161" s="20"/>
      <c r="I161" s="20"/>
      <c r="J161" s="20"/>
      <c r="K161" s="20"/>
    </row>
    <row r="162" spans="4:11" x14ac:dyDescent="0.3">
      <c r="D162" s="18" t="s">
        <v>200</v>
      </c>
      <c r="E162" s="18">
        <v>5212</v>
      </c>
      <c r="F162" s="18">
        <v>5266</v>
      </c>
      <c r="G162" s="18">
        <v>4366</v>
      </c>
      <c r="H162" s="20"/>
      <c r="I162" s="20"/>
      <c r="J162" s="20"/>
      <c r="K162" s="20"/>
    </row>
    <row r="163" spans="4:11" x14ac:dyDescent="0.3">
      <c r="D163" s="18" t="s">
        <v>201</v>
      </c>
      <c r="E163" s="18">
        <v>6454</v>
      </c>
      <c r="F163" s="18">
        <v>6521</v>
      </c>
      <c r="G163" s="18">
        <v>5406</v>
      </c>
      <c r="H163" s="20"/>
      <c r="I163" s="20"/>
      <c r="J163" s="20"/>
      <c r="K163" s="20"/>
    </row>
    <row r="164" spans="4:11" x14ac:dyDescent="0.3">
      <c r="D164" s="19" t="s">
        <v>202</v>
      </c>
      <c r="E164" s="19">
        <v>7092</v>
      </c>
      <c r="F164" s="19">
        <v>7166</v>
      </c>
      <c r="G164" s="19">
        <v>5941</v>
      </c>
      <c r="H164" s="20">
        <f t="shared" si="35"/>
        <v>0.99550814149354294</v>
      </c>
      <c r="I164" s="20">
        <f t="shared" ref="I164" si="42">F164/F$245</f>
        <v>1</v>
      </c>
      <c r="J164" s="20">
        <f t="shared" ref="J164" si="43">G164/G$245</f>
        <v>0.81472846955567746</v>
      </c>
      <c r="K164" s="20"/>
    </row>
    <row r="165" spans="4:11" x14ac:dyDescent="0.3">
      <c r="D165" s="17" t="s">
        <v>203</v>
      </c>
      <c r="E165" s="17">
        <v>0</v>
      </c>
      <c r="F165" s="17">
        <v>0</v>
      </c>
      <c r="G165" s="17">
        <v>0</v>
      </c>
      <c r="H165" s="20"/>
      <c r="I165" s="20"/>
      <c r="J165" s="20"/>
      <c r="K165" s="20"/>
    </row>
    <row r="166" spans="4:11" x14ac:dyDescent="0.3">
      <c r="D166" s="18" t="s">
        <v>204</v>
      </c>
      <c r="E166" s="18">
        <v>795</v>
      </c>
      <c r="F166" s="18">
        <v>813</v>
      </c>
      <c r="G166" s="18">
        <v>711</v>
      </c>
      <c r="H166" s="20"/>
      <c r="I166" s="20"/>
      <c r="J166" s="20"/>
      <c r="K166" s="20"/>
    </row>
    <row r="167" spans="4:11" x14ac:dyDescent="0.3">
      <c r="D167" s="18" t="s">
        <v>205</v>
      </c>
      <c r="E167" s="18">
        <v>1708</v>
      </c>
      <c r="F167" s="18">
        <v>1746</v>
      </c>
      <c r="G167" s="18">
        <v>1526</v>
      </c>
      <c r="H167" s="20"/>
      <c r="I167" s="20"/>
      <c r="J167" s="20"/>
      <c r="K167" s="20"/>
    </row>
    <row r="168" spans="4:11" x14ac:dyDescent="0.3">
      <c r="D168" s="18" t="s">
        <v>206</v>
      </c>
      <c r="E168" s="18">
        <v>2714</v>
      </c>
      <c r="F168" s="18">
        <v>2774</v>
      </c>
      <c r="G168" s="18">
        <v>2425</v>
      </c>
      <c r="H168" s="20"/>
      <c r="I168" s="20"/>
      <c r="J168" s="20"/>
      <c r="K168" s="20"/>
    </row>
    <row r="169" spans="4:11" x14ac:dyDescent="0.3">
      <c r="D169" s="18" t="s">
        <v>207</v>
      </c>
      <c r="E169" s="18">
        <v>3745</v>
      </c>
      <c r="F169" s="18">
        <v>3828</v>
      </c>
      <c r="G169" s="18">
        <v>3346</v>
      </c>
      <c r="H169" s="20"/>
      <c r="I169" s="20"/>
      <c r="J169" s="20"/>
      <c r="K169" s="20"/>
    </row>
    <row r="170" spans="4:11" x14ac:dyDescent="0.3">
      <c r="D170" s="18" t="s">
        <v>208</v>
      </c>
      <c r="E170" s="18">
        <v>4744</v>
      </c>
      <c r="F170" s="18">
        <v>4849</v>
      </c>
      <c r="G170" s="18">
        <v>4239</v>
      </c>
      <c r="H170" s="20"/>
      <c r="I170" s="20"/>
      <c r="J170" s="20"/>
      <c r="K170" s="20"/>
    </row>
    <row r="171" spans="4:11" x14ac:dyDescent="0.3">
      <c r="D171" s="18" t="s">
        <v>209</v>
      </c>
      <c r="E171" s="18">
        <v>5638</v>
      </c>
      <c r="F171" s="18">
        <v>5762</v>
      </c>
      <c r="G171" s="18">
        <v>5037</v>
      </c>
      <c r="H171" s="20"/>
      <c r="I171" s="20"/>
      <c r="J171" s="20"/>
      <c r="K171" s="20"/>
    </row>
    <row r="172" spans="4:11" x14ac:dyDescent="0.3">
      <c r="D172" s="19" t="s">
        <v>210</v>
      </c>
      <c r="E172" s="19">
        <v>6571</v>
      </c>
      <c r="F172" s="19">
        <v>6716</v>
      </c>
      <c r="G172" s="19">
        <v>5871</v>
      </c>
      <c r="H172" s="20">
        <f t="shared" si="35"/>
        <v>0.92237507018528919</v>
      </c>
      <c r="I172" s="20">
        <f t="shared" ref="I172" si="44">F172/F$245</f>
        <v>0.93720346078704997</v>
      </c>
      <c r="J172" s="20">
        <f t="shared" ref="J172" si="45">G172/G$245</f>
        <v>0.80512890839275919</v>
      </c>
      <c r="K172" s="20"/>
    </row>
    <row r="173" spans="4:11" x14ac:dyDescent="0.3">
      <c r="D173" s="17" t="s">
        <v>211</v>
      </c>
      <c r="E173" s="17">
        <v>0</v>
      </c>
      <c r="F173" s="17">
        <v>0</v>
      </c>
      <c r="G173" s="17">
        <v>0</v>
      </c>
      <c r="H173" s="20"/>
      <c r="I173" s="20"/>
      <c r="J173" s="20"/>
      <c r="K173" s="20"/>
    </row>
    <row r="174" spans="4:11" x14ac:dyDescent="0.3">
      <c r="D174" s="18" t="s">
        <v>212</v>
      </c>
      <c r="E174" s="18">
        <v>1052</v>
      </c>
      <c r="F174" s="18">
        <v>1044</v>
      </c>
      <c r="G174" s="18">
        <v>898</v>
      </c>
      <c r="H174" s="20"/>
      <c r="I174" s="20"/>
      <c r="J174" s="20"/>
      <c r="K174" s="20"/>
    </row>
    <row r="175" spans="4:11" x14ac:dyDescent="0.3">
      <c r="D175" s="18" t="s">
        <v>213</v>
      </c>
      <c r="E175" s="18">
        <v>1994</v>
      </c>
      <c r="F175" s="18">
        <v>1978</v>
      </c>
      <c r="G175" s="18">
        <v>1701</v>
      </c>
      <c r="H175" s="20"/>
      <c r="I175" s="20"/>
      <c r="J175" s="20"/>
      <c r="K175" s="20"/>
    </row>
    <row r="176" spans="4:11" x14ac:dyDescent="0.3">
      <c r="D176" s="18" t="s">
        <v>214</v>
      </c>
      <c r="E176" s="18">
        <v>2977</v>
      </c>
      <c r="F176" s="18">
        <v>2953</v>
      </c>
      <c r="G176" s="18">
        <v>2539</v>
      </c>
      <c r="H176" s="20"/>
      <c r="I176" s="20"/>
      <c r="J176" s="20"/>
      <c r="K176" s="20"/>
    </row>
    <row r="177" spans="4:11" x14ac:dyDescent="0.3">
      <c r="D177" s="18" t="s">
        <v>215</v>
      </c>
      <c r="E177" s="18">
        <v>3898</v>
      </c>
      <c r="F177" s="18">
        <v>3867</v>
      </c>
      <c r="G177" s="18">
        <v>3325</v>
      </c>
      <c r="H177" s="20"/>
      <c r="I177" s="20"/>
      <c r="J177" s="20"/>
      <c r="K177" s="20"/>
    </row>
    <row r="178" spans="4:11" x14ac:dyDescent="0.3">
      <c r="D178" s="18" t="s">
        <v>216</v>
      </c>
      <c r="E178" s="18">
        <v>4839</v>
      </c>
      <c r="F178" s="18">
        <v>4800</v>
      </c>
      <c r="G178" s="18">
        <v>4128</v>
      </c>
      <c r="H178" s="20"/>
      <c r="I178" s="20"/>
      <c r="J178" s="20"/>
      <c r="K178" s="20"/>
    </row>
    <row r="179" spans="4:11" x14ac:dyDescent="0.3">
      <c r="D179" s="18" t="s">
        <v>217</v>
      </c>
      <c r="E179" s="18">
        <v>5905</v>
      </c>
      <c r="F179" s="18">
        <v>5858</v>
      </c>
      <c r="G179" s="18">
        <v>5037</v>
      </c>
      <c r="H179" s="20"/>
      <c r="I179" s="20"/>
      <c r="J179" s="20"/>
      <c r="K179" s="20"/>
    </row>
    <row r="180" spans="4:11" x14ac:dyDescent="0.3">
      <c r="D180" s="19" t="s">
        <v>218</v>
      </c>
      <c r="E180" s="19">
        <v>6922</v>
      </c>
      <c r="F180" s="19">
        <v>6867</v>
      </c>
      <c r="G180" s="19">
        <v>5905</v>
      </c>
      <c r="H180" s="20">
        <f t="shared" si="35"/>
        <v>0.97164514317798989</v>
      </c>
      <c r="I180" s="20">
        <f t="shared" ref="I180" si="46">F180/F$245</f>
        <v>0.95827518838961767</v>
      </c>
      <c r="J180" s="20">
        <f t="shared" ref="J180" si="47">G180/G$245</f>
        <v>0.80979155238617662</v>
      </c>
      <c r="K180" s="20"/>
    </row>
    <row r="181" spans="4:11" x14ac:dyDescent="0.3">
      <c r="D181" s="17" t="s">
        <v>219</v>
      </c>
      <c r="E181" s="17">
        <v>0</v>
      </c>
      <c r="F181" s="17">
        <v>0</v>
      </c>
      <c r="G181" s="17">
        <v>0</v>
      </c>
      <c r="H181" s="20"/>
      <c r="I181" s="20"/>
      <c r="J181" s="20"/>
      <c r="K181" s="20"/>
    </row>
    <row r="182" spans="4:11" x14ac:dyDescent="0.3">
      <c r="D182" s="18" t="s">
        <v>220</v>
      </c>
      <c r="E182" s="18">
        <v>682</v>
      </c>
      <c r="F182" s="18">
        <v>697</v>
      </c>
      <c r="G182" s="18">
        <v>474</v>
      </c>
      <c r="H182" s="20"/>
      <c r="I182" s="20"/>
      <c r="J182" s="20"/>
      <c r="K182" s="20"/>
    </row>
    <row r="183" spans="4:11" x14ac:dyDescent="0.3">
      <c r="D183" s="18" t="s">
        <v>221</v>
      </c>
      <c r="E183" s="18">
        <v>1932</v>
      </c>
      <c r="F183" s="18">
        <v>1975</v>
      </c>
      <c r="G183" s="18">
        <v>1342</v>
      </c>
      <c r="H183" s="20"/>
      <c r="I183" s="20"/>
      <c r="J183" s="20"/>
      <c r="K183" s="20"/>
    </row>
    <row r="184" spans="4:11" x14ac:dyDescent="0.3">
      <c r="D184" s="18" t="s">
        <v>222</v>
      </c>
      <c r="E184" s="18">
        <v>2812</v>
      </c>
      <c r="F184" s="18">
        <v>2875</v>
      </c>
      <c r="G184" s="18">
        <v>1954</v>
      </c>
      <c r="H184" s="20"/>
      <c r="I184" s="20"/>
      <c r="J184" s="20"/>
      <c r="K184" s="20"/>
    </row>
    <row r="185" spans="4:11" x14ac:dyDescent="0.3">
      <c r="D185" s="18" t="s">
        <v>223</v>
      </c>
      <c r="E185" s="18">
        <v>3778</v>
      </c>
      <c r="F185" s="18">
        <v>3863</v>
      </c>
      <c r="G185" s="18">
        <v>2625</v>
      </c>
      <c r="H185" s="20"/>
      <c r="I185" s="20"/>
      <c r="J185" s="20"/>
      <c r="K185" s="20"/>
    </row>
    <row r="186" spans="4:11" x14ac:dyDescent="0.3">
      <c r="D186" s="18" t="s">
        <v>224</v>
      </c>
      <c r="E186" s="18">
        <v>4685</v>
      </c>
      <c r="F186" s="18">
        <v>4791</v>
      </c>
      <c r="G186" s="18">
        <v>3255</v>
      </c>
      <c r="H186" s="20"/>
      <c r="I186" s="20"/>
      <c r="J186" s="20"/>
      <c r="K186" s="20"/>
    </row>
    <row r="187" spans="4:11" x14ac:dyDescent="0.3">
      <c r="D187" s="18" t="s">
        <v>225</v>
      </c>
      <c r="E187" s="18">
        <v>5935</v>
      </c>
      <c r="F187" s="18">
        <v>6069</v>
      </c>
      <c r="G187" s="18">
        <v>4124</v>
      </c>
      <c r="H187" s="20"/>
      <c r="I187" s="20"/>
      <c r="J187" s="20"/>
      <c r="K187" s="20"/>
    </row>
    <row r="188" spans="4:11" x14ac:dyDescent="0.3">
      <c r="D188" s="19" t="s">
        <v>226</v>
      </c>
      <c r="E188" s="19">
        <v>6617</v>
      </c>
      <c r="F188" s="19">
        <v>6766</v>
      </c>
      <c r="G188" s="19">
        <v>4598</v>
      </c>
      <c r="H188" s="20">
        <f t="shared" si="35"/>
        <v>0.92883211678832112</v>
      </c>
      <c r="I188" s="20">
        <f t="shared" ref="I188" si="48">F188/F$245</f>
        <v>0.94418085403293328</v>
      </c>
      <c r="J188" s="20">
        <f t="shared" ref="J188" si="49">G188/G$245</f>
        <v>0.63055403181568848</v>
      </c>
      <c r="K188" s="20"/>
    </row>
    <row r="189" spans="4:11" x14ac:dyDescent="0.3">
      <c r="D189" s="17" t="s">
        <v>227</v>
      </c>
      <c r="E189" s="17">
        <v>0</v>
      </c>
      <c r="F189" s="17">
        <v>0</v>
      </c>
      <c r="G189" s="17">
        <v>0</v>
      </c>
      <c r="H189" s="20"/>
      <c r="I189" s="20"/>
      <c r="J189" s="20"/>
      <c r="K189" s="20"/>
    </row>
    <row r="190" spans="4:11" x14ac:dyDescent="0.3">
      <c r="D190" s="18" t="s">
        <v>228</v>
      </c>
      <c r="E190" s="18">
        <v>932</v>
      </c>
      <c r="F190" s="18">
        <v>932</v>
      </c>
      <c r="G190" s="18">
        <v>952</v>
      </c>
      <c r="H190" s="20"/>
      <c r="I190" s="20"/>
      <c r="J190" s="20"/>
      <c r="K190" s="20"/>
    </row>
    <row r="191" spans="4:11" x14ac:dyDescent="0.3">
      <c r="D191" s="18" t="s">
        <v>229</v>
      </c>
      <c r="E191" s="18">
        <v>2140</v>
      </c>
      <c r="F191" s="18">
        <v>2141</v>
      </c>
      <c r="G191" s="18">
        <v>2187</v>
      </c>
      <c r="H191" s="20"/>
      <c r="I191" s="20"/>
      <c r="J191" s="20"/>
      <c r="K191" s="20"/>
    </row>
    <row r="192" spans="4:11" x14ac:dyDescent="0.3">
      <c r="D192" s="18" t="s">
        <v>230</v>
      </c>
      <c r="E192" s="18">
        <v>3044</v>
      </c>
      <c r="F192" s="18">
        <v>3045</v>
      </c>
      <c r="G192" s="18">
        <v>3111</v>
      </c>
      <c r="H192" s="20"/>
      <c r="I192" s="20"/>
      <c r="J192" s="20"/>
      <c r="K192" s="20"/>
    </row>
    <row r="193" spans="4:11" x14ac:dyDescent="0.3">
      <c r="D193" s="18" t="s">
        <v>231</v>
      </c>
      <c r="E193" s="18">
        <v>3782</v>
      </c>
      <c r="F193" s="18">
        <v>3784</v>
      </c>
      <c r="G193" s="18">
        <v>3866</v>
      </c>
      <c r="H193" s="20"/>
      <c r="I193" s="20"/>
      <c r="J193" s="20"/>
      <c r="K193" s="20"/>
    </row>
    <row r="194" spans="4:11" x14ac:dyDescent="0.3">
      <c r="D194" s="18" t="s">
        <v>232</v>
      </c>
      <c r="E194" s="18">
        <v>5133</v>
      </c>
      <c r="F194" s="18">
        <v>5136</v>
      </c>
      <c r="G194" s="18">
        <v>5247</v>
      </c>
      <c r="H194" s="20"/>
      <c r="I194" s="20"/>
      <c r="J194" s="20"/>
      <c r="K194" s="20"/>
    </row>
    <row r="195" spans="4:11" x14ac:dyDescent="0.3">
      <c r="D195" s="18" t="s">
        <v>233</v>
      </c>
      <c r="E195" s="18">
        <v>6051</v>
      </c>
      <c r="F195" s="18">
        <v>6054</v>
      </c>
      <c r="G195" s="18">
        <v>6185</v>
      </c>
      <c r="H195" s="20"/>
      <c r="I195" s="20"/>
      <c r="J195" s="20"/>
      <c r="K195" s="20"/>
    </row>
    <row r="196" spans="4:11" x14ac:dyDescent="0.3">
      <c r="D196" s="19" t="s">
        <v>234</v>
      </c>
      <c r="E196" s="19">
        <v>7110</v>
      </c>
      <c r="F196" s="19">
        <v>7113</v>
      </c>
      <c r="G196" s="19">
        <v>7267</v>
      </c>
      <c r="H196" s="20">
        <f t="shared" si="35"/>
        <v>0.99803481190342502</v>
      </c>
      <c r="I196" s="20">
        <f t="shared" ref="I196" si="50">F196/F$245</f>
        <v>0.99260396315936361</v>
      </c>
      <c r="J196" s="20">
        <f t="shared" ref="J196" si="51">G196/G$245</f>
        <v>0.99657158529895773</v>
      </c>
      <c r="K196" s="20"/>
    </row>
    <row r="197" spans="4:11" x14ac:dyDescent="0.3">
      <c r="D197" s="17" t="s">
        <v>235</v>
      </c>
      <c r="E197" s="17">
        <v>0</v>
      </c>
      <c r="F197" s="17">
        <v>0</v>
      </c>
      <c r="G197" s="17">
        <v>0</v>
      </c>
      <c r="H197" s="20"/>
      <c r="I197" s="20"/>
      <c r="J197" s="20"/>
      <c r="K197" s="20"/>
    </row>
    <row r="198" spans="4:11" x14ac:dyDescent="0.3">
      <c r="D198" s="18" t="s">
        <v>236</v>
      </c>
      <c r="E198" s="18">
        <v>889</v>
      </c>
      <c r="F198" s="18">
        <v>937</v>
      </c>
      <c r="G198" s="18">
        <v>891</v>
      </c>
      <c r="H198" s="20"/>
      <c r="I198" s="20"/>
      <c r="J198" s="20"/>
      <c r="K198" s="20"/>
    </row>
    <row r="199" spans="4:11" x14ac:dyDescent="0.3">
      <c r="D199" s="18" t="s">
        <v>237</v>
      </c>
      <c r="E199" s="18">
        <v>1976</v>
      </c>
      <c r="F199" s="18">
        <v>2082</v>
      </c>
      <c r="G199" s="18">
        <v>1979</v>
      </c>
      <c r="H199" s="20"/>
      <c r="I199" s="20"/>
      <c r="J199" s="20"/>
      <c r="K199" s="20"/>
    </row>
    <row r="200" spans="4:11" x14ac:dyDescent="0.3">
      <c r="D200" s="18" t="s">
        <v>238</v>
      </c>
      <c r="E200" s="18">
        <v>2806</v>
      </c>
      <c r="F200" s="18">
        <v>2956</v>
      </c>
      <c r="G200" s="18">
        <v>2810</v>
      </c>
      <c r="H200" s="20"/>
      <c r="I200" s="20"/>
      <c r="J200" s="20"/>
      <c r="K200" s="20"/>
    </row>
    <row r="201" spans="4:11" x14ac:dyDescent="0.3">
      <c r="D201" s="18" t="s">
        <v>239</v>
      </c>
      <c r="E201" s="18">
        <v>3880</v>
      </c>
      <c r="F201" s="18">
        <v>4088</v>
      </c>
      <c r="G201" s="18">
        <v>3885</v>
      </c>
      <c r="H201" s="20"/>
      <c r="I201" s="20"/>
      <c r="J201" s="20"/>
      <c r="K201" s="20"/>
    </row>
    <row r="202" spans="4:11" x14ac:dyDescent="0.3">
      <c r="D202" s="18" t="s">
        <v>240</v>
      </c>
      <c r="E202" s="18">
        <v>4611</v>
      </c>
      <c r="F202" s="18">
        <v>4859</v>
      </c>
      <c r="G202" s="18">
        <v>4618</v>
      </c>
      <c r="H202" s="20"/>
      <c r="I202" s="20"/>
      <c r="J202" s="20"/>
      <c r="K202" s="20"/>
    </row>
    <row r="203" spans="4:11" x14ac:dyDescent="0.3">
      <c r="D203" s="18" t="s">
        <v>241</v>
      </c>
      <c r="E203" s="18">
        <v>5487</v>
      </c>
      <c r="F203" s="18">
        <v>5782</v>
      </c>
      <c r="G203" s="18">
        <v>5496</v>
      </c>
      <c r="H203" s="20"/>
      <c r="I203" s="20"/>
      <c r="J203" s="20"/>
      <c r="K203" s="20"/>
    </row>
    <row r="204" spans="4:11" x14ac:dyDescent="0.3">
      <c r="D204" s="19" t="s">
        <v>242</v>
      </c>
      <c r="E204" s="19">
        <v>6587</v>
      </c>
      <c r="F204" s="19">
        <v>6941</v>
      </c>
      <c r="G204" s="19">
        <v>6597</v>
      </c>
      <c r="H204" s="20">
        <f t="shared" ref="H204:H244" si="52">E204/E$245</f>
        <v>0.92462099943851772</v>
      </c>
      <c r="I204" s="20">
        <f t="shared" ref="I204" si="53">F204/F$245</f>
        <v>0.96860173039352493</v>
      </c>
      <c r="J204" s="20">
        <f t="shared" ref="J204" si="54">G204/G$245</f>
        <v>0.90469007131102575</v>
      </c>
      <c r="K204" s="20"/>
    </row>
    <row r="205" spans="4:11" x14ac:dyDescent="0.3">
      <c r="D205" s="17" t="s">
        <v>243</v>
      </c>
      <c r="E205" s="17">
        <v>0</v>
      </c>
      <c r="F205" s="17">
        <v>0</v>
      </c>
      <c r="G205" s="17">
        <v>0</v>
      </c>
      <c r="H205" s="20"/>
      <c r="I205" s="20"/>
      <c r="J205" s="20"/>
      <c r="K205" s="20"/>
    </row>
    <row r="206" spans="4:11" x14ac:dyDescent="0.3">
      <c r="D206" s="18" t="s">
        <v>244</v>
      </c>
      <c r="E206" s="18">
        <v>1187</v>
      </c>
      <c r="F206" s="18">
        <v>1159</v>
      </c>
      <c r="G206" s="18">
        <v>1205</v>
      </c>
      <c r="H206" s="20"/>
      <c r="I206" s="20"/>
      <c r="J206" s="20"/>
      <c r="K206" s="20"/>
    </row>
    <row r="207" spans="4:11" x14ac:dyDescent="0.3">
      <c r="D207" s="18" t="s">
        <v>245</v>
      </c>
      <c r="E207" s="18">
        <v>2083</v>
      </c>
      <c r="F207" s="18">
        <v>2034</v>
      </c>
      <c r="G207" s="18">
        <v>2114</v>
      </c>
      <c r="H207" s="20"/>
      <c r="I207" s="20"/>
      <c r="J207" s="20"/>
      <c r="K207" s="20"/>
    </row>
    <row r="208" spans="4:11" x14ac:dyDescent="0.3">
      <c r="D208" s="18" t="s">
        <v>246</v>
      </c>
      <c r="E208" s="18">
        <v>3008</v>
      </c>
      <c r="F208" s="18">
        <v>2937</v>
      </c>
      <c r="G208" s="18">
        <v>3052</v>
      </c>
      <c r="H208" s="20"/>
      <c r="I208" s="20"/>
      <c r="J208" s="20"/>
      <c r="K208" s="20"/>
    </row>
    <row r="209" spans="4:11" x14ac:dyDescent="0.3">
      <c r="D209" s="18" t="s">
        <v>247</v>
      </c>
      <c r="E209" s="18">
        <v>4089</v>
      </c>
      <c r="F209" s="18">
        <v>3993</v>
      </c>
      <c r="G209" s="18">
        <v>4150</v>
      </c>
      <c r="H209" s="20"/>
      <c r="I209" s="20"/>
      <c r="J209" s="20"/>
      <c r="K209" s="20"/>
    </row>
    <row r="210" spans="4:11" x14ac:dyDescent="0.3">
      <c r="D210" s="18" t="s">
        <v>248</v>
      </c>
      <c r="E210" s="18">
        <v>5099</v>
      </c>
      <c r="F210" s="18">
        <v>4979</v>
      </c>
      <c r="G210" s="18">
        <v>5174</v>
      </c>
      <c r="H210" s="20"/>
      <c r="I210" s="20"/>
      <c r="J210" s="20"/>
      <c r="K210" s="20"/>
    </row>
    <row r="211" spans="4:11" x14ac:dyDescent="0.3">
      <c r="D211" s="18" t="s">
        <v>249</v>
      </c>
      <c r="E211" s="18">
        <v>5959</v>
      </c>
      <c r="F211" s="18">
        <v>5819</v>
      </c>
      <c r="G211" s="18">
        <v>6047</v>
      </c>
      <c r="H211" s="20" t="e">
        <f>E211/E$245/#REF!</f>
        <v>#REF!</v>
      </c>
      <c r="I211" s="20" t="e">
        <f>F211/F$245/#REF!</f>
        <v>#REF!</v>
      </c>
      <c r="J211" s="20" t="e">
        <f>G211/G$245/#REF!</f>
        <v>#REF!</v>
      </c>
      <c r="K211" s="20"/>
    </row>
    <row r="212" spans="4:11" x14ac:dyDescent="0.3">
      <c r="D212" s="19" t="s">
        <v>250</v>
      </c>
      <c r="E212" s="19">
        <v>7111</v>
      </c>
      <c r="F212" s="19">
        <v>6944</v>
      </c>
      <c r="G212" s="19">
        <v>7216</v>
      </c>
      <c r="H212" s="64"/>
      <c r="I212" s="64"/>
      <c r="J212" s="64"/>
      <c r="K212" s="20"/>
    </row>
    <row r="213" spans="4:11" x14ac:dyDescent="0.3">
      <c r="D213" s="17" t="s">
        <v>251</v>
      </c>
      <c r="E213" s="17">
        <v>0</v>
      </c>
      <c r="F213" s="17">
        <v>0</v>
      </c>
      <c r="G213" s="17">
        <v>0</v>
      </c>
      <c r="H213" s="20"/>
      <c r="I213" s="20"/>
      <c r="J213" s="20"/>
      <c r="K213" s="20"/>
    </row>
    <row r="214" spans="4:11" x14ac:dyDescent="0.3">
      <c r="D214" s="18" t="s">
        <v>252</v>
      </c>
      <c r="E214" s="18">
        <v>826</v>
      </c>
      <c r="F214" s="18">
        <v>1015</v>
      </c>
      <c r="G214" s="18">
        <v>902</v>
      </c>
      <c r="H214" s="20"/>
      <c r="I214" s="20"/>
      <c r="J214" s="20"/>
      <c r="K214" s="20"/>
    </row>
    <row r="215" spans="4:11" x14ac:dyDescent="0.3">
      <c r="D215" s="18" t="s">
        <v>253</v>
      </c>
      <c r="E215" s="18">
        <v>1534</v>
      </c>
      <c r="F215" s="18">
        <v>1886</v>
      </c>
      <c r="G215" s="18">
        <v>1676</v>
      </c>
      <c r="H215" s="20"/>
      <c r="I215" s="20"/>
      <c r="J215" s="20"/>
      <c r="K215" s="20"/>
    </row>
    <row r="216" spans="4:11" x14ac:dyDescent="0.3">
      <c r="D216" s="18" t="s">
        <v>254</v>
      </c>
      <c r="E216" s="18">
        <v>2451</v>
      </c>
      <c r="F216" s="18">
        <v>3014</v>
      </c>
      <c r="G216" s="18">
        <v>2678</v>
      </c>
      <c r="H216" s="20"/>
      <c r="I216" s="20"/>
      <c r="J216" s="20"/>
      <c r="K216" s="20"/>
    </row>
    <row r="217" spans="4:11" x14ac:dyDescent="0.3">
      <c r="D217" s="18" t="s">
        <v>255</v>
      </c>
      <c r="E217" s="18">
        <v>3089</v>
      </c>
      <c r="F217" s="18">
        <v>3798</v>
      </c>
      <c r="G217" s="18">
        <v>3375</v>
      </c>
      <c r="H217" s="20"/>
      <c r="I217" s="20"/>
      <c r="J217" s="20"/>
      <c r="K217" s="20"/>
    </row>
    <row r="218" spans="4:11" x14ac:dyDescent="0.3">
      <c r="D218" s="18" t="s">
        <v>256</v>
      </c>
      <c r="E218" s="18">
        <v>3818</v>
      </c>
      <c r="F218" s="18">
        <v>4695</v>
      </c>
      <c r="G218" s="18">
        <v>4172</v>
      </c>
      <c r="H218" s="20"/>
      <c r="I218" s="20"/>
      <c r="J218" s="20"/>
      <c r="K218" s="20"/>
    </row>
    <row r="219" spans="4:11" x14ac:dyDescent="0.3">
      <c r="D219" s="18" t="s">
        <v>257</v>
      </c>
      <c r="E219" s="18">
        <v>4344</v>
      </c>
      <c r="F219" s="18">
        <v>5341</v>
      </c>
      <c r="G219" s="18">
        <v>4746</v>
      </c>
      <c r="H219" s="20"/>
      <c r="I219" s="20"/>
      <c r="J219" s="20"/>
      <c r="K219" s="20"/>
    </row>
    <row r="220" spans="4:11" x14ac:dyDescent="0.3">
      <c r="D220" s="19" t="s">
        <v>258</v>
      </c>
      <c r="E220" s="19">
        <v>5363</v>
      </c>
      <c r="F220" s="19">
        <v>6594</v>
      </c>
      <c r="G220" s="19">
        <v>5859</v>
      </c>
      <c r="H220" s="20">
        <f t="shared" si="52"/>
        <v>0.75280741156653563</v>
      </c>
      <c r="I220" s="20">
        <f t="shared" ref="I220" si="55">F220/F$245</f>
        <v>0.9201786212670946</v>
      </c>
      <c r="J220" s="20">
        <f t="shared" ref="J220" si="56">G220/G$245</f>
        <v>0.80348326933625891</v>
      </c>
      <c r="K220" s="20"/>
    </row>
    <row r="221" spans="4:11" x14ac:dyDescent="0.3">
      <c r="D221" s="17" t="s">
        <v>259</v>
      </c>
      <c r="E221" s="17">
        <v>0</v>
      </c>
      <c r="F221" s="17">
        <v>0</v>
      </c>
      <c r="G221" s="17">
        <v>0</v>
      </c>
      <c r="H221" s="20"/>
      <c r="I221" s="20"/>
      <c r="J221" s="20"/>
      <c r="K221" s="20"/>
    </row>
    <row r="222" spans="4:11" x14ac:dyDescent="0.3">
      <c r="D222" s="18" t="s">
        <v>260</v>
      </c>
      <c r="E222" s="18">
        <v>996</v>
      </c>
      <c r="F222" s="18">
        <v>974</v>
      </c>
      <c r="G222" s="18">
        <v>1021</v>
      </c>
      <c r="H222" s="20"/>
      <c r="I222" s="20"/>
      <c r="J222" s="20"/>
      <c r="K222" s="20"/>
    </row>
    <row r="223" spans="4:11" x14ac:dyDescent="0.3">
      <c r="D223" s="18" t="s">
        <v>261</v>
      </c>
      <c r="E223" s="18">
        <v>1728</v>
      </c>
      <c r="F223" s="18">
        <v>1690</v>
      </c>
      <c r="G223" s="18">
        <v>1772</v>
      </c>
      <c r="H223" s="20"/>
      <c r="I223" s="20"/>
      <c r="J223" s="20"/>
      <c r="K223" s="20"/>
    </row>
    <row r="224" spans="4:11" x14ac:dyDescent="0.3">
      <c r="D224" s="18" t="s">
        <v>262</v>
      </c>
      <c r="E224" s="18">
        <v>2988</v>
      </c>
      <c r="F224" s="18">
        <v>2921</v>
      </c>
      <c r="G224" s="18">
        <v>3063</v>
      </c>
      <c r="H224" s="20"/>
      <c r="I224" s="20"/>
      <c r="J224" s="20"/>
      <c r="K224" s="20"/>
    </row>
    <row r="225" spans="4:11" x14ac:dyDescent="0.3">
      <c r="D225" s="18" t="s">
        <v>263</v>
      </c>
      <c r="E225" s="18">
        <v>4076</v>
      </c>
      <c r="F225" s="18">
        <v>3985</v>
      </c>
      <c r="G225" s="18">
        <v>4179</v>
      </c>
      <c r="H225" s="20"/>
      <c r="I225" s="20"/>
      <c r="J225" s="20"/>
      <c r="K225" s="20"/>
    </row>
    <row r="226" spans="4:11" x14ac:dyDescent="0.3">
      <c r="D226" s="18" t="s">
        <v>264</v>
      </c>
      <c r="E226" s="18">
        <v>5071</v>
      </c>
      <c r="F226" s="18">
        <v>4958</v>
      </c>
      <c r="G226" s="18">
        <v>5199</v>
      </c>
      <c r="H226" s="20"/>
      <c r="I226" s="20"/>
      <c r="J226" s="20"/>
      <c r="K226" s="20"/>
    </row>
    <row r="227" spans="4:11" x14ac:dyDescent="0.3">
      <c r="D227" s="18" t="s">
        <v>265</v>
      </c>
      <c r="E227" s="18">
        <v>5903</v>
      </c>
      <c r="F227" s="18">
        <v>5772</v>
      </c>
      <c r="G227" s="18">
        <v>6052</v>
      </c>
      <c r="H227" s="20"/>
      <c r="I227" s="20"/>
      <c r="J227" s="20"/>
      <c r="K227" s="20"/>
    </row>
    <row r="228" spans="4:11" x14ac:dyDescent="0.3">
      <c r="D228" s="19" t="s">
        <v>266</v>
      </c>
      <c r="E228" s="19">
        <v>7113</v>
      </c>
      <c r="F228" s="19">
        <v>6954</v>
      </c>
      <c r="G228" s="19">
        <v>7292</v>
      </c>
      <c r="H228" s="20">
        <f t="shared" si="52"/>
        <v>0.99845592363840541</v>
      </c>
      <c r="I228" s="20">
        <f t="shared" ref="I228" si="57">F228/F$245</f>
        <v>0.97041585263745467</v>
      </c>
      <c r="J228" s="20">
        <f t="shared" ref="J228" si="58">G228/G$245</f>
        <v>1</v>
      </c>
      <c r="K228" s="20"/>
    </row>
    <row r="229" spans="4:11" x14ac:dyDescent="0.3">
      <c r="D229" s="17" t="s">
        <v>267</v>
      </c>
      <c r="E229" s="17">
        <v>0</v>
      </c>
      <c r="F229" s="17">
        <v>0</v>
      </c>
      <c r="G229" s="17">
        <v>0</v>
      </c>
      <c r="H229" s="20"/>
      <c r="I229" s="20"/>
      <c r="J229" s="20"/>
      <c r="K229" s="20"/>
    </row>
    <row r="230" spans="4:11" x14ac:dyDescent="0.3">
      <c r="D230" s="18" t="s">
        <v>268</v>
      </c>
      <c r="E230" s="18">
        <v>803</v>
      </c>
      <c r="F230" s="18">
        <v>994</v>
      </c>
      <c r="G230" s="18">
        <v>869</v>
      </c>
      <c r="H230" s="20"/>
      <c r="I230" s="20"/>
      <c r="J230" s="20"/>
      <c r="K230" s="20"/>
    </row>
    <row r="231" spans="4:11" x14ac:dyDescent="0.3">
      <c r="D231" s="18" t="s">
        <v>269</v>
      </c>
      <c r="E231" s="18">
        <v>1498</v>
      </c>
      <c r="F231" s="18">
        <v>1855</v>
      </c>
      <c r="G231" s="18">
        <v>1621</v>
      </c>
      <c r="H231" s="20"/>
      <c r="I231" s="20"/>
      <c r="J231" s="20"/>
      <c r="K231" s="20"/>
    </row>
    <row r="232" spans="4:11" x14ac:dyDescent="0.3">
      <c r="D232" s="18" t="s">
        <v>270</v>
      </c>
      <c r="E232" s="18">
        <v>2328</v>
      </c>
      <c r="F232" s="18">
        <v>2884</v>
      </c>
      <c r="G232" s="18">
        <v>2519</v>
      </c>
      <c r="H232" s="20"/>
      <c r="I232" s="20"/>
      <c r="J232" s="20"/>
      <c r="K232" s="20"/>
    </row>
    <row r="233" spans="4:11" x14ac:dyDescent="0.3">
      <c r="D233" s="18" t="s">
        <v>271</v>
      </c>
      <c r="E233" s="18">
        <v>3320</v>
      </c>
      <c r="F233" s="18">
        <v>4113</v>
      </c>
      <c r="G233" s="18">
        <v>3594</v>
      </c>
      <c r="H233" s="20"/>
      <c r="I233" s="20"/>
      <c r="J233" s="20"/>
      <c r="K233" s="20"/>
    </row>
    <row r="234" spans="4:11" x14ac:dyDescent="0.3">
      <c r="D234" s="18" t="s">
        <v>272</v>
      </c>
      <c r="E234" s="18">
        <v>3879</v>
      </c>
      <c r="F234" s="18">
        <v>4805</v>
      </c>
      <c r="G234" s="18">
        <v>4198</v>
      </c>
      <c r="H234" s="20"/>
      <c r="I234" s="20"/>
      <c r="J234" s="20"/>
      <c r="K234" s="20"/>
    </row>
    <row r="235" spans="4:11" x14ac:dyDescent="0.3">
      <c r="D235" s="18" t="s">
        <v>273</v>
      </c>
      <c r="E235" s="18">
        <v>4459</v>
      </c>
      <c r="F235" s="18">
        <v>5524</v>
      </c>
      <c r="G235" s="18">
        <v>4826</v>
      </c>
      <c r="H235" s="20"/>
      <c r="I235" s="20"/>
      <c r="J235" s="20"/>
      <c r="K235" s="20"/>
    </row>
    <row r="236" spans="4:11" x14ac:dyDescent="0.3">
      <c r="D236" s="19" t="s">
        <v>274</v>
      </c>
      <c r="E236" s="19">
        <v>5425</v>
      </c>
      <c r="F236" s="19">
        <v>6721</v>
      </c>
      <c r="G236" s="19">
        <v>5872</v>
      </c>
      <c r="H236" s="20">
        <f t="shared" si="52"/>
        <v>0.7615103874227962</v>
      </c>
      <c r="I236" s="20">
        <f t="shared" ref="I236" si="59">F236/F$245</f>
        <v>0.93790120011163824</v>
      </c>
      <c r="J236" s="20">
        <f t="shared" ref="J236" si="60">G236/G$245</f>
        <v>0.8052660449808009</v>
      </c>
      <c r="K236" s="20"/>
    </row>
    <row r="237" spans="4:11" x14ac:dyDescent="0.3">
      <c r="D237" s="17" t="s">
        <v>275</v>
      </c>
      <c r="E237" s="17">
        <v>0</v>
      </c>
      <c r="F237" s="17">
        <v>0</v>
      </c>
      <c r="G237" s="17">
        <v>0</v>
      </c>
      <c r="H237" s="20"/>
      <c r="I237" s="20"/>
      <c r="J237" s="20"/>
      <c r="K237" s="20"/>
    </row>
    <row r="238" spans="4:11" x14ac:dyDescent="0.3">
      <c r="D238" s="18" t="s">
        <v>276</v>
      </c>
      <c r="E238" s="18">
        <v>945</v>
      </c>
      <c r="F238" s="18">
        <v>985</v>
      </c>
      <c r="G238" s="18">
        <v>838</v>
      </c>
      <c r="H238" s="20"/>
      <c r="I238" s="20"/>
      <c r="J238" s="20"/>
      <c r="K238" s="20"/>
    </row>
    <row r="239" spans="4:11" x14ac:dyDescent="0.3">
      <c r="D239" s="18" t="s">
        <v>277</v>
      </c>
      <c r="E239" s="18">
        <v>2031</v>
      </c>
      <c r="F239" s="18">
        <v>2117</v>
      </c>
      <c r="G239" s="18">
        <v>1800</v>
      </c>
      <c r="H239" s="20"/>
      <c r="I239" s="20"/>
      <c r="J239" s="20"/>
      <c r="K239" s="20"/>
    </row>
    <row r="240" spans="4:11" x14ac:dyDescent="0.3">
      <c r="D240" s="18" t="s">
        <v>278</v>
      </c>
      <c r="E240" s="18">
        <v>2700</v>
      </c>
      <c r="F240" s="18">
        <v>2816</v>
      </c>
      <c r="G240" s="18">
        <v>2394</v>
      </c>
      <c r="H240" s="20"/>
      <c r="I240" s="20"/>
      <c r="J240" s="20"/>
      <c r="K240" s="20"/>
    </row>
    <row r="241" spans="4:11" x14ac:dyDescent="0.3">
      <c r="D241" s="18" t="s">
        <v>279</v>
      </c>
      <c r="E241" s="18">
        <v>3799</v>
      </c>
      <c r="F241" s="18">
        <v>3961</v>
      </c>
      <c r="G241" s="18">
        <v>3368</v>
      </c>
      <c r="H241" s="20"/>
      <c r="I241" s="20"/>
      <c r="J241" s="20"/>
      <c r="K241" s="20"/>
    </row>
    <row r="242" spans="4:11" x14ac:dyDescent="0.3">
      <c r="D242" s="18" t="s">
        <v>280</v>
      </c>
      <c r="E242" s="18">
        <v>4777</v>
      </c>
      <c r="F242" s="18">
        <v>4981</v>
      </c>
      <c r="G242" s="18">
        <v>4235</v>
      </c>
      <c r="H242" s="20"/>
      <c r="I242" s="20"/>
      <c r="J242" s="20"/>
      <c r="K242" s="20"/>
    </row>
    <row r="243" spans="4:11" x14ac:dyDescent="0.3">
      <c r="D243" s="18" t="s">
        <v>281</v>
      </c>
      <c r="E243" s="18">
        <v>5748</v>
      </c>
      <c r="F243" s="18">
        <v>5994</v>
      </c>
      <c r="G243" s="18">
        <v>5096</v>
      </c>
      <c r="H243" s="20"/>
      <c r="I243" s="20"/>
      <c r="J243" s="20"/>
      <c r="K243" s="20"/>
    </row>
    <row r="244" spans="4:11" x14ac:dyDescent="0.3">
      <c r="D244" s="19" t="s">
        <v>282</v>
      </c>
      <c r="E244" s="19">
        <v>6700</v>
      </c>
      <c r="F244" s="19">
        <v>6986</v>
      </c>
      <c r="G244" s="19">
        <v>5940</v>
      </c>
      <c r="H244" s="20">
        <f t="shared" si="52"/>
        <v>0.94048287478944415</v>
      </c>
      <c r="I244" s="20">
        <f t="shared" ref="I244" si="61">F244/F$245</f>
        <v>0.97488138431481997</v>
      </c>
      <c r="J244" s="20">
        <f t="shared" ref="J244" si="62">G244/G$245</f>
        <v>0.81459133296763575</v>
      </c>
      <c r="K244" s="20"/>
    </row>
    <row r="245" spans="4:11" x14ac:dyDescent="0.3">
      <c r="E245" s="8">
        <f>MAX(E5:E244)</f>
        <v>7124</v>
      </c>
      <c r="F245" s="8">
        <f t="shared" ref="F245:G245" si="63">MAX(F5:F244)</f>
        <v>7166</v>
      </c>
      <c r="G245" s="8">
        <f t="shared" si="63"/>
        <v>7292</v>
      </c>
    </row>
  </sheetData>
  <phoneticPr fontId="11" type="noConversion"/>
  <conditionalFormatting sqref="M5:M34">
    <cfRule type="dataBar" priority="5">
      <dataBar>
        <cfvo type="min"/>
        <cfvo type="max"/>
        <color rgb="FFFFB628"/>
      </dataBar>
    </cfRule>
  </conditionalFormatting>
  <conditionalFormatting sqref="N5:N34">
    <cfRule type="dataBar" priority="4">
      <dataBar>
        <cfvo type="min"/>
        <cfvo type="max"/>
        <color rgb="FFFF555A"/>
      </dataBar>
    </cfRule>
  </conditionalFormatting>
  <conditionalFormatting sqref="E5:E244">
    <cfRule type="top10" dxfId="8" priority="3" rank="1"/>
  </conditionalFormatting>
  <conditionalFormatting sqref="G5:G244">
    <cfRule type="top10" dxfId="7" priority="2" rank="1"/>
  </conditionalFormatting>
  <conditionalFormatting sqref="F5:F244">
    <cfRule type="top10" dxfId="6" priority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D3:AA244"/>
  <sheetViews>
    <sheetView topLeftCell="B1" zoomScale="85" zoomScaleNormal="85" workbookViewId="0">
      <selection activeCell="Q39" sqref="Q39"/>
    </sheetView>
  </sheetViews>
  <sheetFormatPr defaultColWidth="9.1328125" defaultRowHeight="13.5" x14ac:dyDescent="0.3"/>
  <cols>
    <col min="1" max="3" width="9.1328125" style="9"/>
    <col min="4" max="4" width="31" style="9" bestFit="1" customWidth="1"/>
    <col min="5" max="8" width="9.1328125" style="9"/>
    <col min="9" max="9" width="16.73046875" style="9" bestFit="1" customWidth="1"/>
    <col min="10" max="10" width="8.86328125" style="9" customWidth="1"/>
    <col min="11" max="12" width="8.3984375" style="9" customWidth="1"/>
    <col min="13" max="19" width="9.1328125" style="9"/>
    <col min="20" max="20" width="16.59765625" style="9" bestFit="1" customWidth="1"/>
    <col min="21" max="16384" width="9.1328125" style="9"/>
  </cols>
  <sheetData>
    <row r="3" spans="4:27" x14ac:dyDescent="0.3">
      <c r="M3" s="72" t="s">
        <v>387</v>
      </c>
      <c r="N3" s="72"/>
      <c r="O3" s="72"/>
      <c r="P3" s="72" t="s">
        <v>388</v>
      </c>
      <c r="Q3" s="72"/>
      <c r="R3" s="72"/>
    </row>
    <row r="4" spans="4:27" s="8" customFormat="1" x14ac:dyDescent="0.3">
      <c r="E4" s="8" t="s">
        <v>41</v>
      </c>
      <c r="F4" s="8" t="s">
        <v>42</v>
      </c>
      <c r="G4" s="8" t="s">
        <v>43</v>
      </c>
      <c r="M4" s="8" t="s">
        <v>41</v>
      </c>
      <c r="N4" s="8" t="s">
        <v>42</v>
      </c>
      <c r="O4" s="8" t="s">
        <v>43</v>
      </c>
      <c r="P4" s="8" t="s">
        <v>41</v>
      </c>
      <c r="Q4" s="8" t="s">
        <v>42</v>
      </c>
      <c r="R4" s="8" t="s">
        <v>43</v>
      </c>
      <c r="U4" s="8" t="s">
        <v>283</v>
      </c>
      <c r="V4" s="8" t="s">
        <v>284</v>
      </c>
    </row>
    <row r="5" spans="4:27" x14ac:dyDescent="0.3">
      <c r="D5" s="16" t="s">
        <v>40</v>
      </c>
      <c r="E5" s="9">
        <v>0</v>
      </c>
      <c r="F5" s="9">
        <v>0</v>
      </c>
      <c r="G5" s="9">
        <v>0</v>
      </c>
      <c r="H5" s="20"/>
      <c r="I5" s="22">
        <v>1600</v>
      </c>
      <c r="J5" s="20">
        <f>E10/E$185</f>
        <v>0.77699799484388432</v>
      </c>
      <c r="K5" s="20">
        <f>F10/F$185</f>
        <v>0.92080472616956732</v>
      </c>
      <c r="L5" s="20">
        <f>G10/G$185</f>
        <v>0.68911783644558922</v>
      </c>
      <c r="M5" s="66" t="e">
        <f>J5/#REF!</f>
        <v>#REF!</v>
      </c>
      <c r="N5" s="66" t="e">
        <f>K5/#REF!</f>
        <v>#REF!</v>
      </c>
      <c r="O5" s="66" t="e">
        <f>L5/#REF!</f>
        <v>#REF!</v>
      </c>
      <c r="P5" s="65">
        <v>0.86799999999999999</v>
      </c>
      <c r="Q5" s="65">
        <v>0.78700000000000003</v>
      </c>
      <c r="R5" s="65">
        <v>0.88500000000000001</v>
      </c>
      <c r="S5" s="20" t="e">
        <f>AVERAGE(M5:O5)</f>
        <v>#REF!</v>
      </c>
      <c r="T5" s="22">
        <v>1600</v>
      </c>
      <c r="U5" s="20" t="e">
        <f>AVERAGE(M5:O5)</f>
        <v>#REF!</v>
      </c>
      <c r="V5" s="23">
        <v>0.1171</v>
      </c>
      <c r="W5" s="20" t="e">
        <f>U5/#REF!</f>
        <v>#REF!</v>
      </c>
      <c r="X5" s="20">
        <v>0.84668108376380979</v>
      </c>
      <c r="Y5" s="20" t="e">
        <f>W5/W$35</f>
        <v>#REF!</v>
      </c>
      <c r="Z5" s="20">
        <f>X5/X$35</f>
        <v>0.85030612004968886</v>
      </c>
      <c r="AA5" s="20" t="e">
        <f>STDEV(Y5:Z5)</f>
        <v>#REF!</v>
      </c>
    </row>
    <row r="6" spans="4:27" x14ac:dyDescent="0.3">
      <c r="D6" s="9" t="s">
        <v>384</v>
      </c>
      <c r="E6" s="16">
        <v>76</v>
      </c>
      <c r="F6" s="9">
        <v>81</v>
      </c>
      <c r="G6" s="9">
        <v>75</v>
      </c>
      <c r="H6" s="20"/>
      <c r="I6" s="22" t="s">
        <v>6</v>
      </c>
      <c r="J6" s="20">
        <f>E16/E$185</f>
        <v>0.9830993984531653</v>
      </c>
      <c r="K6" s="20">
        <f>F16/F$185</f>
        <v>0.97972217787003035</v>
      </c>
      <c r="L6" s="20">
        <f>G16/G$185</f>
        <v>0.80965872504829361</v>
      </c>
      <c r="M6" s="66" t="e">
        <f>J6/#REF!</f>
        <v>#REF!</v>
      </c>
      <c r="N6" s="66" t="e">
        <f>K6/#REF!</f>
        <v>#REF!</v>
      </c>
      <c r="O6" s="66" t="e">
        <f>L6/#REF!</f>
        <v>#REF!</v>
      </c>
      <c r="P6" s="65">
        <v>0.998</v>
      </c>
      <c r="Q6" s="65">
        <v>0.95199999999999996</v>
      </c>
      <c r="R6" s="65">
        <v>0.97299999999999998</v>
      </c>
      <c r="S6" s="20" t="e">
        <f t="shared" ref="S6:S34" si="0">AVERAGE(M6:O6)</f>
        <v>#REF!</v>
      </c>
      <c r="T6" s="22" t="s">
        <v>6</v>
      </c>
      <c r="U6" s="20">
        <v>0.92430000000000001</v>
      </c>
      <c r="V6" s="23">
        <v>9.9000000000000005E-2</v>
      </c>
      <c r="W6" s="20" t="e">
        <f>U6/#REF!</f>
        <v>#REF!</v>
      </c>
      <c r="X6" s="20">
        <v>0.97442874785446365</v>
      </c>
      <c r="Y6" s="20" t="e">
        <f t="shared" ref="Y6:Z34" si="1">W6/W$35</f>
        <v>#REF!</v>
      </c>
      <c r="Z6" s="20">
        <f t="shared" si="1"/>
        <v>0.97860073142267279</v>
      </c>
      <c r="AA6" s="20" t="e">
        <f t="shared" ref="AA6:AA34" si="2">STDEV(Y6:Z6)</f>
        <v>#REF!</v>
      </c>
    </row>
    <row r="7" spans="4:27" x14ac:dyDescent="0.3">
      <c r="D7" s="9" t="s">
        <v>385</v>
      </c>
      <c r="E7" s="16">
        <v>887</v>
      </c>
      <c r="F7" s="9">
        <v>943</v>
      </c>
      <c r="G7" s="9">
        <v>875</v>
      </c>
      <c r="H7" s="20"/>
      <c r="I7" s="22" t="s">
        <v>7</v>
      </c>
      <c r="J7" s="20">
        <f>E22/E$185</f>
        <v>0.9278143798338585</v>
      </c>
      <c r="K7" s="20">
        <f>F22/F$185</f>
        <v>0.9762094842727127</v>
      </c>
      <c r="L7" s="20">
        <f>G22/G$185</f>
        <v>0.82923374114616866</v>
      </c>
      <c r="M7" s="66" t="e">
        <f>J7/#REF!</f>
        <v>#REF!</v>
      </c>
      <c r="N7" s="66" t="e">
        <f>K7/#REF!</f>
        <v>#REF!</v>
      </c>
      <c r="O7" s="66" t="e">
        <f>L7/#REF!</f>
        <v>#REF!</v>
      </c>
      <c r="P7" s="65">
        <v>0.94699999999999995</v>
      </c>
      <c r="Q7" s="65">
        <v>0.97099999999999997</v>
      </c>
      <c r="R7" s="65">
        <v>0.91200000000000003</v>
      </c>
      <c r="S7" s="20" t="e">
        <f t="shared" si="0"/>
        <v>#REF!</v>
      </c>
      <c r="T7" s="22" t="s">
        <v>7</v>
      </c>
      <c r="U7" s="20">
        <v>0.91100000000000003</v>
      </c>
      <c r="V7" s="23">
        <v>7.4999999999999997E-2</v>
      </c>
      <c r="W7" s="20" t="e">
        <f>U7/#REF!</f>
        <v>#REF!</v>
      </c>
      <c r="X7" s="20">
        <v>0.94324100871035466</v>
      </c>
      <c r="Y7" s="20" t="e">
        <f t="shared" si="1"/>
        <v>#REF!</v>
      </c>
      <c r="Z7" s="20">
        <f t="shared" si="1"/>
        <v>0.94727946303332622</v>
      </c>
      <c r="AA7" s="20" t="e">
        <f t="shared" si="2"/>
        <v>#REF!</v>
      </c>
    </row>
    <row r="8" spans="4:27" x14ac:dyDescent="0.3">
      <c r="D8" s="9" t="s">
        <v>46</v>
      </c>
      <c r="E8" s="16">
        <v>2394</v>
      </c>
      <c r="F8" s="9">
        <v>2544</v>
      </c>
      <c r="G8" s="9">
        <v>2361</v>
      </c>
      <c r="H8" s="20"/>
      <c r="I8" s="22" t="s">
        <v>8</v>
      </c>
      <c r="J8" s="20">
        <f>E28/E$185</f>
        <v>0.85519908335720429</v>
      </c>
      <c r="K8" s="20">
        <f>F28/F$185</f>
        <v>0.83234871467347915</v>
      </c>
      <c r="L8" s="20">
        <f>G28/G$185</f>
        <v>0.8190598840952994</v>
      </c>
      <c r="M8" s="66" t="e">
        <f>J8/#REF!</f>
        <v>#REF!</v>
      </c>
      <c r="N8" s="66" t="e">
        <f>K8/#REF!</f>
        <v>#REF!</v>
      </c>
      <c r="O8" s="66" t="e">
        <f>L8/#REF!</f>
        <v>#REF!</v>
      </c>
      <c r="P8" s="65">
        <v>0.81200000000000006</v>
      </c>
      <c r="Q8" s="65">
        <v>0.754</v>
      </c>
      <c r="R8" s="65">
        <v>0.84099999999999997</v>
      </c>
      <c r="S8" s="20" t="e">
        <f t="shared" si="0"/>
        <v>#REF!</v>
      </c>
      <c r="T8" s="22" t="s">
        <v>8</v>
      </c>
      <c r="U8" s="20">
        <v>0.83530000000000004</v>
      </c>
      <c r="V8" s="23">
        <v>1.8200000000000001E-2</v>
      </c>
      <c r="W8" s="20" t="e">
        <f>U8/#REF!</f>
        <v>#REF!</v>
      </c>
      <c r="X8" s="20">
        <v>0.80226711040461574</v>
      </c>
      <c r="Y8" s="20" t="e">
        <f t="shared" si="1"/>
        <v>#REF!</v>
      </c>
      <c r="Z8" s="20">
        <f t="shared" si="1"/>
        <v>0.80570198977295582</v>
      </c>
      <c r="AA8" s="20" t="e">
        <f t="shared" si="2"/>
        <v>#REF!</v>
      </c>
    </row>
    <row r="9" spans="4:27" x14ac:dyDescent="0.3">
      <c r="D9" s="9" t="s">
        <v>48</v>
      </c>
      <c r="E9" s="16">
        <v>3779</v>
      </c>
      <c r="F9" s="9">
        <v>4017</v>
      </c>
      <c r="G9" s="9">
        <v>3728</v>
      </c>
      <c r="H9" s="20"/>
      <c r="I9" s="22" t="s">
        <v>9</v>
      </c>
      <c r="J9" s="20">
        <f>E34/E$185</f>
        <v>1</v>
      </c>
      <c r="K9" s="20">
        <f>F34/F$185</f>
        <v>0.99872265687370265</v>
      </c>
      <c r="L9" s="20">
        <f>G33/G$185</f>
        <v>0.69027688345138438</v>
      </c>
      <c r="M9" s="66" t="e">
        <f>J9/#REF!</f>
        <v>#REF!</v>
      </c>
      <c r="N9" s="66" t="e">
        <f>K9/#REF!</f>
        <v>#REF!</v>
      </c>
      <c r="O9" s="66" t="e">
        <f>L9/#REF!</f>
        <v>#REF!</v>
      </c>
      <c r="P9" s="65">
        <v>0.98599999999999999</v>
      </c>
      <c r="Q9" s="65">
        <v>0.93200000000000005</v>
      </c>
      <c r="R9" s="65">
        <v>0.94</v>
      </c>
      <c r="S9" s="20" t="e">
        <f t="shared" si="0"/>
        <v>#REF!</v>
      </c>
      <c r="T9" s="22" t="s">
        <v>9</v>
      </c>
      <c r="U9" s="20">
        <v>0.93969999999999998</v>
      </c>
      <c r="V9" s="23">
        <v>0.1036</v>
      </c>
      <c r="W9" s="20" t="e">
        <f>U9/#REF!</f>
        <v>#REF!</v>
      </c>
      <c r="X9" s="20">
        <v>0.95255058089325084</v>
      </c>
      <c r="Y9" s="20" t="e">
        <f t="shared" si="1"/>
        <v>#REF!</v>
      </c>
      <c r="Z9" s="20">
        <f t="shared" si="1"/>
        <v>0.95662889383313987</v>
      </c>
      <c r="AA9" s="20" t="e">
        <f t="shared" si="2"/>
        <v>#REF!</v>
      </c>
    </row>
    <row r="10" spans="4:27" x14ac:dyDescent="0.3">
      <c r="D10" s="9" t="s">
        <v>50</v>
      </c>
      <c r="E10" s="16">
        <v>5425</v>
      </c>
      <c r="F10" s="9">
        <v>5767</v>
      </c>
      <c r="G10" s="9">
        <v>5351</v>
      </c>
      <c r="I10" s="22" t="s">
        <v>10</v>
      </c>
      <c r="J10" s="20">
        <f>E40/E$185</f>
        <v>0.7489258092237181</v>
      </c>
      <c r="K10" s="20">
        <f>F40/F$185</f>
        <v>0.79849912182660066</v>
      </c>
      <c r="L10" s="20">
        <f>G40/G$185</f>
        <v>0.64301352221506758</v>
      </c>
      <c r="M10" s="66" t="e">
        <f>J10/#REF!</f>
        <v>#REF!</v>
      </c>
      <c r="N10" s="66" t="e">
        <f>K10/#REF!</f>
        <v>#REF!</v>
      </c>
      <c r="O10" s="66" t="e">
        <f>L10/#REF!</f>
        <v>#REF!</v>
      </c>
      <c r="P10" s="65">
        <v>0.82499999999999996</v>
      </c>
      <c r="Q10" s="65">
        <v>0.94099999999999995</v>
      </c>
      <c r="R10" s="65">
        <v>0.83699999999999997</v>
      </c>
      <c r="S10" s="20" t="e">
        <f t="shared" si="0"/>
        <v>#REF!</v>
      </c>
      <c r="T10" s="22" t="s">
        <v>10</v>
      </c>
      <c r="U10" s="20">
        <v>0.73</v>
      </c>
      <c r="V10" s="23">
        <v>7.9200000000000007E-2</v>
      </c>
      <c r="W10" s="20" t="e">
        <f>U10/#REF!</f>
        <v>#REF!</v>
      </c>
      <c r="X10" s="20">
        <v>0.86762430535711699</v>
      </c>
      <c r="Y10" s="20" t="e">
        <f t="shared" si="1"/>
        <v>#REF!</v>
      </c>
      <c r="Z10" s="20">
        <f t="shared" si="1"/>
        <v>0.87133900933449737</v>
      </c>
      <c r="AA10" s="20" t="e">
        <f t="shared" si="2"/>
        <v>#REF!</v>
      </c>
    </row>
    <row r="11" spans="4:27" x14ac:dyDescent="0.3">
      <c r="D11" s="9" t="s">
        <v>51</v>
      </c>
      <c r="E11" s="16">
        <v>0</v>
      </c>
      <c r="F11" s="9">
        <v>0</v>
      </c>
      <c r="G11" s="9">
        <v>0</v>
      </c>
      <c r="I11" s="22" t="s">
        <v>11</v>
      </c>
      <c r="J11" s="20">
        <f>E46/E$185</f>
        <v>0.85433973073617875</v>
      </c>
      <c r="K11" s="20">
        <f>F46/F$185</f>
        <v>0.69136196710841447</v>
      </c>
      <c r="L11" s="20">
        <f>G46/G$185</f>
        <v>0.65151320025756598</v>
      </c>
      <c r="M11" s="66" t="e">
        <f>J11/#REF!</f>
        <v>#REF!</v>
      </c>
      <c r="N11" s="66" t="e">
        <f>K11/#REF!</f>
        <v>#REF!</v>
      </c>
      <c r="O11" s="66" t="e">
        <f>L11/#REF!</f>
        <v>#REF!</v>
      </c>
      <c r="P11" s="65">
        <v>0.91</v>
      </c>
      <c r="Q11" s="65">
        <v>0.79900000000000004</v>
      </c>
      <c r="R11" s="65">
        <v>0.81</v>
      </c>
      <c r="S11" s="20" t="e">
        <f t="shared" si="0"/>
        <v>#REF!</v>
      </c>
      <c r="T11" s="22" t="s">
        <v>11</v>
      </c>
      <c r="U11" s="20">
        <v>0.73229999999999995</v>
      </c>
      <c r="V11" s="23">
        <v>0.1072</v>
      </c>
      <c r="W11" s="20" t="e">
        <f>U11/#REF!</f>
        <v>#REF!</v>
      </c>
      <c r="X11" s="20">
        <v>0.83971337507446997</v>
      </c>
      <c r="Y11" s="20" t="e">
        <f t="shared" si="1"/>
        <v>#REF!</v>
      </c>
      <c r="Z11" s="20">
        <f t="shared" si="1"/>
        <v>0.84330857935239156</v>
      </c>
      <c r="AA11" s="20" t="e">
        <f t="shared" si="2"/>
        <v>#REF!</v>
      </c>
    </row>
    <row r="12" spans="4:27" x14ac:dyDescent="0.3">
      <c r="D12" s="9" t="s">
        <v>386</v>
      </c>
      <c r="E12" s="16">
        <v>197</v>
      </c>
      <c r="F12" s="9">
        <v>176</v>
      </c>
      <c r="G12" s="9">
        <v>181</v>
      </c>
      <c r="I12" s="22" t="s">
        <v>12</v>
      </c>
      <c r="J12" s="20">
        <f>E52/E$185</f>
        <v>0.86307648238327128</v>
      </c>
      <c r="K12" s="20">
        <f>F52/F$185</f>
        <v>0.6929586460162861</v>
      </c>
      <c r="L12" s="20">
        <f>G52/G$185</f>
        <v>0.71229877656149387</v>
      </c>
      <c r="M12" s="66" t="e">
        <f>J12/#REF!</f>
        <v>#REF!</v>
      </c>
      <c r="N12" s="66" t="e">
        <f>K12/#REF!</f>
        <v>#REF!</v>
      </c>
      <c r="O12" s="66" t="e">
        <f>L12/#REF!</f>
        <v>#REF!</v>
      </c>
      <c r="P12" s="65">
        <v>0.96</v>
      </c>
      <c r="Q12" s="65">
        <v>0.92900000000000005</v>
      </c>
      <c r="R12" s="65">
        <v>0.80500000000000005</v>
      </c>
      <c r="S12" s="20" t="e">
        <f t="shared" si="0"/>
        <v>#REF!</v>
      </c>
      <c r="T12" s="22" t="s">
        <v>12</v>
      </c>
      <c r="U12" s="20">
        <v>0.75600000000000001</v>
      </c>
      <c r="V12" s="23">
        <v>9.3200000000000005E-2</v>
      </c>
      <c r="W12" s="20" t="e">
        <f>U12/#REF!</f>
        <v>#REF!</v>
      </c>
      <c r="X12" s="20">
        <v>0.89802953592426071</v>
      </c>
      <c r="Y12" s="20" t="e">
        <f t="shared" si="1"/>
        <v>#REF!</v>
      </c>
      <c r="Z12" s="20">
        <f t="shared" si="1"/>
        <v>0.90187441886299979</v>
      </c>
      <c r="AA12" s="20" t="e">
        <f t="shared" si="2"/>
        <v>#REF!</v>
      </c>
    </row>
    <row r="13" spans="4:27" x14ac:dyDescent="0.3">
      <c r="D13" s="9" t="s">
        <v>291</v>
      </c>
      <c r="E13" s="16">
        <v>1375</v>
      </c>
      <c r="F13" s="9">
        <v>1229</v>
      </c>
      <c r="G13" s="9">
        <v>1260</v>
      </c>
      <c r="I13" s="22" t="s">
        <v>13</v>
      </c>
      <c r="J13" s="20">
        <f>E58/E$185</f>
        <v>0.85276425093096531</v>
      </c>
      <c r="K13" s="20">
        <f>F58/F$185</f>
        <v>0.74309436372345516</v>
      </c>
      <c r="L13" s="20">
        <f>G58/G$185</f>
        <v>0.71268512556342567</v>
      </c>
      <c r="M13" s="66" t="e">
        <f>J13/#REF!</f>
        <v>#REF!</v>
      </c>
      <c r="N13" s="66" t="e">
        <f>K13/#REF!</f>
        <v>#REF!</v>
      </c>
      <c r="O13" s="66" t="e">
        <f>L13/#REF!</f>
        <v>#REF!</v>
      </c>
      <c r="P13" s="65">
        <v>0.873</v>
      </c>
      <c r="Q13" s="65">
        <v>0.83499999999999996</v>
      </c>
      <c r="R13" s="65">
        <v>0.81299999999999994</v>
      </c>
      <c r="S13" s="20" t="e">
        <f t="shared" si="0"/>
        <v>#REF!</v>
      </c>
      <c r="T13" s="22" t="s">
        <v>13</v>
      </c>
      <c r="U13" s="20">
        <v>0.76970000000000005</v>
      </c>
      <c r="V13" s="23">
        <v>7.3700000000000002E-2</v>
      </c>
      <c r="W13" s="20" t="e">
        <f>U13/#REF!</f>
        <v>#REF!</v>
      </c>
      <c r="X13" s="20">
        <v>0.87338573834924205</v>
      </c>
      <c r="Y13" s="20" t="e">
        <f t="shared" si="1"/>
        <v>#REF!</v>
      </c>
      <c r="Z13" s="20">
        <f t="shared" si="1"/>
        <v>0.8771251097061773</v>
      </c>
      <c r="AA13" s="20" t="e">
        <f t="shared" si="2"/>
        <v>#REF!</v>
      </c>
    </row>
    <row r="14" spans="4:27" x14ac:dyDescent="0.3">
      <c r="D14" s="9" t="s">
        <v>292</v>
      </c>
      <c r="E14" s="16">
        <v>3488</v>
      </c>
      <c r="F14" s="9">
        <v>3118</v>
      </c>
      <c r="G14" s="9">
        <v>3195</v>
      </c>
      <c r="I14" s="22" t="s">
        <v>14</v>
      </c>
      <c r="J14" s="20">
        <f>E64/E$185</f>
        <v>0.94729303924376973</v>
      </c>
      <c r="K14" s="20">
        <f>F64/F$185</f>
        <v>0.92958646016286128</v>
      </c>
      <c r="L14" s="20">
        <f>G64/G$185</f>
        <v>1</v>
      </c>
      <c r="M14" s="66" t="e">
        <f>J14/#REF!</f>
        <v>#REF!</v>
      </c>
      <c r="N14" s="66" t="e">
        <f>K14/#REF!</f>
        <v>#REF!</v>
      </c>
      <c r="O14" s="66" t="e">
        <f>L14/#REF!</f>
        <v>#REF!</v>
      </c>
      <c r="P14" s="65">
        <v>0.99099999999999999</v>
      </c>
      <c r="Q14" s="65">
        <v>0.97599999999999998</v>
      </c>
      <c r="R14" s="65">
        <v>0.97799999999999998</v>
      </c>
      <c r="S14" s="20" t="e">
        <f t="shared" si="0"/>
        <v>#REF!</v>
      </c>
      <c r="T14" s="22" t="s">
        <v>14</v>
      </c>
      <c r="U14" s="20">
        <v>0.95899999999999996</v>
      </c>
      <c r="V14" s="23">
        <v>3.6499999999999998E-2</v>
      </c>
      <c r="W14" s="20" t="e">
        <f>U14/#REF!</f>
        <v>#REF!</v>
      </c>
      <c r="X14" s="20">
        <v>0.98192062630504273</v>
      </c>
      <c r="Y14" s="20" t="e">
        <f t="shared" si="1"/>
        <v>#REF!</v>
      </c>
      <c r="Z14" s="20">
        <f t="shared" si="1"/>
        <v>0.98612468609622839</v>
      </c>
      <c r="AA14" s="20" t="e">
        <f t="shared" si="2"/>
        <v>#REF!</v>
      </c>
    </row>
    <row r="15" spans="4:27" x14ac:dyDescent="0.3">
      <c r="D15" s="9" t="s">
        <v>293</v>
      </c>
      <c r="E15" s="16">
        <v>5418</v>
      </c>
      <c r="F15" s="9">
        <v>4843</v>
      </c>
      <c r="G15" s="9">
        <v>4962</v>
      </c>
      <c r="I15" s="22" t="s">
        <v>15</v>
      </c>
      <c r="J15" s="20">
        <f>E70/E$185</f>
        <v>0.96390718991692925</v>
      </c>
      <c r="K15" s="20">
        <f>F70/F$185</f>
        <v>0.92080472616956732</v>
      </c>
      <c r="L15" s="20">
        <f>G70/G$185</f>
        <v>0.93612363168061818</v>
      </c>
      <c r="M15" s="66" t="e">
        <f>J15/#REF!</f>
        <v>#REF!</v>
      </c>
      <c r="N15" s="66" t="e">
        <f>K15/#REF!</f>
        <v>#REF!</v>
      </c>
      <c r="O15" s="66" t="e">
        <f>L15/#REF!</f>
        <v>#REF!</v>
      </c>
      <c r="P15" s="65">
        <v>1</v>
      </c>
      <c r="Q15" s="65">
        <v>0.99199999999999999</v>
      </c>
      <c r="R15" s="65">
        <v>0.97899999999999998</v>
      </c>
      <c r="S15" s="20" t="e">
        <f t="shared" si="0"/>
        <v>#REF!</v>
      </c>
      <c r="T15" s="22" t="s">
        <v>15</v>
      </c>
      <c r="U15" s="20">
        <v>0.94030000000000002</v>
      </c>
      <c r="V15" s="23">
        <v>2.18E-2</v>
      </c>
      <c r="W15" s="20" t="e">
        <f>U15/#REF!</f>
        <v>#REF!</v>
      </c>
      <c r="X15" s="20">
        <v>0.99035623209435553</v>
      </c>
      <c r="Y15" s="20" t="e">
        <f t="shared" si="1"/>
        <v>#REF!</v>
      </c>
      <c r="Z15" s="20">
        <f t="shared" si="1"/>
        <v>0.99459640864504606</v>
      </c>
      <c r="AA15" s="20" t="e">
        <f t="shared" si="2"/>
        <v>#REF!</v>
      </c>
    </row>
    <row r="16" spans="4:27" x14ac:dyDescent="0.3">
      <c r="D16" s="9" t="s">
        <v>58</v>
      </c>
      <c r="E16" s="16">
        <v>6864</v>
      </c>
      <c r="F16" s="9">
        <v>6136</v>
      </c>
      <c r="G16" s="9">
        <v>6287</v>
      </c>
      <c r="I16" s="22" t="s">
        <v>16</v>
      </c>
      <c r="J16" s="20">
        <f>E76/E$185</f>
        <v>0.46347751360641648</v>
      </c>
      <c r="K16" s="20">
        <f>F76/F$185</f>
        <v>0.6680504550534887</v>
      </c>
      <c r="L16" s="20">
        <f>G76/G$185</f>
        <v>0.47018673535093369</v>
      </c>
      <c r="M16" s="66" t="e">
        <f>J16/#REF!</f>
        <v>#REF!</v>
      </c>
      <c r="N16" s="66" t="e">
        <f>K16/#REF!</f>
        <v>#REF!</v>
      </c>
      <c r="O16" s="66" t="e">
        <f>L16/#REF!</f>
        <v>#REF!</v>
      </c>
      <c r="P16" s="65">
        <v>0.65300000000000002</v>
      </c>
      <c r="Q16" s="65">
        <v>0.82599999999999996</v>
      </c>
      <c r="R16" s="65">
        <v>0.54800000000000004</v>
      </c>
      <c r="S16" s="20" t="e">
        <f t="shared" si="0"/>
        <v>#REF!</v>
      </c>
      <c r="T16" s="22" t="s">
        <v>16</v>
      </c>
      <c r="U16" s="20">
        <v>0.53369999999999995</v>
      </c>
      <c r="V16" s="23">
        <v>0.1164</v>
      </c>
      <c r="W16" s="20" t="e">
        <f>U16/#REF!</f>
        <v>#REF!</v>
      </c>
      <c r="X16" s="20">
        <v>0.67570944349788553</v>
      </c>
      <c r="Y16" s="20" t="e">
        <f t="shared" si="1"/>
        <v>#REF!</v>
      </c>
      <c r="Z16" s="20">
        <f t="shared" si="1"/>
        <v>0.67860247051639666</v>
      </c>
      <c r="AA16" s="20" t="e">
        <f t="shared" si="2"/>
        <v>#REF!</v>
      </c>
    </row>
    <row r="17" spans="4:27" x14ac:dyDescent="0.3">
      <c r="D17" s="9" t="s">
        <v>294</v>
      </c>
      <c r="E17" s="16">
        <v>0</v>
      </c>
      <c r="F17" s="9">
        <v>0</v>
      </c>
      <c r="G17" s="9">
        <v>0</v>
      </c>
      <c r="I17" s="22" t="s">
        <v>17</v>
      </c>
      <c r="J17" s="20">
        <f>E82/E$185</f>
        <v>0.5664566026926382</v>
      </c>
      <c r="K17" s="20">
        <f>F82/F$185</f>
        <v>0.67523551013891103</v>
      </c>
      <c r="L17" s="20">
        <f>G82/G$185</f>
        <v>0.56780424983902122</v>
      </c>
      <c r="M17" s="66" t="e">
        <f>J17/#REF!</f>
        <v>#REF!</v>
      </c>
      <c r="N17" s="66" t="e">
        <f>K17/#REF!</f>
        <v>#REF!</v>
      </c>
      <c r="O17" s="66" t="e">
        <f>L17/#REF!</f>
        <v>#REF!</v>
      </c>
      <c r="P17" s="65">
        <v>0.75900000000000001</v>
      </c>
      <c r="Q17" s="65">
        <v>0.93400000000000005</v>
      </c>
      <c r="R17" s="65">
        <v>0.83</v>
      </c>
      <c r="S17" s="20" t="e">
        <f t="shared" si="0"/>
        <v>#REF!</v>
      </c>
      <c r="T17" s="22" t="s">
        <v>17</v>
      </c>
      <c r="U17" s="20">
        <v>0.60299999999999998</v>
      </c>
      <c r="V17" s="23">
        <v>6.2399999999999997E-2</v>
      </c>
      <c r="W17" s="20" t="e">
        <f>U17/#REF!</f>
        <v>#REF!</v>
      </c>
      <c r="X17" s="20">
        <v>0.84116348529950924</v>
      </c>
      <c r="Y17" s="20" t="e">
        <f t="shared" si="1"/>
        <v>#REF!</v>
      </c>
      <c r="Z17" s="20">
        <f t="shared" si="1"/>
        <v>0.84476489817507772</v>
      </c>
      <c r="AA17" s="20" t="e">
        <f t="shared" si="2"/>
        <v>#REF!</v>
      </c>
    </row>
    <row r="18" spans="4:27" x14ac:dyDescent="0.3">
      <c r="D18" s="9" t="s">
        <v>59</v>
      </c>
      <c r="E18" s="16">
        <v>0</v>
      </c>
      <c r="F18" s="9">
        <v>0</v>
      </c>
      <c r="G18" s="9">
        <v>1</v>
      </c>
      <c r="I18" s="22" t="s">
        <v>18</v>
      </c>
      <c r="J18" s="20">
        <f>E88/E$185</f>
        <v>0.94657691205958183</v>
      </c>
      <c r="K18" s="20">
        <f>F88/F$185</f>
        <v>0.89190483793709086</v>
      </c>
      <c r="L18" s="20">
        <f>G88/G$185</f>
        <v>0.93496458467482291</v>
      </c>
      <c r="M18" s="66" t="e">
        <f>J18/#REF!</f>
        <v>#REF!</v>
      </c>
      <c r="N18" s="66" t="e">
        <f>K18/#REF!</f>
        <v>#REF!</v>
      </c>
      <c r="O18" s="66" t="e">
        <f>L18/#REF!</f>
        <v>#REF!</v>
      </c>
      <c r="P18" s="65">
        <v>0.998</v>
      </c>
      <c r="Q18" s="65">
        <v>0.996</v>
      </c>
      <c r="R18" s="65">
        <v>0.98699999999999999</v>
      </c>
      <c r="S18" s="20" t="e">
        <f t="shared" si="0"/>
        <v>#REF!</v>
      </c>
      <c r="T18" s="22" t="s">
        <v>18</v>
      </c>
      <c r="U18" s="20">
        <v>0.92469999999999997</v>
      </c>
      <c r="V18" s="23">
        <v>2.8899999999999999E-2</v>
      </c>
      <c r="W18" s="20" t="e">
        <f>U18/#REF!</f>
        <v>#REF!</v>
      </c>
      <c r="X18" s="20">
        <v>0.9935624400691957</v>
      </c>
      <c r="Y18" s="20" t="e">
        <f t="shared" si="1"/>
        <v>#REF!</v>
      </c>
      <c r="Z18" s="20">
        <f t="shared" si="1"/>
        <v>0.99781634389036822</v>
      </c>
      <c r="AA18" s="20" t="e">
        <f t="shared" si="2"/>
        <v>#REF!</v>
      </c>
    </row>
    <row r="19" spans="4:27" x14ac:dyDescent="0.3">
      <c r="D19" s="9" t="s">
        <v>60</v>
      </c>
      <c r="E19" s="16">
        <v>850</v>
      </c>
      <c r="F19" s="9">
        <v>802</v>
      </c>
      <c r="G19" s="9">
        <v>844</v>
      </c>
      <c r="I19" s="22" t="s">
        <v>19</v>
      </c>
      <c r="J19" s="20">
        <f>E94/E$185</f>
        <v>0.64608994557433397</v>
      </c>
      <c r="K19" s="20">
        <f>F94/F$185</f>
        <v>0.68912661663739427</v>
      </c>
      <c r="L19" s="20">
        <f>G94/G$185</f>
        <v>0.61867353509336764</v>
      </c>
      <c r="M19" s="66" t="e">
        <f>J19/#REF!</f>
        <v>#REF!</v>
      </c>
      <c r="N19" s="66" t="e">
        <f>K19/#REF!</f>
        <v>#REF!</v>
      </c>
      <c r="O19" s="66" t="e">
        <f>L19/#REF!</f>
        <v>#REF!</v>
      </c>
      <c r="P19" s="65">
        <v>0.76200000000000001</v>
      </c>
      <c r="Q19" s="65">
        <v>0.84099999999999997</v>
      </c>
      <c r="R19" s="65">
        <v>0.79200000000000004</v>
      </c>
      <c r="S19" s="20" t="e">
        <f t="shared" si="0"/>
        <v>#REF!</v>
      </c>
      <c r="T19" s="22" t="s">
        <v>19</v>
      </c>
      <c r="U19" s="20">
        <v>0.65129999999999999</v>
      </c>
      <c r="V19" s="23">
        <v>3.5299999999999998E-2</v>
      </c>
      <c r="W19" s="20" t="e">
        <f>U19/#REF!</f>
        <v>#REF!</v>
      </c>
      <c r="X19" s="20">
        <v>0.79831918921709677</v>
      </c>
      <c r="Y19" s="20" t="e">
        <f t="shared" si="1"/>
        <v>#REF!</v>
      </c>
      <c r="Z19" s="20">
        <f t="shared" si="1"/>
        <v>0.80173716569504161</v>
      </c>
      <c r="AA19" s="20" t="e">
        <f t="shared" si="2"/>
        <v>#REF!</v>
      </c>
    </row>
    <row r="20" spans="4:27" x14ac:dyDescent="0.3">
      <c r="D20" s="9" t="s">
        <v>62</v>
      </c>
      <c r="E20" s="16">
        <v>2790</v>
      </c>
      <c r="F20" s="9">
        <v>2633</v>
      </c>
      <c r="G20" s="9">
        <v>2773</v>
      </c>
      <c r="I20" s="22" t="s">
        <v>20</v>
      </c>
      <c r="J20" s="20">
        <f>E100/E$185</f>
        <v>0.59223718132340308</v>
      </c>
      <c r="K20" s="20">
        <f>F100/F$185</f>
        <v>0.66102506785885362</v>
      </c>
      <c r="L20" s="20">
        <f>G100/G$185</f>
        <v>0.61905988409529944</v>
      </c>
      <c r="M20" s="66" t="e">
        <f>J20/#REF!</f>
        <v>#REF!</v>
      </c>
      <c r="N20" s="66" t="e">
        <f>K20/#REF!</f>
        <v>#REF!</v>
      </c>
      <c r="O20" s="66" t="e">
        <f>L20/#REF!</f>
        <v>#REF!</v>
      </c>
      <c r="P20" s="65">
        <v>0.73699999999999999</v>
      </c>
      <c r="Q20" s="65">
        <v>0.94899999999999995</v>
      </c>
      <c r="R20" s="65">
        <v>0.58899999999999997</v>
      </c>
      <c r="S20" s="20" t="e">
        <f t="shared" si="0"/>
        <v>#REF!</v>
      </c>
      <c r="T20" s="22" t="s">
        <v>20</v>
      </c>
      <c r="U20" s="20">
        <v>0.624</v>
      </c>
      <c r="V20" s="23">
        <v>3.4799999999999998E-2</v>
      </c>
      <c r="W20" s="20" t="e">
        <f>U20/#REF!</f>
        <v>#REF!</v>
      </c>
      <c r="X20" s="20">
        <v>0.75810670570076333</v>
      </c>
      <c r="Y20" s="20" t="e">
        <f t="shared" si="1"/>
        <v>#REF!</v>
      </c>
      <c r="Z20" s="20">
        <f t="shared" si="1"/>
        <v>0.76135251379714475</v>
      </c>
      <c r="AA20" s="20" t="e">
        <f t="shared" si="2"/>
        <v>#REF!</v>
      </c>
    </row>
    <row r="21" spans="4:27" x14ac:dyDescent="0.3">
      <c r="D21" s="9" t="s">
        <v>295</v>
      </c>
      <c r="E21" s="16">
        <v>4993</v>
      </c>
      <c r="F21" s="9">
        <v>4712</v>
      </c>
      <c r="G21" s="9">
        <v>4962</v>
      </c>
      <c r="I21" s="22" t="s">
        <v>21</v>
      </c>
      <c r="J21" s="20">
        <f>E106/E$185</f>
        <v>0.71526783156688623</v>
      </c>
      <c r="K21" s="20">
        <f>F106/F$185</f>
        <v>0.86508063228484755</v>
      </c>
      <c r="L21" s="20">
        <f>G106/G$185</f>
        <v>0.73792659368963298</v>
      </c>
      <c r="M21" s="66" t="e">
        <f>J21/#REF!</f>
        <v>#REF!</v>
      </c>
      <c r="N21" s="66" t="e">
        <f>K21/#REF!</f>
        <v>#REF!</v>
      </c>
      <c r="O21" s="66" t="e">
        <f>L21/#REF!</f>
        <v>#REF!</v>
      </c>
      <c r="P21" s="65">
        <v>0.85899999999999999</v>
      </c>
      <c r="Q21" s="65">
        <v>0.93</v>
      </c>
      <c r="R21" s="65">
        <v>0.78200000000000003</v>
      </c>
      <c r="S21" s="20" t="e">
        <f t="shared" si="0"/>
        <v>#REF!</v>
      </c>
      <c r="T21" s="22" t="s">
        <v>21</v>
      </c>
      <c r="U21" s="20">
        <v>0.77270000000000005</v>
      </c>
      <c r="V21" s="23">
        <v>8.0799999999999997E-2</v>
      </c>
      <c r="W21" s="20" t="e">
        <f>U21/#REF!</f>
        <v>#REF!</v>
      </c>
      <c r="X21" s="20">
        <v>0.85666414427688231</v>
      </c>
      <c r="Y21" s="20" t="e">
        <f t="shared" si="1"/>
        <v>#REF!</v>
      </c>
      <c r="Z21" s="20">
        <f t="shared" si="1"/>
        <v>0.86033192269707615</v>
      </c>
      <c r="AA21" s="20" t="e">
        <f t="shared" si="2"/>
        <v>#REF!</v>
      </c>
    </row>
    <row r="22" spans="4:27" x14ac:dyDescent="0.3">
      <c r="D22" s="9" t="s">
        <v>66</v>
      </c>
      <c r="E22" s="16">
        <v>6478</v>
      </c>
      <c r="F22" s="9">
        <v>6114</v>
      </c>
      <c r="G22" s="9">
        <v>6439</v>
      </c>
      <c r="I22" s="22" t="s">
        <v>22</v>
      </c>
      <c r="J22" s="20">
        <f>E112/E$185</f>
        <v>0.80020051561157257</v>
      </c>
      <c r="K22" s="20">
        <f>F112/F$185</f>
        <v>0.89190483793709086</v>
      </c>
      <c r="L22" s="20">
        <f>G112/G$185</f>
        <v>0.77231165486155828</v>
      </c>
      <c r="M22" s="66" t="e">
        <f>J22/#REF!</f>
        <v>#REF!</v>
      </c>
      <c r="N22" s="66" t="e">
        <f>K22/#REF!</f>
        <v>#REF!</v>
      </c>
      <c r="O22" s="66" t="e">
        <f>L22/#REF!</f>
        <v>#REF!</v>
      </c>
      <c r="P22" s="65">
        <v>0.98499999999999999</v>
      </c>
      <c r="Q22" s="65">
        <v>0.96299999999999997</v>
      </c>
      <c r="R22" s="65">
        <v>0.873</v>
      </c>
      <c r="S22" s="20" t="e">
        <f t="shared" si="0"/>
        <v>#REF!</v>
      </c>
      <c r="T22" s="22" t="s">
        <v>22</v>
      </c>
      <c r="U22" s="20">
        <v>0.82130000000000003</v>
      </c>
      <c r="V22" s="23">
        <v>6.2799999999999995E-2</v>
      </c>
      <c r="W22" s="20" t="e">
        <f>U22/#REF!</f>
        <v>#REF!</v>
      </c>
      <c r="X22" s="20">
        <v>0.94038211727902077</v>
      </c>
      <c r="Y22" s="20" t="e">
        <f t="shared" si="1"/>
        <v>#REF!</v>
      </c>
      <c r="Z22" s="20">
        <f t="shared" si="1"/>
        <v>0.94440833135548785</v>
      </c>
      <c r="AA22" s="20" t="e">
        <f t="shared" si="2"/>
        <v>#REF!</v>
      </c>
    </row>
    <row r="23" spans="4:27" x14ac:dyDescent="0.3">
      <c r="D23" s="9" t="s">
        <v>67</v>
      </c>
      <c r="E23" s="16">
        <v>0</v>
      </c>
      <c r="F23" s="9">
        <v>0</v>
      </c>
      <c r="G23" s="9">
        <v>0</v>
      </c>
      <c r="I23" s="22" t="s">
        <v>23</v>
      </c>
      <c r="J23" s="20">
        <f>E118/E$185</f>
        <v>0.78301346319106269</v>
      </c>
      <c r="K23" s="20">
        <f>F118/F$185</f>
        <v>0.87705572409388477</v>
      </c>
      <c r="L23" s="20">
        <f>G118/G$185</f>
        <v>0.80424983902124925</v>
      </c>
      <c r="M23" s="66" t="e">
        <f>J23/#REF!</f>
        <v>#REF!</v>
      </c>
      <c r="N23" s="66" t="e">
        <f>K23/#REF!</f>
        <v>#REF!</v>
      </c>
      <c r="O23" s="66" t="e">
        <f>L23/#REF!</f>
        <v>#REF!</v>
      </c>
      <c r="P23" s="65">
        <v>0.995</v>
      </c>
      <c r="Q23" s="65">
        <v>0.97</v>
      </c>
      <c r="R23" s="65">
        <v>0.84799999999999998</v>
      </c>
      <c r="S23" s="20" t="e">
        <f t="shared" si="0"/>
        <v>#REF!</v>
      </c>
      <c r="T23" s="22" t="s">
        <v>23</v>
      </c>
      <c r="U23" s="20">
        <v>0.82130000000000003</v>
      </c>
      <c r="V23" s="23">
        <v>4.9299999999999997E-2</v>
      </c>
      <c r="W23" s="20" t="e">
        <f>U23/#REF!</f>
        <v>#REF!</v>
      </c>
      <c r="X23" s="20">
        <v>0.93775989370209167</v>
      </c>
      <c r="Y23" s="20" t="e">
        <f t="shared" si="1"/>
        <v>#REF!</v>
      </c>
      <c r="Z23" s="20">
        <f t="shared" si="1"/>
        <v>0.94177488081742977</v>
      </c>
      <c r="AA23" s="20" t="e">
        <f t="shared" si="2"/>
        <v>#REF!</v>
      </c>
    </row>
    <row r="24" spans="4:27" x14ac:dyDescent="0.3">
      <c r="D24" s="9" t="s">
        <v>296</v>
      </c>
      <c r="E24" s="16">
        <v>274</v>
      </c>
      <c r="F24" s="9">
        <v>239</v>
      </c>
      <c r="G24" s="9">
        <v>293</v>
      </c>
      <c r="I24" s="22" t="s">
        <v>24</v>
      </c>
      <c r="J24" s="20">
        <f>E124/E$185</f>
        <v>0.90446863362933261</v>
      </c>
      <c r="K24" s="20">
        <f>F124/F$185</f>
        <v>0.94842727127574644</v>
      </c>
      <c r="L24" s="20">
        <f>G124/G$185</f>
        <v>0.75943335479716678</v>
      </c>
      <c r="M24" s="66" t="e">
        <f>J24/#REF!</f>
        <v>#REF!</v>
      </c>
      <c r="N24" s="66" t="e">
        <f>K24/#REF!</f>
        <v>#REF!</v>
      </c>
      <c r="O24" s="66" t="e">
        <f>L24/#REF!</f>
        <v>#REF!</v>
      </c>
      <c r="P24" s="65">
        <v>0.996</v>
      </c>
      <c r="Q24" s="65">
        <v>1</v>
      </c>
      <c r="R24" s="65">
        <v>0.81499999999999995</v>
      </c>
      <c r="S24" s="20" t="e">
        <f t="shared" si="0"/>
        <v>#REF!</v>
      </c>
      <c r="T24" s="22" t="s">
        <v>24</v>
      </c>
      <c r="U24" s="20">
        <v>0.87029999999999996</v>
      </c>
      <c r="V24" s="23">
        <v>9.8900000000000002E-2</v>
      </c>
      <c r="W24" s="20" t="e">
        <f>U24/#REF!</f>
        <v>#REF!</v>
      </c>
      <c r="X24" s="20">
        <v>0.93674553701640673</v>
      </c>
      <c r="Y24" s="20" t="e">
        <f t="shared" si="1"/>
        <v>#REF!</v>
      </c>
      <c r="Z24" s="20">
        <f t="shared" si="1"/>
        <v>0.9407561811980677</v>
      </c>
      <c r="AA24" s="20" t="e">
        <f t="shared" si="2"/>
        <v>#REF!</v>
      </c>
    </row>
    <row r="25" spans="4:27" x14ac:dyDescent="0.3">
      <c r="D25" s="9" t="s">
        <v>297</v>
      </c>
      <c r="E25" s="16">
        <v>1467</v>
      </c>
      <c r="F25" s="9">
        <v>1281</v>
      </c>
      <c r="G25" s="9">
        <v>1563</v>
      </c>
      <c r="I25" s="22" t="s">
        <v>25</v>
      </c>
      <c r="J25" s="20">
        <f>E130/E$185</f>
        <v>0.68132340303637928</v>
      </c>
      <c r="K25" s="20">
        <f>F130/F$185</f>
        <v>0.7041353983713875</v>
      </c>
      <c r="L25" s="20">
        <f>G130/G$185</f>
        <v>0.61905988409529944</v>
      </c>
      <c r="M25" s="66" t="e">
        <f>J25/#REF!</f>
        <v>#REF!</v>
      </c>
      <c r="N25" s="66" t="e">
        <f>K25/#REF!</f>
        <v>#REF!</v>
      </c>
      <c r="O25" s="66" t="e">
        <f>L25/#REF!</f>
        <v>#REF!</v>
      </c>
      <c r="P25" s="65">
        <v>0.92200000000000004</v>
      </c>
      <c r="Q25" s="65">
        <v>0.93700000000000006</v>
      </c>
      <c r="R25" s="65">
        <v>0.80500000000000005</v>
      </c>
      <c r="S25" s="20" t="e">
        <f t="shared" si="0"/>
        <v>#REF!</v>
      </c>
      <c r="T25" s="22" t="s">
        <v>25</v>
      </c>
      <c r="U25" s="20">
        <v>0.66800000000000004</v>
      </c>
      <c r="V25" s="23">
        <v>4.3999999999999997E-2</v>
      </c>
      <c r="W25" s="20" t="e">
        <f>U25/#REF!</f>
        <v>#REF!</v>
      </c>
      <c r="X25" s="20">
        <v>0.88823581312169952</v>
      </c>
      <c r="Y25" s="20" t="e">
        <f t="shared" si="1"/>
        <v>#REF!</v>
      </c>
      <c r="Z25" s="20">
        <f t="shared" si="1"/>
        <v>0.89203876456909681</v>
      </c>
      <c r="AA25" s="20" t="e">
        <f t="shared" si="2"/>
        <v>#REF!</v>
      </c>
    </row>
    <row r="26" spans="4:27" x14ac:dyDescent="0.3">
      <c r="D26" s="9" t="s">
        <v>298</v>
      </c>
      <c r="E26" s="16">
        <v>2964</v>
      </c>
      <c r="F26" s="9">
        <v>2587</v>
      </c>
      <c r="G26" s="9">
        <v>3157</v>
      </c>
      <c r="I26" s="22" t="s">
        <v>26</v>
      </c>
      <c r="J26" s="20">
        <f>E136/E$185</f>
        <v>0.681753079346892</v>
      </c>
      <c r="K26" s="20">
        <f>F136/F$185</f>
        <v>0.92240140507743895</v>
      </c>
      <c r="L26" s="20">
        <f>G136/G$185</f>
        <v>0.78518995492594978</v>
      </c>
      <c r="M26" s="66" t="e">
        <f>J26/#REF!</f>
        <v>#REF!</v>
      </c>
      <c r="N26" s="66" t="e">
        <f>K26/#REF!</f>
        <v>#REF!</v>
      </c>
      <c r="O26" s="66" t="e">
        <f>L26/#REF!</f>
        <v>#REF!</v>
      </c>
      <c r="P26" s="65">
        <v>0.97199999999999998</v>
      </c>
      <c r="Q26" s="65">
        <v>0.95799999999999996</v>
      </c>
      <c r="R26" s="65">
        <v>0.81</v>
      </c>
      <c r="S26" s="20" t="e">
        <f t="shared" si="0"/>
        <v>#REF!</v>
      </c>
      <c r="T26" s="22" t="s">
        <v>26</v>
      </c>
      <c r="U26" s="20">
        <v>0.79630000000000001</v>
      </c>
      <c r="V26" s="23">
        <v>0.12039999999999999</v>
      </c>
      <c r="W26" s="20" t="e">
        <f>U26/#REF!</f>
        <v>#REF!</v>
      </c>
      <c r="X26" s="20">
        <v>0.91323729465126136</v>
      </c>
      <c r="Y26" s="20" t="e">
        <f t="shared" si="1"/>
        <v>#REF!</v>
      </c>
      <c r="Z26" s="20">
        <f t="shared" si="1"/>
        <v>0.91714728909215804</v>
      </c>
      <c r="AA26" s="20" t="e">
        <f t="shared" si="2"/>
        <v>#REF!</v>
      </c>
    </row>
    <row r="27" spans="4:27" x14ac:dyDescent="0.3">
      <c r="D27" s="9" t="s">
        <v>299</v>
      </c>
      <c r="E27" s="16">
        <v>4711</v>
      </c>
      <c r="F27" s="9">
        <v>4113</v>
      </c>
      <c r="G27" s="9">
        <v>5018</v>
      </c>
      <c r="I27" s="22" t="s">
        <v>27</v>
      </c>
      <c r="J27" s="20">
        <f>E142/E$185</f>
        <v>0.64537381839014607</v>
      </c>
      <c r="K27" s="20">
        <f>F142/F$185</f>
        <v>0.9010059077119591</v>
      </c>
      <c r="L27" s="20">
        <f>G142/G$185</f>
        <v>0.56509980682549898</v>
      </c>
      <c r="M27" s="66" t="e">
        <f>J27/#REF!</f>
        <v>#REF!</v>
      </c>
      <c r="N27" s="66" t="e">
        <f>K27/#REF!</f>
        <v>#REF!</v>
      </c>
      <c r="O27" s="66" t="e">
        <f>L27/#REF!</f>
        <v>#REF!</v>
      </c>
      <c r="P27" s="65">
        <v>0.92900000000000005</v>
      </c>
      <c r="Q27" s="65">
        <v>0.94399999999999995</v>
      </c>
      <c r="R27" s="65">
        <v>0.63100000000000001</v>
      </c>
      <c r="S27" s="20" t="e">
        <f t="shared" si="0"/>
        <v>#REF!</v>
      </c>
      <c r="T27" s="22" t="s">
        <v>27</v>
      </c>
      <c r="U27" s="20">
        <v>0.70369999999999999</v>
      </c>
      <c r="V27" s="23">
        <v>0.17549999999999999</v>
      </c>
      <c r="W27" s="20" t="e">
        <f>U27/#REF!</f>
        <v>#REF!</v>
      </c>
      <c r="X27" s="20">
        <v>0.83452233421231437</v>
      </c>
      <c r="Y27" s="20" t="e">
        <f t="shared" si="1"/>
        <v>#REF!</v>
      </c>
      <c r="Z27" s="20">
        <f t="shared" si="1"/>
        <v>0.83809531322520092</v>
      </c>
      <c r="AA27" s="20" t="e">
        <f t="shared" si="2"/>
        <v>#REF!</v>
      </c>
    </row>
    <row r="28" spans="4:27" x14ac:dyDescent="0.3">
      <c r="D28" s="9" t="s">
        <v>74</v>
      </c>
      <c r="E28" s="16">
        <v>5971</v>
      </c>
      <c r="F28" s="9">
        <v>5213</v>
      </c>
      <c r="G28" s="9">
        <v>6360</v>
      </c>
      <c r="I28" s="22" t="s">
        <v>28</v>
      </c>
      <c r="J28" s="20">
        <f>E148/E$185</f>
        <v>0.97178458894299624</v>
      </c>
      <c r="K28" s="20">
        <f>F148/F$185</f>
        <v>0.99840332109212837</v>
      </c>
      <c r="L28" s="20">
        <f>G148/G$185</f>
        <v>1</v>
      </c>
      <c r="M28" s="66" t="e">
        <f>J28/#REF!</f>
        <v>#REF!</v>
      </c>
      <c r="N28" s="66" t="e">
        <f>K28/#REF!</f>
        <v>#REF!</v>
      </c>
      <c r="O28" s="66" t="e">
        <f>L28/#REF!</f>
        <v>#REF!</v>
      </c>
      <c r="P28" s="65">
        <v>0.998</v>
      </c>
      <c r="Q28" s="65">
        <v>0.99299999999999999</v>
      </c>
      <c r="R28" s="65">
        <v>0.997</v>
      </c>
      <c r="S28" s="20" t="e">
        <f t="shared" si="0"/>
        <v>#REF!</v>
      </c>
      <c r="T28" s="22" t="s">
        <v>28</v>
      </c>
      <c r="U28" s="20">
        <v>0.99</v>
      </c>
      <c r="V28" s="23">
        <v>1.5599999999999999E-2</v>
      </c>
      <c r="W28" s="20" t="e">
        <f>U28/#REF!</f>
        <v>#REF!</v>
      </c>
      <c r="X28" s="20">
        <v>0.99573678678724875</v>
      </c>
      <c r="Y28" s="20" t="e">
        <f t="shared" si="1"/>
        <v>#REF!</v>
      </c>
      <c r="Z28" s="20">
        <f t="shared" si="1"/>
        <v>1</v>
      </c>
      <c r="AA28" s="20" t="e">
        <f t="shared" si="2"/>
        <v>#REF!</v>
      </c>
    </row>
    <row r="29" spans="4:27" x14ac:dyDescent="0.3">
      <c r="D29" s="9" t="s">
        <v>75</v>
      </c>
      <c r="E29" s="16">
        <v>0</v>
      </c>
      <c r="F29" s="9">
        <v>0</v>
      </c>
      <c r="G29" s="9">
        <v>0</v>
      </c>
      <c r="I29" s="22" t="s">
        <v>29</v>
      </c>
      <c r="J29" s="20">
        <f>E154/E$185</f>
        <v>0.84431395015754795</v>
      </c>
      <c r="K29" s="20">
        <f>F154/F$185</f>
        <v>0.89398052051732402</v>
      </c>
      <c r="L29" s="20">
        <f>G154/G$185</f>
        <v>0.7584030907920154</v>
      </c>
      <c r="M29" s="66" t="e">
        <f>J29/#REF!</f>
        <v>#REF!</v>
      </c>
      <c r="N29" s="66" t="e">
        <f>K29/#REF!</f>
        <v>#REF!</v>
      </c>
      <c r="O29" s="66" t="e">
        <f>L29/#REF!</f>
        <v>#REF!</v>
      </c>
      <c r="P29" s="65">
        <v>0.92500000000000004</v>
      </c>
      <c r="Q29" s="65">
        <v>0.96899999999999997</v>
      </c>
      <c r="R29" s="65">
        <v>0.90500000000000003</v>
      </c>
      <c r="S29" s="20" t="e">
        <f t="shared" si="0"/>
        <v>#REF!</v>
      </c>
      <c r="T29" s="22" t="s">
        <v>29</v>
      </c>
      <c r="U29" s="20">
        <v>0.83199999999999996</v>
      </c>
      <c r="V29" s="23">
        <v>6.88E-2</v>
      </c>
      <c r="W29" s="20" t="e">
        <f>U29/#REF!</f>
        <v>#REF!</v>
      </c>
      <c r="X29" s="20">
        <v>0.93263760038102284</v>
      </c>
      <c r="Y29" s="20" t="e">
        <f t="shared" si="1"/>
        <v>#REF!</v>
      </c>
      <c r="Z29" s="20">
        <f t="shared" si="1"/>
        <v>0.93663065657158673</v>
      </c>
      <c r="AA29" s="20" t="e">
        <f t="shared" si="2"/>
        <v>#REF!</v>
      </c>
    </row>
    <row r="30" spans="4:27" x14ac:dyDescent="0.3">
      <c r="D30" s="9" t="s">
        <v>300</v>
      </c>
      <c r="E30" s="16">
        <v>211</v>
      </c>
      <c r="F30" s="9">
        <v>189</v>
      </c>
      <c r="G30" s="9">
        <v>192</v>
      </c>
      <c r="I30" s="22" t="s">
        <v>30</v>
      </c>
      <c r="J30" s="20">
        <f>E160/E$185</f>
        <v>0.97751360641649954</v>
      </c>
      <c r="K30" s="20">
        <f>F160/F$185</f>
        <v>0.98706690084623983</v>
      </c>
      <c r="L30" s="20">
        <f>G160/G$185</f>
        <v>0.93612363168061818</v>
      </c>
      <c r="M30" s="66" t="e">
        <f>J30/#REF!</f>
        <v>#REF!</v>
      </c>
      <c r="N30" s="66" t="e">
        <f>K30/#REF!</f>
        <v>#REF!</v>
      </c>
      <c r="O30" s="66" t="e">
        <f>L30/#REF!</f>
        <v>#REF!</v>
      </c>
      <c r="P30" s="65">
        <v>0.96610580053866746</v>
      </c>
      <c r="Q30" s="65">
        <v>0.93787890641766614</v>
      </c>
      <c r="R30" s="65">
        <v>0.95778608595947723</v>
      </c>
      <c r="S30" s="20" t="e">
        <f t="shared" si="0"/>
        <v>#REF!</v>
      </c>
      <c r="T30" s="22" t="s">
        <v>30</v>
      </c>
      <c r="U30" s="20">
        <v>0.96699999999999997</v>
      </c>
      <c r="V30" s="23">
        <v>2.7199999999999998E-2</v>
      </c>
      <c r="W30" s="20" t="e">
        <f>U30/#REF!</f>
        <v>#REF!</v>
      </c>
      <c r="X30" s="20">
        <v>0.98559105859295382</v>
      </c>
      <c r="Y30" s="20" t="e">
        <f t="shared" si="1"/>
        <v>#REF!</v>
      </c>
      <c r="Z30" s="20">
        <v>0.95392359763860357</v>
      </c>
      <c r="AA30" s="20" t="e">
        <f t="shared" si="2"/>
        <v>#REF!</v>
      </c>
    </row>
    <row r="31" spans="4:27" x14ac:dyDescent="0.3">
      <c r="D31" s="9" t="s">
        <v>76</v>
      </c>
      <c r="E31" s="16">
        <v>1082</v>
      </c>
      <c r="F31" s="9">
        <v>970</v>
      </c>
      <c r="G31" s="9">
        <v>987</v>
      </c>
      <c r="I31" s="22" t="s">
        <v>31</v>
      </c>
      <c r="J31" s="20">
        <f>E166/E$185</f>
        <v>0.62202807218562017</v>
      </c>
      <c r="K31" s="20">
        <f>F166/F$185</f>
        <v>0.84799616797062116</v>
      </c>
      <c r="L31" s="20">
        <f>G166/G$185</f>
        <v>0.75853187379265941</v>
      </c>
      <c r="M31" s="66" t="e">
        <f>J31/#REF!</f>
        <v>#REF!</v>
      </c>
      <c r="N31" s="66" t="e">
        <f>K31/#REF!</f>
        <v>#REF!</v>
      </c>
      <c r="O31" s="66" t="e">
        <f>L31/#REF!</f>
        <v>#REF!</v>
      </c>
      <c r="P31" s="65">
        <v>0.753</v>
      </c>
      <c r="Q31" s="65">
        <v>0.92</v>
      </c>
      <c r="R31" s="65">
        <v>0.80300000000000005</v>
      </c>
      <c r="S31" s="20" t="e">
        <f t="shared" si="0"/>
        <v>#REF!</v>
      </c>
      <c r="T31" s="22" t="s">
        <v>31</v>
      </c>
      <c r="U31" s="20">
        <v>0.74299999999999999</v>
      </c>
      <c r="V31" s="23">
        <v>0.1138</v>
      </c>
      <c r="W31" s="20" t="e">
        <f>U31/#REF!</f>
        <v>#REF!</v>
      </c>
      <c r="X31" s="20">
        <v>0.82548976738996316</v>
      </c>
      <c r="Y31" s="20" t="e">
        <f t="shared" si="1"/>
        <v>#REF!</v>
      </c>
      <c r="Z31" s="20">
        <f t="shared" si="1"/>
        <v>0.82902407377496945</v>
      </c>
      <c r="AA31" s="20" t="e">
        <f t="shared" si="2"/>
        <v>#REF!</v>
      </c>
    </row>
    <row r="32" spans="4:27" x14ac:dyDescent="0.3">
      <c r="D32" s="9" t="s">
        <v>301</v>
      </c>
      <c r="E32" s="16">
        <v>3472</v>
      </c>
      <c r="F32" s="9">
        <v>3110</v>
      </c>
      <c r="G32" s="9">
        <v>3167</v>
      </c>
      <c r="I32" s="22" t="s">
        <v>32</v>
      </c>
      <c r="J32" s="20">
        <f>E172/E$185</f>
        <v>0.97765683185333718</v>
      </c>
      <c r="K32" s="20">
        <f>F172/F$185</f>
        <v>1</v>
      </c>
      <c r="L32" s="20">
        <f>G172/G$185</f>
        <v>0.93638119768190597</v>
      </c>
      <c r="M32" s="66" t="e">
        <f>J32/#REF!</f>
        <v>#REF!</v>
      </c>
      <c r="N32" s="66" t="e">
        <f>K32/#REF!</f>
        <v>#REF!</v>
      </c>
      <c r="O32" s="66" t="e">
        <f>L32/#REF!</f>
        <v>#REF!</v>
      </c>
      <c r="P32" s="65">
        <v>0.998</v>
      </c>
      <c r="Q32" s="65">
        <v>0.97</v>
      </c>
      <c r="R32" s="65">
        <v>1</v>
      </c>
      <c r="S32" s="20" t="e">
        <f t="shared" si="0"/>
        <v>#REF!</v>
      </c>
      <c r="T32" s="22" t="s">
        <v>32</v>
      </c>
      <c r="U32" s="20">
        <v>0.97130000000000005</v>
      </c>
      <c r="V32" s="23">
        <v>3.2500000000000001E-2</v>
      </c>
      <c r="W32" s="20" t="e">
        <f>U32/#REF!</f>
        <v>#REF!</v>
      </c>
      <c r="X32" s="20">
        <v>0.98962392542528665</v>
      </c>
      <c r="Y32" s="20" t="e">
        <f t="shared" si="1"/>
        <v>#REF!</v>
      </c>
      <c r="Z32" s="20">
        <f t="shared" si="1"/>
        <v>0.99386096662986079</v>
      </c>
      <c r="AA32" s="20" t="e">
        <f t="shared" si="2"/>
        <v>#REF!</v>
      </c>
    </row>
    <row r="33" spans="4:27" x14ac:dyDescent="0.3">
      <c r="D33" s="9" t="s">
        <v>302</v>
      </c>
      <c r="E33" s="16">
        <v>5877</v>
      </c>
      <c r="F33" s="9">
        <v>5265</v>
      </c>
      <c r="G33" s="9">
        <v>5360</v>
      </c>
      <c r="I33" s="22" t="s">
        <v>33</v>
      </c>
      <c r="J33" s="20">
        <f>E178/E$185</f>
        <v>0.57347464909767976</v>
      </c>
      <c r="K33" s="20">
        <f>F178/F$185</f>
        <v>0.84352546702858056</v>
      </c>
      <c r="L33" s="20">
        <f>G178/G$185</f>
        <v>0.67739858338699288</v>
      </c>
      <c r="M33" s="66" t="e">
        <f>J33/#REF!</f>
        <v>#REF!</v>
      </c>
      <c r="N33" s="66" t="e">
        <f>K33/#REF!</f>
        <v>#REF!</v>
      </c>
      <c r="O33" s="66" t="e">
        <f>L33/#REF!</f>
        <v>#REF!</v>
      </c>
      <c r="P33" s="65">
        <v>0.76200000000000001</v>
      </c>
      <c r="Q33" s="65">
        <v>0.93799999999999994</v>
      </c>
      <c r="R33" s="65">
        <v>0.80500000000000005</v>
      </c>
      <c r="S33" s="20" t="e">
        <f t="shared" si="0"/>
        <v>#REF!</v>
      </c>
      <c r="T33" s="22" t="s">
        <v>33</v>
      </c>
      <c r="U33" s="20">
        <v>0.69799999999999995</v>
      </c>
      <c r="V33" s="23">
        <v>0.13669999999999999</v>
      </c>
      <c r="W33" s="20" t="e">
        <f>U33/#REF!</f>
        <v>#REF!</v>
      </c>
      <c r="X33" s="20">
        <v>0.83489254417174508</v>
      </c>
      <c r="Y33" s="20" t="e">
        <f t="shared" si="1"/>
        <v>#REF!</v>
      </c>
      <c r="Z33" s="20">
        <f t="shared" si="1"/>
        <v>0.83846710822599146</v>
      </c>
      <c r="AA33" s="20" t="e">
        <f t="shared" si="2"/>
        <v>#REF!</v>
      </c>
    </row>
    <row r="34" spans="4:27" x14ac:dyDescent="0.3">
      <c r="D34" s="9" t="s">
        <v>303</v>
      </c>
      <c r="E34" s="16">
        <v>6982</v>
      </c>
      <c r="F34" s="9">
        <v>6255</v>
      </c>
      <c r="G34" s="9">
        <v>6368</v>
      </c>
      <c r="I34" s="22" t="s">
        <v>34</v>
      </c>
      <c r="J34" s="20">
        <f>E184/E$185</f>
        <v>0.88370094528788312</v>
      </c>
      <c r="K34" s="20">
        <f>F184/F$185</f>
        <v>0.95321730799936133</v>
      </c>
      <c r="L34" s="20">
        <f>G184/G$185</f>
        <v>0.77527366387636831</v>
      </c>
      <c r="M34" s="66" t="e">
        <f>J34/#REF!</f>
        <v>#REF!</v>
      </c>
      <c r="N34" s="66" t="e">
        <f>K34/#REF!</f>
        <v>#REF!</v>
      </c>
      <c r="O34" s="66" t="e">
        <f>L34/#REF!</f>
        <v>#REF!</v>
      </c>
      <c r="P34" s="65">
        <v>0.94</v>
      </c>
      <c r="Q34" s="65">
        <v>0.97499999999999998</v>
      </c>
      <c r="R34" s="65">
        <v>0.81499999999999995</v>
      </c>
      <c r="S34" s="20" t="e">
        <f t="shared" si="0"/>
        <v>#REF!</v>
      </c>
      <c r="T34" s="22" t="s">
        <v>34</v>
      </c>
      <c r="U34" s="20">
        <v>0.87070000000000003</v>
      </c>
      <c r="V34" s="23">
        <v>8.9700000000000002E-2</v>
      </c>
      <c r="W34" s="20" t="e">
        <f>U34/#REF!</f>
        <v>#REF!</v>
      </c>
      <c r="X34" s="20">
        <v>0.90998519735729999</v>
      </c>
      <c r="Y34" s="20" t="e">
        <f t="shared" si="1"/>
        <v>#REF!</v>
      </c>
      <c r="Z34" s="20">
        <f t="shared" si="1"/>
        <v>0.91388126805415437</v>
      </c>
      <c r="AA34" s="20" t="e">
        <f t="shared" si="2"/>
        <v>#REF!</v>
      </c>
    </row>
    <row r="35" spans="4:27" x14ac:dyDescent="0.3">
      <c r="D35" s="9" t="s">
        <v>83</v>
      </c>
      <c r="E35" s="16">
        <v>0</v>
      </c>
      <c r="F35" s="9">
        <v>0</v>
      </c>
      <c r="G35" s="9">
        <v>0</v>
      </c>
      <c r="J35" s="20"/>
      <c r="K35" s="20"/>
      <c r="L35" s="20"/>
      <c r="M35" s="63" t="e">
        <f>MAX(M5:M34)</f>
        <v>#REF!</v>
      </c>
      <c r="N35" s="63" t="e">
        <f t="shared" ref="N35" si="3">MAX(N5:N34)</f>
        <v>#REF!</v>
      </c>
      <c r="O35" s="63" t="e">
        <f t="shared" ref="O35" si="4">MAX(O5:O34)</f>
        <v>#REF!</v>
      </c>
      <c r="P35" s="63">
        <f>MAX(P5:P34)</f>
        <v>1</v>
      </c>
      <c r="Q35" s="63">
        <f t="shared" ref="Q35:R35" si="5">MAX(Q5:Q34)</f>
        <v>1</v>
      </c>
      <c r="R35" s="63">
        <f t="shared" si="5"/>
        <v>1</v>
      </c>
      <c r="S35" s="20"/>
      <c r="W35" s="63" t="e">
        <f>MAX(W5:W34)</f>
        <v>#REF!</v>
      </c>
      <c r="X35" s="63">
        <f>MAX(X5:X34)</f>
        <v>0.99573678678724875</v>
      </c>
    </row>
    <row r="36" spans="4:27" x14ac:dyDescent="0.3">
      <c r="D36" s="9" t="s">
        <v>304</v>
      </c>
      <c r="E36" s="16">
        <v>521</v>
      </c>
      <c r="F36" s="9">
        <v>498</v>
      </c>
      <c r="G36" s="9">
        <v>498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4:27" x14ac:dyDescent="0.3">
      <c r="D37" s="9" t="s">
        <v>305</v>
      </c>
      <c r="E37" s="16">
        <v>1389</v>
      </c>
      <c r="F37" s="9">
        <v>1328</v>
      </c>
      <c r="G37" s="9">
        <v>1326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4:27" x14ac:dyDescent="0.3">
      <c r="D38" s="9" t="s">
        <v>306</v>
      </c>
      <c r="E38" s="16">
        <v>2698</v>
      </c>
      <c r="F38" s="9">
        <v>2580</v>
      </c>
      <c r="G38" s="9">
        <v>2576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4:27" x14ac:dyDescent="0.3">
      <c r="D39" s="9" t="s">
        <v>307</v>
      </c>
      <c r="E39" s="16">
        <v>4392</v>
      </c>
      <c r="F39" s="9">
        <v>4200</v>
      </c>
      <c r="G39" s="9">
        <v>4193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4:27" x14ac:dyDescent="0.3">
      <c r="D40" s="9" t="s">
        <v>90</v>
      </c>
      <c r="E40" s="16">
        <v>5229</v>
      </c>
      <c r="F40" s="9">
        <v>5001</v>
      </c>
      <c r="G40" s="9">
        <v>4993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4:27" x14ac:dyDescent="0.3">
      <c r="D41" s="9" t="s">
        <v>91</v>
      </c>
      <c r="E41" s="16">
        <v>0</v>
      </c>
      <c r="F41" s="9">
        <v>0</v>
      </c>
      <c r="G41" s="9">
        <v>0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4:27" x14ac:dyDescent="0.3">
      <c r="D42" s="9" t="s">
        <v>308</v>
      </c>
      <c r="E42" s="16">
        <v>226</v>
      </c>
      <c r="F42" s="9">
        <v>164</v>
      </c>
      <c r="G42" s="9">
        <v>192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4:27" x14ac:dyDescent="0.3">
      <c r="D43" s="9" t="s">
        <v>309</v>
      </c>
      <c r="E43" s="16">
        <v>333</v>
      </c>
      <c r="F43" s="9">
        <v>241</v>
      </c>
      <c r="G43" s="9">
        <v>282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4:27" x14ac:dyDescent="0.3">
      <c r="D44" s="9" t="s">
        <v>94</v>
      </c>
      <c r="E44" s="16">
        <v>2512</v>
      </c>
      <c r="F44" s="9">
        <v>1823</v>
      </c>
      <c r="G44" s="9">
        <v>2130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 spans="4:27" x14ac:dyDescent="0.3">
      <c r="D45" s="9" t="s">
        <v>96</v>
      </c>
      <c r="E45" s="16">
        <v>4253</v>
      </c>
      <c r="F45" s="9">
        <v>3087</v>
      </c>
      <c r="G45" s="9">
        <v>3607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</row>
    <row r="46" spans="4:27" x14ac:dyDescent="0.3">
      <c r="D46" s="9" t="s">
        <v>98</v>
      </c>
      <c r="E46" s="16">
        <v>5965</v>
      </c>
      <c r="F46" s="9">
        <v>4330</v>
      </c>
      <c r="G46" s="9">
        <v>5059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spans="4:27" x14ac:dyDescent="0.3">
      <c r="D47" s="9" t="s">
        <v>99</v>
      </c>
      <c r="E47" s="16">
        <v>0</v>
      </c>
      <c r="F47" s="9">
        <v>0</v>
      </c>
      <c r="G47" s="9">
        <v>0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 spans="4:27" x14ac:dyDescent="0.3">
      <c r="D48" s="9" t="s">
        <v>310</v>
      </c>
      <c r="E48" s="16">
        <v>13</v>
      </c>
      <c r="F48" s="9">
        <v>9</v>
      </c>
      <c r="G48" s="9">
        <v>12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spans="4:19" x14ac:dyDescent="0.3">
      <c r="D49" s="9" t="s">
        <v>311</v>
      </c>
      <c r="E49" s="16">
        <v>541</v>
      </c>
      <c r="F49" s="9">
        <v>390</v>
      </c>
      <c r="G49" s="9">
        <v>497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4:19" x14ac:dyDescent="0.3">
      <c r="D50" s="9" t="s">
        <v>312</v>
      </c>
      <c r="E50" s="16">
        <v>2889</v>
      </c>
      <c r="F50" s="9">
        <v>2081</v>
      </c>
      <c r="G50" s="9">
        <v>2652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4:19" x14ac:dyDescent="0.3">
      <c r="D51" s="9" t="s">
        <v>313</v>
      </c>
      <c r="E51" s="16">
        <v>4721</v>
      </c>
      <c r="F51" s="9">
        <v>3400</v>
      </c>
      <c r="G51" s="9">
        <v>4334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spans="4:19" x14ac:dyDescent="0.3">
      <c r="D52" s="9" t="s">
        <v>106</v>
      </c>
      <c r="E52" s="16">
        <v>6026</v>
      </c>
      <c r="F52" s="9">
        <v>4340</v>
      </c>
      <c r="G52" s="9">
        <v>5531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spans="4:19" x14ac:dyDescent="0.3">
      <c r="D53" s="9" t="s">
        <v>107</v>
      </c>
      <c r="E53" s="16">
        <v>0</v>
      </c>
      <c r="F53" s="9">
        <v>0</v>
      </c>
      <c r="G53" s="9">
        <v>0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</row>
    <row r="54" spans="4:19" x14ac:dyDescent="0.3">
      <c r="D54" s="9" t="s">
        <v>314</v>
      </c>
      <c r="E54" s="16">
        <v>198</v>
      </c>
      <c r="F54" s="9">
        <v>155</v>
      </c>
      <c r="G54" s="9">
        <v>184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</row>
    <row r="55" spans="4:19" x14ac:dyDescent="0.3">
      <c r="D55" s="9" t="s">
        <v>315</v>
      </c>
      <c r="E55" s="16">
        <v>547</v>
      </c>
      <c r="F55" s="9">
        <v>427</v>
      </c>
      <c r="G55" s="9">
        <v>508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4:19" x14ac:dyDescent="0.3">
      <c r="D56" s="9" t="s">
        <v>316</v>
      </c>
      <c r="E56" s="16">
        <v>1798</v>
      </c>
      <c r="F56" s="9">
        <v>1406</v>
      </c>
      <c r="G56" s="9">
        <v>1671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4:19" x14ac:dyDescent="0.3">
      <c r="D57" s="9" t="s">
        <v>111</v>
      </c>
      <c r="E57" s="16">
        <v>4011</v>
      </c>
      <c r="F57" s="9">
        <v>3135</v>
      </c>
      <c r="G57" s="9">
        <v>3728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4:19" x14ac:dyDescent="0.3">
      <c r="D58" s="9" t="s">
        <v>113</v>
      </c>
      <c r="E58" s="16">
        <v>5954</v>
      </c>
      <c r="F58" s="9">
        <v>4654</v>
      </c>
      <c r="G58" s="9">
        <v>5534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4:19" x14ac:dyDescent="0.3">
      <c r="D59" s="9" t="s">
        <v>115</v>
      </c>
      <c r="E59" s="16">
        <v>0</v>
      </c>
      <c r="F59" s="9">
        <v>0</v>
      </c>
      <c r="G59" s="9">
        <v>0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4:19" x14ac:dyDescent="0.3">
      <c r="D60" s="9" t="s">
        <v>317</v>
      </c>
      <c r="E60" s="16">
        <v>302</v>
      </c>
      <c r="F60" s="9">
        <v>266</v>
      </c>
      <c r="G60" s="9">
        <v>356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4:19" x14ac:dyDescent="0.3">
      <c r="D61" s="9" t="s">
        <v>318</v>
      </c>
      <c r="E61" s="16">
        <v>1610</v>
      </c>
      <c r="F61" s="9">
        <v>1417</v>
      </c>
      <c r="G61" s="9">
        <v>1890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4:19" x14ac:dyDescent="0.3">
      <c r="D62" s="9" t="s">
        <v>319</v>
      </c>
      <c r="E62" s="16">
        <v>3783</v>
      </c>
      <c r="F62" s="9">
        <v>3330</v>
      </c>
      <c r="G62" s="9">
        <v>4442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4:19" x14ac:dyDescent="0.3">
      <c r="D63" s="9" t="s">
        <v>320</v>
      </c>
      <c r="E63" s="16">
        <v>5158</v>
      </c>
      <c r="F63" s="9">
        <v>4540</v>
      </c>
      <c r="G63" s="9">
        <v>6056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4:19" x14ac:dyDescent="0.3">
      <c r="D64" s="9" t="s">
        <v>122</v>
      </c>
      <c r="E64" s="16">
        <v>6614</v>
      </c>
      <c r="F64" s="9">
        <v>5822</v>
      </c>
      <c r="G64" s="9">
        <v>7765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4:19" x14ac:dyDescent="0.3">
      <c r="D65" s="9" t="s">
        <v>123</v>
      </c>
      <c r="E65" s="16">
        <v>0</v>
      </c>
      <c r="F65" s="9">
        <v>0</v>
      </c>
      <c r="G65" s="9">
        <v>0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 spans="4:19" x14ac:dyDescent="0.3">
      <c r="D66" s="9" t="s">
        <v>321</v>
      </c>
      <c r="E66" s="16">
        <v>54</v>
      </c>
      <c r="F66" s="9">
        <v>47</v>
      </c>
      <c r="G66" s="9">
        <v>60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</row>
    <row r="67" spans="4:19" x14ac:dyDescent="0.3">
      <c r="D67" s="9" t="s">
        <v>322</v>
      </c>
      <c r="E67" s="16">
        <v>1218</v>
      </c>
      <c r="F67" s="9">
        <v>1044</v>
      </c>
      <c r="G67" s="9">
        <v>1315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 spans="4:19" x14ac:dyDescent="0.3">
      <c r="D68" s="9" t="s">
        <v>323</v>
      </c>
      <c r="E68" s="16">
        <v>3585</v>
      </c>
      <c r="F68" s="9">
        <v>3072</v>
      </c>
      <c r="G68" s="9">
        <v>3872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</row>
    <row r="69" spans="4:19" x14ac:dyDescent="0.3">
      <c r="D69" s="9" t="s">
        <v>129</v>
      </c>
      <c r="E69" s="16">
        <v>5594</v>
      </c>
      <c r="F69" s="9">
        <v>4794</v>
      </c>
      <c r="G69" s="9">
        <v>6042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4:19" x14ac:dyDescent="0.3">
      <c r="D70" s="9" t="s">
        <v>130</v>
      </c>
      <c r="E70" s="16">
        <v>6730</v>
      </c>
      <c r="F70" s="9">
        <v>5767</v>
      </c>
      <c r="G70" s="9">
        <v>7269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4:19" x14ac:dyDescent="0.3">
      <c r="D71" s="9" t="s">
        <v>131</v>
      </c>
      <c r="E71" s="16">
        <v>0</v>
      </c>
      <c r="F71" s="9">
        <v>0</v>
      </c>
      <c r="G71" s="9">
        <v>0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4:19" x14ac:dyDescent="0.3">
      <c r="D72" s="9" t="s">
        <v>324</v>
      </c>
      <c r="E72" s="16">
        <v>81</v>
      </c>
      <c r="F72" s="9">
        <v>105</v>
      </c>
      <c r="G72" s="9">
        <v>93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 spans="4:19" x14ac:dyDescent="0.3">
      <c r="D73" s="9" t="s">
        <v>325</v>
      </c>
      <c r="E73" s="16">
        <v>301</v>
      </c>
      <c r="F73" s="9">
        <v>389</v>
      </c>
      <c r="G73" s="9">
        <v>340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</row>
    <row r="74" spans="4:19" x14ac:dyDescent="0.3">
      <c r="D74" s="9" t="s">
        <v>326</v>
      </c>
      <c r="E74" s="16">
        <v>949</v>
      </c>
      <c r="F74" s="9">
        <v>1226</v>
      </c>
      <c r="G74" s="9">
        <v>1070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</row>
    <row r="75" spans="4:19" x14ac:dyDescent="0.3">
      <c r="D75" s="9" t="s">
        <v>327</v>
      </c>
      <c r="E75" s="16">
        <v>2016</v>
      </c>
      <c r="F75" s="9">
        <v>2606</v>
      </c>
      <c r="G75" s="9">
        <v>2274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</row>
    <row r="76" spans="4:19" x14ac:dyDescent="0.3">
      <c r="D76" s="9" t="s">
        <v>138</v>
      </c>
      <c r="E76" s="16">
        <v>3236</v>
      </c>
      <c r="F76" s="9">
        <v>4184</v>
      </c>
      <c r="G76" s="9">
        <v>3651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 spans="4:19" x14ac:dyDescent="0.3">
      <c r="D77" s="9" t="s">
        <v>139</v>
      </c>
      <c r="E77" s="16">
        <v>0</v>
      </c>
      <c r="F77" s="9">
        <v>0</v>
      </c>
      <c r="G77" s="9">
        <v>0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</row>
    <row r="78" spans="4:19" x14ac:dyDescent="0.3">
      <c r="D78" s="9" t="s">
        <v>328</v>
      </c>
      <c r="E78" s="16">
        <v>145</v>
      </c>
      <c r="F78" s="9">
        <v>155</v>
      </c>
      <c r="G78" s="9">
        <v>162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</row>
    <row r="79" spans="4:19" x14ac:dyDescent="0.3">
      <c r="D79" s="9" t="s">
        <v>329</v>
      </c>
      <c r="E79" s="16">
        <v>284</v>
      </c>
      <c r="F79" s="9">
        <v>304</v>
      </c>
      <c r="G79" s="9">
        <v>316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</row>
    <row r="80" spans="4:19" x14ac:dyDescent="0.3">
      <c r="D80" s="9" t="s">
        <v>330</v>
      </c>
      <c r="E80" s="16">
        <v>1091</v>
      </c>
      <c r="F80" s="9">
        <v>1167</v>
      </c>
      <c r="G80" s="9">
        <v>1217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</row>
    <row r="81" spans="4:19" x14ac:dyDescent="0.3">
      <c r="D81" s="9" t="s">
        <v>331</v>
      </c>
      <c r="E81" s="16">
        <v>2417</v>
      </c>
      <c r="F81" s="9">
        <v>2585</v>
      </c>
      <c r="G81" s="9">
        <v>2695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82" spans="4:19" x14ac:dyDescent="0.3">
      <c r="D82" s="9" t="s">
        <v>145</v>
      </c>
      <c r="E82" s="16">
        <v>3955</v>
      </c>
      <c r="F82" s="9">
        <v>4229</v>
      </c>
      <c r="G82" s="9">
        <v>4409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 spans="4:19" x14ac:dyDescent="0.3">
      <c r="D83" s="9" t="s">
        <v>147</v>
      </c>
      <c r="E83" s="16">
        <v>0</v>
      </c>
      <c r="F83" s="9">
        <v>0</v>
      </c>
      <c r="G83" s="9">
        <v>0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</row>
    <row r="84" spans="4:19" x14ac:dyDescent="0.3">
      <c r="D84" s="9" t="s">
        <v>332</v>
      </c>
      <c r="E84" s="16">
        <v>225</v>
      </c>
      <c r="F84" s="9">
        <v>191</v>
      </c>
      <c r="G84" s="9">
        <v>248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</row>
    <row r="85" spans="4:19" x14ac:dyDescent="0.3">
      <c r="D85" s="9" t="s">
        <v>149</v>
      </c>
      <c r="E85" s="16">
        <v>1947</v>
      </c>
      <c r="F85" s="9">
        <v>1646</v>
      </c>
      <c r="G85" s="9">
        <v>2139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</row>
    <row r="86" spans="4:19" x14ac:dyDescent="0.3">
      <c r="D86" s="9" t="s">
        <v>333</v>
      </c>
      <c r="E86" s="16">
        <v>3704</v>
      </c>
      <c r="F86" s="9">
        <v>3130</v>
      </c>
      <c r="G86" s="9">
        <v>4069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</row>
    <row r="87" spans="4:19" x14ac:dyDescent="0.3">
      <c r="D87" s="9" t="s">
        <v>334</v>
      </c>
      <c r="E87" s="16">
        <v>5565</v>
      </c>
      <c r="F87" s="9">
        <v>4704</v>
      </c>
      <c r="G87" s="9">
        <v>6114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</row>
    <row r="88" spans="4:19" x14ac:dyDescent="0.3">
      <c r="D88" s="9" t="s">
        <v>335</v>
      </c>
      <c r="E88" s="16">
        <v>6609</v>
      </c>
      <c r="F88" s="9">
        <v>5586</v>
      </c>
      <c r="G88" s="9">
        <v>7260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</row>
    <row r="89" spans="4:19" x14ac:dyDescent="0.3">
      <c r="D89" s="9" t="s">
        <v>155</v>
      </c>
      <c r="E89" s="16">
        <v>0</v>
      </c>
      <c r="F89" s="9">
        <v>0</v>
      </c>
      <c r="G89" s="9">
        <v>0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</row>
    <row r="90" spans="4:19" x14ac:dyDescent="0.3">
      <c r="D90" s="9" t="s">
        <v>336</v>
      </c>
      <c r="E90" s="16">
        <v>433</v>
      </c>
      <c r="F90" s="9">
        <v>414</v>
      </c>
      <c r="G90" s="9">
        <v>461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</row>
    <row r="91" spans="4:19" x14ac:dyDescent="0.3">
      <c r="D91" s="9" t="s">
        <v>337</v>
      </c>
      <c r="E91" s="16">
        <v>1101</v>
      </c>
      <c r="F91" s="9">
        <v>1053</v>
      </c>
      <c r="G91" s="9">
        <v>1172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</row>
    <row r="92" spans="4:19" x14ac:dyDescent="0.3">
      <c r="D92" s="9" t="s">
        <v>157</v>
      </c>
      <c r="E92" s="16">
        <v>1636</v>
      </c>
      <c r="F92" s="9">
        <v>1565</v>
      </c>
      <c r="G92" s="9">
        <v>1742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</row>
    <row r="93" spans="4:19" x14ac:dyDescent="0.3">
      <c r="D93" s="9" t="s">
        <v>338</v>
      </c>
      <c r="E93" s="16">
        <v>2695</v>
      </c>
      <c r="F93" s="9">
        <v>2578</v>
      </c>
      <c r="G93" s="9">
        <v>2870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</row>
    <row r="94" spans="4:19" x14ac:dyDescent="0.3">
      <c r="D94" s="9" t="s">
        <v>339</v>
      </c>
      <c r="E94" s="16">
        <v>4511</v>
      </c>
      <c r="F94" s="9">
        <v>4316</v>
      </c>
      <c r="G94" s="9">
        <v>4804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</row>
    <row r="95" spans="4:19" x14ac:dyDescent="0.3">
      <c r="D95" s="9" t="s">
        <v>340</v>
      </c>
      <c r="E95" s="16">
        <v>0</v>
      </c>
      <c r="F95" s="9">
        <v>0</v>
      </c>
      <c r="G95" s="9">
        <v>0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</row>
    <row r="96" spans="4:19" x14ac:dyDescent="0.3">
      <c r="D96" s="9" t="s">
        <v>163</v>
      </c>
      <c r="E96" s="16">
        <v>0</v>
      </c>
      <c r="F96" s="9">
        <v>0</v>
      </c>
      <c r="G96" s="9">
        <v>0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</row>
    <row r="97" spans="4:19" x14ac:dyDescent="0.3">
      <c r="D97" s="9" t="s">
        <v>341</v>
      </c>
      <c r="E97" s="16">
        <v>266</v>
      </c>
      <c r="F97" s="9">
        <v>266</v>
      </c>
      <c r="G97" s="9">
        <v>309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</row>
    <row r="98" spans="4:19" x14ac:dyDescent="0.3">
      <c r="D98" s="9" t="s">
        <v>165</v>
      </c>
      <c r="E98" s="16">
        <v>955</v>
      </c>
      <c r="F98" s="9">
        <v>956</v>
      </c>
      <c r="G98" s="9">
        <v>1110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</row>
    <row r="99" spans="4:19" x14ac:dyDescent="0.3">
      <c r="D99" s="9" t="s">
        <v>167</v>
      </c>
      <c r="E99" s="16">
        <v>2350</v>
      </c>
      <c r="F99" s="9">
        <v>2353</v>
      </c>
      <c r="G99" s="9">
        <v>2731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</row>
    <row r="100" spans="4:19" x14ac:dyDescent="0.3">
      <c r="D100" s="9" t="s">
        <v>170</v>
      </c>
      <c r="E100" s="16">
        <v>4135</v>
      </c>
      <c r="F100" s="9">
        <v>4140</v>
      </c>
      <c r="G100" s="9">
        <v>4807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</row>
    <row r="101" spans="4:19" x14ac:dyDescent="0.3">
      <c r="D101" s="9" t="s">
        <v>171</v>
      </c>
      <c r="E101" s="16">
        <v>0</v>
      </c>
      <c r="F101" s="9">
        <v>0</v>
      </c>
      <c r="G101" s="9">
        <v>0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</row>
    <row r="102" spans="4:19" x14ac:dyDescent="0.3">
      <c r="D102" s="9" t="s">
        <v>342</v>
      </c>
      <c r="E102" s="16">
        <v>87</v>
      </c>
      <c r="F102" s="9">
        <v>95</v>
      </c>
      <c r="G102" s="9">
        <v>100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</row>
    <row r="103" spans="4:19" x14ac:dyDescent="0.3">
      <c r="D103" s="9" t="s">
        <v>172</v>
      </c>
      <c r="E103" s="16">
        <v>651</v>
      </c>
      <c r="F103" s="9">
        <v>706</v>
      </c>
      <c r="G103" s="9">
        <v>747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</row>
    <row r="104" spans="4:19" x14ac:dyDescent="0.3">
      <c r="D104" s="9" t="s">
        <v>343</v>
      </c>
      <c r="E104" s="16">
        <v>2317</v>
      </c>
      <c r="F104" s="9">
        <v>2513</v>
      </c>
      <c r="G104" s="9">
        <v>2658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</row>
    <row r="105" spans="4:19" x14ac:dyDescent="0.3">
      <c r="D105" s="9" t="s">
        <v>177</v>
      </c>
      <c r="E105" s="16">
        <v>4047</v>
      </c>
      <c r="F105" s="9">
        <v>4391</v>
      </c>
      <c r="G105" s="9">
        <v>4644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</row>
    <row r="106" spans="4:19" x14ac:dyDescent="0.3">
      <c r="D106" s="9" t="s">
        <v>178</v>
      </c>
      <c r="E106" s="16">
        <v>4994</v>
      </c>
      <c r="F106" s="9">
        <v>5418</v>
      </c>
      <c r="G106" s="9">
        <v>5730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</row>
    <row r="107" spans="4:19" x14ac:dyDescent="0.3">
      <c r="D107" s="9" t="s">
        <v>179</v>
      </c>
      <c r="E107" s="16">
        <v>0</v>
      </c>
      <c r="F107" s="9">
        <v>0</v>
      </c>
      <c r="G107" s="9">
        <v>0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08" spans="4:19" x14ac:dyDescent="0.3">
      <c r="D108" s="9" t="s">
        <v>344</v>
      </c>
      <c r="E108" s="16">
        <v>343</v>
      </c>
      <c r="F108" s="9">
        <v>343</v>
      </c>
      <c r="G108" s="9">
        <v>368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</row>
    <row r="109" spans="4:19" x14ac:dyDescent="0.3">
      <c r="D109" s="9" t="s">
        <v>180</v>
      </c>
      <c r="E109" s="16">
        <v>947</v>
      </c>
      <c r="F109" s="9">
        <v>947</v>
      </c>
      <c r="G109" s="9">
        <v>1017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</row>
    <row r="110" spans="4:19" x14ac:dyDescent="0.3">
      <c r="D110" s="9" t="s">
        <v>182</v>
      </c>
      <c r="E110" s="16">
        <v>2349</v>
      </c>
      <c r="F110" s="9">
        <v>2349</v>
      </c>
      <c r="G110" s="9">
        <v>2522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</row>
    <row r="111" spans="4:19" x14ac:dyDescent="0.3">
      <c r="D111" s="9" t="s">
        <v>345</v>
      </c>
      <c r="E111" s="16">
        <v>4557</v>
      </c>
      <c r="F111" s="9">
        <v>4556</v>
      </c>
      <c r="G111" s="9">
        <v>4892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</row>
    <row r="112" spans="4:19" x14ac:dyDescent="0.3">
      <c r="D112" s="9" t="s">
        <v>186</v>
      </c>
      <c r="E112" s="16">
        <v>5587</v>
      </c>
      <c r="F112" s="9">
        <v>5586</v>
      </c>
      <c r="G112" s="9">
        <v>5997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</row>
    <row r="113" spans="4:19" x14ac:dyDescent="0.3">
      <c r="D113" s="9" t="s">
        <v>187</v>
      </c>
      <c r="E113" s="16">
        <v>0</v>
      </c>
      <c r="F113" s="9">
        <v>0</v>
      </c>
      <c r="G113" s="9">
        <v>0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</row>
    <row r="114" spans="4:19" x14ac:dyDescent="0.3">
      <c r="D114" s="9" t="s">
        <v>346</v>
      </c>
      <c r="E114" s="16">
        <v>198</v>
      </c>
      <c r="F114" s="9">
        <v>199</v>
      </c>
      <c r="G114" s="9">
        <v>226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</row>
    <row r="115" spans="4:19" x14ac:dyDescent="0.3">
      <c r="D115" s="9" t="s">
        <v>347</v>
      </c>
      <c r="E115" s="16">
        <v>1127</v>
      </c>
      <c r="F115" s="9">
        <v>1132</v>
      </c>
      <c r="G115" s="9">
        <v>1287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</row>
    <row r="116" spans="4:19" x14ac:dyDescent="0.3">
      <c r="D116" s="9" t="s">
        <v>348</v>
      </c>
      <c r="E116" s="16">
        <v>2684</v>
      </c>
      <c r="F116" s="9">
        <v>2697</v>
      </c>
      <c r="G116" s="9">
        <v>3066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</row>
    <row r="117" spans="4:19" x14ac:dyDescent="0.3">
      <c r="D117" s="9" t="s">
        <v>349</v>
      </c>
      <c r="E117" s="16">
        <v>4206</v>
      </c>
      <c r="F117" s="9">
        <v>4226</v>
      </c>
      <c r="G117" s="9">
        <v>4804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</row>
    <row r="118" spans="4:19" x14ac:dyDescent="0.3">
      <c r="D118" s="9" t="s">
        <v>194</v>
      </c>
      <c r="E118" s="16">
        <v>5467</v>
      </c>
      <c r="F118" s="9">
        <v>5493</v>
      </c>
      <c r="G118" s="9">
        <v>6245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</row>
    <row r="119" spans="4:19" x14ac:dyDescent="0.3">
      <c r="D119" s="9" t="s">
        <v>195</v>
      </c>
      <c r="E119" s="16">
        <v>0</v>
      </c>
      <c r="F119" s="9">
        <v>0</v>
      </c>
      <c r="G119" s="9">
        <v>0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</row>
    <row r="120" spans="4:19" x14ac:dyDescent="0.3">
      <c r="D120" s="9" t="s">
        <v>350</v>
      </c>
      <c r="E120" s="16">
        <v>121</v>
      </c>
      <c r="F120" s="9">
        <v>114</v>
      </c>
      <c r="G120" s="9">
        <v>113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</row>
    <row r="121" spans="4:19" x14ac:dyDescent="0.3">
      <c r="D121" s="9" t="s">
        <v>351</v>
      </c>
      <c r="E121" s="16">
        <v>1196</v>
      </c>
      <c r="F121" s="9">
        <v>1125</v>
      </c>
      <c r="G121" s="9">
        <v>1117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</row>
    <row r="122" spans="4:19" x14ac:dyDescent="0.3">
      <c r="D122" s="9" t="s">
        <v>352</v>
      </c>
      <c r="E122" s="16">
        <v>2526</v>
      </c>
      <c r="F122" s="9">
        <v>2376</v>
      </c>
      <c r="G122" s="9">
        <v>2359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</row>
    <row r="123" spans="4:19" x14ac:dyDescent="0.3">
      <c r="D123" s="9" t="s">
        <v>353</v>
      </c>
      <c r="E123" s="16">
        <v>4655</v>
      </c>
      <c r="F123" s="9">
        <v>4379</v>
      </c>
      <c r="G123" s="9">
        <v>4347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</row>
    <row r="124" spans="4:19" x14ac:dyDescent="0.3">
      <c r="D124" s="9" t="s">
        <v>202</v>
      </c>
      <c r="E124" s="16">
        <v>6315</v>
      </c>
      <c r="F124" s="9">
        <v>5940</v>
      </c>
      <c r="G124" s="9">
        <v>5897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</row>
    <row r="125" spans="4:19" x14ac:dyDescent="0.3">
      <c r="D125" s="9" t="s">
        <v>203</v>
      </c>
      <c r="E125" s="16">
        <v>0</v>
      </c>
      <c r="F125" s="9">
        <v>0</v>
      </c>
      <c r="G125" s="9">
        <v>0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</row>
    <row r="126" spans="4:19" x14ac:dyDescent="0.3">
      <c r="D126" s="9" t="s">
        <v>354</v>
      </c>
      <c r="E126" s="16">
        <v>117</v>
      </c>
      <c r="F126" s="9">
        <v>109</v>
      </c>
      <c r="G126" s="9">
        <v>118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</row>
    <row r="127" spans="4:19" x14ac:dyDescent="0.3">
      <c r="D127" s="9" t="s">
        <v>204</v>
      </c>
      <c r="E127" s="16">
        <v>571</v>
      </c>
      <c r="F127" s="9">
        <v>529</v>
      </c>
      <c r="G127" s="9">
        <v>577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</row>
    <row r="128" spans="4:19" x14ac:dyDescent="0.3">
      <c r="D128" s="9" t="s">
        <v>206</v>
      </c>
      <c r="E128" s="16">
        <v>1931</v>
      </c>
      <c r="F128" s="9">
        <v>1790</v>
      </c>
      <c r="G128" s="9">
        <v>1951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</row>
    <row r="129" spans="4:19" x14ac:dyDescent="0.3">
      <c r="D129" s="9" t="s">
        <v>355</v>
      </c>
      <c r="E129" s="16">
        <v>3163</v>
      </c>
      <c r="F129" s="9">
        <v>2932</v>
      </c>
      <c r="G129" s="9">
        <v>3196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</row>
    <row r="130" spans="4:19" x14ac:dyDescent="0.3">
      <c r="D130" s="9" t="s">
        <v>210</v>
      </c>
      <c r="E130" s="16">
        <v>4757</v>
      </c>
      <c r="F130" s="9">
        <v>4410</v>
      </c>
      <c r="G130" s="9">
        <v>4807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</row>
    <row r="131" spans="4:19" x14ac:dyDescent="0.3">
      <c r="D131" s="9" t="s">
        <v>211</v>
      </c>
      <c r="E131" s="16">
        <v>0</v>
      </c>
      <c r="F131" s="9">
        <v>0</v>
      </c>
      <c r="G131" s="9">
        <v>0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</row>
    <row r="132" spans="4:19" x14ac:dyDescent="0.3">
      <c r="D132" s="9" t="s">
        <v>356</v>
      </c>
      <c r="E132" s="16">
        <v>20</v>
      </c>
      <c r="F132" s="9">
        <v>25</v>
      </c>
      <c r="G132" s="9">
        <v>26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</row>
    <row r="133" spans="4:19" x14ac:dyDescent="0.3">
      <c r="D133" s="9" t="s">
        <v>357</v>
      </c>
      <c r="E133" s="16">
        <v>457</v>
      </c>
      <c r="F133" s="9">
        <v>554</v>
      </c>
      <c r="G133" s="9">
        <v>585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  <row r="134" spans="4:19" x14ac:dyDescent="0.3">
      <c r="D134" s="9" t="s">
        <v>358</v>
      </c>
      <c r="E134" s="16">
        <v>2222</v>
      </c>
      <c r="F134" s="9">
        <v>2697</v>
      </c>
      <c r="G134" s="9">
        <v>2846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 spans="4:19" x14ac:dyDescent="0.3">
      <c r="D135" s="9" t="s">
        <v>359</v>
      </c>
      <c r="E135" s="16">
        <v>3442</v>
      </c>
      <c r="F135" s="9">
        <v>4177</v>
      </c>
      <c r="G135" s="9">
        <v>4408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</row>
    <row r="136" spans="4:19" x14ac:dyDescent="0.3">
      <c r="D136" s="9" t="s">
        <v>218</v>
      </c>
      <c r="E136" s="16">
        <v>4760</v>
      </c>
      <c r="F136" s="9">
        <v>5777</v>
      </c>
      <c r="G136" s="9">
        <v>6097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</row>
    <row r="137" spans="4:19" x14ac:dyDescent="0.3">
      <c r="D137" s="9" t="s">
        <v>219</v>
      </c>
      <c r="E137" s="16">
        <v>0</v>
      </c>
      <c r="F137" s="9">
        <v>0</v>
      </c>
      <c r="G137" s="9">
        <v>0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</row>
    <row r="138" spans="4:19" x14ac:dyDescent="0.3">
      <c r="D138" s="9" t="s">
        <v>360</v>
      </c>
      <c r="E138" s="16">
        <v>21</v>
      </c>
      <c r="F138" s="9">
        <v>27</v>
      </c>
      <c r="G138" s="9">
        <v>21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</row>
    <row r="139" spans="4:19" x14ac:dyDescent="0.3">
      <c r="D139" s="9" t="s">
        <v>220</v>
      </c>
      <c r="E139" s="16">
        <v>463</v>
      </c>
      <c r="F139" s="9">
        <v>580</v>
      </c>
      <c r="G139" s="9">
        <v>451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</row>
    <row r="140" spans="4:19" x14ac:dyDescent="0.3">
      <c r="D140" s="9" t="s">
        <v>361</v>
      </c>
      <c r="E140" s="16">
        <v>1115</v>
      </c>
      <c r="F140" s="9">
        <v>1396</v>
      </c>
      <c r="G140" s="9">
        <v>1086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</row>
    <row r="141" spans="4:19" x14ac:dyDescent="0.3">
      <c r="D141" s="9" t="s">
        <v>362</v>
      </c>
      <c r="E141" s="16">
        <v>3311</v>
      </c>
      <c r="F141" s="9">
        <v>4146</v>
      </c>
      <c r="G141" s="9">
        <v>3224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</row>
    <row r="142" spans="4:19" x14ac:dyDescent="0.3">
      <c r="D142" s="9" t="s">
        <v>226</v>
      </c>
      <c r="E142" s="16">
        <v>4506</v>
      </c>
      <c r="F142" s="9">
        <v>5643</v>
      </c>
      <c r="G142" s="9">
        <v>4388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</row>
    <row r="143" spans="4:19" x14ac:dyDescent="0.3">
      <c r="D143" s="9" t="s">
        <v>227</v>
      </c>
      <c r="E143" s="16">
        <v>0</v>
      </c>
      <c r="F143" s="9">
        <v>0</v>
      </c>
      <c r="G143" s="62">
        <v>0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</row>
    <row r="144" spans="4:19" x14ac:dyDescent="0.3">
      <c r="D144" s="9" t="s">
        <v>363</v>
      </c>
      <c r="E144" s="16">
        <v>449</v>
      </c>
      <c r="F144" s="9">
        <v>413</v>
      </c>
      <c r="G144" s="62">
        <v>514.17088726317763</v>
      </c>
      <c r="J144" s="20"/>
      <c r="K144" s="20"/>
      <c r="L144" s="20"/>
      <c r="M144" s="20"/>
      <c r="N144" s="20"/>
      <c r="O144" s="20"/>
      <c r="P144" s="20"/>
      <c r="Q144" s="20"/>
      <c r="R144" s="20"/>
      <c r="S144" s="20"/>
    </row>
    <row r="145" spans="4:19" x14ac:dyDescent="0.3">
      <c r="D145" s="9" t="s">
        <v>229</v>
      </c>
      <c r="E145" s="16">
        <v>1362</v>
      </c>
      <c r="F145" s="9">
        <v>1255</v>
      </c>
      <c r="G145" s="62">
        <v>1559.2632714312513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</row>
    <row r="146" spans="4:19" x14ac:dyDescent="0.3">
      <c r="D146" s="9" t="s">
        <v>364</v>
      </c>
      <c r="E146" s="16">
        <v>2984</v>
      </c>
      <c r="F146" s="9">
        <v>2750</v>
      </c>
      <c r="G146" s="62">
        <v>3414.9395047833427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</row>
    <row r="147" spans="4:19" x14ac:dyDescent="0.3">
      <c r="D147" s="9" t="s">
        <v>233</v>
      </c>
      <c r="E147" s="16">
        <v>4627</v>
      </c>
      <c r="F147" s="9">
        <v>4264</v>
      </c>
      <c r="G147" s="62">
        <v>5295.3775089101482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</row>
    <row r="148" spans="4:19" x14ac:dyDescent="0.3">
      <c r="D148" s="9" t="s">
        <v>234</v>
      </c>
      <c r="E148" s="16">
        <v>6785</v>
      </c>
      <c r="F148" s="9">
        <v>6253</v>
      </c>
      <c r="G148" s="62">
        <v>7765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</row>
    <row r="149" spans="4:19" x14ac:dyDescent="0.3">
      <c r="D149" s="9" t="s">
        <v>235</v>
      </c>
      <c r="E149" s="16">
        <v>0</v>
      </c>
      <c r="F149" s="9">
        <v>0</v>
      </c>
      <c r="G149" s="9">
        <v>0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</row>
    <row r="150" spans="4:19" x14ac:dyDescent="0.3">
      <c r="D150" s="9" t="s">
        <v>365</v>
      </c>
      <c r="E150" s="16">
        <v>141</v>
      </c>
      <c r="F150" s="9">
        <v>134</v>
      </c>
      <c r="G150" s="9">
        <v>141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</row>
    <row r="151" spans="4:19" x14ac:dyDescent="0.3">
      <c r="D151" s="9" t="s">
        <v>366</v>
      </c>
      <c r="E151" s="16">
        <v>1774</v>
      </c>
      <c r="F151" s="9">
        <v>1685</v>
      </c>
      <c r="G151" s="9">
        <v>1772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</row>
    <row r="152" spans="4:19" x14ac:dyDescent="0.3">
      <c r="D152" s="9" t="s">
        <v>367</v>
      </c>
      <c r="E152" s="16">
        <v>3861</v>
      </c>
      <c r="F152" s="9">
        <v>3667</v>
      </c>
      <c r="G152" s="9">
        <v>3857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</row>
    <row r="153" spans="4:19" x14ac:dyDescent="0.3">
      <c r="D153" s="9" t="s">
        <v>368</v>
      </c>
      <c r="E153" s="16">
        <v>5017</v>
      </c>
      <c r="F153" s="9">
        <v>4765</v>
      </c>
      <c r="G153" s="9">
        <v>5012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</row>
    <row r="154" spans="4:19" x14ac:dyDescent="0.3">
      <c r="D154" s="9" t="s">
        <v>242</v>
      </c>
      <c r="E154" s="16">
        <v>5895</v>
      </c>
      <c r="F154" s="9">
        <v>5599</v>
      </c>
      <c r="G154" s="9">
        <v>5889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</row>
    <row r="155" spans="4:19" x14ac:dyDescent="0.3">
      <c r="D155" s="9" t="s">
        <v>243</v>
      </c>
      <c r="E155" s="16">
        <v>0</v>
      </c>
      <c r="F155" s="9">
        <v>0</v>
      </c>
      <c r="G155" s="9">
        <v>0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</row>
    <row r="156" spans="4:19" x14ac:dyDescent="0.3">
      <c r="D156" s="9" t="s">
        <v>369</v>
      </c>
      <c r="E156" s="16">
        <v>235</v>
      </c>
      <c r="F156" s="9">
        <v>213</v>
      </c>
      <c r="G156" s="9">
        <v>250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</row>
    <row r="157" spans="4:19" x14ac:dyDescent="0.3">
      <c r="D157" s="9" t="s">
        <v>370</v>
      </c>
      <c r="E157" s="16">
        <v>2213</v>
      </c>
      <c r="F157" s="9">
        <v>2004</v>
      </c>
      <c r="G157" s="9">
        <v>2356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</row>
    <row r="158" spans="4:19" x14ac:dyDescent="0.3">
      <c r="D158" s="9" t="s">
        <v>247</v>
      </c>
      <c r="E158" s="16">
        <v>4040</v>
      </c>
      <c r="F158" s="9">
        <v>3659</v>
      </c>
      <c r="G158" s="9">
        <v>4302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</row>
    <row r="159" spans="4:19" x14ac:dyDescent="0.3">
      <c r="D159" s="9" t="s">
        <v>249</v>
      </c>
      <c r="E159" s="16">
        <v>5908</v>
      </c>
      <c r="F159" s="9">
        <v>5351</v>
      </c>
      <c r="G159" s="9">
        <v>6292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</row>
    <row r="160" spans="4:19" x14ac:dyDescent="0.3">
      <c r="D160" s="9" t="s">
        <v>371</v>
      </c>
      <c r="E160" s="16">
        <v>6825</v>
      </c>
      <c r="F160" s="9">
        <v>6182</v>
      </c>
      <c r="G160" s="9">
        <v>7269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</row>
    <row r="161" spans="4:19" x14ac:dyDescent="0.3">
      <c r="D161" s="9" t="s">
        <v>251</v>
      </c>
      <c r="E161" s="16">
        <v>0</v>
      </c>
      <c r="F161" s="9">
        <v>0</v>
      </c>
      <c r="G161" s="9">
        <v>0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</row>
    <row r="162" spans="4:19" x14ac:dyDescent="0.3">
      <c r="D162" s="9" t="s">
        <v>372</v>
      </c>
      <c r="E162" s="16">
        <v>204</v>
      </c>
      <c r="F162" s="9">
        <v>250</v>
      </c>
      <c r="G162" s="9">
        <v>277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</row>
    <row r="163" spans="4:19" x14ac:dyDescent="0.3">
      <c r="D163" s="9" t="s">
        <v>373</v>
      </c>
      <c r="E163" s="16">
        <v>937</v>
      </c>
      <c r="F163" s="9">
        <v>1146</v>
      </c>
      <c r="G163" s="9">
        <v>1271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</row>
    <row r="164" spans="4:19" x14ac:dyDescent="0.3">
      <c r="D164" s="9" t="s">
        <v>374</v>
      </c>
      <c r="E164" s="16">
        <v>1989</v>
      </c>
      <c r="F164" s="9">
        <v>2432</v>
      </c>
      <c r="G164" s="9">
        <v>2697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</row>
    <row r="165" spans="4:19" x14ac:dyDescent="0.3">
      <c r="D165" s="9" t="s">
        <v>256</v>
      </c>
      <c r="E165" s="16">
        <v>3030</v>
      </c>
      <c r="F165" s="9">
        <v>3705</v>
      </c>
      <c r="G165" s="9">
        <v>4109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</row>
    <row r="166" spans="4:19" x14ac:dyDescent="0.3">
      <c r="D166" s="9" t="s">
        <v>258</v>
      </c>
      <c r="E166" s="16">
        <v>4343</v>
      </c>
      <c r="F166" s="9">
        <v>5311</v>
      </c>
      <c r="G166" s="9">
        <v>5890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</row>
    <row r="167" spans="4:19" x14ac:dyDescent="0.3">
      <c r="D167" s="9" t="s">
        <v>259</v>
      </c>
      <c r="E167" s="16">
        <v>0</v>
      </c>
      <c r="F167" s="9">
        <v>0</v>
      </c>
      <c r="G167" s="9">
        <v>0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</row>
    <row r="168" spans="4:19" x14ac:dyDescent="0.3">
      <c r="D168" s="9" t="s">
        <v>375</v>
      </c>
      <c r="E168" s="16">
        <v>14</v>
      </c>
      <c r="F168" s="9">
        <v>12</v>
      </c>
      <c r="G168" s="9">
        <v>15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</row>
    <row r="169" spans="4:19" x14ac:dyDescent="0.3">
      <c r="D169" s="9" t="s">
        <v>376</v>
      </c>
      <c r="E169" s="16">
        <v>1126</v>
      </c>
      <c r="F169" s="9">
        <v>1033</v>
      </c>
      <c r="G169" s="9">
        <v>1200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</row>
    <row r="170" spans="4:19" x14ac:dyDescent="0.3">
      <c r="D170" s="9" t="s">
        <v>377</v>
      </c>
      <c r="E170" s="16">
        <v>3688</v>
      </c>
      <c r="F170" s="9">
        <v>3384</v>
      </c>
      <c r="G170" s="9">
        <v>3928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</row>
    <row r="171" spans="4:19" x14ac:dyDescent="0.3">
      <c r="D171" s="9" t="s">
        <v>265</v>
      </c>
      <c r="E171" s="16">
        <v>5562</v>
      </c>
      <c r="F171" s="9">
        <v>5104</v>
      </c>
      <c r="G171" s="9">
        <v>5925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</row>
    <row r="172" spans="4:19" x14ac:dyDescent="0.3">
      <c r="D172" s="9" t="s">
        <v>266</v>
      </c>
      <c r="E172" s="16">
        <v>6826</v>
      </c>
      <c r="F172" s="9">
        <v>6263</v>
      </c>
      <c r="G172" s="9">
        <v>7271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</row>
    <row r="173" spans="4:19" x14ac:dyDescent="0.3">
      <c r="D173" s="9" t="s">
        <v>267</v>
      </c>
      <c r="E173" s="16">
        <v>0</v>
      </c>
      <c r="F173" s="9">
        <v>0</v>
      </c>
      <c r="G173" s="9">
        <v>0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</row>
    <row r="174" spans="4:19" x14ac:dyDescent="0.3">
      <c r="D174" s="9" t="s">
        <v>378</v>
      </c>
      <c r="E174" s="16">
        <v>234</v>
      </c>
      <c r="F174" s="9">
        <v>308</v>
      </c>
      <c r="G174" s="9">
        <v>307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</row>
    <row r="175" spans="4:19" x14ac:dyDescent="0.3">
      <c r="D175" s="9" t="s">
        <v>268</v>
      </c>
      <c r="E175" s="16">
        <v>592</v>
      </c>
      <c r="F175" s="9">
        <v>781</v>
      </c>
      <c r="G175" s="9">
        <v>777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</row>
    <row r="176" spans="4:19" x14ac:dyDescent="0.3">
      <c r="D176" s="9" t="s">
        <v>379</v>
      </c>
      <c r="E176" s="16">
        <v>1647</v>
      </c>
      <c r="F176" s="9">
        <v>2173</v>
      </c>
      <c r="G176" s="9">
        <v>2163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</row>
    <row r="177" spans="4:19" x14ac:dyDescent="0.3">
      <c r="D177" s="9" t="s">
        <v>380</v>
      </c>
      <c r="E177" s="16">
        <v>2840</v>
      </c>
      <c r="F177" s="9">
        <v>3747</v>
      </c>
      <c r="G177" s="9">
        <v>3730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</row>
    <row r="178" spans="4:19" x14ac:dyDescent="0.3">
      <c r="D178" s="9" t="s">
        <v>274</v>
      </c>
      <c r="E178" s="16">
        <v>4004</v>
      </c>
      <c r="F178" s="9">
        <v>5283</v>
      </c>
      <c r="G178" s="9">
        <v>5260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</row>
    <row r="179" spans="4:19" x14ac:dyDescent="0.3">
      <c r="D179" s="9" t="s">
        <v>275</v>
      </c>
      <c r="E179" s="16">
        <v>0</v>
      </c>
      <c r="F179" s="9">
        <v>0</v>
      </c>
      <c r="G179" s="9">
        <v>0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</row>
    <row r="180" spans="4:19" x14ac:dyDescent="0.3">
      <c r="D180" s="9" t="s">
        <v>381</v>
      </c>
      <c r="E180" s="16">
        <v>290</v>
      </c>
      <c r="F180" s="9">
        <v>280</v>
      </c>
      <c r="G180" s="9">
        <v>283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</row>
    <row r="181" spans="4:19" x14ac:dyDescent="0.3">
      <c r="D181" s="9" t="s">
        <v>276</v>
      </c>
      <c r="E181" s="16">
        <v>837</v>
      </c>
      <c r="F181" s="9">
        <v>810</v>
      </c>
      <c r="G181" s="9">
        <v>817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</row>
    <row r="182" spans="4:19" x14ac:dyDescent="0.3">
      <c r="D182" s="9" t="s">
        <v>382</v>
      </c>
      <c r="E182" s="16">
        <v>2775</v>
      </c>
      <c r="F182" s="9">
        <v>2685</v>
      </c>
      <c r="G182" s="9">
        <v>2707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</row>
    <row r="183" spans="4:19" x14ac:dyDescent="0.3">
      <c r="D183" s="9" t="s">
        <v>383</v>
      </c>
      <c r="E183" s="16">
        <v>4408</v>
      </c>
      <c r="F183" s="9">
        <v>4265</v>
      </c>
      <c r="G183" s="9">
        <v>4301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</row>
    <row r="184" spans="4:19" x14ac:dyDescent="0.3">
      <c r="D184" s="9" t="s">
        <v>282</v>
      </c>
      <c r="E184" s="16">
        <v>6170</v>
      </c>
      <c r="F184" s="9">
        <v>5970</v>
      </c>
      <c r="G184" s="9">
        <v>6020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</row>
    <row r="185" spans="4:19" x14ac:dyDescent="0.3">
      <c r="E185" s="8">
        <f>MAX(E5:E184)</f>
        <v>6982</v>
      </c>
      <c r="F185" s="8">
        <f>MAX(F5:F184)</f>
        <v>6263</v>
      </c>
      <c r="G185" s="8">
        <f>MAX(G5:G184)</f>
        <v>7765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</row>
    <row r="186" spans="4:19" x14ac:dyDescent="0.3">
      <c r="J186" s="20"/>
      <c r="K186" s="20"/>
      <c r="L186" s="20"/>
      <c r="M186" s="20"/>
      <c r="N186" s="20"/>
      <c r="O186" s="20"/>
      <c r="P186" s="20"/>
      <c r="Q186" s="20"/>
      <c r="R186" s="20"/>
      <c r="S186" s="20"/>
    </row>
    <row r="187" spans="4:19" x14ac:dyDescent="0.3">
      <c r="J187" s="20"/>
      <c r="K187" s="20"/>
      <c r="L187" s="20"/>
      <c r="M187" s="20"/>
      <c r="N187" s="20"/>
      <c r="O187" s="20"/>
      <c r="P187" s="20"/>
      <c r="Q187" s="20"/>
      <c r="R187" s="20"/>
      <c r="S187" s="20"/>
    </row>
    <row r="188" spans="4:19" x14ac:dyDescent="0.3">
      <c r="J188" s="20"/>
      <c r="K188" s="20"/>
      <c r="L188" s="20"/>
      <c r="M188" s="20"/>
      <c r="N188" s="20"/>
      <c r="O188" s="20"/>
      <c r="P188" s="20"/>
      <c r="Q188" s="20"/>
      <c r="R188" s="20"/>
      <c r="S188" s="20"/>
    </row>
    <row r="189" spans="4:19" x14ac:dyDescent="0.3">
      <c r="J189" s="20"/>
      <c r="K189" s="20"/>
      <c r="L189" s="20"/>
      <c r="M189" s="20"/>
      <c r="N189" s="20"/>
      <c r="O189" s="20"/>
      <c r="P189" s="20"/>
      <c r="Q189" s="20"/>
      <c r="R189" s="20"/>
      <c r="S189" s="20"/>
    </row>
    <row r="190" spans="4:19" x14ac:dyDescent="0.3">
      <c r="J190" s="20"/>
      <c r="K190" s="20"/>
      <c r="L190" s="20"/>
      <c r="M190" s="20"/>
      <c r="N190" s="20"/>
      <c r="O190" s="20"/>
      <c r="P190" s="20"/>
      <c r="Q190" s="20"/>
      <c r="R190" s="20"/>
      <c r="S190" s="20"/>
    </row>
    <row r="191" spans="4:19" x14ac:dyDescent="0.3">
      <c r="J191" s="20"/>
      <c r="K191" s="20"/>
      <c r="L191" s="20"/>
      <c r="M191" s="20"/>
      <c r="N191" s="20"/>
      <c r="O191" s="20"/>
      <c r="P191" s="20"/>
      <c r="Q191" s="20"/>
      <c r="R191" s="20"/>
      <c r="S191" s="20"/>
    </row>
    <row r="192" spans="4:19" x14ac:dyDescent="0.3">
      <c r="J192" s="20"/>
      <c r="K192" s="20"/>
      <c r="L192" s="20"/>
      <c r="M192" s="20"/>
      <c r="N192" s="20"/>
      <c r="O192" s="20"/>
      <c r="P192" s="20"/>
      <c r="Q192" s="20"/>
      <c r="R192" s="20"/>
      <c r="S192" s="20"/>
    </row>
    <row r="193" spans="10:19" x14ac:dyDescent="0.3">
      <c r="J193" s="20"/>
      <c r="K193" s="20"/>
      <c r="L193" s="20"/>
      <c r="M193" s="20"/>
      <c r="N193" s="20"/>
      <c r="O193" s="20"/>
      <c r="P193" s="20"/>
      <c r="Q193" s="20"/>
      <c r="R193" s="20"/>
      <c r="S193" s="20"/>
    </row>
    <row r="194" spans="10:19" x14ac:dyDescent="0.3">
      <c r="J194" s="20"/>
      <c r="K194" s="20"/>
      <c r="L194" s="20"/>
      <c r="M194" s="20"/>
      <c r="N194" s="20"/>
      <c r="O194" s="20"/>
      <c r="P194" s="20"/>
      <c r="Q194" s="20"/>
      <c r="R194" s="20"/>
      <c r="S194" s="20"/>
    </row>
    <row r="195" spans="10:19" x14ac:dyDescent="0.3">
      <c r="J195" s="20"/>
      <c r="K195" s="20"/>
      <c r="L195" s="20"/>
      <c r="M195" s="20"/>
      <c r="N195" s="20"/>
      <c r="O195" s="20"/>
      <c r="P195" s="20"/>
      <c r="Q195" s="20"/>
      <c r="R195" s="20"/>
      <c r="S195" s="20"/>
    </row>
    <row r="196" spans="10:19" x14ac:dyDescent="0.3">
      <c r="J196" s="20"/>
      <c r="K196" s="20"/>
      <c r="L196" s="20"/>
      <c r="M196" s="20"/>
      <c r="N196" s="20"/>
      <c r="O196" s="20"/>
      <c r="P196" s="20"/>
      <c r="Q196" s="20"/>
      <c r="R196" s="20"/>
      <c r="S196" s="20"/>
    </row>
    <row r="197" spans="10:19" x14ac:dyDescent="0.3">
      <c r="J197" s="20"/>
      <c r="K197" s="20"/>
      <c r="L197" s="20"/>
      <c r="M197" s="20"/>
      <c r="N197" s="20"/>
      <c r="O197" s="20"/>
      <c r="P197" s="20"/>
      <c r="Q197" s="20"/>
      <c r="R197" s="20"/>
      <c r="S197" s="20"/>
    </row>
    <row r="198" spans="10:19" x14ac:dyDescent="0.3">
      <c r="J198" s="20"/>
      <c r="K198" s="20"/>
      <c r="L198" s="20"/>
      <c r="M198" s="20"/>
      <c r="N198" s="20"/>
      <c r="O198" s="20"/>
      <c r="P198" s="20"/>
      <c r="Q198" s="20"/>
      <c r="R198" s="20"/>
      <c r="S198" s="20"/>
    </row>
    <row r="199" spans="10:19" x14ac:dyDescent="0.3">
      <c r="J199" s="20"/>
      <c r="K199" s="20"/>
      <c r="L199" s="20"/>
      <c r="M199" s="20"/>
      <c r="N199" s="20"/>
      <c r="O199" s="20"/>
      <c r="P199" s="20"/>
      <c r="Q199" s="20"/>
      <c r="R199" s="20"/>
      <c r="S199" s="20"/>
    </row>
    <row r="200" spans="10:19" x14ac:dyDescent="0.3">
      <c r="J200" s="20"/>
      <c r="K200" s="20"/>
      <c r="L200" s="20"/>
      <c r="M200" s="20"/>
      <c r="N200" s="20"/>
      <c r="O200" s="20"/>
      <c r="P200" s="20"/>
      <c r="Q200" s="20"/>
      <c r="R200" s="20"/>
      <c r="S200" s="20"/>
    </row>
    <row r="201" spans="10:19" x14ac:dyDescent="0.3">
      <c r="J201" s="20"/>
      <c r="K201" s="20"/>
      <c r="L201" s="20"/>
      <c r="M201" s="20"/>
      <c r="N201" s="20"/>
      <c r="O201" s="20"/>
      <c r="P201" s="20"/>
      <c r="Q201" s="20"/>
      <c r="R201" s="20"/>
      <c r="S201" s="20"/>
    </row>
    <row r="202" spans="10:19" x14ac:dyDescent="0.3">
      <c r="J202" s="20"/>
      <c r="K202" s="20"/>
      <c r="L202" s="20"/>
      <c r="M202" s="20"/>
      <c r="N202" s="20"/>
      <c r="O202" s="20"/>
      <c r="P202" s="20"/>
      <c r="Q202" s="20"/>
      <c r="R202" s="20"/>
      <c r="S202" s="20"/>
    </row>
    <row r="203" spans="10:19" x14ac:dyDescent="0.3">
      <c r="J203" s="20"/>
      <c r="K203" s="20"/>
      <c r="L203" s="20"/>
      <c r="M203" s="20"/>
      <c r="N203" s="20"/>
      <c r="O203" s="20"/>
      <c r="P203" s="20"/>
      <c r="Q203" s="20"/>
      <c r="R203" s="20"/>
      <c r="S203" s="20"/>
    </row>
    <row r="204" spans="10:19" x14ac:dyDescent="0.3">
      <c r="J204" s="20"/>
      <c r="K204" s="20"/>
      <c r="L204" s="20"/>
      <c r="M204" s="20"/>
      <c r="N204" s="20"/>
      <c r="O204" s="20"/>
      <c r="P204" s="20"/>
      <c r="Q204" s="20"/>
      <c r="R204" s="20"/>
      <c r="S204" s="20"/>
    </row>
    <row r="205" spans="10:19" x14ac:dyDescent="0.3">
      <c r="J205" s="20"/>
      <c r="K205" s="20"/>
      <c r="L205" s="20"/>
      <c r="M205" s="20"/>
      <c r="N205" s="20"/>
      <c r="O205" s="20"/>
      <c r="P205" s="20"/>
      <c r="Q205" s="20"/>
      <c r="R205" s="20"/>
      <c r="S205" s="20"/>
    </row>
    <row r="206" spans="10:19" x14ac:dyDescent="0.3">
      <c r="J206" s="20"/>
      <c r="K206" s="20"/>
      <c r="L206" s="20"/>
      <c r="M206" s="20"/>
      <c r="N206" s="20"/>
      <c r="O206" s="20"/>
      <c r="P206" s="20"/>
      <c r="Q206" s="20"/>
      <c r="R206" s="20"/>
      <c r="S206" s="20"/>
    </row>
    <row r="207" spans="10:19" x14ac:dyDescent="0.3">
      <c r="J207" s="20"/>
      <c r="K207" s="20"/>
      <c r="L207" s="20"/>
      <c r="M207" s="20"/>
      <c r="N207" s="20"/>
      <c r="O207" s="20"/>
      <c r="P207" s="20"/>
      <c r="Q207" s="20"/>
      <c r="R207" s="20"/>
      <c r="S207" s="20"/>
    </row>
    <row r="208" spans="10:19" x14ac:dyDescent="0.3">
      <c r="J208" s="20"/>
      <c r="K208" s="20"/>
      <c r="L208" s="20"/>
      <c r="M208" s="20"/>
      <c r="N208" s="20"/>
      <c r="O208" s="20"/>
      <c r="P208" s="20"/>
      <c r="Q208" s="20"/>
      <c r="R208" s="20"/>
      <c r="S208" s="20"/>
    </row>
    <row r="209" spans="10:19" x14ac:dyDescent="0.3">
      <c r="J209" s="20"/>
      <c r="K209" s="20"/>
      <c r="L209" s="20"/>
      <c r="M209" s="20"/>
      <c r="N209" s="20"/>
      <c r="O209" s="20"/>
      <c r="P209" s="20"/>
      <c r="Q209" s="20"/>
      <c r="R209" s="20"/>
      <c r="S209" s="20"/>
    </row>
    <row r="210" spans="10:19" x14ac:dyDescent="0.3">
      <c r="J210" s="20"/>
      <c r="K210" s="20"/>
      <c r="L210" s="20"/>
      <c r="M210" s="20"/>
      <c r="N210" s="20"/>
      <c r="O210" s="20"/>
      <c r="P210" s="20"/>
      <c r="Q210" s="20"/>
      <c r="R210" s="20"/>
      <c r="S210" s="20"/>
    </row>
    <row r="211" spans="10:19" x14ac:dyDescent="0.3">
      <c r="J211" s="20"/>
      <c r="K211" s="20"/>
      <c r="L211" s="20"/>
      <c r="M211" s="20"/>
      <c r="N211" s="20"/>
      <c r="O211" s="20"/>
      <c r="P211" s="20"/>
      <c r="Q211" s="20"/>
      <c r="R211" s="20"/>
      <c r="S211" s="20"/>
    </row>
    <row r="212" spans="10:19" x14ac:dyDescent="0.3">
      <c r="J212" s="20"/>
      <c r="K212" s="20"/>
      <c r="L212" s="20"/>
      <c r="M212" s="20"/>
      <c r="N212" s="20"/>
      <c r="O212" s="20"/>
      <c r="P212" s="20"/>
      <c r="Q212" s="20"/>
      <c r="R212" s="20"/>
      <c r="S212" s="20"/>
    </row>
    <row r="213" spans="10:19" x14ac:dyDescent="0.3">
      <c r="J213" s="20"/>
      <c r="K213" s="20"/>
      <c r="L213" s="20"/>
      <c r="M213" s="20"/>
      <c r="N213" s="20"/>
      <c r="O213" s="20"/>
      <c r="P213" s="20"/>
      <c r="Q213" s="20"/>
      <c r="R213" s="20"/>
      <c r="S213" s="20"/>
    </row>
    <row r="214" spans="10:19" x14ac:dyDescent="0.3">
      <c r="J214" s="20"/>
      <c r="K214" s="20"/>
      <c r="L214" s="20"/>
      <c r="M214" s="20"/>
      <c r="N214" s="20"/>
      <c r="O214" s="20"/>
      <c r="P214" s="20"/>
      <c r="Q214" s="20"/>
      <c r="R214" s="20"/>
      <c r="S214" s="20"/>
    </row>
    <row r="215" spans="10:19" x14ac:dyDescent="0.3">
      <c r="J215" s="20"/>
      <c r="K215" s="20"/>
      <c r="L215" s="20"/>
      <c r="M215" s="20"/>
      <c r="N215" s="20"/>
      <c r="O215" s="20"/>
      <c r="P215" s="20"/>
      <c r="Q215" s="20"/>
      <c r="R215" s="20"/>
      <c r="S215" s="20"/>
    </row>
    <row r="216" spans="10:19" x14ac:dyDescent="0.3">
      <c r="J216" s="20"/>
      <c r="K216" s="20"/>
      <c r="L216" s="20"/>
      <c r="M216" s="20"/>
      <c r="N216" s="20"/>
      <c r="O216" s="20"/>
      <c r="P216" s="20"/>
      <c r="Q216" s="20"/>
      <c r="R216" s="20"/>
      <c r="S216" s="20"/>
    </row>
    <row r="217" spans="10:19" x14ac:dyDescent="0.3">
      <c r="J217" s="20"/>
      <c r="K217" s="20"/>
      <c r="L217" s="20"/>
      <c r="M217" s="20"/>
      <c r="N217" s="20"/>
      <c r="O217" s="20"/>
      <c r="P217" s="20"/>
      <c r="Q217" s="20"/>
      <c r="R217" s="20"/>
      <c r="S217" s="20"/>
    </row>
    <row r="218" spans="10:19" x14ac:dyDescent="0.3">
      <c r="J218" s="20"/>
      <c r="K218" s="20"/>
      <c r="L218" s="20"/>
      <c r="M218" s="20"/>
      <c r="N218" s="20"/>
      <c r="O218" s="20"/>
      <c r="P218" s="20"/>
      <c r="Q218" s="20"/>
      <c r="R218" s="20"/>
      <c r="S218" s="20"/>
    </row>
    <row r="219" spans="10:19" x14ac:dyDescent="0.3">
      <c r="J219" s="20"/>
      <c r="K219" s="20"/>
      <c r="L219" s="20"/>
      <c r="M219" s="20"/>
      <c r="N219" s="20"/>
      <c r="O219" s="20"/>
      <c r="P219" s="20"/>
      <c r="Q219" s="20"/>
      <c r="R219" s="20"/>
      <c r="S219" s="20"/>
    </row>
    <row r="220" spans="10:19" x14ac:dyDescent="0.3">
      <c r="J220" s="20"/>
      <c r="K220" s="20"/>
      <c r="L220" s="20"/>
      <c r="M220" s="20"/>
      <c r="N220" s="20"/>
      <c r="O220" s="20"/>
      <c r="P220" s="20"/>
      <c r="Q220" s="20"/>
      <c r="R220" s="20"/>
      <c r="S220" s="20"/>
    </row>
    <row r="221" spans="10:19" x14ac:dyDescent="0.3">
      <c r="J221" s="20"/>
      <c r="K221" s="20"/>
      <c r="L221" s="20"/>
      <c r="M221" s="20"/>
      <c r="N221" s="20"/>
      <c r="O221" s="20"/>
      <c r="P221" s="20"/>
      <c r="Q221" s="20"/>
      <c r="R221" s="20"/>
      <c r="S221" s="20"/>
    </row>
    <row r="222" spans="10:19" x14ac:dyDescent="0.3">
      <c r="J222" s="20"/>
      <c r="K222" s="20"/>
      <c r="L222" s="20"/>
      <c r="M222" s="20"/>
      <c r="N222" s="20"/>
      <c r="O222" s="20"/>
      <c r="P222" s="20"/>
      <c r="Q222" s="20"/>
      <c r="R222" s="20"/>
      <c r="S222" s="20"/>
    </row>
    <row r="223" spans="10:19" x14ac:dyDescent="0.3">
      <c r="J223" s="20"/>
      <c r="K223" s="20"/>
      <c r="L223" s="20"/>
      <c r="M223" s="20"/>
      <c r="N223" s="20"/>
      <c r="O223" s="20"/>
      <c r="P223" s="20"/>
      <c r="Q223" s="20"/>
      <c r="R223" s="20"/>
      <c r="S223" s="20"/>
    </row>
    <row r="224" spans="10:19" x14ac:dyDescent="0.3">
      <c r="J224" s="20"/>
      <c r="K224" s="20"/>
      <c r="L224" s="20"/>
      <c r="M224" s="20"/>
      <c r="N224" s="20"/>
      <c r="O224" s="20"/>
      <c r="P224" s="20"/>
      <c r="Q224" s="20"/>
      <c r="R224" s="20"/>
      <c r="S224" s="20"/>
    </row>
    <row r="225" spans="10:19" x14ac:dyDescent="0.3">
      <c r="J225" s="20"/>
      <c r="K225" s="20"/>
      <c r="L225" s="20"/>
      <c r="M225" s="20"/>
      <c r="N225" s="20"/>
      <c r="O225" s="20"/>
      <c r="P225" s="20"/>
      <c r="Q225" s="20"/>
      <c r="R225" s="20"/>
      <c r="S225" s="20"/>
    </row>
    <row r="226" spans="10:19" x14ac:dyDescent="0.3">
      <c r="J226" s="20"/>
      <c r="K226" s="20"/>
      <c r="L226" s="20"/>
      <c r="M226" s="20"/>
      <c r="N226" s="20"/>
      <c r="O226" s="20"/>
      <c r="P226" s="20"/>
      <c r="Q226" s="20"/>
      <c r="R226" s="20"/>
      <c r="S226" s="20"/>
    </row>
    <row r="227" spans="10:19" x14ac:dyDescent="0.3">
      <c r="J227" s="20"/>
      <c r="K227" s="20"/>
      <c r="L227" s="20"/>
      <c r="M227" s="20"/>
      <c r="N227" s="20"/>
      <c r="O227" s="20"/>
      <c r="P227" s="20"/>
      <c r="Q227" s="20"/>
      <c r="R227" s="20"/>
      <c r="S227" s="20"/>
    </row>
    <row r="228" spans="10:19" x14ac:dyDescent="0.3">
      <c r="J228" s="20"/>
      <c r="K228" s="20"/>
      <c r="L228" s="20"/>
      <c r="M228" s="20"/>
      <c r="N228" s="20"/>
      <c r="O228" s="20"/>
      <c r="P228" s="20"/>
      <c r="Q228" s="20"/>
      <c r="R228" s="20"/>
      <c r="S228" s="20"/>
    </row>
    <row r="229" spans="10:19" x14ac:dyDescent="0.3">
      <c r="J229" s="20"/>
      <c r="K229" s="20"/>
      <c r="L229" s="20"/>
      <c r="M229" s="20"/>
      <c r="N229" s="20"/>
      <c r="O229" s="20"/>
      <c r="P229" s="20"/>
      <c r="Q229" s="20"/>
      <c r="R229" s="20"/>
      <c r="S229" s="20"/>
    </row>
    <row r="230" spans="10:19" x14ac:dyDescent="0.3">
      <c r="J230" s="20"/>
      <c r="K230" s="20"/>
      <c r="L230" s="20"/>
      <c r="M230" s="20"/>
      <c r="N230" s="20"/>
      <c r="O230" s="20"/>
      <c r="P230" s="20"/>
      <c r="Q230" s="20"/>
      <c r="R230" s="20"/>
      <c r="S230" s="20"/>
    </row>
    <row r="231" spans="10:19" x14ac:dyDescent="0.3">
      <c r="J231" s="20"/>
      <c r="K231" s="20"/>
      <c r="L231" s="20"/>
      <c r="M231" s="20"/>
      <c r="N231" s="20"/>
      <c r="O231" s="20"/>
      <c r="P231" s="20"/>
      <c r="Q231" s="20"/>
      <c r="R231" s="20"/>
      <c r="S231" s="20"/>
    </row>
    <row r="232" spans="10:19" x14ac:dyDescent="0.3">
      <c r="J232" s="20"/>
      <c r="K232" s="20"/>
      <c r="L232" s="20"/>
      <c r="M232" s="20"/>
      <c r="N232" s="20"/>
      <c r="O232" s="20"/>
      <c r="P232" s="20"/>
      <c r="Q232" s="20"/>
      <c r="R232" s="20"/>
      <c r="S232" s="20"/>
    </row>
    <row r="233" spans="10:19" x14ac:dyDescent="0.3">
      <c r="J233" s="20"/>
      <c r="K233" s="20"/>
      <c r="L233" s="20"/>
      <c r="M233" s="20"/>
      <c r="N233" s="20"/>
      <c r="O233" s="20"/>
      <c r="P233" s="20"/>
      <c r="Q233" s="20"/>
      <c r="R233" s="20"/>
      <c r="S233" s="20"/>
    </row>
    <row r="234" spans="10:19" x14ac:dyDescent="0.3">
      <c r="J234" s="20"/>
      <c r="K234" s="20"/>
      <c r="L234" s="20"/>
      <c r="M234" s="20"/>
      <c r="N234" s="20"/>
      <c r="O234" s="20"/>
      <c r="P234" s="20"/>
      <c r="Q234" s="20"/>
      <c r="R234" s="20"/>
      <c r="S234" s="20"/>
    </row>
    <row r="235" spans="10:19" x14ac:dyDescent="0.3">
      <c r="J235" s="20"/>
      <c r="K235" s="20"/>
      <c r="L235" s="20"/>
      <c r="M235" s="20"/>
      <c r="N235" s="20"/>
      <c r="O235" s="20"/>
      <c r="P235" s="20"/>
      <c r="Q235" s="20"/>
      <c r="R235" s="20"/>
      <c r="S235" s="20"/>
    </row>
    <row r="236" spans="10:19" x14ac:dyDescent="0.3">
      <c r="J236" s="20"/>
      <c r="K236" s="20"/>
      <c r="L236" s="20"/>
      <c r="M236" s="20"/>
      <c r="N236" s="20"/>
      <c r="O236" s="20"/>
      <c r="P236" s="20"/>
      <c r="Q236" s="20"/>
      <c r="R236" s="20"/>
      <c r="S236" s="20"/>
    </row>
    <row r="237" spans="10:19" x14ac:dyDescent="0.3">
      <c r="J237" s="20"/>
      <c r="K237" s="20"/>
      <c r="L237" s="20"/>
      <c r="M237" s="20"/>
      <c r="N237" s="20"/>
      <c r="O237" s="20"/>
      <c r="P237" s="20"/>
      <c r="Q237" s="20"/>
      <c r="R237" s="20"/>
      <c r="S237" s="20"/>
    </row>
    <row r="238" spans="10:19" x14ac:dyDescent="0.3">
      <c r="J238" s="20"/>
      <c r="K238" s="20"/>
      <c r="L238" s="20"/>
      <c r="M238" s="20"/>
      <c r="N238" s="20"/>
      <c r="O238" s="20"/>
      <c r="P238" s="20"/>
      <c r="Q238" s="20"/>
      <c r="R238" s="20"/>
      <c r="S238" s="20"/>
    </row>
    <row r="239" spans="10:19" x14ac:dyDescent="0.3">
      <c r="J239" s="20"/>
      <c r="K239" s="20"/>
      <c r="L239" s="20"/>
      <c r="M239" s="20"/>
      <c r="N239" s="20"/>
      <c r="O239" s="20"/>
      <c r="P239" s="20"/>
      <c r="Q239" s="20"/>
      <c r="R239" s="20"/>
      <c r="S239" s="20"/>
    </row>
    <row r="240" spans="10:19" x14ac:dyDescent="0.3">
      <c r="J240" s="20"/>
      <c r="K240" s="20"/>
      <c r="L240" s="20"/>
      <c r="M240" s="20"/>
      <c r="N240" s="20"/>
      <c r="O240" s="20"/>
      <c r="P240" s="20"/>
      <c r="Q240" s="20"/>
      <c r="R240" s="20"/>
      <c r="S240" s="20"/>
    </row>
    <row r="241" spans="10:19" x14ac:dyDescent="0.3">
      <c r="J241" s="20"/>
      <c r="K241" s="20"/>
      <c r="L241" s="20"/>
      <c r="M241" s="20"/>
      <c r="N241" s="20"/>
      <c r="O241" s="20"/>
      <c r="P241" s="20"/>
      <c r="Q241" s="20"/>
      <c r="R241" s="20"/>
      <c r="S241" s="20"/>
    </row>
    <row r="242" spans="10:19" x14ac:dyDescent="0.3">
      <c r="J242" s="20"/>
      <c r="K242" s="20"/>
      <c r="L242" s="20"/>
      <c r="M242" s="20"/>
      <c r="N242" s="20"/>
      <c r="O242" s="20"/>
      <c r="P242" s="20"/>
      <c r="Q242" s="20"/>
      <c r="R242" s="20"/>
      <c r="S242" s="20"/>
    </row>
    <row r="243" spans="10:19" x14ac:dyDescent="0.3">
      <c r="J243" s="20"/>
      <c r="K243" s="20"/>
      <c r="L243" s="20"/>
      <c r="M243" s="20"/>
      <c r="N243" s="20"/>
      <c r="O243" s="20"/>
      <c r="P243" s="20"/>
      <c r="Q243" s="20"/>
      <c r="R243" s="20"/>
      <c r="S243" s="20"/>
    </row>
    <row r="244" spans="10:19" x14ac:dyDescent="0.3">
      <c r="J244" s="20"/>
      <c r="K244" s="20"/>
      <c r="L244" s="20"/>
      <c r="M244" s="20"/>
      <c r="N244" s="20"/>
      <c r="O244" s="20"/>
      <c r="P244" s="20"/>
      <c r="Q244" s="20"/>
      <c r="R244" s="20"/>
      <c r="S244" s="20"/>
    </row>
  </sheetData>
  <mergeCells count="2">
    <mergeCell ref="M3:O3"/>
    <mergeCell ref="P3:R3"/>
  </mergeCells>
  <phoneticPr fontId="11" type="noConversion"/>
  <conditionalFormatting sqref="U5:U34">
    <cfRule type="dataBar" priority="7">
      <dataBar>
        <cfvo type="min"/>
        <cfvo type="max"/>
        <color rgb="FFFFB628"/>
      </dataBar>
    </cfRule>
  </conditionalFormatting>
  <conditionalFormatting sqref="G5:G184">
    <cfRule type="top10" dxfId="5" priority="5" rank="1"/>
  </conditionalFormatting>
  <conditionalFormatting sqref="F5:F184">
    <cfRule type="top10" dxfId="4" priority="4" rank="1"/>
  </conditionalFormatting>
  <conditionalFormatting sqref="E5:E184">
    <cfRule type="top10" dxfId="3" priority="3" rank="1"/>
  </conditionalFormatting>
  <conditionalFormatting sqref="AA5:AA34">
    <cfRule type="dataBar" priority="2">
      <dataBar>
        <cfvo type="min"/>
        <cfvo type="max"/>
        <color rgb="FFFF555A"/>
      </dataBar>
    </cfRule>
  </conditionalFormatting>
  <conditionalFormatting sqref="Y5:Z34">
    <cfRule type="dataBar" priority="1">
      <dataBar>
        <cfvo type="min"/>
        <cfvo type="max"/>
        <color rgb="FFFFB628"/>
      </dataBar>
    </cfRule>
  </conditionalFormatting>
  <conditionalFormatting sqref="V5:V34">
    <cfRule type="dataBar" priority="9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499984740745262"/>
  </sheetPr>
  <dimension ref="D3:AG244"/>
  <sheetViews>
    <sheetView topLeftCell="D1" zoomScale="85" zoomScaleNormal="85" workbookViewId="0">
      <selection activeCell="Q39" sqref="Q39"/>
    </sheetView>
  </sheetViews>
  <sheetFormatPr defaultColWidth="9.1328125" defaultRowHeight="13.5" x14ac:dyDescent="0.3"/>
  <cols>
    <col min="1" max="3" width="9.1328125" style="9"/>
    <col min="4" max="4" width="31" style="9" bestFit="1" customWidth="1"/>
    <col min="5" max="8" width="9.1328125" style="9"/>
    <col min="9" max="9" width="16.73046875" style="9" bestFit="1" customWidth="1"/>
    <col min="10" max="10" width="8.86328125" style="9" customWidth="1"/>
    <col min="11" max="12" width="8.3984375" style="9" customWidth="1"/>
    <col min="13" max="15" width="8.3984375" style="9" hidden="1" customWidth="1"/>
    <col min="16" max="18" width="8.3984375" style="9" customWidth="1"/>
    <col min="19" max="25" width="9.1328125" style="9"/>
    <col min="26" max="26" width="16.59765625" style="9" bestFit="1" customWidth="1"/>
    <col min="27" max="16384" width="9.1328125" style="9"/>
  </cols>
  <sheetData>
    <row r="3" spans="4:33" x14ac:dyDescent="0.3">
      <c r="J3" s="72" t="s">
        <v>387</v>
      </c>
      <c r="K3" s="72"/>
      <c r="L3" s="72"/>
      <c r="S3" s="72" t="s">
        <v>388</v>
      </c>
      <c r="T3" s="72"/>
      <c r="U3" s="72"/>
    </row>
    <row r="4" spans="4:33" s="8" customFormat="1" x14ac:dyDescent="0.3">
      <c r="E4" s="8" t="s">
        <v>41</v>
      </c>
      <c r="F4" s="8" t="s">
        <v>42</v>
      </c>
      <c r="G4" s="8" t="s">
        <v>43</v>
      </c>
      <c r="J4" s="8" t="s">
        <v>41</v>
      </c>
      <c r="K4" s="8" t="s">
        <v>42</v>
      </c>
      <c r="L4" s="8" t="s">
        <v>43</v>
      </c>
      <c r="P4" s="8" t="s">
        <v>41</v>
      </c>
      <c r="Q4" s="8" t="s">
        <v>426</v>
      </c>
      <c r="R4" s="8" t="s">
        <v>43</v>
      </c>
      <c r="S4" s="8" t="s">
        <v>41</v>
      </c>
      <c r="T4" s="8" t="s">
        <v>42</v>
      </c>
      <c r="U4" s="8" t="s">
        <v>43</v>
      </c>
      <c r="V4" s="8" t="s">
        <v>427</v>
      </c>
      <c r="W4" s="8" t="s">
        <v>428</v>
      </c>
      <c r="X4" s="8" t="s">
        <v>5</v>
      </c>
      <c r="AA4" s="8" t="s">
        <v>283</v>
      </c>
      <c r="AB4" s="8" t="s">
        <v>284</v>
      </c>
    </row>
    <row r="5" spans="4:33" x14ac:dyDescent="0.3">
      <c r="D5" s="16" t="s">
        <v>40</v>
      </c>
      <c r="E5" s="9">
        <v>0</v>
      </c>
      <c r="F5" s="9">
        <v>0</v>
      </c>
      <c r="G5" s="9">
        <v>0</v>
      </c>
      <c r="H5" s="20"/>
      <c r="I5" s="22">
        <v>1600</v>
      </c>
      <c r="J5" s="20">
        <f>E10/E$185</f>
        <v>0.77699799484388432</v>
      </c>
      <c r="K5" s="20">
        <f>F10/F$185</f>
        <v>0.92080472616956732</v>
      </c>
      <c r="L5" s="20">
        <f>G10/G$185</f>
        <v>0.68911783644558922</v>
      </c>
      <c r="M5" s="20"/>
      <c r="N5" s="20"/>
      <c r="O5" s="20"/>
      <c r="P5" s="20"/>
      <c r="Q5" s="20"/>
      <c r="R5" s="20"/>
      <c r="S5" s="65">
        <v>0.86799999999999999</v>
      </c>
      <c r="T5" s="65">
        <v>0.78700000000000003</v>
      </c>
      <c r="U5" s="65">
        <v>0.88500000000000001</v>
      </c>
      <c r="V5" s="20">
        <f>AVERAGE(J5:L5,P5:R5)</f>
        <v>0.79564018581968021</v>
      </c>
      <c r="W5" s="20">
        <f>AVERAGE(S5:U5)</f>
        <v>0.84666666666666668</v>
      </c>
      <c r="X5" s="20">
        <f>AVERAGE(J5:L5,P5:R5,S5:U5)</f>
        <v>0.82115342624317345</v>
      </c>
      <c r="Y5" s="20">
        <f>STDEV(V5:W5)</f>
        <v>3.6081170626989616E-2</v>
      </c>
      <c r="Z5" s="22">
        <v>1600</v>
      </c>
      <c r="AA5" s="20" t="e">
        <f>AVERAGE(#REF!)</f>
        <v>#REF!</v>
      </c>
      <c r="AB5" s="23">
        <v>0.1171</v>
      </c>
      <c r="AC5" s="20" t="e">
        <f>AA5/#REF!</f>
        <v>#REF!</v>
      </c>
      <c r="AD5" s="20">
        <v>0.84668108376380979</v>
      </c>
      <c r="AE5" s="20" t="e">
        <f t="shared" ref="AE5:AF10" si="0">AC5/AC$35</f>
        <v>#REF!</v>
      </c>
      <c r="AF5" s="20">
        <f t="shared" si="0"/>
        <v>0.85030612004968886</v>
      </c>
      <c r="AG5" s="20" t="e">
        <f>STDEV(AE5:AF5)</f>
        <v>#REF!</v>
      </c>
    </row>
    <row r="6" spans="4:33" x14ac:dyDescent="0.3">
      <c r="D6" s="9" t="s">
        <v>384</v>
      </c>
      <c r="E6" s="16">
        <v>76</v>
      </c>
      <c r="F6" s="9">
        <v>81</v>
      </c>
      <c r="G6" s="9">
        <v>75</v>
      </c>
      <c r="H6" s="20"/>
      <c r="I6" s="22" t="s">
        <v>6</v>
      </c>
      <c r="J6" s="20">
        <f>E16/E$185</f>
        <v>0.9830993984531653</v>
      </c>
      <c r="K6" s="20">
        <f>F16/F$185</f>
        <v>0.97972217787003035</v>
      </c>
      <c r="L6" s="20">
        <f>G16/G$185</f>
        <v>0.80965872504829361</v>
      </c>
      <c r="M6" s="20"/>
      <c r="N6" s="20"/>
      <c r="O6" s="20"/>
      <c r="P6" s="20"/>
      <c r="Q6" s="20"/>
      <c r="R6" s="20"/>
      <c r="S6" s="65">
        <v>0.998</v>
      </c>
      <c r="T6" s="65">
        <v>0.95199999999999996</v>
      </c>
      <c r="U6" s="65">
        <v>0.97299999999999998</v>
      </c>
      <c r="V6" s="20">
        <f t="shared" ref="V6:V34" si="1">AVERAGE(J6:L6,P6:R6)</f>
        <v>0.92416010045716313</v>
      </c>
      <c r="W6" s="20">
        <f t="shared" ref="W6:W34" si="2">AVERAGE(S6:U6)</f>
        <v>0.97433333333333338</v>
      </c>
      <c r="X6" s="20">
        <f t="shared" ref="X6:X34" si="3">AVERAGE(J6:L6,P6:R6,S6:U6)</f>
        <v>0.9492467168952482</v>
      </c>
      <c r="Y6" s="20">
        <f t="shared" ref="Y6:Y34" si="4">STDEV(V6:W6)</f>
        <v>3.5477833200791814E-2</v>
      </c>
      <c r="Z6" s="22" t="s">
        <v>6</v>
      </c>
      <c r="AA6" s="20">
        <v>0.92430000000000001</v>
      </c>
      <c r="AB6" s="23">
        <v>9.9000000000000005E-2</v>
      </c>
      <c r="AC6" s="20" t="e">
        <f>AA6/#REF!</f>
        <v>#REF!</v>
      </c>
      <c r="AD6" s="20">
        <v>0.97442874785446365</v>
      </c>
      <c r="AE6" s="20" t="e">
        <f t="shared" si="0"/>
        <v>#REF!</v>
      </c>
      <c r="AF6" s="20">
        <f t="shared" si="0"/>
        <v>0.97860073142267279</v>
      </c>
      <c r="AG6" s="20" t="e">
        <f t="shared" ref="AG6:AG34" si="5">STDEV(AE6:AF6)</f>
        <v>#REF!</v>
      </c>
    </row>
    <row r="7" spans="4:33" ht="13.9" x14ac:dyDescent="0.35">
      <c r="D7" s="9" t="s">
        <v>385</v>
      </c>
      <c r="E7" s="16">
        <v>887</v>
      </c>
      <c r="F7" s="9">
        <v>943</v>
      </c>
      <c r="G7" s="9">
        <v>875</v>
      </c>
      <c r="H7" s="20"/>
      <c r="I7" s="22" t="s">
        <v>7</v>
      </c>
      <c r="J7" s="20">
        <f>E22/E$185</f>
        <v>0.9278143798338585</v>
      </c>
      <c r="K7" s="20">
        <f>F22/F$185</f>
        <v>0.9762094842727127</v>
      </c>
      <c r="L7" s="20">
        <f>G22/G$185</f>
        <v>0.82923374114616866</v>
      </c>
      <c r="M7" s="70">
        <v>0.95342906992350018</v>
      </c>
      <c r="N7" s="70">
        <v>0.85430922477262883</v>
      </c>
      <c r="O7" s="70">
        <v>0.8651999513796037</v>
      </c>
      <c r="P7" s="70">
        <f t="shared" ref="P7" si="6">M7*J$32</f>
        <v>0.93212644389828303</v>
      </c>
      <c r="Q7" s="70">
        <f t="shared" ref="Q7" si="7">N7*K$32</f>
        <v>0.85430922477262883</v>
      </c>
      <c r="R7" s="70">
        <f>O7*L$32</f>
        <v>0.81015696670716009</v>
      </c>
      <c r="S7" s="65">
        <v>0.94699999999999995</v>
      </c>
      <c r="T7" s="65">
        <v>0.97099999999999997</v>
      </c>
      <c r="U7" s="65">
        <v>0.91200000000000003</v>
      </c>
      <c r="V7" s="20">
        <f t="shared" si="1"/>
        <v>0.88830837343846858</v>
      </c>
      <c r="W7" s="20">
        <f t="shared" si="2"/>
        <v>0.94333333333333336</v>
      </c>
      <c r="X7" s="20">
        <f t="shared" si="3"/>
        <v>0.90665002673675688</v>
      </c>
      <c r="Y7" s="20">
        <f t="shared" si="4"/>
        <v>3.8908522276176701E-2</v>
      </c>
      <c r="Z7" s="22" t="s">
        <v>7</v>
      </c>
      <c r="AA7" s="20">
        <v>0.91100000000000003</v>
      </c>
      <c r="AB7" s="23">
        <v>7.4999999999999997E-2</v>
      </c>
      <c r="AC7" s="20" t="e">
        <f>AA7/#REF!</f>
        <v>#REF!</v>
      </c>
      <c r="AD7" s="20">
        <v>0.94324100871035466</v>
      </c>
      <c r="AE7" s="20" t="e">
        <f t="shared" si="0"/>
        <v>#REF!</v>
      </c>
      <c r="AF7" s="20">
        <f t="shared" si="0"/>
        <v>0.94727946303332622</v>
      </c>
      <c r="AG7" s="20" t="e">
        <f t="shared" si="5"/>
        <v>#REF!</v>
      </c>
    </row>
    <row r="8" spans="4:33" x14ac:dyDescent="0.3">
      <c r="D8" s="9" t="s">
        <v>46</v>
      </c>
      <c r="E8" s="16">
        <v>2394</v>
      </c>
      <c r="F8" s="9">
        <v>2544</v>
      </c>
      <c r="G8" s="9">
        <v>2361</v>
      </c>
      <c r="H8" s="20"/>
      <c r="I8" s="22" t="s">
        <v>8</v>
      </c>
      <c r="J8" s="20">
        <f>E28/E$185</f>
        <v>0.85519908335720429</v>
      </c>
      <c r="K8" s="20">
        <f>F28/F$185</f>
        <v>0.83234871467347915</v>
      </c>
      <c r="L8" s="20">
        <f>G28/G$185</f>
        <v>0.8190598840952994</v>
      </c>
      <c r="M8" s="20"/>
      <c r="N8" s="20"/>
      <c r="O8" s="20"/>
      <c r="P8" s="20"/>
      <c r="Q8" s="20"/>
      <c r="R8" s="20"/>
      <c r="S8" s="65">
        <v>0.81200000000000006</v>
      </c>
      <c r="T8" s="65">
        <v>0.754</v>
      </c>
      <c r="U8" s="65">
        <v>0.84099999999999997</v>
      </c>
      <c r="V8" s="20">
        <f t="shared" si="1"/>
        <v>0.83553589404199435</v>
      </c>
      <c r="W8" s="20">
        <f t="shared" si="2"/>
        <v>0.80233333333333334</v>
      </c>
      <c r="X8" s="20">
        <f t="shared" si="3"/>
        <v>0.81893461368766396</v>
      </c>
      <c r="Y8" s="20">
        <f t="shared" si="4"/>
        <v>2.3477755829852221E-2</v>
      </c>
      <c r="Z8" s="22" t="s">
        <v>8</v>
      </c>
      <c r="AA8" s="20">
        <v>0.83530000000000004</v>
      </c>
      <c r="AB8" s="23">
        <v>1.8200000000000001E-2</v>
      </c>
      <c r="AC8" s="20" t="e">
        <f>AA8/#REF!</f>
        <v>#REF!</v>
      </c>
      <c r="AD8" s="20">
        <v>0.80226711040461574</v>
      </c>
      <c r="AE8" s="20" t="e">
        <f t="shared" si="0"/>
        <v>#REF!</v>
      </c>
      <c r="AF8" s="20">
        <f t="shared" si="0"/>
        <v>0.80570198977295582</v>
      </c>
      <c r="AG8" s="20" t="e">
        <f t="shared" si="5"/>
        <v>#REF!</v>
      </c>
    </row>
    <row r="9" spans="4:33" x14ac:dyDescent="0.3">
      <c r="D9" s="9" t="s">
        <v>48</v>
      </c>
      <c r="E9" s="16">
        <v>3779</v>
      </c>
      <c r="F9" s="9">
        <v>4017</v>
      </c>
      <c r="G9" s="9">
        <v>3728</v>
      </c>
      <c r="H9" s="20"/>
      <c r="I9" s="22" t="s">
        <v>9</v>
      </c>
      <c r="J9" s="20">
        <f>E34/E$185</f>
        <v>1</v>
      </c>
      <c r="K9" s="20">
        <f>F34/F$185</f>
        <v>0.99872265687370265</v>
      </c>
      <c r="L9" s="20">
        <f>G34/G$185</f>
        <v>0.82009014810045078</v>
      </c>
      <c r="M9" s="20"/>
      <c r="N9" s="20"/>
      <c r="O9" s="20"/>
      <c r="P9" s="20"/>
      <c r="Q9" s="20"/>
      <c r="R9" s="20"/>
      <c r="S9" s="65">
        <v>0.98599999999999999</v>
      </c>
      <c r="T9" s="65">
        <v>0.93200000000000005</v>
      </c>
      <c r="U9" s="65">
        <v>0.94</v>
      </c>
      <c r="V9" s="20">
        <f t="shared" si="1"/>
        <v>0.93960426832471777</v>
      </c>
      <c r="W9" s="20">
        <f t="shared" si="2"/>
        <v>0.95266666666666666</v>
      </c>
      <c r="X9" s="20">
        <f t="shared" si="3"/>
        <v>0.94613546749569222</v>
      </c>
      <c r="Y9" s="20">
        <f t="shared" si="4"/>
        <v>9.2365104461519746E-3</v>
      </c>
      <c r="Z9" s="22" t="s">
        <v>9</v>
      </c>
      <c r="AA9" s="20">
        <v>0.93969999999999998</v>
      </c>
      <c r="AB9" s="23">
        <v>0.1036</v>
      </c>
      <c r="AC9" s="20" t="e">
        <f>AA9/#REF!</f>
        <v>#REF!</v>
      </c>
      <c r="AD9" s="20">
        <v>0.95255058089325084</v>
      </c>
      <c r="AE9" s="20" t="e">
        <f t="shared" si="0"/>
        <v>#REF!</v>
      </c>
      <c r="AF9" s="20">
        <f t="shared" si="0"/>
        <v>0.95662889383313987</v>
      </c>
      <c r="AG9" s="20" t="e">
        <f t="shared" si="5"/>
        <v>#REF!</v>
      </c>
    </row>
    <row r="10" spans="4:33" x14ac:dyDescent="0.3">
      <c r="D10" s="9" t="s">
        <v>50</v>
      </c>
      <c r="E10" s="16">
        <v>5425</v>
      </c>
      <c r="F10" s="9">
        <v>5767</v>
      </c>
      <c r="G10" s="9">
        <v>5351</v>
      </c>
      <c r="I10" s="22" t="s">
        <v>10</v>
      </c>
      <c r="J10" s="20">
        <f>E40/E$185</f>
        <v>0.7489258092237181</v>
      </c>
      <c r="K10" s="20">
        <f>F40/F$185</f>
        <v>0.79849912182660066</v>
      </c>
      <c r="L10" s="20" t="e">
        <f>G39/G$185/#REF!</f>
        <v>#REF!</v>
      </c>
      <c r="M10" s="20"/>
      <c r="N10" s="20"/>
      <c r="O10" s="20"/>
      <c r="P10" s="20"/>
      <c r="Q10" s="20"/>
      <c r="R10" s="20"/>
      <c r="S10" s="65">
        <v>0.82499999999999996</v>
      </c>
      <c r="T10" s="65">
        <v>0.94099999999999995</v>
      </c>
      <c r="U10" s="65">
        <v>0.83699999999999997</v>
      </c>
      <c r="V10" s="20" t="e">
        <f t="shared" si="1"/>
        <v>#REF!</v>
      </c>
      <c r="W10" s="20">
        <f t="shared" si="2"/>
        <v>0.86766666666666659</v>
      </c>
      <c r="X10" s="20" t="e">
        <f t="shared" si="3"/>
        <v>#REF!</v>
      </c>
      <c r="Y10" s="20" t="e">
        <f t="shared" si="4"/>
        <v>#REF!</v>
      </c>
      <c r="Z10" s="22" t="s">
        <v>10</v>
      </c>
      <c r="AA10" s="20">
        <v>0.73</v>
      </c>
      <c r="AB10" s="23">
        <v>7.9200000000000007E-2</v>
      </c>
      <c r="AC10" s="20" t="e">
        <f>AA10/#REF!</f>
        <v>#REF!</v>
      </c>
      <c r="AD10" s="20">
        <v>0.86762430535711699</v>
      </c>
      <c r="AE10" s="20" t="e">
        <f t="shared" si="0"/>
        <v>#REF!</v>
      </c>
      <c r="AF10" s="20">
        <f t="shared" si="0"/>
        <v>0.87133900933449737</v>
      </c>
      <c r="AG10" s="20" t="e">
        <f t="shared" si="5"/>
        <v>#REF!</v>
      </c>
    </row>
    <row r="11" spans="4:33" ht="13.9" x14ac:dyDescent="0.35">
      <c r="D11" s="9" t="s">
        <v>51</v>
      </c>
      <c r="E11" s="16">
        <v>0</v>
      </c>
      <c r="F11" s="9">
        <v>0</v>
      </c>
      <c r="G11" s="9">
        <v>0</v>
      </c>
      <c r="I11" s="22" t="s">
        <v>11</v>
      </c>
      <c r="J11" s="20">
        <f>E46/E$185</f>
        <v>0.85433973073617875</v>
      </c>
      <c r="K11" s="20">
        <f>F46/F$185</f>
        <v>0.69136196710841447</v>
      </c>
      <c r="L11" s="20">
        <f>G46/G$185</f>
        <v>0.65151320025756598</v>
      </c>
      <c r="M11" s="70">
        <v>0.83559253791437393</v>
      </c>
      <c r="N11" s="70">
        <v>0.62174101342572541</v>
      </c>
      <c r="O11" s="70">
        <v>0.73684210526315785</v>
      </c>
      <c r="P11" s="70">
        <f t="shared" ref="P11:P12" si="8">M11*J$32</f>
        <v>0.8169227533376564</v>
      </c>
      <c r="Q11" s="70">
        <f t="shared" ref="Q11:Q12" si="9">N11*K$32</f>
        <v>0.62174101342572541</v>
      </c>
      <c r="R11" s="70">
        <f>O11*L$32</f>
        <v>0.68996509302877274</v>
      </c>
      <c r="S11" s="65">
        <v>0.91</v>
      </c>
      <c r="T11" s="65">
        <v>0.79900000000000004</v>
      </c>
      <c r="U11" s="65">
        <v>0.81</v>
      </c>
      <c r="V11" s="20">
        <f t="shared" si="1"/>
        <v>0.72097395964905242</v>
      </c>
      <c r="W11" s="20">
        <f t="shared" si="2"/>
        <v>0.83966666666666667</v>
      </c>
      <c r="X11" s="20">
        <f t="shared" si="3"/>
        <v>0.76053819532159062</v>
      </c>
      <c r="Y11" s="20">
        <f t="shared" si="4"/>
        <v>8.3928418009543149E-2</v>
      </c>
      <c r="Z11" s="22" t="s">
        <v>11</v>
      </c>
      <c r="AA11" s="20">
        <v>0.73229999999999995</v>
      </c>
      <c r="AB11" s="23">
        <v>0.1072</v>
      </c>
      <c r="AC11" s="20" t="e">
        <f>AA11/#REF!</f>
        <v>#REF!</v>
      </c>
      <c r="AD11" s="20">
        <v>0.83971337507446997</v>
      </c>
      <c r="AE11" s="20" t="e">
        <f t="shared" ref="AE11:AF34" si="10">AC11/AC$35</f>
        <v>#REF!</v>
      </c>
      <c r="AF11" s="20">
        <f t="shared" si="10"/>
        <v>0.84330857935239156</v>
      </c>
      <c r="AG11" s="20" t="e">
        <f t="shared" si="5"/>
        <v>#REF!</v>
      </c>
    </row>
    <row r="12" spans="4:33" ht="13.9" x14ac:dyDescent="0.35">
      <c r="D12" s="9" t="s">
        <v>386</v>
      </c>
      <c r="E12" s="16">
        <v>197</v>
      </c>
      <c r="F12" s="9">
        <v>176</v>
      </c>
      <c r="G12" s="9">
        <v>181</v>
      </c>
      <c r="I12" s="22" t="s">
        <v>12</v>
      </c>
      <c r="J12" s="20">
        <f>E52/E$185</f>
        <v>0.86307648238327128</v>
      </c>
      <c r="K12" s="20">
        <f>F52/F$185</f>
        <v>0.6929586460162861</v>
      </c>
      <c r="L12" s="20">
        <f>G52/G$185</f>
        <v>0.71229877656149387</v>
      </c>
      <c r="M12" s="70">
        <v>0.89102133941752781</v>
      </c>
      <c r="N12" s="70">
        <v>0.64122996968384582</v>
      </c>
      <c r="O12" s="70">
        <v>0.76735140391394185</v>
      </c>
      <c r="P12" s="70">
        <f t="shared" si="8"/>
        <v>0.87111309980865725</v>
      </c>
      <c r="Q12" s="70">
        <f t="shared" si="9"/>
        <v>0.64122996968384582</v>
      </c>
      <c r="R12" s="70">
        <f>O12*L$32</f>
        <v>0.71853342663982889</v>
      </c>
      <c r="S12" s="65">
        <v>0.96</v>
      </c>
      <c r="T12" s="65">
        <v>0.92900000000000005</v>
      </c>
      <c r="U12" s="65">
        <v>0.80500000000000005</v>
      </c>
      <c r="V12" s="20">
        <f t="shared" si="1"/>
        <v>0.74986840018223055</v>
      </c>
      <c r="W12" s="20">
        <f t="shared" si="2"/>
        <v>0.89800000000000002</v>
      </c>
      <c r="X12" s="20">
        <f t="shared" si="3"/>
        <v>0.79924560012148704</v>
      </c>
      <c r="Y12" s="20">
        <f t="shared" si="4"/>
        <v>0.10474485873915673</v>
      </c>
      <c r="Z12" s="22" t="s">
        <v>12</v>
      </c>
      <c r="AA12" s="20">
        <v>0.75600000000000001</v>
      </c>
      <c r="AB12" s="23">
        <v>9.3200000000000005E-2</v>
      </c>
      <c r="AC12" s="20" t="e">
        <f>AA12/#REF!</f>
        <v>#REF!</v>
      </c>
      <c r="AD12" s="20">
        <v>0.89802953592426071</v>
      </c>
      <c r="AE12" s="20" t="e">
        <f t="shared" si="10"/>
        <v>#REF!</v>
      </c>
      <c r="AF12" s="20">
        <f t="shared" si="10"/>
        <v>0.90187441886299979</v>
      </c>
      <c r="AG12" s="20" t="e">
        <f t="shared" si="5"/>
        <v>#REF!</v>
      </c>
    </row>
    <row r="13" spans="4:33" x14ac:dyDescent="0.3">
      <c r="D13" s="9" t="s">
        <v>291</v>
      </c>
      <c r="E13" s="16">
        <v>1375</v>
      </c>
      <c r="F13" s="9">
        <v>1229</v>
      </c>
      <c r="G13" s="9">
        <v>1260</v>
      </c>
      <c r="I13" s="22" t="s">
        <v>13</v>
      </c>
      <c r="J13" s="20">
        <f>E58/E$185</f>
        <v>0.85276425093096531</v>
      </c>
      <c r="K13" s="20">
        <f>F58/F$185</f>
        <v>0.74309436372345516</v>
      </c>
      <c r="L13" s="20">
        <f>G58/G$185</f>
        <v>0.71268512556342567</v>
      </c>
      <c r="M13" s="20"/>
      <c r="N13" s="20"/>
      <c r="O13" s="20"/>
      <c r="P13" s="20"/>
      <c r="Q13" s="20"/>
      <c r="R13" s="20"/>
      <c r="S13" s="65">
        <v>0.873</v>
      </c>
      <c r="T13" s="65">
        <v>0.83499999999999996</v>
      </c>
      <c r="U13" s="65">
        <v>0.81299999999999994</v>
      </c>
      <c r="V13" s="20">
        <f t="shared" si="1"/>
        <v>0.76951458007261542</v>
      </c>
      <c r="W13" s="20">
        <f t="shared" si="2"/>
        <v>0.84033333333333327</v>
      </c>
      <c r="X13" s="20">
        <f t="shared" si="3"/>
        <v>0.80492395670297434</v>
      </c>
      <c r="Y13" s="20">
        <f t="shared" si="4"/>
        <v>5.0076420665830519E-2</v>
      </c>
      <c r="Z13" s="22" t="s">
        <v>13</v>
      </c>
      <c r="AA13" s="20">
        <v>0.76970000000000005</v>
      </c>
      <c r="AB13" s="23">
        <v>7.3700000000000002E-2</v>
      </c>
      <c r="AC13" s="20" t="e">
        <f>AA13/#REF!</f>
        <v>#REF!</v>
      </c>
      <c r="AD13" s="20">
        <v>0.87338573834924205</v>
      </c>
      <c r="AE13" s="20" t="e">
        <f t="shared" si="10"/>
        <v>#REF!</v>
      </c>
      <c r="AF13" s="20">
        <f t="shared" si="10"/>
        <v>0.8771251097061773</v>
      </c>
      <c r="AG13" s="20" t="e">
        <f t="shared" si="5"/>
        <v>#REF!</v>
      </c>
    </row>
    <row r="14" spans="4:33" x14ac:dyDescent="0.3">
      <c r="D14" s="9" t="s">
        <v>292</v>
      </c>
      <c r="E14" s="16">
        <v>3488</v>
      </c>
      <c r="F14" s="9">
        <v>3118</v>
      </c>
      <c r="G14" s="9">
        <v>3195</v>
      </c>
      <c r="I14" s="22" t="s">
        <v>14</v>
      </c>
      <c r="J14" s="20">
        <f>E64/E$185</f>
        <v>0.94729303924376973</v>
      </c>
      <c r="K14" s="20">
        <f>F64/F$185</f>
        <v>0.92958646016286128</v>
      </c>
      <c r="L14" s="20">
        <f>G64/G$185</f>
        <v>1</v>
      </c>
      <c r="M14" s="20"/>
      <c r="N14" s="20"/>
      <c r="O14" s="20"/>
      <c r="P14" s="20"/>
      <c r="Q14" s="20"/>
      <c r="R14" s="20"/>
      <c r="S14" s="65">
        <v>0.99099999999999999</v>
      </c>
      <c r="T14" s="65">
        <v>0.97599999999999998</v>
      </c>
      <c r="U14" s="65">
        <v>0.97799999999999998</v>
      </c>
      <c r="V14" s="20">
        <f t="shared" si="1"/>
        <v>0.95895983313554367</v>
      </c>
      <c r="W14" s="20">
        <f t="shared" si="2"/>
        <v>0.9816666666666668</v>
      </c>
      <c r="X14" s="20">
        <f t="shared" si="3"/>
        <v>0.97031324990110512</v>
      </c>
      <c r="Y14" s="20">
        <f t="shared" si="4"/>
        <v>1.6056155969131243E-2</v>
      </c>
      <c r="Z14" s="22" t="s">
        <v>14</v>
      </c>
      <c r="AA14" s="20">
        <v>0.95899999999999996</v>
      </c>
      <c r="AB14" s="23">
        <v>3.6499999999999998E-2</v>
      </c>
      <c r="AC14" s="20" t="e">
        <f>AA14/#REF!</f>
        <v>#REF!</v>
      </c>
      <c r="AD14" s="20">
        <v>0.98192062630504273</v>
      </c>
      <c r="AE14" s="20" t="e">
        <f t="shared" si="10"/>
        <v>#REF!</v>
      </c>
      <c r="AF14" s="20">
        <f t="shared" si="10"/>
        <v>0.98612468609622839</v>
      </c>
      <c r="AG14" s="20" t="e">
        <f t="shared" si="5"/>
        <v>#REF!</v>
      </c>
    </row>
    <row r="15" spans="4:33" x14ac:dyDescent="0.3">
      <c r="D15" s="9" t="s">
        <v>293</v>
      </c>
      <c r="E15" s="16">
        <v>5418</v>
      </c>
      <c r="F15" s="9">
        <v>4843</v>
      </c>
      <c r="G15" s="9">
        <v>4962</v>
      </c>
      <c r="I15" s="22" t="s">
        <v>15</v>
      </c>
      <c r="J15" s="20">
        <f>E70/E$185</f>
        <v>0.96390718991692925</v>
      </c>
      <c r="K15" s="20">
        <f>F70/F$185</f>
        <v>0.92080472616956732</v>
      </c>
      <c r="L15" s="20">
        <f>G70/G$185</f>
        <v>0.93612363168061818</v>
      </c>
      <c r="M15" s="20"/>
      <c r="N15" s="20"/>
      <c r="O15" s="20"/>
      <c r="P15" s="20"/>
      <c r="Q15" s="20"/>
      <c r="R15" s="20"/>
      <c r="S15" s="65">
        <v>1</v>
      </c>
      <c r="T15" s="65">
        <v>0.99199999999999999</v>
      </c>
      <c r="U15" s="65">
        <v>0.97899999999999998</v>
      </c>
      <c r="V15" s="20">
        <f t="shared" si="1"/>
        <v>0.94027851592237166</v>
      </c>
      <c r="W15" s="20">
        <f t="shared" si="2"/>
        <v>0.9903333333333334</v>
      </c>
      <c r="X15" s="20">
        <f t="shared" si="3"/>
        <v>0.96530592462785247</v>
      </c>
      <c r="Y15" s="20">
        <f t="shared" si="4"/>
        <v>3.5394100822345516E-2</v>
      </c>
      <c r="Z15" s="22" t="s">
        <v>15</v>
      </c>
      <c r="AA15" s="20">
        <v>0.94030000000000002</v>
      </c>
      <c r="AB15" s="23">
        <v>2.18E-2</v>
      </c>
      <c r="AC15" s="20" t="e">
        <f>AA15/#REF!</f>
        <v>#REF!</v>
      </c>
      <c r="AD15" s="20">
        <v>0.99035623209435553</v>
      </c>
      <c r="AE15" s="20" t="e">
        <f t="shared" si="10"/>
        <v>#REF!</v>
      </c>
      <c r="AF15" s="20">
        <f t="shared" si="10"/>
        <v>0.99459640864504606</v>
      </c>
      <c r="AG15" s="20" t="e">
        <f t="shared" si="5"/>
        <v>#REF!</v>
      </c>
    </row>
    <row r="16" spans="4:33" x14ac:dyDescent="0.3">
      <c r="D16" s="9" t="s">
        <v>58</v>
      </c>
      <c r="E16" s="16">
        <v>6864</v>
      </c>
      <c r="F16" s="9">
        <v>6136</v>
      </c>
      <c r="G16" s="9">
        <v>6287</v>
      </c>
      <c r="I16" s="22" t="s">
        <v>16</v>
      </c>
      <c r="J16" s="20">
        <f>E76/E$185</f>
        <v>0.46347751360641648</v>
      </c>
      <c r="K16" s="20">
        <f>F76/F$185</f>
        <v>0.6680504550534887</v>
      </c>
      <c r="L16" s="20">
        <f>G76/G$185</f>
        <v>0.47018673535093369</v>
      </c>
      <c r="M16" s="20"/>
      <c r="N16" s="20"/>
      <c r="O16" s="20"/>
      <c r="P16" s="20"/>
      <c r="Q16" s="20"/>
      <c r="R16" s="20"/>
      <c r="S16" s="65">
        <v>0.65300000000000002</v>
      </c>
      <c r="T16" s="65">
        <v>0.82599999999999996</v>
      </c>
      <c r="U16" s="65">
        <v>0.54800000000000004</v>
      </c>
      <c r="V16" s="20">
        <f t="shared" si="1"/>
        <v>0.53390490133694624</v>
      </c>
      <c r="W16" s="20">
        <f t="shared" si="2"/>
        <v>0.67566666666666675</v>
      </c>
      <c r="X16" s="20">
        <f t="shared" si="3"/>
        <v>0.60478578400180649</v>
      </c>
      <c r="Y16" s="20">
        <f t="shared" si="4"/>
        <v>0.10024070557762174</v>
      </c>
      <c r="Z16" s="22" t="s">
        <v>16</v>
      </c>
      <c r="AA16" s="20">
        <v>0.53369999999999995</v>
      </c>
      <c r="AB16" s="23">
        <v>0.1164</v>
      </c>
      <c r="AC16" s="20" t="e">
        <f>AA16/#REF!</f>
        <v>#REF!</v>
      </c>
      <c r="AD16" s="20">
        <v>0.67570944349788553</v>
      </c>
      <c r="AE16" s="20" t="e">
        <f t="shared" si="10"/>
        <v>#REF!</v>
      </c>
      <c r="AF16" s="20">
        <f t="shared" si="10"/>
        <v>0.67860247051639666</v>
      </c>
      <c r="AG16" s="20" t="e">
        <f t="shared" si="5"/>
        <v>#REF!</v>
      </c>
    </row>
    <row r="17" spans="4:33" ht="13.9" x14ac:dyDescent="0.35">
      <c r="D17" s="9" t="s">
        <v>294</v>
      </c>
      <c r="E17" s="16">
        <v>0</v>
      </c>
      <c r="F17" s="9">
        <v>0</v>
      </c>
      <c r="G17" s="9">
        <v>0</v>
      </c>
      <c r="I17" s="22" t="s">
        <v>17</v>
      </c>
      <c r="J17" s="20">
        <f>E82/E$185</f>
        <v>0.5664566026926382</v>
      </c>
      <c r="K17" s="20">
        <f>F82/F$185</f>
        <v>0.67523551013891103</v>
      </c>
      <c r="L17" s="20">
        <f>G82/G$185</f>
        <v>0.56780424983902122</v>
      </c>
      <c r="M17" s="70">
        <v>0.93021070997181587</v>
      </c>
      <c r="N17" s="70">
        <v>0.63100909484625378</v>
      </c>
      <c r="O17" s="70">
        <v>0.73720675823507964</v>
      </c>
      <c r="P17" s="70">
        <f t="shared" ref="P17" si="11">M17*J$32</f>
        <v>0.90942685566708903</v>
      </c>
      <c r="Q17" s="70">
        <f t="shared" ref="Q17" si="12">N17*K$32</f>
        <v>0.63100909484625378</v>
      </c>
      <c r="R17" s="70">
        <f>O17*L$32</f>
        <v>0.69030654721535922</v>
      </c>
      <c r="S17" s="65">
        <v>0.75900000000000001</v>
      </c>
      <c r="T17" s="65">
        <v>0.93400000000000005</v>
      </c>
      <c r="U17" s="65">
        <v>0.83</v>
      </c>
      <c r="V17" s="20">
        <f t="shared" si="1"/>
        <v>0.67337314339987875</v>
      </c>
      <c r="W17" s="20">
        <f t="shared" si="2"/>
        <v>0.84100000000000008</v>
      </c>
      <c r="X17" s="20">
        <f t="shared" si="3"/>
        <v>0.72924876226658586</v>
      </c>
      <c r="Y17" s="20">
        <f t="shared" si="4"/>
        <v>0.11853008701093061</v>
      </c>
      <c r="Z17" s="22" t="s">
        <v>17</v>
      </c>
      <c r="AA17" s="20">
        <v>0.60299999999999998</v>
      </c>
      <c r="AB17" s="23">
        <v>6.2399999999999997E-2</v>
      </c>
      <c r="AC17" s="20" t="e">
        <f>AA17/#REF!</f>
        <v>#REF!</v>
      </c>
      <c r="AD17" s="20">
        <v>0.84116348529950924</v>
      </c>
      <c r="AE17" s="20" t="e">
        <f t="shared" si="10"/>
        <v>#REF!</v>
      </c>
      <c r="AF17" s="20">
        <f t="shared" si="10"/>
        <v>0.84476489817507772</v>
      </c>
      <c r="AG17" s="20" t="e">
        <f t="shared" si="5"/>
        <v>#REF!</v>
      </c>
    </row>
    <row r="18" spans="4:33" x14ac:dyDescent="0.3">
      <c r="D18" s="9" t="s">
        <v>59</v>
      </c>
      <c r="E18" s="16">
        <v>0</v>
      </c>
      <c r="F18" s="9">
        <v>0</v>
      </c>
      <c r="G18" s="9">
        <v>1</v>
      </c>
      <c r="I18" s="22" t="s">
        <v>18</v>
      </c>
      <c r="J18" s="20">
        <f>E88/E$185</f>
        <v>0.94657691205958183</v>
      </c>
      <c r="K18" s="20">
        <f>F88/F$185</f>
        <v>0.89190483793709086</v>
      </c>
      <c r="L18" s="20">
        <f>G88/G$185</f>
        <v>0.93496458467482291</v>
      </c>
      <c r="M18" s="20"/>
      <c r="N18" s="20"/>
      <c r="O18" s="20"/>
      <c r="P18" s="20"/>
      <c r="Q18" s="20"/>
      <c r="R18" s="20"/>
      <c r="S18" s="65">
        <v>0.998</v>
      </c>
      <c r="T18" s="65">
        <v>0.996</v>
      </c>
      <c r="U18" s="65">
        <v>0.98699999999999999</v>
      </c>
      <c r="V18" s="20">
        <f t="shared" si="1"/>
        <v>0.9244821115571652</v>
      </c>
      <c r="W18" s="20">
        <f t="shared" si="2"/>
        <v>0.99366666666666659</v>
      </c>
      <c r="X18" s="20">
        <f t="shared" si="3"/>
        <v>0.95907438911191589</v>
      </c>
      <c r="Y18" s="20">
        <f t="shared" si="4"/>
        <v>4.8920868071302838E-2</v>
      </c>
      <c r="Z18" s="22" t="s">
        <v>18</v>
      </c>
      <c r="AA18" s="20">
        <v>0.92469999999999997</v>
      </c>
      <c r="AB18" s="23">
        <v>2.8899999999999999E-2</v>
      </c>
      <c r="AC18" s="20" t="e">
        <f>AA18/#REF!</f>
        <v>#REF!</v>
      </c>
      <c r="AD18" s="20">
        <v>0.9935624400691957</v>
      </c>
      <c r="AE18" s="20" t="e">
        <f t="shared" si="10"/>
        <v>#REF!</v>
      </c>
      <c r="AF18" s="20">
        <f t="shared" si="10"/>
        <v>0.99781634389036822</v>
      </c>
      <c r="AG18" s="20" t="e">
        <f t="shared" si="5"/>
        <v>#REF!</v>
      </c>
    </row>
    <row r="19" spans="4:33" x14ac:dyDescent="0.3">
      <c r="D19" s="9" t="s">
        <v>60</v>
      </c>
      <c r="E19" s="16">
        <v>850</v>
      </c>
      <c r="F19" s="9">
        <v>802</v>
      </c>
      <c r="G19" s="9">
        <v>844</v>
      </c>
      <c r="I19" s="22" t="s">
        <v>19</v>
      </c>
      <c r="J19" s="20">
        <f>E94/E$185</f>
        <v>0.64608994557433397</v>
      </c>
      <c r="K19" s="20">
        <f>F94/F$185</f>
        <v>0.68912661663739427</v>
      </c>
      <c r="L19" s="20">
        <f>G94/G$185</f>
        <v>0.61867353509336764</v>
      </c>
      <c r="M19" s="20"/>
      <c r="N19" s="20"/>
      <c r="O19" s="20"/>
      <c r="P19" s="20"/>
      <c r="Q19" s="20"/>
      <c r="R19" s="20"/>
      <c r="S19" s="65">
        <v>0.76200000000000001</v>
      </c>
      <c r="T19" s="65">
        <v>0.84099999999999997</v>
      </c>
      <c r="U19" s="65">
        <v>0.79200000000000004</v>
      </c>
      <c r="V19" s="20">
        <f t="shared" si="1"/>
        <v>0.65129669910169863</v>
      </c>
      <c r="W19" s="20">
        <f t="shared" si="2"/>
        <v>0.79833333333333334</v>
      </c>
      <c r="X19" s="20">
        <f t="shared" si="3"/>
        <v>0.72481501621751587</v>
      </c>
      <c r="Y19" s="20">
        <f t="shared" si="4"/>
        <v>0.10397060114803534</v>
      </c>
      <c r="Z19" s="22" t="s">
        <v>19</v>
      </c>
      <c r="AA19" s="20">
        <v>0.65129999999999999</v>
      </c>
      <c r="AB19" s="23">
        <v>3.5299999999999998E-2</v>
      </c>
      <c r="AC19" s="20" t="e">
        <f>AA19/#REF!</f>
        <v>#REF!</v>
      </c>
      <c r="AD19" s="20">
        <v>0.79831918921709677</v>
      </c>
      <c r="AE19" s="20" t="e">
        <f t="shared" si="10"/>
        <v>#REF!</v>
      </c>
      <c r="AF19" s="20">
        <f t="shared" si="10"/>
        <v>0.80173716569504161</v>
      </c>
      <c r="AG19" s="20" t="e">
        <f t="shared" si="5"/>
        <v>#REF!</v>
      </c>
    </row>
    <row r="20" spans="4:33" ht="13.9" x14ac:dyDescent="0.35">
      <c r="D20" s="9" t="s">
        <v>62</v>
      </c>
      <c r="E20" s="16">
        <v>2790</v>
      </c>
      <c r="F20" s="9">
        <v>2633</v>
      </c>
      <c r="G20" s="9">
        <v>2773</v>
      </c>
      <c r="I20" s="22" t="s">
        <v>20</v>
      </c>
      <c r="J20" s="20">
        <f>E100/E$185</f>
        <v>0.59223718132340308</v>
      </c>
      <c r="K20" s="20">
        <f>F100/F$185</f>
        <v>0.66102506785885362</v>
      </c>
      <c r="L20" s="20">
        <f>G100/G$185</f>
        <v>0.61905988409529944</v>
      </c>
      <c r="M20" s="70">
        <v>0.87719769158502214</v>
      </c>
      <c r="N20" s="70">
        <v>0.57687310524036384</v>
      </c>
      <c r="O20" s="70">
        <v>0.65370122766500549</v>
      </c>
      <c r="P20" s="70">
        <f t="shared" ref="P20" si="13">M20*J$32</f>
        <v>0.85759831606407355</v>
      </c>
      <c r="Q20" s="70">
        <f t="shared" ref="Q20" si="14">N20*K$32</f>
        <v>0.57687310524036384</v>
      </c>
      <c r="R20" s="70">
        <f>O20*L$32</f>
        <v>0.61211353848709016</v>
      </c>
      <c r="S20" s="65">
        <v>0.73699999999999999</v>
      </c>
      <c r="T20" s="65">
        <v>0.94899999999999995</v>
      </c>
      <c r="U20" s="65">
        <v>0.58899999999999997</v>
      </c>
      <c r="V20" s="20">
        <f t="shared" si="1"/>
        <v>0.65315118217818069</v>
      </c>
      <c r="W20" s="20">
        <f t="shared" si="2"/>
        <v>0.7583333333333333</v>
      </c>
      <c r="X20" s="20">
        <f t="shared" si="3"/>
        <v>0.68821189922989823</v>
      </c>
      <c r="Y20" s="20">
        <f t="shared" si="4"/>
        <v>7.4375012341596866E-2</v>
      </c>
      <c r="Z20" s="22" t="s">
        <v>20</v>
      </c>
      <c r="AA20" s="20">
        <v>0.624</v>
      </c>
      <c r="AB20" s="23">
        <v>3.4799999999999998E-2</v>
      </c>
      <c r="AC20" s="20" t="e">
        <f>AA20/#REF!</f>
        <v>#REF!</v>
      </c>
      <c r="AD20" s="20">
        <v>0.75810670570076333</v>
      </c>
      <c r="AE20" s="20" t="e">
        <f t="shared" si="10"/>
        <v>#REF!</v>
      </c>
      <c r="AF20" s="20">
        <f t="shared" si="10"/>
        <v>0.76135251379714475</v>
      </c>
      <c r="AG20" s="20" t="e">
        <f t="shared" si="5"/>
        <v>#REF!</v>
      </c>
    </row>
    <row r="21" spans="4:33" x14ac:dyDescent="0.3">
      <c r="D21" s="9" t="s">
        <v>295</v>
      </c>
      <c r="E21" s="16">
        <v>4993</v>
      </c>
      <c r="F21" s="9">
        <v>4712</v>
      </c>
      <c r="G21" s="9">
        <v>4962</v>
      </c>
      <c r="I21" s="22" t="s">
        <v>21</v>
      </c>
      <c r="J21" s="20">
        <f>E106/E$185</f>
        <v>0.71526783156688623</v>
      </c>
      <c r="K21" s="20">
        <f>F106/F$185</f>
        <v>0.86508063228484755</v>
      </c>
      <c r="L21" s="20">
        <f>G106/G$185</f>
        <v>0.73792659368963298</v>
      </c>
      <c r="M21" s="20"/>
      <c r="N21" s="20"/>
      <c r="O21" s="20"/>
      <c r="P21" s="20"/>
      <c r="Q21" s="20"/>
      <c r="R21" s="20"/>
      <c r="S21" s="65">
        <v>0.85899999999999999</v>
      </c>
      <c r="T21" s="65">
        <v>0.93</v>
      </c>
      <c r="U21" s="65">
        <v>0.78200000000000003</v>
      </c>
      <c r="V21" s="20">
        <f t="shared" si="1"/>
        <v>0.77275835251378888</v>
      </c>
      <c r="W21" s="20">
        <f t="shared" si="2"/>
        <v>0.8570000000000001</v>
      </c>
      <c r="X21" s="20">
        <f t="shared" si="3"/>
        <v>0.81487917625689443</v>
      </c>
      <c r="Y21" s="20">
        <f t="shared" si="4"/>
        <v>5.9567840195826623E-2</v>
      </c>
      <c r="Z21" s="22" t="s">
        <v>21</v>
      </c>
      <c r="AA21" s="20">
        <v>0.77270000000000005</v>
      </c>
      <c r="AB21" s="23">
        <v>8.0799999999999997E-2</v>
      </c>
      <c r="AC21" s="20" t="e">
        <f>AA21/#REF!</f>
        <v>#REF!</v>
      </c>
      <c r="AD21" s="20">
        <v>0.85666414427688231</v>
      </c>
      <c r="AE21" s="20" t="e">
        <f t="shared" si="10"/>
        <v>#REF!</v>
      </c>
      <c r="AF21" s="20">
        <f t="shared" si="10"/>
        <v>0.86033192269707615</v>
      </c>
      <c r="AG21" s="20" t="e">
        <f t="shared" si="5"/>
        <v>#REF!</v>
      </c>
    </row>
    <row r="22" spans="4:33" x14ac:dyDescent="0.3">
      <c r="D22" s="9" t="s">
        <v>66</v>
      </c>
      <c r="E22" s="16">
        <v>6478</v>
      </c>
      <c r="F22" s="9">
        <v>6114</v>
      </c>
      <c r="G22" s="9">
        <v>6439</v>
      </c>
      <c r="I22" s="22" t="s">
        <v>22</v>
      </c>
      <c r="J22" s="20">
        <f>E112/E$185</f>
        <v>0.80020051561157257</v>
      </c>
      <c r="K22" s="20">
        <f>F112/F$185</f>
        <v>0.89190483793709086</v>
      </c>
      <c r="L22" s="20">
        <f>G112/G$185</f>
        <v>0.77231165486155828</v>
      </c>
      <c r="M22" s="20"/>
      <c r="N22" s="20"/>
      <c r="O22" s="20"/>
      <c r="P22" s="20"/>
      <c r="Q22" s="20"/>
      <c r="R22" s="20"/>
      <c r="S22" s="65">
        <v>0.98499999999999999</v>
      </c>
      <c r="T22" s="65">
        <v>0.96299999999999997</v>
      </c>
      <c r="U22" s="65">
        <v>0.873</v>
      </c>
      <c r="V22" s="20">
        <f t="shared" si="1"/>
        <v>0.82147233613674064</v>
      </c>
      <c r="W22" s="20">
        <f t="shared" si="2"/>
        <v>0.94033333333333324</v>
      </c>
      <c r="X22" s="20">
        <f t="shared" si="3"/>
        <v>0.88090283473503694</v>
      </c>
      <c r="Y22" s="20">
        <f t="shared" si="4"/>
        <v>8.4047417136305841E-2</v>
      </c>
      <c r="Z22" s="22" t="s">
        <v>22</v>
      </c>
      <c r="AA22" s="20">
        <v>0.82130000000000003</v>
      </c>
      <c r="AB22" s="23">
        <v>6.2799999999999995E-2</v>
      </c>
      <c r="AC22" s="20" t="e">
        <f>AA22/#REF!</f>
        <v>#REF!</v>
      </c>
      <c r="AD22" s="20">
        <v>0.94038211727902077</v>
      </c>
      <c r="AE22" s="20" t="e">
        <f t="shared" si="10"/>
        <v>#REF!</v>
      </c>
      <c r="AF22" s="20">
        <f t="shared" si="10"/>
        <v>0.94440833135548785</v>
      </c>
      <c r="AG22" s="20" t="e">
        <f t="shared" si="5"/>
        <v>#REF!</v>
      </c>
    </row>
    <row r="23" spans="4:33" x14ac:dyDescent="0.3">
      <c r="D23" s="9" t="s">
        <v>67</v>
      </c>
      <c r="E23" s="16">
        <v>0</v>
      </c>
      <c r="F23" s="9">
        <v>0</v>
      </c>
      <c r="G23" s="9">
        <v>0</v>
      </c>
      <c r="I23" s="22" t="s">
        <v>23</v>
      </c>
      <c r="J23" s="20">
        <f>E118/E$185</f>
        <v>0.78301346319106269</v>
      </c>
      <c r="K23" s="20">
        <f>F118/F$185</f>
        <v>0.87705572409388477</v>
      </c>
      <c r="L23" s="20">
        <f>G118/G$185</f>
        <v>0.80424983902124925</v>
      </c>
      <c r="M23" s="20"/>
      <c r="N23" s="20"/>
      <c r="O23" s="20"/>
      <c r="P23" s="20"/>
      <c r="Q23" s="20"/>
      <c r="R23" s="20"/>
      <c r="S23" s="65">
        <v>0.995</v>
      </c>
      <c r="T23" s="65">
        <v>0.97</v>
      </c>
      <c r="U23" s="65">
        <v>0.84799999999999998</v>
      </c>
      <c r="V23" s="20">
        <f t="shared" si="1"/>
        <v>0.82143967543539897</v>
      </c>
      <c r="W23" s="20">
        <f t="shared" si="2"/>
        <v>0.93766666666666654</v>
      </c>
      <c r="X23" s="20">
        <f t="shared" si="3"/>
        <v>0.87955317105103281</v>
      </c>
      <c r="Y23" s="20">
        <f t="shared" si="4"/>
        <v>8.2184893656538693E-2</v>
      </c>
      <c r="Z23" s="22" t="s">
        <v>23</v>
      </c>
      <c r="AA23" s="20">
        <v>0.82130000000000003</v>
      </c>
      <c r="AB23" s="23">
        <v>4.9299999999999997E-2</v>
      </c>
      <c r="AC23" s="20" t="e">
        <f>AA23/#REF!</f>
        <v>#REF!</v>
      </c>
      <c r="AD23" s="20">
        <v>0.93775989370209167</v>
      </c>
      <c r="AE23" s="20" t="e">
        <f t="shared" si="10"/>
        <v>#REF!</v>
      </c>
      <c r="AF23" s="20">
        <f t="shared" si="10"/>
        <v>0.94177488081742977</v>
      </c>
      <c r="AG23" s="20" t="e">
        <f t="shared" si="5"/>
        <v>#REF!</v>
      </c>
    </row>
    <row r="24" spans="4:33" x14ac:dyDescent="0.3">
      <c r="D24" s="9" t="s">
        <v>296</v>
      </c>
      <c r="E24" s="16">
        <v>274</v>
      </c>
      <c r="F24" s="9">
        <v>239</v>
      </c>
      <c r="G24" s="9">
        <v>293</v>
      </c>
      <c r="I24" s="22" t="s">
        <v>24</v>
      </c>
      <c r="J24" s="20">
        <f>E124/E$185</f>
        <v>0.90446863362933261</v>
      </c>
      <c r="K24" s="20">
        <f>F124/F$185</f>
        <v>0.94842727127574644</v>
      </c>
      <c r="L24" s="20">
        <f>G124/G$185</f>
        <v>0.75943335479716678</v>
      </c>
      <c r="M24" s="20"/>
      <c r="N24" s="20"/>
      <c r="O24" s="20"/>
      <c r="P24" s="20"/>
      <c r="Q24" s="20"/>
      <c r="R24" s="20"/>
      <c r="S24" s="65">
        <v>0.996</v>
      </c>
      <c r="T24" s="65">
        <v>1</v>
      </c>
      <c r="U24" s="65">
        <v>0.81499999999999995</v>
      </c>
      <c r="V24" s="20">
        <f t="shared" si="1"/>
        <v>0.87077641990074861</v>
      </c>
      <c r="W24" s="20">
        <f t="shared" si="2"/>
        <v>0.93699999999999994</v>
      </c>
      <c r="X24" s="20">
        <f t="shared" si="3"/>
        <v>0.90388820995037433</v>
      </c>
      <c r="Y24" s="20">
        <f t="shared" si="4"/>
        <v>4.6827142562631117E-2</v>
      </c>
      <c r="Z24" s="22" t="s">
        <v>24</v>
      </c>
      <c r="AA24" s="20">
        <v>0.87029999999999996</v>
      </c>
      <c r="AB24" s="23">
        <v>9.8900000000000002E-2</v>
      </c>
      <c r="AC24" s="20" t="e">
        <f>AA24/#REF!</f>
        <v>#REF!</v>
      </c>
      <c r="AD24" s="20">
        <v>0.93674553701640673</v>
      </c>
      <c r="AE24" s="20" t="e">
        <f t="shared" si="10"/>
        <v>#REF!</v>
      </c>
      <c r="AF24" s="20">
        <f t="shared" si="10"/>
        <v>0.9407561811980677</v>
      </c>
      <c r="AG24" s="20" t="e">
        <f t="shared" si="5"/>
        <v>#REF!</v>
      </c>
    </row>
    <row r="25" spans="4:33" ht="13.9" x14ac:dyDescent="0.35">
      <c r="D25" s="9" t="s">
        <v>297</v>
      </c>
      <c r="E25" s="16">
        <v>1467</v>
      </c>
      <c r="F25" s="9">
        <v>1281</v>
      </c>
      <c r="G25" s="9">
        <v>1563</v>
      </c>
      <c r="I25" s="22" t="s">
        <v>25</v>
      </c>
      <c r="J25" s="20">
        <f>E130/E$185</f>
        <v>0.68132340303637928</v>
      </c>
      <c r="K25" s="20">
        <f>F130/F$185</f>
        <v>0.7041353983713875</v>
      </c>
      <c r="L25" s="20">
        <f>G130/G$185</f>
        <v>0.61905988409529944</v>
      </c>
      <c r="M25" s="70">
        <v>0.84471882968729028</v>
      </c>
      <c r="N25" s="70">
        <v>0.59315721091381546</v>
      </c>
      <c r="O25" s="70">
        <v>0.69320529962319188</v>
      </c>
      <c r="P25" s="70">
        <f t="shared" ref="P25:P27" si="15">M25*J$32</f>
        <v>0.82584513483893496</v>
      </c>
      <c r="Q25" s="70">
        <f t="shared" ref="Q25:Q27" si="16">N25*K$32</f>
        <v>0.59315721091381546</v>
      </c>
      <c r="R25" s="70">
        <f t="shared" ref="R25:R27" si="17">O25*L$32</f>
        <v>0.64910440870060893</v>
      </c>
      <c r="S25" s="65">
        <v>0.92200000000000004</v>
      </c>
      <c r="T25" s="65">
        <v>0.93700000000000006</v>
      </c>
      <c r="U25" s="65">
        <v>0.80500000000000005</v>
      </c>
      <c r="V25" s="20">
        <f t="shared" si="1"/>
        <v>0.67877090665940421</v>
      </c>
      <c r="W25" s="20">
        <f t="shared" si="2"/>
        <v>0.88800000000000001</v>
      </c>
      <c r="X25" s="20">
        <f t="shared" si="3"/>
        <v>0.74851393777293618</v>
      </c>
      <c r="Y25" s="20">
        <f t="shared" si="4"/>
        <v>0.14794731072264877</v>
      </c>
      <c r="Z25" s="22" t="s">
        <v>25</v>
      </c>
      <c r="AA25" s="20">
        <v>0.66800000000000004</v>
      </c>
      <c r="AB25" s="23">
        <v>4.3999999999999997E-2</v>
      </c>
      <c r="AC25" s="20" t="e">
        <f>AA25/#REF!</f>
        <v>#REF!</v>
      </c>
      <c r="AD25" s="20">
        <v>0.88823581312169952</v>
      </c>
      <c r="AE25" s="20" t="e">
        <f t="shared" si="10"/>
        <v>#REF!</v>
      </c>
      <c r="AF25" s="20">
        <f t="shared" si="10"/>
        <v>0.89203876456909681</v>
      </c>
      <c r="AG25" s="20" t="e">
        <f t="shared" si="5"/>
        <v>#REF!</v>
      </c>
    </row>
    <row r="26" spans="4:33" ht="13.9" x14ac:dyDescent="0.35">
      <c r="D26" s="9" t="s">
        <v>298</v>
      </c>
      <c r="E26" s="16">
        <v>2964</v>
      </c>
      <c r="F26" s="9">
        <v>2587</v>
      </c>
      <c r="G26" s="9">
        <v>3157</v>
      </c>
      <c r="I26" s="22" t="s">
        <v>26</v>
      </c>
      <c r="J26" s="20">
        <f>E136/E$185</f>
        <v>0.681753079346892</v>
      </c>
      <c r="K26" s="20">
        <f>F136/F$185</f>
        <v>0.92240140507743895</v>
      </c>
      <c r="L26" s="20">
        <f>G136/G$185</f>
        <v>0.78518995492594978</v>
      </c>
      <c r="M26" s="70">
        <v>0.91034760434840956</v>
      </c>
      <c r="N26" s="70">
        <v>0.67197921177999131</v>
      </c>
      <c r="O26" s="70">
        <v>0.83870183541995869</v>
      </c>
      <c r="P26" s="70">
        <f t="shared" si="15"/>
        <v>0.89000755475254134</v>
      </c>
      <c r="Q26" s="70">
        <f t="shared" si="16"/>
        <v>0.67197921177999131</v>
      </c>
      <c r="R26" s="70">
        <f t="shared" si="17"/>
        <v>0.78534462914855374</v>
      </c>
      <c r="S26" s="65">
        <v>0.97199999999999998</v>
      </c>
      <c r="T26" s="65">
        <v>0.95799999999999996</v>
      </c>
      <c r="U26" s="65">
        <v>0.81</v>
      </c>
      <c r="V26" s="20">
        <f t="shared" si="1"/>
        <v>0.78944597250522797</v>
      </c>
      <c r="W26" s="20">
        <f t="shared" si="2"/>
        <v>0.91333333333333344</v>
      </c>
      <c r="X26" s="20">
        <f t="shared" si="3"/>
        <v>0.83074175944792983</v>
      </c>
      <c r="Y26" s="20">
        <f t="shared" si="4"/>
        <v>8.7601592944858045E-2</v>
      </c>
      <c r="Z26" s="22" t="s">
        <v>26</v>
      </c>
      <c r="AA26" s="20">
        <v>0.79630000000000001</v>
      </c>
      <c r="AB26" s="23">
        <v>0.12039999999999999</v>
      </c>
      <c r="AC26" s="20" t="e">
        <f>AA26/#REF!</f>
        <v>#REF!</v>
      </c>
      <c r="AD26" s="20">
        <v>0.91323729465126136</v>
      </c>
      <c r="AE26" s="20" t="e">
        <f t="shared" si="10"/>
        <v>#REF!</v>
      </c>
      <c r="AF26" s="20">
        <f t="shared" si="10"/>
        <v>0.91714728909215804</v>
      </c>
      <c r="AG26" s="20" t="e">
        <f t="shared" si="5"/>
        <v>#REF!</v>
      </c>
    </row>
    <row r="27" spans="4:33" ht="13.9" x14ac:dyDescent="0.35">
      <c r="D27" s="9" t="s">
        <v>299</v>
      </c>
      <c r="E27" s="16">
        <v>4711</v>
      </c>
      <c r="F27" s="9">
        <v>4113</v>
      </c>
      <c r="G27" s="9">
        <v>5018</v>
      </c>
      <c r="I27" s="22" t="s">
        <v>27</v>
      </c>
      <c r="J27" s="20">
        <f>E142/E$185</f>
        <v>0.64537381839014607</v>
      </c>
      <c r="K27" s="20">
        <f>F142/F$185</f>
        <v>0.9010059077119591</v>
      </c>
      <c r="L27" s="20">
        <f>G142/G$185</f>
        <v>0.56509980682549898</v>
      </c>
      <c r="M27" s="70">
        <v>0.83559253791437393</v>
      </c>
      <c r="N27" s="70">
        <v>0.5941966219142486</v>
      </c>
      <c r="O27" s="70">
        <v>0.78521939953810627</v>
      </c>
      <c r="P27" s="70">
        <f t="shared" si="15"/>
        <v>0.8169227533376564</v>
      </c>
      <c r="Q27" s="70">
        <f t="shared" si="16"/>
        <v>0.5941966219142486</v>
      </c>
      <c r="R27" s="70">
        <f t="shared" si="17"/>
        <v>0.73526468178255899</v>
      </c>
      <c r="S27" s="65">
        <v>0.92900000000000005</v>
      </c>
      <c r="T27" s="65">
        <v>0.94399999999999995</v>
      </c>
      <c r="U27" s="65">
        <v>0.63100000000000001</v>
      </c>
      <c r="V27" s="20">
        <f t="shared" si="1"/>
        <v>0.70964393166034467</v>
      </c>
      <c r="W27" s="20">
        <f t="shared" si="2"/>
        <v>0.83466666666666667</v>
      </c>
      <c r="X27" s="20">
        <f t="shared" si="3"/>
        <v>0.75131817666245204</v>
      </c>
      <c r="Y27" s="20">
        <f t="shared" si="4"/>
        <v>8.840442372545905E-2</v>
      </c>
      <c r="Z27" s="22" t="s">
        <v>27</v>
      </c>
      <c r="AA27" s="20">
        <v>0.70369999999999999</v>
      </c>
      <c r="AB27" s="23">
        <v>0.17549999999999999</v>
      </c>
      <c r="AC27" s="20" t="e">
        <f>AA27/#REF!</f>
        <v>#REF!</v>
      </c>
      <c r="AD27" s="20">
        <v>0.83452233421231437</v>
      </c>
      <c r="AE27" s="20" t="e">
        <f t="shared" si="10"/>
        <v>#REF!</v>
      </c>
      <c r="AF27" s="20">
        <f t="shared" si="10"/>
        <v>0.83809531322520092</v>
      </c>
      <c r="AG27" s="20" t="e">
        <f t="shared" si="5"/>
        <v>#REF!</v>
      </c>
    </row>
    <row r="28" spans="4:33" x14ac:dyDescent="0.3">
      <c r="D28" s="9" t="s">
        <v>74</v>
      </c>
      <c r="E28" s="16">
        <v>5971</v>
      </c>
      <c r="F28" s="9">
        <v>5213</v>
      </c>
      <c r="G28" s="9">
        <v>6360</v>
      </c>
      <c r="I28" s="22" t="s">
        <v>28</v>
      </c>
      <c r="J28" s="20">
        <f>E148/E$185</f>
        <v>0.97178458894299624</v>
      </c>
      <c r="K28" s="20">
        <f>F148/F$185</f>
        <v>0.99840332109212837</v>
      </c>
      <c r="L28" s="20">
        <f>G148/G$185</f>
        <v>1</v>
      </c>
      <c r="M28" s="20"/>
      <c r="N28" s="20"/>
      <c r="O28" s="20"/>
      <c r="P28" s="20"/>
      <c r="Q28" s="20"/>
      <c r="R28" s="20"/>
      <c r="S28" s="65">
        <v>0.998</v>
      </c>
      <c r="T28" s="65">
        <v>0.99299999999999999</v>
      </c>
      <c r="U28" s="65">
        <v>0.997</v>
      </c>
      <c r="V28" s="20">
        <f t="shared" si="1"/>
        <v>0.99006263667837491</v>
      </c>
      <c r="W28" s="20">
        <f t="shared" si="2"/>
        <v>0.996</v>
      </c>
      <c r="X28" s="20">
        <f t="shared" si="3"/>
        <v>0.99303131833918756</v>
      </c>
      <c r="Y28" s="20">
        <f t="shared" si="4"/>
        <v>4.1983498670893843E-3</v>
      </c>
      <c r="Z28" s="22" t="s">
        <v>28</v>
      </c>
      <c r="AA28" s="20">
        <v>0.99</v>
      </c>
      <c r="AB28" s="23">
        <v>1.5599999999999999E-2</v>
      </c>
      <c r="AC28" s="20" t="e">
        <f>AA28/#REF!</f>
        <v>#REF!</v>
      </c>
      <c r="AD28" s="20">
        <v>0.99573678678724875</v>
      </c>
      <c r="AE28" s="20" t="e">
        <f t="shared" si="10"/>
        <v>#REF!</v>
      </c>
      <c r="AF28" s="20">
        <f t="shared" si="10"/>
        <v>1</v>
      </c>
      <c r="AG28" s="20" t="e">
        <f t="shared" si="5"/>
        <v>#REF!</v>
      </c>
    </row>
    <row r="29" spans="4:33" x14ac:dyDescent="0.3">
      <c r="D29" s="9" t="s">
        <v>75</v>
      </c>
      <c r="E29" s="16">
        <v>0</v>
      </c>
      <c r="F29" s="9">
        <v>0</v>
      </c>
      <c r="G29" s="9">
        <v>0</v>
      </c>
      <c r="I29" s="22" t="s">
        <v>29</v>
      </c>
      <c r="J29" s="20">
        <f>E154/E$185</f>
        <v>0.84431395015754795</v>
      </c>
      <c r="K29" s="20">
        <f>F154/F$185</f>
        <v>0.89398052051732402</v>
      </c>
      <c r="L29" s="20">
        <f>G154/G$185</f>
        <v>0.7584030907920154</v>
      </c>
      <c r="M29" s="20"/>
      <c r="N29" s="20"/>
      <c r="O29" s="20"/>
      <c r="P29" s="20"/>
      <c r="Q29" s="20"/>
      <c r="R29" s="20"/>
      <c r="S29" s="65">
        <v>0.92500000000000004</v>
      </c>
      <c r="T29" s="65">
        <v>0.96899999999999997</v>
      </c>
      <c r="U29" s="65">
        <v>0.90500000000000003</v>
      </c>
      <c r="V29" s="20">
        <f t="shared" si="1"/>
        <v>0.83223252048896246</v>
      </c>
      <c r="W29" s="20">
        <f t="shared" si="2"/>
        <v>0.93300000000000016</v>
      </c>
      <c r="X29" s="20">
        <f t="shared" si="3"/>
        <v>0.88261626024448125</v>
      </c>
      <c r="Y29" s="20">
        <f t="shared" si="4"/>
        <v>7.1253368085331253E-2</v>
      </c>
      <c r="Z29" s="22" t="s">
        <v>29</v>
      </c>
      <c r="AA29" s="20">
        <v>0.83199999999999996</v>
      </c>
      <c r="AB29" s="23">
        <v>6.88E-2</v>
      </c>
      <c r="AC29" s="20" t="e">
        <f>AA29/#REF!</f>
        <v>#REF!</v>
      </c>
      <c r="AD29" s="20">
        <v>0.93263760038102284</v>
      </c>
      <c r="AE29" s="20" t="e">
        <f t="shared" si="10"/>
        <v>#REF!</v>
      </c>
      <c r="AF29" s="20">
        <f t="shared" si="10"/>
        <v>0.93663065657158673</v>
      </c>
      <c r="AG29" s="20" t="e">
        <f t="shared" si="5"/>
        <v>#REF!</v>
      </c>
    </row>
    <row r="30" spans="4:33" x14ac:dyDescent="0.3">
      <c r="D30" s="9" t="s">
        <v>300</v>
      </c>
      <c r="E30" s="16">
        <v>211</v>
      </c>
      <c r="F30" s="9">
        <v>189</v>
      </c>
      <c r="G30" s="9">
        <v>192</v>
      </c>
      <c r="I30" s="22" t="s">
        <v>30</v>
      </c>
      <c r="J30" s="20">
        <f>E160/E$185</f>
        <v>0.97751360641649954</v>
      </c>
      <c r="K30" s="20">
        <f>F160/F$185</f>
        <v>0.98706690084623983</v>
      </c>
      <c r="L30" s="20">
        <f>G160/G$185</f>
        <v>0.93612363168061818</v>
      </c>
      <c r="M30" s="20"/>
      <c r="N30" s="20"/>
      <c r="O30" s="20"/>
      <c r="P30" s="20"/>
      <c r="Q30" s="20"/>
      <c r="R30" s="20"/>
      <c r="S30" s="65">
        <v>0.96610580053866746</v>
      </c>
      <c r="T30" s="65">
        <v>0.93787890641766614</v>
      </c>
      <c r="U30" s="65">
        <v>0.95778608595947723</v>
      </c>
      <c r="V30" s="20">
        <f t="shared" si="1"/>
        <v>0.96690137964778577</v>
      </c>
      <c r="W30" s="20">
        <f t="shared" si="2"/>
        <v>0.95392359763860357</v>
      </c>
      <c r="X30" s="20">
        <f t="shared" si="3"/>
        <v>0.96041248864319473</v>
      </c>
      <c r="Y30" s="20">
        <f t="shared" si="4"/>
        <v>9.1766776634535138E-3</v>
      </c>
      <c r="Z30" s="22" t="s">
        <v>30</v>
      </c>
      <c r="AA30" s="20">
        <v>0.96699999999999997</v>
      </c>
      <c r="AB30" s="23">
        <v>2.7199999999999998E-2</v>
      </c>
      <c r="AC30" s="20" t="e">
        <f>AA30/#REF!</f>
        <v>#REF!</v>
      </c>
      <c r="AD30" s="20">
        <v>0.98559105859295382</v>
      </c>
      <c r="AE30" s="20" t="e">
        <f t="shared" si="10"/>
        <v>#REF!</v>
      </c>
      <c r="AF30" s="20">
        <v>0.95392359763860357</v>
      </c>
      <c r="AG30" s="20" t="e">
        <f t="shared" si="5"/>
        <v>#REF!</v>
      </c>
    </row>
    <row r="31" spans="4:33" ht="13.9" x14ac:dyDescent="0.35">
      <c r="D31" s="9" t="s">
        <v>76</v>
      </c>
      <c r="E31" s="16">
        <v>1082</v>
      </c>
      <c r="F31" s="9">
        <v>970</v>
      </c>
      <c r="G31" s="9">
        <v>987</v>
      </c>
      <c r="I31" s="22" t="s">
        <v>31</v>
      </c>
      <c r="J31" s="20">
        <f>E166/E$185</f>
        <v>0.62202807218562017</v>
      </c>
      <c r="K31" s="20">
        <f>F166/F$185</f>
        <v>0.84799616797062116</v>
      </c>
      <c r="L31" s="20">
        <f>G166/G$185</f>
        <v>0.75853187379265941</v>
      </c>
      <c r="M31" s="70">
        <v>0.8578714266541404</v>
      </c>
      <c r="N31" s="70">
        <v>0.58674750974447809</v>
      </c>
      <c r="O31" s="70">
        <v>0.74486447064543571</v>
      </c>
      <c r="P31" s="70">
        <f t="shared" ref="P31" si="18">M31*J$32</f>
        <v>0.83870386112018946</v>
      </c>
      <c r="Q31" s="70">
        <f t="shared" ref="Q31" si="19">N31*K$32</f>
        <v>0.58674750974447809</v>
      </c>
      <c r="R31" s="70">
        <f>O31*L$32</f>
        <v>0.69747708513367201</v>
      </c>
      <c r="S31" s="65">
        <v>0.753</v>
      </c>
      <c r="T31" s="65">
        <v>0.92</v>
      </c>
      <c r="U31" s="65">
        <v>0.80300000000000005</v>
      </c>
      <c r="V31" s="20">
        <f t="shared" si="1"/>
        <v>0.72524742832454014</v>
      </c>
      <c r="W31" s="20">
        <f t="shared" si="2"/>
        <v>0.82533333333333336</v>
      </c>
      <c r="X31" s="20">
        <f t="shared" si="3"/>
        <v>0.75860939666080451</v>
      </c>
      <c r="Y31" s="20">
        <f t="shared" si="4"/>
        <v>7.0771422132910322E-2</v>
      </c>
      <c r="Z31" s="22" t="s">
        <v>31</v>
      </c>
      <c r="AA31" s="20">
        <v>0.74299999999999999</v>
      </c>
      <c r="AB31" s="23">
        <v>0.1138</v>
      </c>
      <c r="AC31" s="20" t="e">
        <f>AA31/#REF!</f>
        <v>#REF!</v>
      </c>
      <c r="AD31" s="20">
        <v>0.82548976738996316</v>
      </c>
      <c r="AE31" s="20" t="e">
        <f t="shared" si="10"/>
        <v>#REF!</v>
      </c>
      <c r="AF31" s="20">
        <f t="shared" si="10"/>
        <v>0.82902407377496945</v>
      </c>
      <c r="AG31" s="20" t="e">
        <f t="shared" si="5"/>
        <v>#REF!</v>
      </c>
    </row>
    <row r="32" spans="4:33" ht="13.9" x14ac:dyDescent="0.35">
      <c r="D32" s="9" t="s">
        <v>301</v>
      </c>
      <c r="E32" s="16">
        <v>3472</v>
      </c>
      <c r="F32" s="9">
        <v>3110</v>
      </c>
      <c r="G32" s="9">
        <v>3167</v>
      </c>
      <c r="I32" s="22" t="s">
        <v>32</v>
      </c>
      <c r="J32" s="20">
        <f>E172/E$185</f>
        <v>0.97765683185333718</v>
      </c>
      <c r="K32" s="20">
        <f>F172/F$185</f>
        <v>1</v>
      </c>
      <c r="L32" s="20">
        <f>G172/G$185</f>
        <v>0.93638119768190597</v>
      </c>
      <c r="M32" s="70">
        <v>1</v>
      </c>
      <c r="N32" s="70">
        <v>1</v>
      </c>
      <c r="O32" s="70">
        <v>1</v>
      </c>
      <c r="P32" s="70">
        <f t="shared" ref="P32:Q32" si="20">M32*J$32</f>
        <v>0.97765683185333718</v>
      </c>
      <c r="Q32" s="70">
        <f t="shared" si="20"/>
        <v>1</v>
      </c>
      <c r="R32" s="70">
        <f>O32*L$32</f>
        <v>0.93638119768190597</v>
      </c>
      <c r="S32" s="65">
        <v>0.998</v>
      </c>
      <c r="T32" s="65">
        <v>0.97</v>
      </c>
      <c r="U32" s="65">
        <v>1</v>
      </c>
      <c r="V32" s="20">
        <f t="shared" si="1"/>
        <v>0.97134600984508113</v>
      </c>
      <c r="W32" s="20">
        <f t="shared" si="2"/>
        <v>0.98933333333333329</v>
      </c>
      <c r="X32" s="20">
        <f t="shared" si="3"/>
        <v>0.97734178434116514</v>
      </c>
      <c r="Y32" s="20">
        <f t="shared" si="4"/>
        <v>1.2718958413939168E-2</v>
      </c>
      <c r="Z32" s="22" t="s">
        <v>32</v>
      </c>
      <c r="AA32" s="20">
        <v>0.97130000000000005</v>
      </c>
      <c r="AB32" s="23">
        <v>3.2500000000000001E-2</v>
      </c>
      <c r="AC32" s="20" t="e">
        <f>AA32/#REF!</f>
        <v>#REF!</v>
      </c>
      <c r="AD32" s="20">
        <v>0.98962392542528665</v>
      </c>
      <c r="AE32" s="20" t="e">
        <f t="shared" si="10"/>
        <v>#REF!</v>
      </c>
      <c r="AF32" s="20">
        <f t="shared" si="10"/>
        <v>0.99386096662986079</v>
      </c>
      <c r="AG32" s="20" t="e">
        <f t="shared" si="5"/>
        <v>#REF!</v>
      </c>
    </row>
    <row r="33" spans="4:33" x14ac:dyDescent="0.3">
      <c r="D33" s="9" t="s">
        <v>302</v>
      </c>
      <c r="E33" s="16">
        <v>5877</v>
      </c>
      <c r="F33" s="9">
        <v>5265</v>
      </c>
      <c r="G33" s="9">
        <v>5360</v>
      </c>
      <c r="I33" s="22" t="s">
        <v>33</v>
      </c>
      <c r="J33" s="20">
        <f>E178/E$185</f>
        <v>0.57347464909767976</v>
      </c>
      <c r="K33" s="20">
        <f>F178/F$185</f>
        <v>0.84352546702858056</v>
      </c>
      <c r="L33" s="20">
        <f>G178/G$185</f>
        <v>0.67739858338699288</v>
      </c>
      <c r="M33" s="20"/>
      <c r="N33" s="20"/>
      <c r="O33" s="20"/>
      <c r="P33" s="20"/>
      <c r="Q33" s="20"/>
      <c r="R33" s="20"/>
      <c r="S33" s="65">
        <v>0.76200000000000001</v>
      </c>
      <c r="T33" s="65">
        <v>0.93799999999999994</v>
      </c>
      <c r="U33" s="65">
        <v>0.80500000000000005</v>
      </c>
      <c r="V33" s="20">
        <f t="shared" si="1"/>
        <v>0.69813289983775118</v>
      </c>
      <c r="W33" s="20">
        <f t="shared" si="2"/>
        <v>0.83499999999999996</v>
      </c>
      <c r="X33" s="20">
        <f t="shared" si="3"/>
        <v>0.76656644991887557</v>
      </c>
      <c r="Y33" s="20">
        <f t="shared" si="4"/>
        <v>9.6779654646064542E-2</v>
      </c>
      <c r="Z33" s="22" t="s">
        <v>33</v>
      </c>
      <c r="AA33" s="20">
        <v>0.69799999999999995</v>
      </c>
      <c r="AB33" s="23">
        <v>0.13669999999999999</v>
      </c>
      <c r="AC33" s="20" t="e">
        <f>AA33/#REF!</f>
        <v>#REF!</v>
      </c>
      <c r="AD33" s="20">
        <v>0.83489254417174508</v>
      </c>
      <c r="AE33" s="20" t="e">
        <f t="shared" si="10"/>
        <v>#REF!</v>
      </c>
      <c r="AF33" s="20">
        <f t="shared" si="10"/>
        <v>0.83846710822599146</v>
      </c>
      <c r="AG33" s="20" t="e">
        <f t="shared" si="5"/>
        <v>#REF!</v>
      </c>
    </row>
    <row r="34" spans="4:33" x14ac:dyDescent="0.3">
      <c r="D34" s="9" t="s">
        <v>303</v>
      </c>
      <c r="E34" s="16">
        <v>6982</v>
      </c>
      <c r="F34" s="9">
        <v>6255</v>
      </c>
      <c r="G34" s="9">
        <v>6368</v>
      </c>
      <c r="I34" s="22" t="s">
        <v>34</v>
      </c>
      <c r="J34" s="20">
        <f>E184/E$185</f>
        <v>0.88370094528788312</v>
      </c>
      <c r="K34" s="20">
        <f>F184/F$185</f>
        <v>0.95321730799936133</v>
      </c>
      <c r="L34" s="20">
        <f>G184/G$185</f>
        <v>0.77527366387636831</v>
      </c>
      <c r="M34" s="20"/>
      <c r="N34" s="20"/>
      <c r="O34" s="20"/>
      <c r="P34" s="20"/>
      <c r="Q34" s="20"/>
      <c r="R34" s="20"/>
      <c r="S34" s="65">
        <v>0.94</v>
      </c>
      <c r="T34" s="65">
        <v>0.97499999999999998</v>
      </c>
      <c r="U34" s="65">
        <v>0.81499999999999995</v>
      </c>
      <c r="V34" s="20">
        <f t="shared" si="1"/>
        <v>0.87073063905453763</v>
      </c>
      <c r="W34" s="20">
        <f t="shared" si="2"/>
        <v>0.91</v>
      </c>
      <c r="X34" s="20">
        <f t="shared" si="3"/>
        <v>0.89036531952726872</v>
      </c>
      <c r="Y34" s="20">
        <f t="shared" si="4"/>
        <v>2.7767631417398641E-2</v>
      </c>
      <c r="Z34" s="22" t="s">
        <v>34</v>
      </c>
      <c r="AA34" s="20">
        <v>0.87070000000000003</v>
      </c>
      <c r="AB34" s="23">
        <v>8.9700000000000002E-2</v>
      </c>
      <c r="AC34" s="20" t="e">
        <f>AA34/#REF!</f>
        <v>#REF!</v>
      </c>
      <c r="AD34" s="20">
        <v>0.90998519735729999</v>
      </c>
      <c r="AE34" s="20" t="e">
        <f t="shared" si="10"/>
        <v>#REF!</v>
      </c>
      <c r="AF34" s="20">
        <f t="shared" si="10"/>
        <v>0.91388126805415437</v>
      </c>
      <c r="AG34" s="20" t="e">
        <f t="shared" si="5"/>
        <v>#REF!</v>
      </c>
    </row>
    <row r="35" spans="4:33" x14ac:dyDescent="0.3">
      <c r="D35" s="9" t="s">
        <v>83</v>
      </c>
      <c r="E35" s="16">
        <v>0</v>
      </c>
      <c r="F35" s="9">
        <v>0</v>
      </c>
      <c r="G35" s="9">
        <v>0</v>
      </c>
      <c r="J35" s="63">
        <f>MAX(J5:J34)</f>
        <v>1</v>
      </c>
      <c r="K35" s="63">
        <f t="shared" ref="K35" si="21">MAX(K5:K34)</f>
        <v>1</v>
      </c>
      <c r="L35" s="63" t="e">
        <f t="shared" ref="L35" si="22">MAX(L5:L34)</f>
        <v>#REF!</v>
      </c>
      <c r="M35" s="63"/>
      <c r="N35" s="63"/>
      <c r="O35" s="63"/>
      <c r="P35" s="63"/>
      <c r="Q35" s="63"/>
      <c r="R35" s="63"/>
      <c r="S35" s="63">
        <f>MAX(S5:S34)</f>
        <v>1</v>
      </c>
      <c r="T35" s="63">
        <f t="shared" ref="T35:U35" si="23">MAX(T5:T34)</f>
        <v>1</v>
      </c>
      <c r="U35" s="63">
        <f t="shared" si="23"/>
        <v>1</v>
      </c>
      <c r="V35" s="20"/>
      <c r="W35" s="20"/>
      <c r="X35" s="20"/>
      <c r="Y35" s="20"/>
      <c r="AC35" s="63" t="e">
        <f>MAX(AC5:AC34)</f>
        <v>#REF!</v>
      </c>
      <c r="AD35" s="63">
        <f>MAX(AD5:AD34)</f>
        <v>0.99573678678724875</v>
      </c>
    </row>
    <row r="36" spans="4:33" x14ac:dyDescent="0.3">
      <c r="D36" s="9" t="s">
        <v>304</v>
      </c>
      <c r="E36" s="16">
        <v>521</v>
      </c>
      <c r="F36" s="9">
        <v>498</v>
      </c>
      <c r="G36" s="9">
        <v>498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4:33" x14ac:dyDescent="0.3">
      <c r="D37" s="9" t="s">
        <v>305</v>
      </c>
      <c r="E37" s="16">
        <v>1389</v>
      </c>
      <c r="F37" s="9">
        <v>1328</v>
      </c>
      <c r="G37" s="9">
        <v>1326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4:33" ht="13.9" x14ac:dyDescent="0.35">
      <c r="D38" s="9" t="s">
        <v>306</v>
      </c>
      <c r="E38" s="16">
        <v>2698</v>
      </c>
      <c r="F38" s="9">
        <v>2580</v>
      </c>
      <c r="G38" s="9">
        <v>2576</v>
      </c>
      <c r="M38" s="70"/>
      <c r="N38" s="70"/>
      <c r="O38" s="70"/>
      <c r="P38" s="70"/>
      <c r="Q38" s="70"/>
      <c r="R38" s="70"/>
      <c r="S38" s="20"/>
      <c r="T38" s="20"/>
      <c r="U38" s="20"/>
      <c r="V38" s="20"/>
      <c r="W38" s="20"/>
      <c r="X38" s="20"/>
      <c r="Y38" s="20"/>
    </row>
    <row r="39" spans="4:33" ht="13.9" x14ac:dyDescent="0.35">
      <c r="D39" s="9" t="s">
        <v>307</v>
      </c>
      <c r="E39" s="16">
        <v>4392</v>
      </c>
      <c r="F39" s="9">
        <v>4200</v>
      </c>
      <c r="G39" s="9">
        <v>4193</v>
      </c>
      <c r="M39" s="70"/>
      <c r="N39" s="70"/>
      <c r="O39" s="70"/>
      <c r="P39" s="70"/>
      <c r="Q39" s="70"/>
      <c r="R39" s="70"/>
      <c r="S39" s="20"/>
      <c r="T39" s="20"/>
      <c r="U39" s="20"/>
      <c r="V39" s="20"/>
      <c r="W39" s="20"/>
      <c r="X39" s="20"/>
      <c r="Y39" s="20"/>
    </row>
    <row r="40" spans="4:33" ht="13.9" x14ac:dyDescent="0.35">
      <c r="D40" s="9" t="s">
        <v>90</v>
      </c>
      <c r="E40" s="16">
        <v>5229</v>
      </c>
      <c r="F40" s="9">
        <v>5001</v>
      </c>
      <c r="G40" s="9">
        <v>4993</v>
      </c>
      <c r="M40" s="70"/>
      <c r="N40" s="70"/>
      <c r="O40" s="70"/>
      <c r="P40" s="70"/>
      <c r="Q40" s="70"/>
      <c r="R40" s="70"/>
      <c r="S40" s="20"/>
      <c r="T40" s="20"/>
      <c r="U40" s="20"/>
      <c r="V40" s="20"/>
      <c r="W40" s="20"/>
      <c r="X40" s="20"/>
      <c r="Y40" s="20"/>
    </row>
    <row r="41" spans="4:33" ht="13.9" x14ac:dyDescent="0.35">
      <c r="D41" s="9" t="s">
        <v>91</v>
      </c>
      <c r="E41" s="16">
        <v>0</v>
      </c>
      <c r="F41" s="9">
        <v>0</v>
      </c>
      <c r="G41" s="9">
        <v>0</v>
      </c>
      <c r="M41" s="70"/>
      <c r="N41" s="70"/>
      <c r="O41" s="70"/>
      <c r="P41" s="70"/>
      <c r="Q41" s="70"/>
      <c r="R41" s="70"/>
      <c r="S41" s="20"/>
      <c r="T41" s="20"/>
      <c r="U41" s="20"/>
      <c r="V41" s="20"/>
      <c r="W41" s="20"/>
      <c r="X41" s="20"/>
      <c r="Y41" s="20"/>
    </row>
    <row r="42" spans="4:33" ht="13.9" x14ac:dyDescent="0.35">
      <c r="D42" s="9" t="s">
        <v>308</v>
      </c>
      <c r="E42" s="16">
        <v>226</v>
      </c>
      <c r="F42" s="9">
        <v>164</v>
      </c>
      <c r="G42" s="9">
        <v>192</v>
      </c>
      <c r="M42" s="70"/>
      <c r="N42" s="70"/>
      <c r="O42" s="70"/>
      <c r="P42" s="70"/>
      <c r="Q42" s="70"/>
      <c r="R42" s="70"/>
      <c r="S42" s="20"/>
      <c r="T42" s="20"/>
      <c r="U42" s="20"/>
      <c r="V42" s="20"/>
      <c r="W42" s="20"/>
      <c r="X42" s="20"/>
      <c r="Y42" s="20"/>
    </row>
    <row r="43" spans="4:33" ht="13.9" x14ac:dyDescent="0.35">
      <c r="D43" s="9" t="s">
        <v>309</v>
      </c>
      <c r="E43" s="16">
        <v>333</v>
      </c>
      <c r="F43" s="9">
        <v>241</v>
      </c>
      <c r="G43" s="9">
        <v>282</v>
      </c>
      <c r="M43" s="70"/>
      <c r="N43" s="70"/>
      <c r="O43" s="70"/>
      <c r="P43" s="70"/>
      <c r="Q43" s="70"/>
      <c r="R43" s="70"/>
      <c r="S43" s="20"/>
      <c r="T43" s="20"/>
      <c r="U43" s="20"/>
      <c r="V43" s="20"/>
      <c r="W43" s="20"/>
      <c r="X43" s="20"/>
      <c r="Y43" s="20"/>
    </row>
    <row r="44" spans="4:33" ht="13.9" x14ac:dyDescent="0.35">
      <c r="D44" s="9" t="s">
        <v>94</v>
      </c>
      <c r="E44" s="16">
        <v>2512</v>
      </c>
      <c r="F44" s="9">
        <v>1823</v>
      </c>
      <c r="G44" s="9">
        <v>2130</v>
      </c>
      <c r="M44" s="70"/>
      <c r="N44" s="70"/>
      <c r="O44" s="70"/>
      <c r="P44" s="70"/>
      <c r="Q44" s="70"/>
      <c r="R44" s="70"/>
      <c r="S44" s="20"/>
      <c r="T44" s="20"/>
      <c r="U44" s="20"/>
      <c r="V44" s="20"/>
      <c r="W44" s="20"/>
      <c r="X44" s="20"/>
      <c r="Y44" s="20"/>
    </row>
    <row r="45" spans="4:33" ht="13.9" x14ac:dyDescent="0.35">
      <c r="D45" s="9" t="s">
        <v>96</v>
      </c>
      <c r="E45" s="16">
        <v>4253</v>
      </c>
      <c r="F45" s="9">
        <v>3087</v>
      </c>
      <c r="G45" s="9">
        <v>3607</v>
      </c>
      <c r="M45" s="70"/>
      <c r="N45" s="70"/>
      <c r="O45" s="70"/>
      <c r="P45" s="70"/>
      <c r="Q45" s="70"/>
      <c r="R45" s="70"/>
      <c r="S45" s="20"/>
      <c r="T45" s="20"/>
      <c r="U45" s="20"/>
      <c r="V45" s="20"/>
      <c r="W45" s="20"/>
      <c r="X45" s="20"/>
      <c r="Y45" s="20"/>
    </row>
    <row r="46" spans="4:33" ht="13.9" x14ac:dyDescent="0.35">
      <c r="D46" s="9" t="s">
        <v>98</v>
      </c>
      <c r="E46" s="16">
        <v>5965</v>
      </c>
      <c r="F46" s="9">
        <v>4330</v>
      </c>
      <c r="G46" s="9">
        <v>5059</v>
      </c>
      <c r="M46" s="70"/>
      <c r="N46" s="70"/>
      <c r="O46" s="70"/>
      <c r="P46" s="70"/>
      <c r="Q46" s="70"/>
      <c r="R46" s="70"/>
      <c r="S46" s="20"/>
      <c r="T46" s="20"/>
      <c r="U46" s="20"/>
      <c r="V46" s="20"/>
      <c r="W46" s="20"/>
      <c r="X46" s="20"/>
      <c r="Y46" s="20"/>
    </row>
    <row r="47" spans="4:33" ht="13.9" x14ac:dyDescent="0.35">
      <c r="D47" s="9" t="s">
        <v>99</v>
      </c>
      <c r="E47" s="16">
        <v>0</v>
      </c>
      <c r="F47" s="9">
        <v>0</v>
      </c>
      <c r="G47" s="9">
        <v>0</v>
      </c>
      <c r="M47" s="70"/>
      <c r="N47" s="70"/>
      <c r="O47" s="70"/>
      <c r="P47" s="70"/>
      <c r="Q47" s="70"/>
      <c r="R47" s="70"/>
      <c r="S47" s="20"/>
      <c r="T47" s="20"/>
      <c r="U47" s="20"/>
      <c r="V47" s="20"/>
      <c r="W47" s="20"/>
      <c r="X47" s="20"/>
      <c r="Y47" s="20"/>
    </row>
    <row r="48" spans="4:33" x14ac:dyDescent="0.3">
      <c r="D48" s="9" t="s">
        <v>310</v>
      </c>
      <c r="E48" s="16">
        <v>13</v>
      </c>
      <c r="F48" s="9">
        <v>9</v>
      </c>
      <c r="G48" s="9">
        <v>12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4:25" x14ac:dyDescent="0.3">
      <c r="D49" s="9" t="s">
        <v>311</v>
      </c>
      <c r="E49" s="16">
        <v>541</v>
      </c>
      <c r="F49" s="9">
        <v>390</v>
      </c>
      <c r="G49" s="9">
        <v>497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4:25" x14ac:dyDescent="0.3">
      <c r="D50" s="9" t="s">
        <v>312</v>
      </c>
      <c r="E50" s="16">
        <v>2889</v>
      </c>
      <c r="F50" s="9">
        <v>2081</v>
      </c>
      <c r="G50" s="9">
        <v>2652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4:25" x14ac:dyDescent="0.3">
      <c r="D51" s="9" t="s">
        <v>313</v>
      </c>
      <c r="E51" s="16">
        <v>4721</v>
      </c>
      <c r="F51" s="9">
        <v>3400</v>
      </c>
      <c r="G51" s="9">
        <v>4334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4:25" x14ac:dyDescent="0.3">
      <c r="D52" s="9" t="s">
        <v>106</v>
      </c>
      <c r="E52" s="16">
        <v>6026</v>
      </c>
      <c r="F52" s="9">
        <v>4340</v>
      </c>
      <c r="G52" s="9">
        <v>5531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4:25" x14ac:dyDescent="0.3">
      <c r="D53" s="9" t="s">
        <v>107</v>
      </c>
      <c r="E53" s="16">
        <v>0</v>
      </c>
      <c r="F53" s="9">
        <v>0</v>
      </c>
      <c r="G53" s="9">
        <v>0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4:25" x14ac:dyDescent="0.3">
      <c r="D54" s="9" t="s">
        <v>314</v>
      </c>
      <c r="E54" s="16">
        <v>198</v>
      </c>
      <c r="F54" s="9">
        <v>155</v>
      </c>
      <c r="G54" s="9">
        <v>184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4:25" x14ac:dyDescent="0.3">
      <c r="D55" s="9" t="s">
        <v>315</v>
      </c>
      <c r="E55" s="16">
        <v>547</v>
      </c>
      <c r="F55" s="9">
        <v>427</v>
      </c>
      <c r="G55" s="9">
        <v>508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4:25" x14ac:dyDescent="0.3">
      <c r="D56" s="9" t="s">
        <v>316</v>
      </c>
      <c r="E56" s="16">
        <v>1798</v>
      </c>
      <c r="F56" s="9">
        <v>1406</v>
      </c>
      <c r="G56" s="9">
        <v>1671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4:25" x14ac:dyDescent="0.3">
      <c r="D57" s="9" t="s">
        <v>111</v>
      </c>
      <c r="E57" s="16">
        <v>4011</v>
      </c>
      <c r="F57" s="9">
        <v>3135</v>
      </c>
      <c r="G57" s="9">
        <v>3728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4:25" x14ac:dyDescent="0.3">
      <c r="D58" s="9" t="s">
        <v>113</v>
      </c>
      <c r="E58" s="16">
        <v>5954</v>
      </c>
      <c r="F58" s="9">
        <v>4654</v>
      </c>
      <c r="G58" s="9">
        <v>5534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4:25" x14ac:dyDescent="0.3">
      <c r="D59" s="9" t="s">
        <v>115</v>
      </c>
      <c r="E59" s="16">
        <v>0</v>
      </c>
      <c r="F59" s="9">
        <v>0</v>
      </c>
      <c r="G59" s="9">
        <v>0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4:25" x14ac:dyDescent="0.3">
      <c r="D60" s="9" t="s">
        <v>317</v>
      </c>
      <c r="E60" s="16">
        <v>302</v>
      </c>
      <c r="F60" s="9">
        <v>266</v>
      </c>
      <c r="G60" s="9">
        <v>356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4:25" x14ac:dyDescent="0.3">
      <c r="D61" s="9" t="s">
        <v>318</v>
      </c>
      <c r="E61" s="16">
        <v>1610</v>
      </c>
      <c r="F61" s="9">
        <v>1417</v>
      </c>
      <c r="G61" s="9">
        <v>1890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4:25" x14ac:dyDescent="0.3">
      <c r="D62" s="9" t="s">
        <v>319</v>
      </c>
      <c r="E62" s="16">
        <v>3783</v>
      </c>
      <c r="F62" s="9">
        <v>3330</v>
      </c>
      <c r="G62" s="9">
        <v>4442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4:25" x14ac:dyDescent="0.3">
      <c r="D63" s="9" t="s">
        <v>320</v>
      </c>
      <c r="E63" s="16">
        <v>5158</v>
      </c>
      <c r="F63" s="9">
        <v>4540</v>
      </c>
      <c r="G63" s="9">
        <v>6056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4:25" x14ac:dyDescent="0.3">
      <c r="D64" s="9" t="s">
        <v>122</v>
      </c>
      <c r="E64" s="16">
        <v>6614</v>
      </c>
      <c r="F64" s="9">
        <v>5822</v>
      </c>
      <c r="G64" s="9">
        <v>7765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4:25" x14ac:dyDescent="0.3">
      <c r="D65" s="9" t="s">
        <v>123</v>
      </c>
      <c r="E65" s="16">
        <v>0</v>
      </c>
      <c r="F65" s="9">
        <v>0</v>
      </c>
      <c r="G65" s="9">
        <v>0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4:25" x14ac:dyDescent="0.3">
      <c r="D66" s="9" t="s">
        <v>321</v>
      </c>
      <c r="E66" s="16">
        <v>54</v>
      </c>
      <c r="F66" s="9">
        <v>47</v>
      </c>
      <c r="G66" s="9">
        <v>60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4:25" x14ac:dyDescent="0.3">
      <c r="D67" s="9" t="s">
        <v>322</v>
      </c>
      <c r="E67" s="16">
        <v>1218</v>
      </c>
      <c r="F67" s="9">
        <v>1044</v>
      </c>
      <c r="G67" s="9">
        <v>1315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4:25" x14ac:dyDescent="0.3">
      <c r="D68" s="9" t="s">
        <v>323</v>
      </c>
      <c r="E68" s="16">
        <v>3585</v>
      </c>
      <c r="F68" s="9">
        <v>3072</v>
      </c>
      <c r="G68" s="9">
        <v>3872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4:25" x14ac:dyDescent="0.3">
      <c r="D69" s="9" t="s">
        <v>129</v>
      </c>
      <c r="E69" s="16">
        <v>5594</v>
      </c>
      <c r="F69" s="9">
        <v>4794</v>
      </c>
      <c r="G69" s="9">
        <v>6042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4:25" x14ac:dyDescent="0.3">
      <c r="D70" s="9" t="s">
        <v>130</v>
      </c>
      <c r="E70" s="16">
        <v>6730</v>
      </c>
      <c r="F70" s="9">
        <v>5767</v>
      </c>
      <c r="G70" s="9">
        <v>7269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4:25" x14ac:dyDescent="0.3">
      <c r="D71" s="9" t="s">
        <v>131</v>
      </c>
      <c r="E71" s="16">
        <v>0</v>
      </c>
      <c r="F71" s="9">
        <v>0</v>
      </c>
      <c r="G71" s="9">
        <v>0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4:25" x14ac:dyDescent="0.3">
      <c r="D72" s="9" t="s">
        <v>324</v>
      </c>
      <c r="E72" s="16">
        <v>81</v>
      </c>
      <c r="F72" s="9">
        <v>105</v>
      </c>
      <c r="G72" s="9">
        <v>93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4:25" x14ac:dyDescent="0.3">
      <c r="D73" s="9" t="s">
        <v>325</v>
      </c>
      <c r="E73" s="16">
        <v>301</v>
      </c>
      <c r="F73" s="9">
        <v>389</v>
      </c>
      <c r="G73" s="9">
        <v>340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4:25" x14ac:dyDescent="0.3">
      <c r="D74" s="9" t="s">
        <v>326</v>
      </c>
      <c r="E74" s="16">
        <v>949</v>
      </c>
      <c r="F74" s="9">
        <v>1226</v>
      </c>
      <c r="G74" s="9">
        <v>1070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4:25" x14ac:dyDescent="0.3">
      <c r="D75" s="9" t="s">
        <v>327</v>
      </c>
      <c r="E75" s="16">
        <v>2016</v>
      </c>
      <c r="F75" s="9">
        <v>2606</v>
      </c>
      <c r="G75" s="9">
        <v>2274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4:25" x14ac:dyDescent="0.3">
      <c r="D76" s="9" t="s">
        <v>138</v>
      </c>
      <c r="E76" s="16">
        <v>3236</v>
      </c>
      <c r="F76" s="9">
        <v>4184</v>
      </c>
      <c r="G76" s="9">
        <v>3651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4:25" x14ac:dyDescent="0.3">
      <c r="D77" s="9" t="s">
        <v>139</v>
      </c>
      <c r="E77" s="16">
        <v>0</v>
      </c>
      <c r="F77" s="9">
        <v>0</v>
      </c>
      <c r="G77" s="9">
        <v>0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4:25" x14ac:dyDescent="0.3">
      <c r="D78" s="9" t="s">
        <v>328</v>
      </c>
      <c r="E78" s="16">
        <v>145</v>
      </c>
      <c r="F78" s="9">
        <v>155</v>
      </c>
      <c r="G78" s="9">
        <v>162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4:25" x14ac:dyDescent="0.3">
      <c r="D79" s="9" t="s">
        <v>329</v>
      </c>
      <c r="E79" s="16">
        <v>284</v>
      </c>
      <c r="F79" s="9">
        <v>304</v>
      </c>
      <c r="G79" s="9">
        <v>316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4:25" x14ac:dyDescent="0.3">
      <c r="D80" s="9" t="s">
        <v>330</v>
      </c>
      <c r="E80" s="16">
        <v>1091</v>
      </c>
      <c r="F80" s="9">
        <v>1167</v>
      </c>
      <c r="G80" s="9">
        <v>1217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4:25" x14ac:dyDescent="0.3">
      <c r="D81" s="9" t="s">
        <v>331</v>
      </c>
      <c r="E81" s="16">
        <v>2417</v>
      </c>
      <c r="F81" s="9">
        <v>2585</v>
      </c>
      <c r="G81" s="9">
        <v>2695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4:25" x14ac:dyDescent="0.3">
      <c r="D82" s="9" t="s">
        <v>145</v>
      </c>
      <c r="E82" s="16">
        <v>3955</v>
      </c>
      <c r="F82" s="9">
        <v>4229</v>
      </c>
      <c r="G82" s="9">
        <v>4409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4:25" x14ac:dyDescent="0.3">
      <c r="D83" s="9" t="s">
        <v>147</v>
      </c>
      <c r="E83" s="16">
        <v>0</v>
      </c>
      <c r="F83" s="9">
        <v>0</v>
      </c>
      <c r="G83" s="9">
        <v>0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4:25" x14ac:dyDescent="0.3">
      <c r="D84" s="9" t="s">
        <v>332</v>
      </c>
      <c r="E84" s="16">
        <v>225</v>
      </c>
      <c r="F84" s="9">
        <v>191</v>
      </c>
      <c r="G84" s="9">
        <v>248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4:25" x14ac:dyDescent="0.3">
      <c r="D85" s="9" t="s">
        <v>149</v>
      </c>
      <c r="E85" s="16">
        <v>1947</v>
      </c>
      <c r="F85" s="9">
        <v>1646</v>
      </c>
      <c r="G85" s="9">
        <v>2139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4:25" x14ac:dyDescent="0.3">
      <c r="D86" s="9" t="s">
        <v>333</v>
      </c>
      <c r="E86" s="16">
        <v>3704</v>
      </c>
      <c r="F86" s="9">
        <v>3130</v>
      </c>
      <c r="G86" s="9">
        <v>4069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4:25" x14ac:dyDescent="0.3">
      <c r="D87" s="9" t="s">
        <v>334</v>
      </c>
      <c r="E87" s="16">
        <v>5565</v>
      </c>
      <c r="F87" s="9">
        <v>4704</v>
      </c>
      <c r="G87" s="9">
        <v>6114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4:25" x14ac:dyDescent="0.3">
      <c r="D88" s="9" t="s">
        <v>335</v>
      </c>
      <c r="E88" s="16">
        <v>6609</v>
      </c>
      <c r="F88" s="9">
        <v>5586</v>
      </c>
      <c r="G88" s="9">
        <v>7260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4:25" x14ac:dyDescent="0.3">
      <c r="D89" s="9" t="s">
        <v>155</v>
      </c>
      <c r="E89" s="16">
        <v>0</v>
      </c>
      <c r="F89" s="9">
        <v>0</v>
      </c>
      <c r="G89" s="9">
        <v>0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4:25" x14ac:dyDescent="0.3">
      <c r="D90" s="9" t="s">
        <v>336</v>
      </c>
      <c r="E90" s="16">
        <v>433</v>
      </c>
      <c r="F90" s="9">
        <v>414</v>
      </c>
      <c r="G90" s="9">
        <v>461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4:25" x14ac:dyDescent="0.3">
      <c r="D91" s="9" t="s">
        <v>337</v>
      </c>
      <c r="E91" s="16">
        <v>1101</v>
      </c>
      <c r="F91" s="9">
        <v>1053</v>
      </c>
      <c r="G91" s="9">
        <v>1172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4:25" x14ac:dyDescent="0.3">
      <c r="D92" s="9" t="s">
        <v>157</v>
      </c>
      <c r="E92" s="16">
        <v>1636</v>
      </c>
      <c r="F92" s="9">
        <v>1565</v>
      </c>
      <c r="G92" s="9">
        <v>1742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4:25" x14ac:dyDescent="0.3">
      <c r="D93" s="9" t="s">
        <v>338</v>
      </c>
      <c r="E93" s="16">
        <v>2695</v>
      </c>
      <c r="F93" s="9">
        <v>2578</v>
      </c>
      <c r="G93" s="9">
        <v>2870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4:25" x14ac:dyDescent="0.3">
      <c r="D94" s="9" t="s">
        <v>339</v>
      </c>
      <c r="E94" s="16">
        <v>4511</v>
      </c>
      <c r="F94" s="9">
        <v>4316</v>
      </c>
      <c r="G94" s="9">
        <v>4804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4:25" x14ac:dyDescent="0.3">
      <c r="D95" s="9" t="s">
        <v>340</v>
      </c>
      <c r="E95" s="16">
        <v>0</v>
      </c>
      <c r="F95" s="9">
        <v>0</v>
      </c>
      <c r="G95" s="9">
        <v>0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4:25" x14ac:dyDescent="0.3">
      <c r="D96" s="9" t="s">
        <v>163</v>
      </c>
      <c r="E96" s="16">
        <v>0</v>
      </c>
      <c r="F96" s="9">
        <v>0</v>
      </c>
      <c r="G96" s="9">
        <v>0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4:25" x14ac:dyDescent="0.3">
      <c r="D97" s="9" t="s">
        <v>341</v>
      </c>
      <c r="E97" s="16">
        <v>266</v>
      </c>
      <c r="F97" s="9">
        <v>266</v>
      </c>
      <c r="G97" s="9">
        <v>309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4:25" x14ac:dyDescent="0.3">
      <c r="D98" s="9" t="s">
        <v>165</v>
      </c>
      <c r="E98" s="16">
        <v>955</v>
      </c>
      <c r="F98" s="9">
        <v>956</v>
      </c>
      <c r="G98" s="9">
        <v>1110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4:25" x14ac:dyDescent="0.3">
      <c r="D99" s="9" t="s">
        <v>167</v>
      </c>
      <c r="E99" s="16">
        <v>2350</v>
      </c>
      <c r="F99" s="9">
        <v>2353</v>
      </c>
      <c r="G99" s="9">
        <v>2731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4:25" x14ac:dyDescent="0.3">
      <c r="D100" s="9" t="s">
        <v>170</v>
      </c>
      <c r="E100" s="16">
        <v>4135</v>
      </c>
      <c r="F100" s="9">
        <v>4140</v>
      </c>
      <c r="G100" s="9">
        <v>4807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4:25" x14ac:dyDescent="0.3">
      <c r="D101" s="9" t="s">
        <v>171</v>
      </c>
      <c r="E101" s="16">
        <v>0</v>
      </c>
      <c r="F101" s="9">
        <v>0</v>
      </c>
      <c r="G101" s="9">
        <v>0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4:25" x14ac:dyDescent="0.3">
      <c r="D102" s="9" t="s">
        <v>342</v>
      </c>
      <c r="E102" s="16">
        <v>87</v>
      </c>
      <c r="F102" s="9">
        <v>95</v>
      </c>
      <c r="G102" s="9">
        <v>100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4:25" x14ac:dyDescent="0.3">
      <c r="D103" s="9" t="s">
        <v>172</v>
      </c>
      <c r="E103" s="16">
        <v>651</v>
      </c>
      <c r="F103" s="9">
        <v>706</v>
      </c>
      <c r="G103" s="9">
        <v>747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4:25" x14ac:dyDescent="0.3">
      <c r="D104" s="9" t="s">
        <v>343</v>
      </c>
      <c r="E104" s="16">
        <v>2317</v>
      </c>
      <c r="F104" s="9">
        <v>2513</v>
      </c>
      <c r="G104" s="9">
        <v>2658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4:25" x14ac:dyDescent="0.3">
      <c r="D105" s="9" t="s">
        <v>177</v>
      </c>
      <c r="E105" s="16">
        <v>4047</v>
      </c>
      <c r="F105" s="9">
        <v>4391</v>
      </c>
      <c r="G105" s="9">
        <v>4644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4:25" x14ac:dyDescent="0.3">
      <c r="D106" s="9" t="s">
        <v>178</v>
      </c>
      <c r="E106" s="16">
        <v>4994</v>
      </c>
      <c r="F106" s="9">
        <v>5418</v>
      </c>
      <c r="G106" s="9">
        <v>5730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4:25" x14ac:dyDescent="0.3">
      <c r="D107" s="9" t="s">
        <v>179</v>
      </c>
      <c r="E107" s="16">
        <v>0</v>
      </c>
      <c r="F107" s="9">
        <v>0</v>
      </c>
      <c r="G107" s="9">
        <v>0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4:25" x14ac:dyDescent="0.3">
      <c r="D108" s="9" t="s">
        <v>344</v>
      </c>
      <c r="E108" s="16">
        <v>343</v>
      </c>
      <c r="F108" s="9">
        <v>343</v>
      </c>
      <c r="G108" s="9">
        <v>368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4:25" x14ac:dyDescent="0.3">
      <c r="D109" s="9" t="s">
        <v>180</v>
      </c>
      <c r="E109" s="16">
        <v>947</v>
      </c>
      <c r="F109" s="9">
        <v>947</v>
      </c>
      <c r="G109" s="9">
        <v>1017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4:25" x14ac:dyDescent="0.3">
      <c r="D110" s="9" t="s">
        <v>182</v>
      </c>
      <c r="E110" s="16">
        <v>2349</v>
      </c>
      <c r="F110" s="9">
        <v>2349</v>
      </c>
      <c r="G110" s="9">
        <v>2522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4:25" x14ac:dyDescent="0.3">
      <c r="D111" s="9" t="s">
        <v>345</v>
      </c>
      <c r="E111" s="16">
        <v>4557</v>
      </c>
      <c r="F111" s="9">
        <v>4556</v>
      </c>
      <c r="G111" s="9">
        <v>4892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4:25" x14ac:dyDescent="0.3">
      <c r="D112" s="9" t="s">
        <v>186</v>
      </c>
      <c r="E112" s="16">
        <v>5587</v>
      </c>
      <c r="F112" s="9">
        <v>5586</v>
      </c>
      <c r="G112" s="9">
        <v>5997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4:25" x14ac:dyDescent="0.3">
      <c r="D113" s="9" t="s">
        <v>187</v>
      </c>
      <c r="E113" s="16">
        <v>0</v>
      </c>
      <c r="F113" s="9">
        <v>0</v>
      </c>
      <c r="G113" s="9">
        <v>0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4:25" x14ac:dyDescent="0.3">
      <c r="D114" s="9" t="s">
        <v>346</v>
      </c>
      <c r="E114" s="16">
        <v>198</v>
      </c>
      <c r="F114" s="9">
        <v>199</v>
      </c>
      <c r="G114" s="9">
        <v>226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4:25" x14ac:dyDescent="0.3">
      <c r="D115" s="9" t="s">
        <v>347</v>
      </c>
      <c r="E115" s="16">
        <v>1127</v>
      </c>
      <c r="F115" s="9">
        <v>1132</v>
      </c>
      <c r="G115" s="9">
        <v>1287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4:25" x14ac:dyDescent="0.3">
      <c r="D116" s="9" t="s">
        <v>348</v>
      </c>
      <c r="E116" s="16">
        <v>2684</v>
      </c>
      <c r="F116" s="9">
        <v>2697</v>
      </c>
      <c r="G116" s="9">
        <v>3066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4:25" x14ac:dyDescent="0.3">
      <c r="D117" s="9" t="s">
        <v>349</v>
      </c>
      <c r="E117" s="16">
        <v>4206</v>
      </c>
      <c r="F117" s="9">
        <v>4226</v>
      </c>
      <c r="G117" s="9">
        <v>4804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4:25" x14ac:dyDescent="0.3">
      <c r="D118" s="9" t="s">
        <v>194</v>
      </c>
      <c r="E118" s="16">
        <v>5467</v>
      </c>
      <c r="F118" s="9">
        <v>5493</v>
      </c>
      <c r="G118" s="9">
        <v>6245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4:25" x14ac:dyDescent="0.3">
      <c r="D119" s="9" t="s">
        <v>195</v>
      </c>
      <c r="E119" s="16">
        <v>0</v>
      </c>
      <c r="F119" s="9">
        <v>0</v>
      </c>
      <c r="G119" s="9">
        <v>0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4:25" x14ac:dyDescent="0.3">
      <c r="D120" s="9" t="s">
        <v>350</v>
      </c>
      <c r="E120" s="16">
        <v>121</v>
      </c>
      <c r="F120" s="9">
        <v>114</v>
      </c>
      <c r="G120" s="9">
        <v>113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4:25" x14ac:dyDescent="0.3">
      <c r="D121" s="9" t="s">
        <v>351</v>
      </c>
      <c r="E121" s="16">
        <v>1196</v>
      </c>
      <c r="F121" s="9">
        <v>1125</v>
      </c>
      <c r="G121" s="9">
        <v>1117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4:25" x14ac:dyDescent="0.3">
      <c r="D122" s="9" t="s">
        <v>352</v>
      </c>
      <c r="E122" s="16">
        <v>2526</v>
      </c>
      <c r="F122" s="9">
        <v>2376</v>
      </c>
      <c r="G122" s="9">
        <v>2359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4:25" x14ac:dyDescent="0.3">
      <c r="D123" s="9" t="s">
        <v>353</v>
      </c>
      <c r="E123" s="16">
        <v>4655</v>
      </c>
      <c r="F123" s="9">
        <v>4379</v>
      </c>
      <c r="G123" s="9">
        <v>4347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4:25" x14ac:dyDescent="0.3">
      <c r="D124" s="9" t="s">
        <v>202</v>
      </c>
      <c r="E124" s="16">
        <v>6315</v>
      </c>
      <c r="F124" s="9">
        <v>5940</v>
      </c>
      <c r="G124" s="9">
        <v>5897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4:25" x14ac:dyDescent="0.3">
      <c r="D125" s="9" t="s">
        <v>203</v>
      </c>
      <c r="E125" s="16">
        <v>0</v>
      </c>
      <c r="F125" s="9">
        <v>0</v>
      </c>
      <c r="G125" s="9">
        <v>0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4:25" x14ac:dyDescent="0.3">
      <c r="D126" s="9" t="s">
        <v>354</v>
      </c>
      <c r="E126" s="16">
        <v>117</v>
      </c>
      <c r="F126" s="9">
        <v>109</v>
      </c>
      <c r="G126" s="9">
        <v>118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4:25" x14ac:dyDescent="0.3">
      <c r="D127" s="9" t="s">
        <v>204</v>
      </c>
      <c r="E127" s="16">
        <v>571</v>
      </c>
      <c r="F127" s="9">
        <v>529</v>
      </c>
      <c r="G127" s="9">
        <v>577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4:25" x14ac:dyDescent="0.3">
      <c r="D128" s="9" t="s">
        <v>206</v>
      </c>
      <c r="E128" s="16">
        <v>1931</v>
      </c>
      <c r="F128" s="9">
        <v>1790</v>
      </c>
      <c r="G128" s="9">
        <v>1951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4:25" x14ac:dyDescent="0.3">
      <c r="D129" s="9" t="s">
        <v>355</v>
      </c>
      <c r="E129" s="16">
        <v>3163</v>
      </c>
      <c r="F129" s="9">
        <v>2932</v>
      </c>
      <c r="G129" s="9">
        <v>3196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4:25" x14ac:dyDescent="0.3">
      <c r="D130" s="9" t="s">
        <v>210</v>
      </c>
      <c r="E130" s="16">
        <v>4757</v>
      </c>
      <c r="F130" s="9">
        <v>4410</v>
      </c>
      <c r="G130" s="9">
        <v>4807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4:25" x14ac:dyDescent="0.3">
      <c r="D131" s="9" t="s">
        <v>211</v>
      </c>
      <c r="E131" s="16">
        <v>0</v>
      </c>
      <c r="F131" s="9">
        <v>0</v>
      </c>
      <c r="G131" s="9">
        <v>0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4:25" x14ac:dyDescent="0.3">
      <c r="D132" s="9" t="s">
        <v>356</v>
      </c>
      <c r="E132" s="16">
        <v>20</v>
      </c>
      <c r="F132" s="9">
        <v>25</v>
      </c>
      <c r="G132" s="9">
        <v>26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4:25" x14ac:dyDescent="0.3">
      <c r="D133" s="9" t="s">
        <v>357</v>
      </c>
      <c r="E133" s="16">
        <v>457</v>
      </c>
      <c r="F133" s="9">
        <v>554</v>
      </c>
      <c r="G133" s="9">
        <v>585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4:25" x14ac:dyDescent="0.3">
      <c r="D134" s="9" t="s">
        <v>358</v>
      </c>
      <c r="E134" s="16">
        <v>2222</v>
      </c>
      <c r="F134" s="9">
        <v>2697</v>
      </c>
      <c r="G134" s="9">
        <v>2846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4:25" x14ac:dyDescent="0.3">
      <c r="D135" s="9" t="s">
        <v>359</v>
      </c>
      <c r="E135" s="16">
        <v>3442</v>
      </c>
      <c r="F135" s="9">
        <v>4177</v>
      </c>
      <c r="G135" s="9">
        <v>4408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4:25" x14ac:dyDescent="0.3">
      <c r="D136" s="9" t="s">
        <v>218</v>
      </c>
      <c r="E136" s="16">
        <v>4760</v>
      </c>
      <c r="F136" s="9">
        <v>5777</v>
      </c>
      <c r="G136" s="9">
        <v>6097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4:25" x14ac:dyDescent="0.3">
      <c r="D137" s="9" t="s">
        <v>219</v>
      </c>
      <c r="E137" s="16">
        <v>0</v>
      </c>
      <c r="F137" s="9">
        <v>0</v>
      </c>
      <c r="G137" s="9">
        <v>0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4:25" x14ac:dyDescent="0.3">
      <c r="D138" s="9" t="s">
        <v>360</v>
      </c>
      <c r="E138" s="16">
        <v>21</v>
      </c>
      <c r="F138" s="9">
        <v>27</v>
      </c>
      <c r="G138" s="9">
        <v>21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4:25" x14ac:dyDescent="0.3">
      <c r="D139" s="9" t="s">
        <v>220</v>
      </c>
      <c r="E139" s="16">
        <v>463</v>
      </c>
      <c r="F139" s="9">
        <v>580</v>
      </c>
      <c r="G139" s="9">
        <v>451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4:25" x14ac:dyDescent="0.3">
      <c r="D140" s="9" t="s">
        <v>361</v>
      </c>
      <c r="E140" s="16">
        <v>1115</v>
      </c>
      <c r="F140" s="9">
        <v>1396</v>
      </c>
      <c r="G140" s="9">
        <v>1086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4:25" x14ac:dyDescent="0.3">
      <c r="D141" s="9" t="s">
        <v>362</v>
      </c>
      <c r="E141" s="16">
        <v>3311</v>
      </c>
      <c r="F141" s="9">
        <v>4146</v>
      </c>
      <c r="G141" s="9">
        <v>3224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4:25" x14ac:dyDescent="0.3">
      <c r="D142" s="9" t="s">
        <v>226</v>
      </c>
      <c r="E142" s="16">
        <v>4506</v>
      </c>
      <c r="F142" s="9">
        <v>5643</v>
      </c>
      <c r="G142" s="9">
        <v>4388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4:25" x14ac:dyDescent="0.3">
      <c r="D143" s="9" t="s">
        <v>227</v>
      </c>
      <c r="E143" s="16">
        <v>0</v>
      </c>
      <c r="F143" s="9">
        <v>0</v>
      </c>
      <c r="G143" s="62">
        <v>0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4:25" x14ac:dyDescent="0.3">
      <c r="D144" s="9" t="s">
        <v>363</v>
      </c>
      <c r="E144" s="16">
        <v>449</v>
      </c>
      <c r="F144" s="9">
        <v>413</v>
      </c>
      <c r="G144" s="62">
        <v>514.17088726317763</v>
      </c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4:25" x14ac:dyDescent="0.3">
      <c r="D145" s="9" t="s">
        <v>229</v>
      </c>
      <c r="E145" s="16">
        <v>1362</v>
      </c>
      <c r="F145" s="9">
        <v>1255</v>
      </c>
      <c r="G145" s="62">
        <v>1559.2632714312513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4:25" x14ac:dyDescent="0.3">
      <c r="D146" s="9" t="s">
        <v>364</v>
      </c>
      <c r="E146" s="16">
        <v>2984</v>
      </c>
      <c r="F146" s="9">
        <v>2750</v>
      </c>
      <c r="G146" s="62">
        <v>3414.9395047833427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4:25" x14ac:dyDescent="0.3">
      <c r="D147" s="9" t="s">
        <v>233</v>
      </c>
      <c r="E147" s="16">
        <v>4627</v>
      </c>
      <c r="F147" s="9">
        <v>4264</v>
      </c>
      <c r="G147" s="62">
        <v>5295.3775089101482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4:25" x14ac:dyDescent="0.3">
      <c r="D148" s="9" t="s">
        <v>234</v>
      </c>
      <c r="E148" s="16">
        <v>6785</v>
      </c>
      <c r="F148" s="9">
        <v>6253</v>
      </c>
      <c r="G148" s="62">
        <v>7765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4:25" x14ac:dyDescent="0.3">
      <c r="D149" s="9" t="s">
        <v>235</v>
      </c>
      <c r="E149" s="16">
        <v>0</v>
      </c>
      <c r="F149" s="9">
        <v>0</v>
      </c>
      <c r="G149" s="9">
        <v>0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4:25" x14ac:dyDescent="0.3">
      <c r="D150" s="9" t="s">
        <v>365</v>
      </c>
      <c r="E150" s="16">
        <v>141</v>
      </c>
      <c r="F150" s="9">
        <v>134</v>
      </c>
      <c r="G150" s="9">
        <v>141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4:25" x14ac:dyDescent="0.3">
      <c r="D151" s="9" t="s">
        <v>366</v>
      </c>
      <c r="E151" s="16">
        <v>1774</v>
      </c>
      <c r="F151" s="9">
        <v>1685</v>
      </c>
      <c r="G151" s="9">
        <v>1772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4:25" x14ac:dyDescent="0.3">
      <c r="D152" s="9" t="s">
        <v>367</v>
      </c>
      <c r="E152" s="16">
        <v>3861</v>
      </c>
      <c r="F152" s="9">
        <v>3667</v>
      </c>
      <c r="G152" s="9">
        <v>3857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4:25" x14ac:dyDescent="0.3">
      <c r="D153" s="9" t="s">
        <v>368</v>
      </c>
      <c r="E153" s="16">
        <v>5017</v>
      </c>
      <c r="F153" s="9">
        <v>4765</v>
      </c>
      <c r="G153" s="9">
        <v>5012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4:25" x14ac:dyDescent="0.3">
      <c r="D154" s="9" t="s">
        <v>242</v>
      </c>
      <c r="E154" s="16">
        <v>5895</v>
      </c>
      <c r="F154" s="9">
        <v>5599</v>
      </c>
      <c r="G154" s="9">
        <v>5889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4:25" x14ac:dyDescent="0.3">
      <c r="D155" s="9" t="s">
        <v>243</v>
      </c>
      <c r="E155" s="16">
        <v>0</v>
      </c>
      <c r="F155" s="9">
        <v>0</v>
      </c>
      <c r="G155" s="9">
        <v>0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4:25" x14ac:dyDescent="0.3">
      <c r="D156" s="9" t="s">
        <v>369</v>
      </c>
      <c r="E156" s="16">
        <v>235</v>
      </c>
      <c r="F156" s="9">
        <v>213</v>
      </c>
      <c r="G156" s="9">
        <v>250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4:25" x14ac:dyDescent="0.3">
      <c r="D157" s="9" t="s">
        <v>370</v>
      </c>
      <c r="E157" s="16">
        <v>2213</v>
      </c>
      <c r="F157" s="9">
        <v>2004</v>
      </c>
      <c r="G157" s="9">
        <v>2356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4:25" x14ac:dyDescent="0.3">
      <c r="D158" s="9" t="s">
        <v>247</v>
      </c>
      <c r="E158" s="16">
        <v>4040</v>
      </c>
      <c r="F158" s="9">
        <v>3659</v>
      </c>
      <c r="G158" s="9">
        <v>4302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4:25" x14ac:dyDescent="0.3">
      <c r="D159" s="9" t="s">
        <v>249</v>
      </c>
      <c r="E159" s="16">
        <v>5908</v>
      </c>
      <c r="F159" s="9">
        <v>5351</v>
      </c>
      <c r="G159" s="9">
        <v>6292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4:25" x14ac:dyDescent="0.3">
      <c r="D160" s="9" t="s">
        <v>371</v>
      </c>
      <c r="E160" s="16">
        <v>6825</v>
      </c>
      <c r="F160" s="9">
        <v>6182</v>
      </c>
      <c r="G160" s="9">
        <v>7269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4:25" x14ac:dyDescent="0.3">
      <c r="D161" s="9" t="s">
        <v>251</v>
      </c>
      <c r="E161" s="16">
        <v>0</v>
      </c>
      <c r="F161" s="9">
        <v>0</v>
      </c>
      <c r="G161" s="9">
        <v>0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4:25" x14ac:dyDescent="0.3">
      <c r="D162" s="9" t="s">
        <v>372</v>
      </c>
      <c r="E162" s="16">
        <v>204</v>
      </c>
      <c r="F162" s="9">
        <v>250</v>
      </c>
      <c r="G162" s="9">
        <v>277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4:25" x14ac:dyDescent="0.3">
      <c r="D163" s="9" t="s">
        <v>373</v>
      </c>
      <c r="E163" s="16">
        <v>937</v>
      </c>
      <c r="F163" s="9">
        <v>1146</v>
      </c>
      <c r="G163" s="9">
        <v>1271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4:25" x14ac:dyDescent="0.3">
      <c r="D164" s="9" t="s">
        <v>374</v>
      </c>
      <c r="E164" s="16">
        <v>1989</v>
      </c>
      <c r="F164" s="9">
        <v>2432</v>
      </c>
      <c r="G164" s="9">
        <v>2697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4:25" x14ac:dyDescent="0.3">
      <c r="D165" s="9" t="s">
        <v>256</v>
      </c>
      <c r="E165" s="16">
        <v>3030</v>
      </c>
      <c r="F165" s="9">
        <v>3705</v>
      </c>
      <c r="G165" s="9">
        <v>4109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4:25" x14ac:dyDescent="0.3">
      <c r="D166" s="9" t="s">
        <v>258</v>
      </c>
      <c r="E166" s="16">
        <v>4343</v>
      </c>
      <c r="F166" s="9">
        <v>5311</v>
      </c>
      <c r="G166" s="9">
        <v>5890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4:25" x14ac:dyDescent="0.3">
      <c r="D167" s="9" t="s">
        <v>259</v>
      </c>
      <c r="E167" s="16">
        <v>0</v>
      </c>
      <c r="F167" s="9">
        <v>0</v>
      </c>
      <c r="G167" s="9">
        <v>0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4:25" x14ac:dyDescent="0.3">
      <c r="D168" s="9" t="s">
        <v>375</v>
      </c>
      <c r="E168" s="16">
        <v>14</v>
      </c>
      <c r="F168" s="9">
        <v>12</v>
      </c>
      <c r="G168" s="9">
        <v>15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4:25" x14ac:dyDescent="0.3">
      <c r="D169" s="9" t="s">
        <v>376</v>
      </c>
      <c r="E169" s="16">
        <v>1126</v>
      </c>
      <c r="F169" s="9">
        <v>1033</v>
      </c>
      <c r="G169" s="9">
        <v>1200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4:25" x14ac:dyDescent="0.3">
      <c r="D170" s="9" t="s">
        <v>377</v>
      </c>
      <c r="E170" s="16">
        <v>3688</v>
      </c>
      <c r="F170" s="9">
        <v>3384</v>
      </c>
      <c r="G170" s="9">
        <v>3928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4:25" x14ac:dyDescent="0.3">
      <c r="D171" s="9" t="s">
        <v>265</v>
      </c>
      <c r="E171" s="16">
        <v>5562</v>
      </c>
      <c r="F171" s="9">
        <v>5104</v>
      </c>
      <c r="G171" s="9">
        <v>5925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4:25" x14ac:dyDescent="0.3">
      <c r="D172" s="9" t="s">
        <v>266</v>
      </c>
      <c r="E172" s="16">
        <v>6826</v>
      </c>
      <c r="F172" s="9">
        <v>6263</v>
      </c>
      <c r="G172" s="9">
        <v>7271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4:25" x14ac:dyDescent="0.3">
      <c r="D173" s="9" t="s">
        <v>267</v>
      </c>
      <c r="E173" s="16">
        <v>0</v>
      </c>
      <c r="F173" s="9">
        <v>0</v>
      </c>
      <c r="G173" s="9">
        <v>0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4:25" x14ac:dyDescent="0.3">
      <c r="D174" s="9" t="s">
        <v>378</v>
      </c>
      <c r="E174" s="16">
        <v>234</v>
      </c>
      <c r="F174" s="9">
        <v>308</v>
      </c>
      <c r="G174" s="9">
        <v>307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4:25" x14ac:dyDescent="0.3">
      <c r="D175" s="9" t="s">
        <v>268</v>
      </c>
      <c r="E175" s="16">
        <v>592</v>
      </c>
      <c r="F175" s="9">
        <v>781</v>
      </c>
      <c r="G175" s="9">
        <v>777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4:25" x14ac:dyDescent="0.3">
      <c r="D176" s="9" t="s">
        <v>379</v>
      </c>
      <c r="E176" s="16">
        <v>1647</v>
      </c>
      <c r="F176" s="9">
        <v>2173</v>
      </c>
      <c r="G176" s="9">
        <v>2163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4:25" x14ac:dyDescent="0.3">
      <c r="D177" s="9" t="s">
        <v>380</v>
      </c>
      <c r="E177" s="16">
        <v>2840</v>
      </c>
      <c r="F177" s="9">
        <v>3747</v>
      </c>
      <c r="G177" s="9">
        <v>3730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4:25" x14ac:dyDescent="0.3">
      <c r="D178" s="9" t="s">
        <v>274</v>
      </c>
      <c r="E178" s="16">
        <v>4004</v>
      </c>
      <c r="F178" s="9">
        <v>5283</v>
      </c>
      <c r="G178" s="9">
        <v>5260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4:25" x14ac:dyDescent="0.3">
      <c r="D179" s="9" t="s">
        <v>275</v>
      </c>
      <c r="E179" s="16">
        <v>0</v>
      </c>
      <c r="F179" s="9">
        <v>0</v>
      </c>
      <c r="G179" s="9">
        <v>0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4:25" x14ac:dyDescent="0.3">
      <c r="D180" s="9" t="s">
        <v>381</v>
      </c>
      <c r="E180" s="16">
        <v>290</v>
      </c>
      <c r="F180" s="9">
        <v>280</v>
      </c>
      <c r="G180" s="9">
        <v>283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4:25" x14ac:dyDescent="0.3">
      <c r="D181" s="9" t="s">
        <v>276</v>
      </c>
      <c r="E181" s="16">
        <v>837</v>
      </c>
      <c r="F181" s="9">
        <v>810</v>
      </c>
      <c r="G181" s="9">
        <v>817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4:25" x14ac:dyDescent="0.3">
      <c r="D182" s="9" t="s">
        <v>382</v>
      </c>
      <c r="E182" s="16">
        <v>2775</v>
      </c>
      <c r="F182" s="9">
        <v>2685</v>
      </c>
      <c r="G182" s="9">
        <v>2707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4:25" x14ac:dyDescent="0.3">
      <c r="D183" s="9" t="s">
        <v>383</v>
      </c>
      <c r="E183" s="16">
        <v>4408</v>
      </c>
      <c r="F183" s="9">
        <v>4265</v>
      </c>
      <c r="G183" s="9">
        <v>4301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4:25" x14ac:dyDescent="0.3">
      <c r="D184" s="9" t="s">
        <v>282</v>
      </c>
      <c r="E184" s="16">
        <v>6170</v>
      </c>
      <c r="F184" s="9">
        <v>5970</v>
      </c>
      <c r="G184" s="9">
        <v>6020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4:25" x14ac:dyDescent="0.3">
      <c r="E185" s="8">
        <f>MAX(E5:E184)</f>
        <v>6982</v>
      </c>
      <c r="F185" s="8">
        <f>MAX(F5:F184)</f>
        <v>6263</v>
      </c>
      <c r="G185" s="8">
        <f>MAX(G5:G184)</f>
        <v>7765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4:25" x14ac:dyDescent="0.3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4:25" x14ac:dyDescent="0.3"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4:25" x14ac:dyDescent="0.3"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4:25" x14ac:dyDescent="0.3"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4:25" x14ac:dyDescent="0.3"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4:25" x14ac:dyDescent="0.3"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4:25" x14ac:dyDescent="0.3"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0:25" x14ac:dyDescent="0.3"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0:25" x14ac:dyDescent="0.3"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0:25" x14ac:dyDescent="0.3"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0:25" x14ac:dyDescent="0.3"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0:25" x14ac:dyDescent="0.3"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0:25" x14ac:dyDescent="0.3"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0:25" x14ac:dyDescent="0.3"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0:25" x14ac:dyDescent="0.3"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0:25" x14ac:dyDescent="0.3"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0:25" x14ac:dyDescent="0.3"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0:25" x14ac:dyDescent="0.3"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0:25" x14ac:dyDescent="0.3"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0:25" x14ac:dyDescent="0.3"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0:25" x14ac:dyDescent="0.3"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0:25" x14ac:dyDescent="0.3"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0:25" x14ac:dyDescent="0.3"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0:25" x14ac:dyDescent="0.3"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0:25" x14ac:dyDescent="0.3"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0:25" x14ac:dyDescent="0.3"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0:25" x14ac:dyDescent="0.3"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0:25" x14ac:dyDescent="0.3"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0:25" x14ac:dyDescent="0.3"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0:25" x14ac:dyDescent="0.3"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0:25" x14ac:dyDescent="0.3"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0:25" x14ac:dyDescent="0.3"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0:25" x14ac:dyDescent="0.3"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0:25" x14ac:dyDescent="0.3"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0:25" x14ac:dyDescent="0.3"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0:25" x14ac:dyDescent="0.3"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0:25" x14ac:dyDescent="0.3"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0:25" x14ac:dyDescent="0.3"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0:25" x14ac:dyDescent="0.3"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0:25" x14ac:dyDescent="0.3"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0:25" x14ac:dyDescent="0.3"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0:25" x14ac:dyDescent="0.3"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0:25" x14ac:dyDescent="0.3"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0:25" x14ac:dyDescent="0.3"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0:25" x14ac:dyDescent="0.3"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0:25" x14ac:dyDescent="0.3"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0:25" x14ac:dyDescent="0.3"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0:25" x14ac:dyDescent="0.3"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0:25" x14ac:dyDescent="0.3"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0:25" x14ac:dyDescent="0.3"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0:25" x14ac:dyDescent="0.3"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0:25" x14ac:dyDescent="0.3"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0:25" x14ac:dyDescent="0.3"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0:25" x14ac:dyDescent="0.3"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0:25" x14ac:dyDescent="0.3"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0:25" x14ac:dyDescent="0.3"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0:25" x14ac:dyDescent="0.3"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0:25" x14ac:dyDescent="0.3"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0:25" x14ac:dyDescent="0.3"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</sheetData>
  <mergeCells count="2">
    <mergeCell ref="J3:L3"/>
    <mergeCell ref="S3:U3"/>
  </mergeCells>
  <phoneticPr fontId="11" type="noConversion"/>
  <conditionalFormatting sqref="AA5:AA34">
    <cfRule type="dataBar" priority="10">
      <dataBar>
        <cfvo type="min"/>
        <cfvo type="max"/>
        <color rgb="FFFFB628"/>
      </dataBar>
    </cfRule>
  </conditionalFormatting>
  <conditionalFormatting sqref="G5:G184">
    <cfRule type="top10" dxfId="2" priority="9" rank="1"/>
  </conditionalFormatting>
  <conditionalFormatting sqref="F5:F184">
    <cfRule type="top10" dxfId="1" priority="8" rank="1"/>
  </conditionalFormatting>
  <conditionalFormatting sqref="E5:E184">
    <cfRule type="top10" dxfId="0" priority="7" rank="1"/>
  </conditionalFormatting>
  <conditionalFormatting sqref="AG5:AG34">
    <cfRule type="dataBar" priority="6">
      <dataBar>
        <cfvo type="min"/>
        <cfvo type="max"/>
        <color rgb="FFFF555A"/>
      </dataBar>
    </cfRule>
  </conditionalFormatting>
  <conditionalFormatting sqref="AE5:AF34">
    <cfRule type="dataBar" priority="5">
      <dataBar>
        <cfvo type="min"/>
        <cfvo type="max"/>
        <color rgb="FFFFB628"/>
      </dataBar>
    </cfRule>
  </conditionalFormatting>
  <conditionalFormatting sqref="AB5:AB34">
    <cfRule type="dataBar" priority="4">
      <dataBar>
        <cfvo type="min"/>
        <cfvo type="max"/>
        <color rgb="FFFF555A"/>
      </dataBar>
    </cfRule>
  </conditionalFormatting>
  <conditionalFormatting sqref="V5:X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34">
    <cfRule type="dataBar" priority="1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9">
    <tabColor theme="6" tint="-0.499984740745262"/>
  </sheetPr>
  <dimension ref="A1:I867"/>
  <sheetViews>
    <sheetView tabSelected="1" zoomScale="85" zoomScaleNormal="85" workbookViewId="0">
      <selection activeCell="G9" sqref="G9"/>
    </sheetView>
  </sheetViews>
  <sheetFormatPr defaultColWidth="9.1328125" defaultRowHeight="13.5" x14ac:dyDescent="0.3"/>
  <cols>
    <col min="1" max="1" width="18.19921875" style="9" customWidth="1"/>
    <col min="2" max="2" width="12.265625" style="9" customWidth="1"/>
    <col min="3" max="3" width="26.33203125" style="9" customWidth="1"/>
    <col min="4" max="4" width="15.59765625" style="9" bestFit="1" customWidth="1"/>
    <col min="5" max="5" width="17.53125" style="36" customWidth="1"/>
    <col min="6" max="6" width="15.265625" style="9" customWidth="1"/>
    <col min="7" max="7" width="8.59765625" style="9" customWidth="1"/>
    <col min="8" max="8" width="14.59765625" style="21" customWidth="1"/>
    <col min="9" max="9" width="16.1328125" style="8" customWidth="1"/>
    <col min="10" max="34" width="16.1328125" style="9" customWidth="1"/>
    <col min="35" max="16384" width="9.1328125" style="9"/>
  </cols>
  <sheetData>
    <row r="1" spans="1:6" ht="14.65" thickBot="1" x14ac:dyDescent="0.45">
      <c r="A1" s="39" t="s">
        <v>285</v>
      </c>
      <c r="B1" s="39" t="s">
        <v>288</v>
      </c>
      <c r="C1" s="39" t="s">
        <v>286</v>
      </c>
      <c r="D1" s="39" t="s">
        <v>287</v>
      </c>
      <c r="E1" s="40" t="s">
        <v>290</v>
      </c>
      <c r="F1" s="40" t="s">
        <v>289</v>
      </c>
    </row>
    <row r="2" spans="1:6" ht="14.25" x14ac:dyDescent="0.4">
      <c r="A2" s="41">
        <v>1600</v>
      </c>
      <c r="B2" s="24">
        <v>1</v>
      </c>
      <c r="C2" s="31" t="s">
        <v>0</v>
      </c>
      <c r="D2" s="7">
        <v>1</v>
      </c>
      <c r="E2" s="55">
        <v>6.1219073101742558E-2</v>
      </c>
      <c r="F2" s="48">
        <v>6.1989406314069996E-2</v>
      </c>
    </row>
    <row r="3" spans="1:6" ht="14.25" x14ac:dyDescent="0.4">
      <c r="A3" s="41">
        <v>1600</v>
      </c>
      <c r="B3" s="24">
        <v>1</v>
      </c>
      <c r="C3" s="31" t="s">
        <v>0</v>
      </c>
      <c r="D3" s="7">
        <v>2</v>
      </c>
      <c r="E3" s="55">
        <v>9.7132198141887227E-2</v>
      </c>
      <c r="F3" s="48">
        <v>0.20624450621129087</v>
      </c>
    </row>
    <row r="4" spans="1:6" s="8" customFormat="1" ht="14.25" x14ac:dyDescent="0.4">
      <c r="A4" s="41">
        <v>1600</v>
      </c>
      <c r="B4" s="24">
        <v>1</v>
      </c>
      <c r="C4" s="31" t="s">
        <v>0</v>
      </c>
      <c r="D4" s="7">
        <v>3</v>
      </c>
      <c r="E4" s="55">
        <v>3.2590904563056744E-2</v>
      </c>
      <c r="F4" s="48">
        <v>0.26212222597897933</v>
      </c>
    </row>
    <row r="5" spans="1:6" ht="15" customHeight="1" x14ac:dyDescent="0.4">
      <c r="A5" s="41">
        <v>1600</v>
      </c>
      <c r="B5" s="24">
        <v>1</v>
      </c>
      <c r="C5" s="31" t="s">
        <v>0</v>
      </c>
      <c r="D5" s="7">
        <v>4</v>
      </c>
      <c r="E5" s="55">
        <v>0.10689609488975439</v>
      </c>
      <c r="F5" s="48">
        <v>0.37463228959619899</v>
      </c>
    </row>
    <row r="6" spans="1:6" ht="14.25" x14ac:dyDescent="0.4">
      <c r="A6" s="41">
        <v>1600</v>
      </c>
      <c r="B6" s="24">
        <v>1</v>
      </c>
      <c r="C6" s="31" t="s">
        <v>0</v>
      </c>
      <c r="D6" s="7">
        <v>5</v>
      </c>
      <c r="E6" s="55">
        <v>0.11965437740210046</v>
      </c>
      <c r="F6" s="48">
        <v>0.46748029557423698</v>
      </c>
    </row>
    <row r="7" spans="1:6" ht="14.25" x14ac:dyDescent="0.4">
      <c r="A7" s="42">
        <v>1600</v>
      </c>
      <c r="B7" s="25">
        <v>2</v>
      </c>
      <c r="C7" s="32" t="s">
        <v>1</v>
      </c>
      <c r="D7" s="1">
        <v>1</v>
      </c>
      <c r="E7" s="56">
        <v>3.5983291262942623E-3</v>
      </c>
      <c r="F7" s="49">
        <v>1.2873051455637901E-2</v>
      </c>
    </row>
    <row r="8" spans="1:6" ht="14.25" x14ac:dyDescent="0.4">
      <c r="A8" s="42">
        <v>1600</v>
      </c>
      <c r="B8" s="25">
        <v>2</v>
      </c>
      <c r="C8" s="32" t="s">
        <v>1</v>
      </c>
      <c r="D8" s="1">
        <v>2</v>
      </c>
      <c r="E8" s="56">
        <v>6.3352119952441027E-2</v>
      </c>
      <c r="F8" s="49">
        <v>6.9147697677066508E-2</v>
      </c>
    </row>
    <row r="9" spans="1:6" ht="14.25" x14ac:dyDescent="0.4">
      <c r="A9" s="42">
        <v>1600</v>
      </c>
      <c r="B9" s="25">
        <v>2</v>
      </c>
      <c r="C9" s="32" t="s">
        <v>1</v>
      </c>
      <c r="D9" s="1">
        <v>3</v>
      </c>
      <c r="E9" s="56">
        <v>8.3609299764081449E-2</v>
      </c>
      <c r="F9" s="49">
        <v>0.19682721171667653</v>
      </c>
    </row>
    <row r="10" spans="1:6" ht="15" customHeight="1" x14ac:dyDescent="0.4">
      <c r="A10" s="42">
        <v>1600</v>
      </c>
      <c r="B10" s="25">
        <v>2</v>
      </c>
      <c r="C10" s="32" t="s">
        <v>1</v>
      </c>
      <c r="D10" s="1">
        <v>4</v>
      </c>
      <c r="E10" s="56">
        <v>8.2817360991949029E-2</v>
      </c>
      <c r="F10" s="49">
        <v>0.50106347928718142</v>
      </c>
    </row>
    <row r="11" spans="1:6" ht="14.25" x14ac:dyDescent="0.4">
      <c r="A11" s="42">
        <v>1600</v>
      </c>
      <c r="B11" s="25">
        <v>2</v>
      </c>
      <c r="C11" s="32" t="s">
        <v>1</v>
      </c>
      <c r="D11" s="1">
        <v>5</v>
      </c>
      <c r="E11" s="56">
        <v>5.8662864332504797E-2</v>
      </c>
      <c r="F11" s="49">
        <v>0.68712684050971462</v>
      </c>
    </row>
    <row r="12" spans="1:6" ht="14.25" x14ac:dyDescent="0.4">
      <c r="A12" s="43">
        <v>1600</v>
      </c>
      <c r="B12" s="26">
        <v>3</v>
      </c>
      <c r="C12" s="33" t="s">
        <v>429</v>
      </c>
      <c r="D12" s="2">
        <v>1</v>
      </c>
      <c r="E12" s="57">
        <v>1.991188664397426E-3</v>
      </c>
      <c r="F12" s="50">
        <v>1.1967497540702548E-2</v>
      </c>
    </row>
    <row r="13" spans="1:6" ht="14.25" x14ac:dyDescent="0.4">
      <c r="A13" s="43">
        <v>1600</v>
      </c>
      <c r="B13" s="26">
        <v>3</v>
      </c>
      <c r="C13" s="33" t="s">
        <v>429</v>
      </c>
      <c r="D13" s="2">
        <v>2</v>
      </c>
      <c r="E13" s="57">
        <v>5.9261777871817765E-2</v>
      </c>
      <c r="F13" s="50">
        <v>0.13531131110125566</v>
      </c>
    </row>
    <row r="14" spans="1:6" ht="14.25" x14ac:dyDescent="0.4">
      <c r="A14" s="43">
        <v>1600</v>
      </c>
      <c r="B14" s="26">
        <v>3</v>
      </c>
      <c r="C14" s="33" t="s">
        <v>429</v>
      </c>
      <c r="D14" s="2">
        <v>3</v>
      </c>
      <c r="E14" s="57">
        <v>6.9610981370511679E-2</v>
      </c>
      <c r="F14" s="50">
        <v>0.36436098530660282</v>
      </c>
    </row>
    <row r="15" spans="1:6" ht="15" customHeight="1" x14ac:dyDescent="0.4">
      <c r="A15" s="43">
        <v>1600</v>
      </c>
      <c r="B15" s="26">
        <v>3</v>
      </c>
      <c r="C15" s="33" t="s">
        <v>429</v>
      </c>
      <c r="D15" s="2">
        <v>4</v>
      </c>
      <c r="E15" s="57">
        <v>9.1925869727244647E-2</v>
      </c>
      <c r="F15" s="50">
        <v>0.57584344861927328</v>
      </c>
    </row>
    <row r="16" spans="1:6" ht="14.25" x14ac:dyDescent="0.4">
      <c r="A16" s="43">
        <v>1600</v>
      </c>
      <c r="B16" s="26">
        <v>3</v>
      </c>
      <c r="C16" s="33" t="s">
        <v>429</v>
      </c>
      <c r="D16" s="2">
        <v>5</v>
      </c>
      <c r="E16" s="57">
        <v>0</v>
      </c>
      <c r="F16" s="50">
        <v>0.82691594019061321</v>
      </c>
    </row>
    <row r="17" spans="1:6" ht="14.25" x14ac:dyDescent="0.4">
      <c r="A17" s="44">
        <v>1600</v>
      </c>
      <c r="B17" s="27">
        <v>4</v>
      </c>
      <c r="C17" s="37" t="s">
        <v>2</v>
      </c>
      <c r="D17" s="3">
        <v>1</v>
      </c>
      <c r="E17" s="58">
        <v>4.1558020623711105E-2</v>
      </c>
      <c r="F17" s="51">
        <v>5.2376161472385996E-2</v>
      </c>
    </row>
    <row r="18" spans="1:6" ht="14.25" x14ac:dyDescent="0.4">
      <c r="A18" s="44">
        <v>1600</v>
      </c>
      <c r="B18" s="27">
        <v>4</v>
      </c>
      <c r="C18" s="37" t="s">
        <v>2</v>
      </c>
      <c r="D18" s="3">
        <v>2</v>
      </c>
      <c r="E18" s="58">
        <v>5.7606093346461773E-2</v>
      </c>
      <c r="F18" s="51">
        <v>0.25305787280864378</v>
      </c>
    </row>
    <row r="19" spans="1:6" ht="14.25" x14ac:dyDescent="0.4">
      <c r="A19" s="44">
        <v>1600</v>
      </c>
      <c r="B19" s="27">
        <v>4</v>
      </c>
      <c r="C19" s="37" t="s">
        <v>2</v>
      </c>
      <c r="D19" s="3">
        <v>3</v>
      </c>
      <c r="E19" s="58">
        <v>2.1462759917308102E-2</v>
      </c>
      <c r="F19" s="51">
        <v>0.37574086581450483</v>
      </c>
    </row>
    <row r="20" spans="1:6" ht="15" customHeight="1" x14ac:dyDescent="0.4">
      <c r="A20" s="44">
        <v>1600</v>
      </c>
      <c r="B20" s="27">
        <v>4</v>
      </c>
      <c r="C20" s="37" t="s">
        <v>2</v>
      </c>
      <c r="D20" s="3">
        <v>4</v>
      </c>
      <c r="E20" s="58">
        <v>0.11111172226947763</v>
      </c>
      <c r="F20" s="51">
        <v>0.48988015846181021</v>
      </c>
    </row>
    <row r="21" spans="1:6" ht="14.25" x14ac:dyDescent="0.4">
      <c r="A21" s="44">
        <v>1600</v>
      </c>
      <c r="B21" s="27">
        <v>4</v>
      </c>
      <c r="C21" s="37" t="s">
        <v>2</v>
      </c>
      <c r="D21" s="3">
        <v>5</v>
      </c>
      <c r="E21" s="58">
        <v>0.115776375800555</v>
      </c>
      <c r="F21" s="51">
        <v>0.56521940843113416</v>
      </c>
    </row>
    <row r="22" spans="1:6" ht="14.25" x14ac:dyDescent="0.4">
      <c r="A22" s="45">
        <v>1600</v>
      </c>
      <c r="B22" s="28">
        <v>5</v>
      </c>
      <c r="C22" s="38" t="s">
        <v>3</v>
      </c>
      <c r="D22" s="4">
        <v>1</v>
      </c>
      <c r="E22" s="59">
        <v>5.2904500730942217E-2</v>
      </c>
      <c r="F22" s="52">
        <v>4.2667713199591846E-2</v>
      </c>
    </row>
    <row r="23" spans="1:6" ht="14.25" x14ac:dyDescent="0.4">
      <c r="A23" s="45">
        <v>1600</v>
      </c>
      <c r="B23" s="28">
        <v>5</v>
      </c>
      <c r="C23" s="38" t="s">
        <v>3</v>
      </c>
      <c r="D23" s="4">
        <v>2</v>
      </c>
      <c r="E23" s="59">
        <v>8.1787035708966074E-2</v>
      </c>
      <c r="F23" s="52">
        <v>0.14243468690001163</v>
      </c>
    </row>
    <row r="24" spans="1:6" ht="14.25" x14ac:dyDescent="0.4">
      <c r="A24" s="45">
        <v>1600</v>
      </c>
      <c r="B24" s="28">
        <v>5</v>
      </c>
      <c r="C24" s="38" t="s">
        <v>3</v>
      </c>
      <c r="D24" s="4">
        <v>3</v>
      </c>
      <c r="E24" s="59">
        <v>8.2344964666468679E-2</v>
      </c>
      <c r="F24" s="52">
        <v>0.34111428415897321</v>
      </c>
    </row>
    <row r="25" spans="1:6" ht="15" customHeight="1" x14ac:dyDescent="0.4">
      <c r="A25" s="45">
        <v>1600</v>
      </c>
      <c r="B25" s="28">
        <v>5</v>
      </c>
      <c r="C25" s="38" t="s">
        <v>3</v>
      </c>
      <c r="D25" s="4">
        <v>4</v>
      </c>
      <c r="E25" s="59">
        <v>0.11507253614830683</v>
      </c>
      <c r="F25" s="52">
        <v>0.47103769930255768</v>
      </c>
    </row>
    <row r="26" spans="1:6" ht="14.25" x14ac:dyDescent="0.4">
      <c r="A26" s="45">
        <v>1600</v>
      </c>
      <c r="B26" s="28">
        <v>5</v>
      </c>
      <c r="C26" s="38" t="s">
        <v>3</v>
      </c>
      <c r="D26" s="4">
        <v>5</v>
      </c>
      <c r="E26" s="59">
        <v>5.3698138722726066E-2</v>
      </c>
      <c r="F26" s="52">
        <v>0.74979452395572932</v>
      </c>
    </row>
    <row r="27" spans="1:6" ht="14.25" x14ac:dyDescent="0.4">
      <c r="A27" s="46">
        <v>1600</v>
      </c>
      <c r="B27" s="29">
        <v>6</v>
      </c>
      <c r="C27" s="34" t="s">
        <v>4</v>
      </c>
      <c r="D27" s="5">
        <v>1</v>
      </c>
      <c r="E27" s="60">
        <v>4.5859062965437423E-2</v>
      </c>
      <c r="F27" s="53">
        <v>5.618132739786405E-2</v>
      </c>
    </row>
    <row r="28" spans="1:6" ht="14.25" x14ac:dyDescent="0.4">
      <c r="A28" s="46">
        <v>1600</v>
      </c>
      <c r="B28" s="29">
        <v>6</v>
      </c>
      <c r="C28" s="34" t="s">
        <v>4</v>
      </c>
      <c r="D28" s="5">
        <v>2</v>
      </c>
      <c r="E28" s="60">
        <v>8.1424206704718824E-2</v>
      </c>
      <c r="F28" s="53">
        <v>0.20096895638002854</v>
      </c>
    </row>
    <row r="29" spans="1:6" ht="14.25" x14ac:dyDescent="0.4">
      <c r="A29" s="46">
        <v>1600</v>
      </c>
      <c r="B29" s="29">
        <v>6</v>
      </c>
      <c r="C29" s="34" t="s">
        <v>4</v>
      </c>
      <c r="D29" s="5">
        <v>3</v>
      </c>
      <c r="E29" s="60">
        <v>9.6048060381947131E-2</v>
      </c>
      <c r="F29" s="53">
        <v>0.31032464783451436</v>
      </c>
    </row>
    <row r="30" spans="1:6" ht="15" customHeight="1" x14ac:dyDescent="0.4">
      <c r="A30" s="47">
        <v>1600</v>
      </c>
      <c r="B30" s="30">
        <v>6</v>
      </c>
      <c r="C30" s="35" t="s">
        <v>4</v>
      </c>
      <c r="D30" s="6">
        <v>4</v>
      </c>
      <c r="E30" s="61">
        <v>0.11543305786845484</v>
      </c>
      <c r="F30" s="54">
        <v>0.37059887180890377</v>
      </c>
    </row>
    <row r="31" spans="1:6" ht="14.25" x14ac:dyDescent="0.4">
      <c r="A31" s="41" t="s">
        <v>6</v>
      </c>
      <c r="B31" s="24">
        <v>1</v>
      </c>
      <c r="C31" s="31" t="s">
        <v>0</v>
      </c>
      <c r="D31" s="7">
        <v>1</v>
      </c>
      <c r="E31" s="55">
        <v>1.3659677437260613E-2</v>
      </c>
      <c r="F31" s="48">
        <v>3.1592368858435041E-2</v>
      </c>
    </row>
    <row r="32" spans="1:6" ht="14.25" x14ac:dyDescent="0.4">
      <c r="A32" s="41" t="s">
        <v>6</v>
      </c>
      <c r="B32" s="24">
        <v>1</v>
      </c>
      <c r="C32" s="31" t="s">
        <v>0</v>
      </c>
      <c r="D32" s="7">
        <v>2</v>
      </c>
      <c r="E32" s="55">
        <v>8.1575577840860919E-2</v>
      </c>
      <c r="F32" s="48">
        <v>0.12513507706670254</v>
      </c>
    </row>
    <row r="33" spans="1:6" ht="14.25" x14ac:dyDescent="0.4">
      <c r="A33" s="41" t="s">
        <v>6</v>
      </c>
      <c r="B33" s="24">
        <v>1</v>
      </c>
      <c r="C33" s="31" t="s">
        <v>0</v>
      </c>
      <c r="D33" s="7">
        <v>3</v>
      </c>
      <c r="E33" s="55">
        <v>6.4259992320066323E-2</v>
      </c>
      <c r="F33" s="48">
        <v>0.24495730048273778</v>
      </c>
    </row>
    <row r="34" spans="1:6" ht="15" customHeight="1" x14ac:dyDescent="0.4">
      <c r="A34" s="41" t="s">
        <v>6</v>
      </c>
      <c r="B34" s="24">
        <v>1</v>
      </c>
      <c r="C34" s="31" t="s">
        <v>0</v>
      </c>
      <c r="D34" s="7">
        <v>4</v>
      </c>
      <c r="E34" s="55">
        <v>5.4111270952235398E-2</v>
      </c>
      <c r="F34" s="48">
        <v>0.37294653369675501</v>
      </c>
    </row>
    <row r="35" spans="1:6" ht="14.25" x14ac:dyDescent="0.4">
      <c r="A35" s="41" t="s">
        <v>6</v>
      </c>
      <c r="B35" s="24">
        <v>1</v>
      </c>
      <c r="C35" s="31" t="s">
        <v>0</v>
      </c>
      <c r="D35" s="7">
        <v>5</v>
      </c>
      <c r="E35" s="55">
        <v>4.5828234366498521E-2</v>
      </c>
      <c r="F35" s="48">
        <v>0.50126298513304457</v>
      </c>
    </row>
    <row r="36" spans="1:6" ht="14.25" x14ac:dyDescent="0.4">
      <c r="A36" s="42" t="s">
        <v>6</v>
      </c>
      <c r="B36" s="25">
        <v>2</v>
      </c>
      <c r="C36" s="32" t="s">
        <v>1</v>
      </c>
      <c r="D36" s="1">
        <v>1</v>
      </c>
      <c r="E36" s="56">
        <v>1.4221185393252159E-2</v>
      </c>
      <c r="F36" s="49">
        <v>3.0281994802337443E-2</v>
      </c>
    </row>
    <row r="37" spans="1:6" ht="14.25" x14ac:dyDescent="0.4">
      <c r="A37" s="42" t="s">
        <v>6</v>
      </c>
      <c r="B37" s="25">
        <v>2</v>
      </c>
      <c r="C37" s="32" t="s">
        <v>1</v>
      </c>
      <c r="D37" s="1">
        <v>2</v>
      </c>
      <c r="E37" s="56">
        <v>4.2838745992670652E-2</v>
      </c>
      <c r="F37" s="49">
        <v>6.454514640143949E-2</v>
      </c>
    </row>
    <row r="38" spans="1:6" ht="14.25" x14ac:dyDescent="0.4">
      <c r="A38" s="42" t="s">
        <v>6</v>
      </c>
      <c r="B38" s="25">
        <v>2</v>
      </c>
      <c r="C38" s="32" t="s">
        <v>1</v>
      </c>
      <c r="D38" s="1">
        <v>3</v>
      </c>
      <c r="E38" s="56">
        <v>0.14604083444431093</v>
      </c>
      <c r="F38" s="49">
        <v>0.38889236177884301</v>
      </c>
    </row>
    <row r="39" spans="1:6" ht="15" customHeight="1" x14ac:dyDescent="0.4">
      <c r="A39" s="42" t="s">
        <v>6</v>
      </c>
      <c r="B39" s="25">
        <v>2</v>
      </c>
      <c r="C39" s="32" t="s">
        <v>1</v>
      </c>
      <c r="D39" s="1">
        <v>4</v>
      </c>
      <c r="E39" s="56">
        <v>5.5910524230343803E-2</v>
      </c>
      <c r="F39" s="49">
        <v>0.60725992769970571</v>
      </c>
    </row>
    <row r="40" spans="1:6" ht="14.25" x14ac:dyDescent="0.4">
      <c r="A40" s="42" t="s">
        <v>6</v>
      </c>
      <c r="B40" s="25">
        <v>2</v>
      </c>
      <c r="C40" s="32" t="s">
        <v>1</v>
      </c>
      <c r="D40" s="1">
        <v>5</v>
      </c>
      <c r="E40" s="56">
        <v>3.8798680517726468E-2</v>
      </c>
      <c r="F40" s="49">
        <v>0.81908189397439934</v>
      </c>
    </row>
    <row r="41" spans="1:6" ht="14.25" x14ac:dyDescent="0.4">
      <c r="A41" s="43" t="s">
        <v>6</v>
      </c>
      <c r="B41" s="26">
        <v>3</v>
      </c>
      <c r="C41" s="33" t="s">
        <v>429</v>
      </c>
      <c r="D41" s="2">
        <v>1</v>
      </c>
      <c r="E41" s="57">
        <v>9.0576524799600953E-3</v>
      </c>
      <c r="F41" s="50">
        <v>2.7045193152520765E-2</v>
      </c>
    </row>
    <row r="42" spans="1:6" ht="14.25" x14ac:dyDescent="0.4">
      <c r="A42" s="43" t="s">
        <v>6</v>
      </c>
      <c r="B42" s="26">
        <v>3</v>
      </c>
      <c r="C42" s="33" t="s">
        <v>429</v>
      </c>
      <c r="D42" s="2">
        <v>2</v>
      </c>
      <c r="E42" s="57">
        <v>1.3399815964402371E-2</v>
      </c>
      <c r="F42" s="50">
        <v>0.19101425309520748</v>
      </c>
    </row>
    <row r="43" spans="1:6" ht="14.25" x14ac:dyDescent="0.4">
      <c r="A43" s="43" t="s">
        <v>6</v>
      </c>
      <c r="B43" s="26">
        <v>3</v>
      </c>
      <c r="C43" s="33" t="s">
        <v>429</v>
      </c>
      <c r="D43" s="2">
        <v>3</v>
      </c>
      <c r="E43" s="57">
        <v>7.8521317298086479E-2</v>
      </c>
      <c r="F43" s="50">
        <v>0.48555052718034891</v>
      </c>
    </row>
    <row r="44" spans="1:6" ht="15" customHeight="1" x14ac:dyDescent="0.4">
      <c r="A44" s="43" t="s">
        <v>6</v>
      </c>
      <c r="B44" s="26">
        <v>3</v>
      </c>
      <c r="C44" s="33" t="s">
        <v>429</v>
      </c>
      <c r="D44" s="2">
        <v>4</v>
      </c>
      <c r="E44" s="57">
        <v>0.12199695536684318</v>
      </c>
      <c r="F44" s="50">
        <v>0.75441325345910026</v>
      </c>
    </row>
    <row r="45" spans="1:6" ht="14.25" x14ac:dyDescent="0.4">
      <c r="A45" s="43" t="s">
        <v>6</v>
      </c>
      <c r="B45" s="26">
        <v>3</v>
      </c>
      <c r="C45" s="33" t="s">
        <v>429</v>
      </c>
      <c r="D45" s="2">
        <v>5</v>
      </c>
      <c r="E45" s="57">
        <v>0</v>
      </c>
      <c r="F45" s="50">
        <v>0.9559081363947638</v>
      </c>
    </row>
    <row r="46" spans="1:6" ht="14.25" x14ac:dyDescent="0.4">
      <c r="A46" s="44" t="s">
        <v>6</v>
      </c>
      <c r="B46" s="27">
        <v>4</v>
      </c>
      <c r="C46" s="37" t="s">
        <v>2</v>
      </c>
      <c r="D46" s="3">
        <v>1</v>
      </c>
      <c r="E46" s="58">
        <v>4.1035739053095717E-2</v>
      </c>
      <c r="F46" s="51">
        <v>0.12564571365956384</v>
      </c>
    </row>
    <row r="47" spans="1:6" ht="14.25" x14ac:dyDescent="0.4">
      <c r="A47" s="44" t="s">
        <v>6</v>
      </c>
      <c r="B47" s="27">
        <v>4</v>
      </c>
      <c r="C47" s="37" t="s">
        <v>2</v>
      </c>
      <c r="D47" s="3">
        <v>2</v>
      </c>
      <c r="E47" s="58">
        <v>9.7147294810072185E-2</v>
      </c>
      <c r="F47" s="51">
        <v>0.3187307973483377</v>
      </c>
    </row>
    <row r="48" spans="1:6" ht="14.25" x14ac:dyDescent="0.4">
      <c r="A48" s="44" t="s">
        <v>6</v>
      </c>
      <c r="B48" s="27">
        <v>4</v>
      </c>
      <c r="C48" s="37" t="s">
        <v>2</v>
      </c>
      <c r="D48" s="3">
        <v>3</v>
      </c>
      <c r="E48" s="58">
        <v>7.7588132257980627E-2</v>
      </c>
      <c r="F48" s="51">
        <v>0.47522073619220528</v>
      </c>
    </row>
    <row r="49" spans="1:6" ht="15" customHeight="1" x14ac:dyDescent="0.4">
      <c r="A49" s="44" t="s">
        <v>6</v>
      </c>
      <c r="B49" s="27">
        <v>4</v>
      </c>
      <c r="C49" s="37" t="s">
        <v>2</v>
      </c>
      <c r="D49" s="3">
        <v>4</v>
      </c>
      <c r="E49" s="58">
        <v>5.2087254289419585E-2</v>
      </c>
      <c r="F49" s="51">
        <v>0.60062801128919774</v>
      </c>
    </row>
    <row r="50" spans="1:6" ht="14.25" x14ac:dyDescent="0.4">
      <c r="A50" s="44" t="s">
        <v>6</v>
      </c>
      <c r="B50" s="27">
        <v>4</v>
      </c>
      <c r="C50" s="37" t="s">
        <v>2</v>
      </c>
      <c r="D50" s="3">
        <v>5</v>
      </c>
      <c r="E50" s="58">
        <v>7.2000157440668872E-2</v>
      </c>
      <c r="F50" s="51">
        <v>0.70773420365303796</v>
      </c>
    </row>
    <row r="51" spans="1:6" ht="14.25" x14ac:dyDescent="0.4">
      <c r="A51" s="45" t="s">
        <v>6</v>
      </c>
      <c r="B51" s="28">
        <v>5</v>
      </c>
      <c r="C51" s="38" t="s">
        <v>3</v>
      </c>
      <c r="D51" s="4">
        <v>1</v>
      </c>
      <c r="E51" s="59">
        <v>9.7453924191876554E-3</v>
      </c>
      <c r="F51" s="52">
        <v>2.498389186121712E-2</v>
      </c>
    </row>
    <row r="52" spans="1:6" ht="14.25" x14ac:dyDescent="0.4">
      <c r="A52" s="45" t="s">
        <v>6</v>
      </c>
      <c r="B52" s="28">
        <v>5</v>
      </c>
      <c r="C52" s="38" t="s">
        <v>3</v>
      </c>
      <c r="D52" s="4">
        <v>2</v>
      </c>
      <c r="E52" s="59">
        <v>8.2236174176024981E-2</v>
      </c>
      <c r="F52" s="52">
        <v>0.11434857120376489</v>
      </c>
    </row>
    <row r="53" spans="1:6" ht="14.25" x14ac:dyDescent="0.4">
      <c r="A53" s="45" t="s">
        <v>6</v>
      </c>
      <c r="B53" s="28">
        <v>5</v>
      </c>
      <c r="C53" s="38" t="s">
        <v>3</v>
      </c>
      <c r="D53" s="4">
        <v>3</v>
      </c>
      <c r="E53" s="59">
        <v>8.6620578471472878E-2</v>
      </c>
      <c r="F53" s="52">
        <v>0.25942081279430262</v>
      </c>
    </row>
    <row r="54" spans="1:6" ht="15" customHeight="1" x14ac:dyDescent="0.4">
      <c r="A54" s="45" t="s">
        <v>6</v>
      </c>
      <c r="B54" s="28">
        <v>5</v>
      </c>
      <c r="C54" s="38" t="s">
        <v>3</v>
      </c>
      <c r="D54" s="4">
        <v>4</v>
      </c>
      <c r="E54" s="59">
        <v>8.0459259224770249E-2</v>
      </c>
      <c r="F54" s="52">
        <v>0.46394483003866788</v>
      </c>
    </row>
    <row r="55" spans="1:6" ht="14.25" x14ac:dyDescent="0.4">
      <c r="A55" s="45" t="s">
        <v>6</v>
      </c>
      <c r="B55" s="28">
        <v>5</v>
      </c>
      <c r="C55" s="38" t="s">
        <v>3</v>
      </c>
      <c r="D55" s="4">
        <v>5</v>
      </c>
      <c r="E55" s="59">
        <v>7.4381346804341789E-2</v>
      </c>
      <c r="F55" s="52">
        <v>0.89596285752770533</v>
      </c>
    </row>
    <row r="56" spans="1:6" ht="14.25" x14ac:dyDescent="0.4">
      <c r="A56" s="46" t="s">
        <v>6</v>
      </c>
      <c r="B56" s="29">
        <v>6</v>
      </c>
      <c r="C56" s="34" t="s">
        <v>4</v>
      </c>
      <c r="D56" s="5">
        <v>1</v>
      </c>
      <c r="E56" s="60">
        <v>4.0069610498691191E-2</v>
      </c>
      <c r="F56" s="53">
        <v>3.7807031130681894E-2</v>
      </c>
    </row>
    <row r="57" spans="1:6" ht="14.25" x14ac:dyDescent="0.4">
      <c r="A57" s="46" t="s">
        <v>6</v>
      </c>
      <c r="B57" s="29">
        <v>6</v>
      </c>
      <c r="C57" s="34" t="s">
        <v>4</v>
      </c>
      <c r="D57" s="5">
        <v>2</v>
      </c>
      <c r="E57" s="60">
        <v>5.8284132833274362E-2</v>
      </c>
      <c r="F57" s="53">
        <v>0.16308937099203644</v>
      </c>
    </row>
    <row r="58" spans="1:6" ht="14.25" x14ac:dyDescent="0.4">
      <c r="A58" s="46" t="s">
        <v>6</v>
      </c>
      <c r="B58" s="29">
        <v>6</v>
      </c>
      <c r="C58" s="34" t="s">
        <v>4</v>
      </c>
      <c r="D58" s="5">
        <v>3</v>
      </c>
      <c r="E58" s="60">
        <v>4.9199358180627095E-2</v>
      </c>
      <c r="F58" s="53">
        <v>0.36656696111992176</v>
      </c>
    </row>
    <row r="59" spans="1:6" ht="15" customHeight="1" x14ac:dyDescent="0.4">
      <c r="A59" s="47" t="s">
        <v>6</v>
      </c>
      <c r="B59" s="30">
        <v>6</v>
      </c>
      <c r="C59" s="35" t="s">
        <v>4</v>
      </c>
      <c r="D59" s="6">
        <v>4</v>
      </c>
      <c r="E59" s="61">
        <v>5.7255578920735267E-2</v>
      </c>
      <c r="F59" s="54">
        <v>0.45258692905304698</v>
      </c>
    </row>
    <row r="60" spans="1:6" ht="14.25" x14ac:dyDescent="0.4">
      <c r="A60" s="41" t="s">
        <v>7</v>
      </c>
      <c r="B60" s="24">
        <v>1</v>
      </c>
      <c r="C60" s="31" t="s">
        <v>0</v>
      </c>
      <c r="D60" s="7">
        <v>1</v>
      </c>
      <c r="E60" s="55">
        <v>4.2028785549394848E-2</v>
      </c>
      <c r="F60" s="48">
        <v>2.915926925302274E-2</v>
      </c>
    </row>
    <row r="61" spans="1:6" ht="14.25" x14ac:dyDescent="0.4">
      <c r="A61" s="41" t="s">
        <v>7</v>
      </c>
      <c r="B61" s="24">
        <v>1</v>
      </c>
      <c r="C61" s="31" t="s">
        <v>0</v>
      </c>
      <c r="D61" s="7">
        <v>2</v>
      </c>
      <c r="E61" s="55">
        <v>2.1570116838556488E-2</v>
      </c>
      <c r="F61" s="48">
        <v>8.1368481825895886E-2</v>
      </c>
    </row>
    <row r="62" spans="1:6" ht="14.25" x14ac:dyDescent="0.4">
      <c r="A62" s="41" t="s">
        <v>7</v>
      </c>
      <c r="B62" s="24">
        <v>1</v>
      </c>
      <c r="C62" s="31" t="s">
        <v>0</v>
      </c>
      <c r="D62" s="7">
        <v>3</v>
      </c>
      <c r="E62" s="55">
        <v>4.6428143595305865E-2</v>
      </c>
      <c r="F62" s="48">
        <v>0.21549629862789832</v>
      </c>
    </row>
    <row r="63" spans="1:6" ht="15" customHeight="1" x14ac:dyDescent="0.4">
      <c r="A63" s="41" t="s">
        <v>7</v>
      </c>
      <c r="B63" s="24">
        <v>1</v>
      </c>
      <c r="C63" s="31" t="s">
        <v>0</v>
      </c>
      <c r="D63" s="7">
        <v>4</v>
      </c>
      <c r="E63" s="55">
        <v>0.11409671397388019</v>
      </c>
      <c r="F63" s="48">
        <v>0.38311612674722428</v>
      </c>
    </row>
    <row r="64" spans="1:6" ht="14.25" x14ac:dyDescent="0.4">
      <c r="A64" s="41" t="s">
        <v>7</v>
      </c>
      <c r="B64" s="24">
        <v>1</v>
      </c>
      <c r="C64" s="31" t="s">
        <v>0</v>
      </c>
      <c r="D64" s="7">
        <v>5</v>
      </c>
      <c r="E64" s="55">
        <v>7.6052313474193556E-2</v>
      </c>
      <c r="F64" s="48">
        <v>0.47159083807579605</v>
      </c>
    </row>
    <row r="65" spans="1:6" ht="14.25" x14ac:dyDescent="0.4">
      <c r="A65" s="42" t="s">
        <v>7</v>
      </c>
      <c r="B65" s="25">
        <v>2</v>
      </c>
      <c r="C65" s="32" t="s">
        <v>1</v>
      </c>
      <c r="D65" s="1">
        <v>1</v>
      </c>
      <c r="E65" s="56">
        <v>0</v>
      </c>
      <c r="F65" s="49">
        <v>0</v>
      </c>
    </row>
    <row r="66" spans="1:6" ht="14.25" x14ac:dyDescent="0.4">
      <c r="A66" s="42" t="s">
        <v>7</v>
      </c>
      <c r="B66" s="25">
        <v>2</v>
      </c>
      <c r="C66" s="32" t="s">
        <v>1</v>
      </c>
      <c r="D66" s="1">
        <v>2</v>
      </c>
      <c r="E66" s="56">
        <v>3.811210925200989E-2</v>
      </c>
      <c r="F66" s="49">
        <v>4.9883517352915192E-2</v>
      </c>
    </row>
    <row r="67" spans="1:6" ht="14.25" x14ac:dyDescent="0.4">
      <c r="A67" s="42" t="s">
        <v>7</v>
      </c>
      <c r="B67" s="25">
        <v>2</v>
      </c>
      <c r="C67" s="32" t="s">
        <v>1</v>
      </c>
      <c r="D67" s="1">
        <v>3</v>
      </c>
      <c r="E67" s="56">
        <v>6.7442679604399827E-2</v>
      </c>
      <c r="F67" s="49">
        <v>0.32849150970012314</v>
      </c>
    </row>
    <row r="68" spans="1:6" ht="15" customHeight="1" x14ac:dyDescent="0.4">
      <c r="A68" s="42" t="s">
        <v>7</v>
      </c>
      <c r="B68" s="25">
        <v>2</v>
      </c>
      <c r="C68" s="32" t="s">
        <v>1</v>
      </c>
      <c r="D68" s="1">
        <v>4</v>
      </c>
      <c r="E68" s="56">
        <v>9.0154893269706146E-2</v>
      </c>
      <c r="F68" s="49">
        <v>0.73693703912837372</v>
      </c>
    </row>
    <row r="69" spans="1:6" ht="14.25" x14ac:dyDescent="0.4">
      <c r="A69" s="42" t="s">
        <v>7</v>
      </c>
      <c r="B69" s="25">
        <v>2</v>
      </c>
      <c r="C69" s="32" t="s">
        <v>1</v>
      </c>
      <c r="D69" s="1">
        <v>5</v>
      </c>
      <c r="E69" s="56">
        <v>6.6495869000864558E-2</v>
      </c>
      <c r="F69" s="49">
        <v>0.83248098652309943</v>
      </c>
    </row>
    <row r="70" spans="1:6" ht="14.25" x14ac:dyDescent="0.4">
      <c r="A70" s="43" t="s">
        <v>7</v>
      </c>
      <c r="B70" s="26">
        <v>3</v>
      </c>
      <c r="C70" s="33" t="s">
        <v>429</v>
      </c>
      <c r="D70" s="2">
        <v>1</v>
      </c>
      <c r="E70" s="57">
        <v>4.8867787838707192E-4</v>
      </c>
      <c r="F70" s="50">
        <v>2.9439504243625316E-4</v>
      </c>
    </row>
    <row r="71" spans="1:6" ht="14.25" x14ac:dyDescent="0.4">
      <c r="A71" s="43" t="s">
        <v>7</v>
      </c>
      <c r="B71" s="26">
        <v>3</v>
      </c>
      <c r="C71" s="33" t="s">
        <v>429</v>
      </c>
      <c r="D71" s="2">
        <v>2</v>
      </c>
      <c r="E71" s="57">
        <v>9.539720094249303E-2</v>
      </c>
      <c r="F71" s="50">
        <v>0.11813509685450012</v>
      </c>
    </row>
    <row r="72" spans="1:6" ht="14.25" x14ac:dyDescent="0.4">
      <c r="A72" s="43" t="s">
        <v>7</v>
      </c>
      <c r="B72" s="26">
        <v>3</v>
      </c>
      <c r="C72" s="33" t="s">
        <v>429</v>
      </c>
      <c r="D72" s="2">
        <v>3</v>
      </c>
      <c r="E72" s="57">
        <v>0.12202502022438814</v>
      </c>
      <c r="F72" s="50">
        <v>0.38933508120759797</v>
      </c>
    </row>
    <row r="73" spans="1:6" ht="15" customHeight="1" x14ac:dyDescent="0.4">
      <c r="A73" s="43" t="s">
        <v>7</v>
      </c>
      <c r="B73" s="26">
        <v>3</v>
      </c>
      <c r="C73" s="33" t="s">
        <v>429</v>
      </c>
      <c r="D73" s="2">
        <v>4</v>
      </c>
      <c r="E73" s="57">
        <v>9.5916911032125809E-2</v>
      </c>
      <c r="F73" s="50">
        <v>0.69656253122730849</v>
      </c>
    </row>
    <row r="74" spans="1:6" ht="14.25" x14ac:dyDescent="0.4">
      <c r="A74" s="43" t="s">
        <v>7</v>
      </c>
      <c r="B74" s="26">
        <v>3</v>
      </c>
      <c r="C74" s="33" t="s">
        <v>429</v>
      </c>
      <c r="D74" s="2">
        <v>5</v>
      </c>
      <c r="E74" s="57">
        <v>3.3828099206566001E-3</v>
      </c>
      <c r="F74" s="50">
        <v>0.90430542297886207</v>
      </c>
    </row>
    <row r="75" spans="1:6" ht="14.25" x14ac:dyDescent="0.4">
      <c r="A75" s="44" t="s">
        <v>7</v>
      </c>
      <c r="B75" s="27">
        <v>4</v>
      </c>
      <c r="C75" s="37" t="s">
        <v>2</v>
      </c>
      <c r="D75" s="3">
        <v>1</v>
      </c>
      <c r="E75" s="58">
        <v>4.8890029416052597E-2</v>
      </c>
      <c r="F75" s="51">
        <v>6.7653588715156129E-2</v>
      </c>
    </row>
    <row r="76" spans="1:6" ht="14.25" x14ac:dyDescent="0.4">
      <c r="A76" s="44" t="s">
        <v>7</v>
      </c>
      <c r="B76" s="27">
        <v>4</v>
      </c>
      <c r="C76" s="37" t="s">
        <v>2</v>
      </c>
      <c r="D76" s="3">
        <v>2</v>
      </c>
      <c r="E76" s="58">
        <v>0.12980373191593508</v>
      </c>
      <c r="F76" s="51">
        <v>0.24342681779429201</v>
      </c>
    </row>
    <row r="77" spans="1:6" ht="14.25" x14ac:dyDescent="0.4">
      <c r="A77" s="44" t="s">
        <v>7</v>
      </c>
      <c r="B77" s="27">
        <v>4</v>
      </c>
      <c r="C77" s="37" t="s">
        <v>2</v>
      </c>
      <c r="D77" s="3">
        <v>3</v>
      </c>
      <c r="E77" s="58">
        <v>9.869901896054542E-2</v>
      </c>
      <c r="F77" s="51">
        <v>0.49812899906822561</v>
      </c>
    </row>
    <row r="78" spans="1:6" ht="15" customHeight="1" x14ac:dyDescent="0.4">
      <c r="A78" s="44" t="s">
        <v>7</v>
      </c>
      <c r="B78" s="27">
        <v>4</v>
      </c>
      <c r="C78" s="37" t="s">
        <v>2</v>
      </c>
      <c r="D78" s="3">
        <v>4</v>
      </c>
      <c r="E78" s="58">
        <v>0.10393665605636157</v>
      </c>
      <c r="F78" s="51">
        <v>0.61996269903855283</v>
      </c>
    </row>
    <row r="79" spans="1:6" ht="14.25" x14ac:dyDescent="0.4">
      <c r="A79" s="44" t="s">
        <v>7</v>
      </c>
      <c r="B79" s="27">
        <v>4</v>
      </c>
      <c r="C79" s="37" t="s">
        <v>2</v>
      </c>
      <c r="D79" s="3">
        <v>5</v>
      </c>
      <c r="E79" s="58">
        <v>0.10385831974282589</v>
      </c>
      <c r="F79" s="51">
        <v>0.72408422680021511</v>
      </c>
    </row>
    <row r="80" spans="1:6" ht="14.25" x14ac:dyDescent="0.4">
      <c r="A80" s="45" t="s">
        <v>7</v>
      </c>
      <c r="B80" s="28">
        <v>5</v>
      </c>
      <c r="C80" s="38" t="s">
        <v>3</v>
      </c>
      <c r="D80" s="4">
        <v>1</v>
      </c>
      <c r="E80" s="59">
        <v>6.0078060733462772E-2</v>
      </c>
      <c r="F80" s="52">
        <v>8.3456294968556277E-2</v>
      </c>
    </row>
    <row r="81" spans="1:6" ht="14.25" x14ac:dyDescent="0.4">
      <c r="A81" s="45" t="s">
        <v>7</v>
      </c>
      <c r="B81" s="28">
        <v>5</v>
      </c>
      <c r="C81" s="38" t="s">
        <v>3</v>
      </c>
      <c r="D81" s="4">
        <v>2</v>
      </c>
      <c r="E81" s="59">
        <v>0.10823662968815748</v>
      </c>
      <c r="F81" s="52">
        <v>0.21574897076146779</v>
      </c>
    </row>
    <row r="82" spans="1:6" ht="14.25" x14ac:dyDescent="0.4">
      <c r="A82" s="45" t="s">
        <v>7</v>
      </c>
      <c r="B82" s="28">
        <v>5</v>
      </c>
      <c r="C82" s="38" t="s">
        <v>3</v>
      </c>
      <c r="D82" s="4">
        <v>3</v>
      </c>
      <c r="E82" s="59">
        <v>0.15553713782500306</v>
      </c>
      <c r="F82" s="52">
        <v>0.36312032387843046</v>
      </c>
    </row>
    <row r="83" spans="1:6" ht="15" customHeight="1" x14ac:dyDescent="0.4">
      <c r="A83" s="45" t="s">
        <v>7</v>
      </c>
      <c r="B83" s="28">
        <v>5</v>
      </c>
      <c r="C83" s="38" t="s">
        <v>3</v>
      </c>
      <c r="D83" s="4">
        <v>4</v>
      </c>
      <c r="E83" s="59">
        <v>7.5273027613460497E-2</v>
      </c>
      <c r="F83" s="52">
        <v>0.57121725602899942</v>
      </c>
    </row>
    <row r="84" spans="1:6" ht="14.25" x14ac:dyDescent="0.4">
      <c r="A84" s="45" t="s">
        <v>7</v>
      </c>
      <c r="B84" s="28">
        <v>5</v>
      </c>
      <c r="C84" s="38" t="s">
        <v>3</v>
      </c>
      <c r="D84" s="4">
        <v>5</v>
      </c>
      <c r="E84" s="59">
        <v>2.2915948169620677E-2</v>
      </c>
      <c r="F84" s="52">
        <v>0.91301252034336589</v>
      </c>
    </row>
    <row r="85" spans="1:6" ht="14.25" x14ac:dyDescent="0.4">
      <c r="A85" s="46" t="s">
        <v>7</v>
      </c>
      <c r="B85" s="29">
        <v>6</v>
      </c>
      <c r="C85" s="34" t="s">
        <v>4</v>
      </c>
      <c r="D85" s="5">
        <v>1</v>
      </c>
      <c r="E85" s="60">
        <v>4.4399723591156667E-2</v>
      </c>
      <c r="F85" s="53">
        <v>0.11656840062750139</v>
      </c>
    </row>
    <row r="86" spans="1:6" ht="14.25" x14ac:dyDescent="0.4">
      <c r="A86" s="46" t="s">
        <v>7</v>
      </c>
      <c r="B86" s="29">
        <v>6</v>
      </c>
      <c r="C86" s="34" t="s">
        <v>4</v>
      </c>
      <c r="D86" s="5">
        <v>2</v>
      </c>
      <c r="E86" s="60">
        <v>9.6258578336918241E-2</v>
      </c>
      <c r="F86" s="53">
        <v>0.33915927014058805</v>
      </c>
    </row>
    <row r="87" spans="1:6" ht="14.25" x14ac:dyDescent="0.4">
      <c r="A87" s="46" t="s">
        <v>7</v>
      </c>
      <c r="B87" s="29">
        <v>6</v>
      </c>
      <c r="C87" s="34" t="s">
        <v>4</v>
      </c>
      <c r="D87" s="5">
        <v>3</v>
      </c>
      <c r="E87" s="60">
        <v>3.1461724993236267E-2</v>
      </c>
      <c r="F87" s="53">
        <v>0.60535171020084622</v>
      </c>
    </row>
    <row r="88" spans="1:6" ht="15" customHeight="1" x14ac:dyDescent="0.4">
      <c r="A88" s="47" t="s">
        <v>7</v>
      </c>
      <c r="B88" s="30">
        <v>6</v>
      </c>
      <c r="C88" s="35" t="s">
        <v>4</v>
      </c>
      <c r="D88" s="6">
        <v>4</v>
      </c>
      <c r="E88" s="61">
        <v>0.13143590736919294</v>
      </c>
      <c r="F88" s="54">
        <v>0.68972946476271224</v>
      </c>
    </row>
    <row r="89" spans="1:6" ht="14.25" x14ac:dyDescent="0.4">
      <c r="A89" s="41" t="s">
        <v>8</v>
      </c>
      <c r="B89" s="24">
        <v>1</v>
      </c>
      <c r="C89" s="31" t="s">
        <v>0</v>
      </c>
      <c r="D89" s="7">
        <v>1</v>
      </c>
      <c r="E89" s="55">
        <v>6.7965418075652114E-3</v>
      </c>
      <c r="F89" s="48">
        <v>2.7782042964986379E-2</v>
      </c>
    </row>
    <row r="90" spans="1:6" ht="14.25" x14ac:dyDescent="0.4">
      <c r="A90" s="41" t="s">
        <v>8</v>
      </c>
      <c r="B90" s="24">
        <v>1</v>
      </c>
      <c r="C90" s="31" t="s">
        <v>0</v>
      </c>
      <c r="D90" s="7">
        <v>2</v>
      </c>
      <c r="E90" s="55">
        <v>7.2470270882893928E-2</v>
      </c>
      <c r="F90" s="48">
        <v>8.7856645413521964E-2</v>
      </c>
    </row>
    <row r="91" spans="1:6" ht="14.25" x14ac:dyDescent="0.4">
      <c r="A91" s="41" t="s">
        <v>8</v>
      </c>
      <c r="B91" s="24">
        <v>1</v>
      </c>
      <c r="C91" s="31" t="s">
        <v>0</v>
      </c>
      <c r="D91" s="7">
        <v>3</v>
      </c>
      <c r="E91" s="55">
        <v>0.12708815833065215</v>
      </c>
      <c r="F91" s="48">
        <v>0.25178837180750657</v>
      </c>
    </row>
    <row r="92" spans="1:6" ht="15" customHeight="1" x14ac:dyDescent="0.4">
      <c r="A92" s="41" t="s">
        <v>8</v>
      </c>
      <c r="B92" s="24">
        <v>1</v>
      </c>
      <c r="C92" s="31" t="s">
        <v>0</v>
      </c>
      <c r="D92" s="7">
        <v>4</v>
      </c>
      <c r="E92" s="55">
        <v>0.11926153184121406</v>
      </c>
      <c r="F92" s="48">
        <v>0.40869518832181234</v>
      </c>
    </row>
    <row r="93" spans="1:6" ht="14.25" x14ac:dyDescent="0.4">
      <c r="A93" s="41" t="s">
        <v>8</v>
      </c>
      <c r="B93" s="24">
        <v>1</v>
      </c>
      <c r="C93" s="31" t="s">
        <v>0</v>
      </c>
      <c r="D93" s="7">
        <v>5</v>
      </c>
      <c r="E93" s="55">
        <v>7.7297662386508814E-2</v>
      </c>
      <c r="F93" s="48">
        <v>0.51700884014893678</v>
      </c>
    </row>
    <row r="94" spans="1:6" ht="14.25" x14ac:dyDescent="0.4">
      <c r="A94" s="42" t="s">
        <v>8</v>
      </c>
      <c r="B94" s="25">
        <v>2</v>
      </c>
      <c r="C94" s="32" t="s">
        <v>1</v>
      </c>
      <c r="D94" s="1">
        <v>1</v>
      </c>
      <c r="E94" s="56">
        <v>4.594080938004181E-2</v>
      </c>
      <c r="F94" s="49">
        <v>3.7193468430120148E-2</v>
      </c>
    </row>
    <row r="95" spans="1:6" ht="14.25" x14ac:dyDescent="0.4">
      <c r="A95" s="42" t="s">
        <v>8</v>
      </c>
      <c r="B95" s="25">
        <v>2</v>
      </c>
      <c r="C95" s="32" t="s">
        <v>1</v>
      </c>
      <c r="D95" s="1">
        <v>2</v>
      </c>
      <c r="E95" s="56">
        <v>7.383304702984457E-2</v>
      </c>
      <c r="F95" s="49">
        <v>7.5836678434045554E-2</v>
      </c>
    </row>
    <row r="96" spans="1:6" ht="14.25" x14ac:dyDescent="0.4">
      <c r="A96" s="42" t="s">
        <v>8</v>
      </c>
      <c r="B96" s="25">
        <v>2</v>
      </c>
      <c r="C96" s="32" t="s">
        <v>1</v>
      </c>
      <c r="D96" s="1">
        <v>3</v>
      </c>
      <c r="E96" s="56">
        <v>6.8222916310248155E-2</v>
      </c>
      <c r="F96" s="49">
        <v>0.27277434232138525</v>
      </c>
    </row>
    <row r="97" spans="1:6" ht="15" customHeight="1" x14ac:dyDescent="0.4">
      <c r="A97" s="42" t="s">
        <v>8</v>
      </c>
      <c r="B97" s="25">
        <v>2</v>
      </c>
      <c r="C97" s="32" t="s">
        <v>1</v>
      </c>
      <c r="D97" s="1">
        <v>4</v>
      </c>
      <c r="E97" s="56">
        <v>6.6543213862314057E-2</v>
      </c>
      <c r="F97" s="49">
        <v>0.74311634779308633</v>
      </c>
    </row>
    <row r="98" spans="1:6" ht="14.25" x14ac:dyDescent="0.4">
      <c r="A98" s="42" t="s">
        <v>8</v>
      </c>
      <c r="B98" s="25">
        <v>2</v>
      </c>
      <c r="C98" s="32" t="s">
        <v>1</v>
      </c>
      <c r="D98" s="1">
        <v>5</v>
      </c>
      <c r="E98" s="56">
        <v>4.2896822619436545E-2</v>
      </c>
      <c r="F98" s="49">
        <v>0.81616424419086686</v>
      </c>
    </row>
    <row r="99" spans="1:6" ht="14.25" x14ac:dyDescent="0.4">
      <c r="A99" s="43" t="s">
        <v>8</v>
      </c>
      <c r="B99" s="26">
        <v>3</v>
      </c>
      <c r="C99" s="33" t="s">
        <v>429</v>
      </c>
      <c r="D99" s="2">
        <v>1</v>
      </c>
      <c r="E99" s="57">
        <v>4.4175645187138964E-2</v>
      </c>
      <c r="F99" s="50">
        <v>3.8118128283882717E-2</v>
      </c>
    </row>
    <row r="100" spans="1:6" ht="14.25" x14ac:dyDescent="0.4">
      <c r="A100" s="43" t="s">
        <v>8</v>
      </c>
      <c r="B100" s="26">
        <v>3</v>
      </c>
      <c r="C100" s="33" t="s">
        <v>429</v>
      </c>
      <c r="D100" s="2">
        <v>2</v>
      </c>
      <c r="E100" s="57">
        <v>6.6221091680562574E-2</v>
      </c>
      <c r="F100" s="50">
        <v>0.20293495854492999</v>
      </c>
    </row>
    <row r="101" spans="1:6" ht="14.25" x14ac:dyDescent="0.4">
      <c r="A101" s="43" t="s">
        <v>8</v>
      </c>
      <c r="B101" s="26">
        <v>3</v>
      </c>
      <c r="C101" s="33" t="s">
        <v>429</v>
      </c>
      <c r="D101" s="2">
        <v>3</v>
      </c>
      <c r="E101" s="57">
        <v>9.7245022484177185E-2</v>
      </c>
      <c r="F101" s="50">
        <v>0.40937998386247942</v>
      </c>
    </row>
    <row r="102" spans="1:6" ht="15" customHeight="1" x14ac:dyDescent="0.4">
      <c r="A102" s="43" t="s">
        <v>8</v>
      </c>
      <c r="B102" s="26">
        <v>3</v>
      </c>
      <c r="C102" s="33" t="s">
        <v>429</v>
      </c>
      <c r="D102" s="2">
        <v>4</v>
      </c>
      <c r="E102" s="57">
        <v>8.8561335986007211E-2</v>
      </c>
      <c r="F102" s="50">
        <v>0.65081962644442526</v>
      </c>
    </row>
    <row r="103" spans="1:6" ht="14.25" x14ac:dyDescent="0.4">
      <c r="A103" s="43" t="s">
        <v>8</v>
      </c>
      <c r="B103" s="26">
        <v>3</v>
      </c>
      <c r="C103" s="33" t="s">
        <v>429</v>
      </c>
      <c r="D103" s="2">
        <v>5</v>
      </c>
      <c r="E103" s="57">
        <v>3.4063830261286544E-2</v>
      </c>
      <c r="F103" s="50">
        <v>0.82468155692944844</v>
      </c>
    </row>
    <row r="104" spans="1:6" ht="14.25" x14ac:dyDescent="0.4">
      <c r="A104" s="44" t="s">
        <v>8</v>
      </c>
      <c r="B104" s="27">
        <v>4</v>
      </c>
      <c r="C104" s="37" t="s">
        <v>2</v>
      </c>
      <c r="D104" s="3">
        <v>1</v>
      </c>
      <c r="E104" s="58">
        <v>3.6964946202730525E-2</v>
      </c>
      <c r="F104" s="51">
        <v>5.0821086555985294E-2</v>
      </c>
    </row>
    <row r="105" spans="1:6" ht="14.25" x14ac:dyDescent="0.4">
      <c r="A105" s="44" t="s">
        <v>8</v>
      </c>
      <c r="B105" s="27">
        <v>4</v>
      </c>
      <c r="C105" s="37" t="s">
        <v>2</v>
      </c>
      <c r="D105" s="3">
        <v>2</v>
      </c>
      <c r="E105" s="58">
        <v>0.39123680000352357</v>
      </c>
      <c r="F105" s="51">
        <v>0.29275680434855222</v>
      </c>
    </row>
    <row r="106" spans="1:6" ht="14.25" x14ac:dyDescent="0.4">
      <c r="A106" s="44" t="s">
        <v>8</v>
      </c>
      <c r="B106" s="27">
        <v>4</v>
      </c>
      <c r="C106" s="37" t="s">
        <v>2</v>
      </c>
      <c r="D106" s="3">
        <v>3</v>
      </c>
      <c r="E106" s="58">
        <v>0.1761101671024792</v>
      </c>
      <c r="F106" s="51">
        <v>0.42886785180742731</v>
      </c>
    </row>
    <row r="107" spans="1:6" ht="15" customHeight="1" x14ac:dyDescent="0.4">
      <c r="A107" s="44" t="s">
        <v>8</v>
      </c>
      <c r="B107" s="27">
        <v>4</v>
      </c>
      <c r="C107" s="37" t="s">
        <v>2</v>
      </c>
      <c r="D107" s="3">
        <v>4</v>
      </c>
      <c r="E107" s="58">
        <v>8.3987594281118905E-2</v>
      </c>
      <c r="F107" s="51">
        <v>0.59531034345361689</v>
      </c>
    </row>
    <row r="108" spans="1:6" ht="14.25" x14ac:dyDescent="0.4">
      <c r="A108" s="44" t="s">
        <v>8</v>
      </c>
      <c r="B108" s="27">
        <v>4</v>
      </c>
      <c r="C108" s="37" t="s">
        <v>2</v>
      </c>
      <c r="D108" s="3">
        <v>5</v>
      </c>
      <c r="E108" s="58">
        <v>5.6986053663817086E-2</v>
      </c>
      <c r="F108" s="51">
        <v>0.69654045396826592</v>
      </c>
    </row>
    <row r="109" spans="1:6" ht="14.25" x14ac:dyDescent="0.4">
      <c r="A109" s="45" t="s">
        <v>8</v>
      </c>
      <c r="B109" s="28">
        <v>5</v>
      </c>
      <c r="C109" s="38" t="s">
        <v>3</v>
      </c>
      <c r="D109" s="4">
        <v>1</v>
      </c>
      <c r="E109" s="59">
        <v>5.9513788926838271E-2</v>
      </c>
      <c r="F109" s="52">
        <v>6.0651002059485967E-2</v>
      </c>
    </row>
    <row r="110" spans="1:6" ht="14.25" x14ac:dyDescent="0.4">
      <c r="A110" s="45" t="s">
        <v>8</v>
      </c>
      <c r="B110" s="28">
        <v>5</v>
      </c>
      <c r="C110" s="38" t="s">
        <v>3</v>
      </c>
      <c r="D110" s="4">
        <v>2</v>
      </c>
      <c r="E110" s="59">
        <v>4.8260253855615824E-2</v>
      </c>
      <c r="F110" s="52">
        <v>0.18243707283849731</v>
      </c>
    </row>
    <row r="111" spans="1:6" ht="14.25" x14ac:dyDescent="0.4">
      <c r="A111" s="45" t="s">
        <v>8</v>
      </c>
      <c r="B111" s="28">
        <v>5</v>
      </c>
      <c r="C111" s="38" t="s">
        <v>3</v>
      </c>
      <c r="D111" s="4">
        <v>3</v>
      </c>
      <c r="E111" s="59">
        <v>6.9516495577726781E-2</v>
      </c>
      <c r="F111" s="52">
        <v>0.34813986838991368</v>
      </c>
    </row>
    <row r="112" spans="1:6" ht="15" customHeight="1" x14ac:dyDescent="0.4">
      <c r="A112" s="45" t="s">
        <v>8</v>
      </c>
      <c r="B112" s="28">
        <v>5</v>
      </c>
      <c r="C112" s="38" t="s">
        <v>3</v>
      </c>
      <c r="D112" s="4">
        <v>4</v>
      </c>
      <c r="E112" s="59">
        <v>7.1325586533178512E-2</v>
      </c>
      <c r="F112" s="52">
        <v>0.63579102609216809</v>
      </c>
    </row>
    <row r="113" spans="1:6" ht="14.25" x14ac:dyDescent="0.4">
      <c r="A113" s="45" t="s">
        <v>8</v>
      </c>
      <c r="B113" s="28">
        <v>5</v>
      </c>
      <c r="C113" s="38" t="s">
        <v>3</v>
      </c>
      <c r="D113" s="4">
        <v>5</v>
      </c>
      <c r="E113" s="59">
        <v>2.6601908807140525E-2</v>
      </c>
      <c r="F113" s="52">
        <v>0.77717834451828027</v>
      </c>
    </row>
    <row r="114" spans="1:6" ht="14.25" x14ac:dyDescent="0.4">
      <c r="A114" s="46" t="s">
        <v>8</v>
      </c>
      <c r="B114" s="29">
        <v>6</v>
      </c>
      <c r="C114" s="34" t="s">
        <v>4</v>
      </c>
      <c r="D114" s="5">
        <v>1</v>
      </c>
      <c r="E114" s="60">
        <v>1.0502671419301219E-2</v>
      </c>
      <c r="F114" s="53">
        <v>3.6407078398055528E-2</v>
      </c>
    </row>
    <row r="115" spans="1:6" ht="14.25" x14ac:dyDescent="0.4">
      <c r="A115" s="46" t="s">
        <v>8</v>
      </c>
      <c r="B115" s="29">
        <v>6</v>
      </c>
      <c r="C115" s="34" t="s">
        <v>4</v>
      </c>
      <c r="D115" s="5">
        <v>2</v>
      </c>
      <c r="E115" s="60">
        <v>4.6564878201676374E-2</v>
      </c>
      <c r="F115" s="53">
        <v>0.13947145170932881</v>
      </c>
    </row>
    <row r="116" spans="1:6" ht="14.25" x14ac:dyDescent="0.4">
      <c r="A116" s="46" t="s">
        <v>8</v>
      </c>
      <c r="B116" s="29">
        <v>6</v>
      </c>
      <c r="C116" s="34" t="s">
        <v>4</v>
      </c>
      <c r="D116" s="5">
        <v>3</v>
      </c>
      <c r="E116" s="60">
        <v>6.4559203980094459E-2</v>
      </c>
      <c r="F116" s="53">
        <v>0.34489177345472927</v>
      </c>
    </row>
    <row r="117" spans="1:6" ht="15" customHeight="1" x14ac:dyDescent="0.4">
      <c r="A117" s="47" t="s">
        <v>8</v>
      </c>
      <c r="B117" s="30">
        <v>6</v>
      </c>
      <c r="C117" s="35" t="s">
        <v>4</v>
      </c>
      <c r="D117" s="6">
        <v>4</v>
      </c>
      <c r="E117" s="61">
        <v>3.7409344891745848E-2</v>
      </c>
      <c r="F117" s="54">
        <v>0.45752193255512302</v>
      </c>
    </row>
    <row r="118" spans="1:6" ht="14.25" x14ac:dyDescent="0.4">
      <c r="A118" s="41" t="s">
        <v>9</v>
      </c>
      <c r="B118" s="24">
        <v>1</v>
      </c>
      <c r="C118" s="31" t="s">
        <v>0</v>
      </c>
      <c r="D118" s="7">
        <v>1</v>
      </c>
      <c r="E118" s="55">
        <v>7.2470144909193299E-3</v>
      </c>
      <c r="F118" s="48">
        <v>2.6574073510999191E-2</v>
      </c>
    </row>
    <row r="119" spans="1:6" ht="14.25" x14ac:dyDescent="0.4">
      <c r="A119" s="41" t="s">
        <v>9</v>
      </c>
      <c r="B119" s="24">
        <v>1</v>
      </c>
      <c r="C119" s="31" t="s">
        <v>0</v>
      </c>
      <c r="D119" s="7">
        <v>2</v>
      </c>
      <c r="E119" s="55">
        <v>7.2986805924694143E-2</v>
      </c>
      <c r="F119" s="48">
        <v>8.9165439848398906E-2</v>
      </c>
    </row>
    <row r="120" spans="1:6" ht="14.25" x14ac:dyDescent="0.4">
      <c r="A120" s="41" t="s">
        <v>9</v>
      </c>
      <c r="B120" s="24">
        <v>1</v>
      </c>
      <c r="C120" s="31" t="s">
        <v>0</v>
      </c>
      <c r="D120" s="7">
        <v>3</v>
      </c>
      <c r="E120" s="55">
        <v>0.1634071429164346</v>
      </c>
      <c r="F120" s="48">
        <v>0.25229865715426225</v>
      </c>
    </row>
    <row r="121" spans="1:6" ht="15" customHeight="1" x14ac:dyDescent="0.4">
      <c r="A121" s="41" t="s">
        <v>9</v>
      </c>
      <c r="B121" s="24">
        <v>1</v>
      </c>
      <c r="C121" s="31" t="s">
        <v>0</v>
      </c>
      <c r="D121" s="7">
        <v>4</v>
      </c>
      <c r="E121" s="55">
        <v>0.21956867037494118</v>
      </c>
      <c r="F121" s="48">
        <v>0.43489217886512804</v>
      </c>
    </row>
    <row r="122" spans="1:6" ht="14.25" x14ac:dyDescent="0.4">
      <c r="A122" s="41" t="s">
        <v>9</v>
      </c>
      <c r="B122" s="24">
        <v>1</v>
      </c>
      <c r="C122" s="31" t="s">
        <v>0</v>
      </c>
      <c r="D122" s="7">
        <v>5</v>
      </c>
      <c r="E122" s="55">
        <v>0.15036868347083684</v>
      </c>
      <c r="F122" s="48">
        <v>0.54527103539326671</v>
      </c>
    </row>
    <row r="123" spans="1:6" ht="14.25" x14ac:dyDescent="0.4">
      <c r="A123" s="42" t="s">
        <v>9</v>
      </c>
      <c r="B123" s="25">
        <v>2</v>
      </c>
      <c r="C123" s="32" t="s">
        <v>1</v>
      </c>
      <c r="D123" s="1">
        <v>1</v>
      </c>
      <c r="E123" s="56">
        <v>6.3929569187466638E-3</v>
      </c>
      <c r="F123" s="49">
        <v>2.3258951608744402E-2</v>
      </c>
    </row>
    <row r="124" spans="1:6" ht="14.25" x14ac:dyDescent="0.4">
      <c r="A124" s="42" t="s">
        <v>9</v>
      </c>
      <c r="B124" s="25">
        <v>2</v>
      </c>
      <c r="C124" s="32" t="s">
        <v>1</v>
      </c>
      <c r="D124" s="1">
        <v>2</v>
      </c>
      <c r="E124" s="56">
        <v>1.3663452746278414E-2</v>
      </c>
      <c r="F124" s="49">
        <v>3.0891218420264183E-2</v>
      </c>
    </row>
    <row r="125" spans="1:6" ht="14.25" x14ac:dyDescent="0.4">
      <c r="A125" s="42" t="s">
        <v>9</v>
      </c>
      <c r="B125" s="25">
        <v>2</v>
      </c>
      <c r="C125" s="32" t="s">
        <v>1</v>
      </c>
      <c r="D125" s="1">
        <v>3</v>
      </c>
      <c r="E125" s="56">
        <v>0.11573207009918386</v>
      </c>
      <c r="F125" s="49">
        <v>0.4099163479048657</v>
      </c>
    </row>
    <row r="126" spans="1:6" ht="15" customHeight="1" x14ac:dyDescent="0.4">
      <c r="A126" s="42" t="s">
        <v>9</v>
      </c>
      <c r="B126" s="25">
        <v>2</v>
      </c>
      <c r="C126" s="32" t="s">
        <v>1</v>
      </c>
      <c r="D126" s="1">
        <v>4</v>
      </c>
      <c r="E126" s="56">
        <v>0.13432831795322833</v>
      </c>
      <c r="F126" s="49">
        <v>0.69941265064477753</v>
      </c>
    </row>
    <row r="127" spans="1:6" ht="14.25" x14ac:dyDescent="0.4">
      <c r="A127" s="42" t="s">
        <v>9</v>
      </c>
      <c r="B127" s="25">
        <v>2</v>
      </c>
      <c r="C127" s="32" t="s">
        <v>1</v>
      </c>
      <c r="D127" s="1">
        <v>5</v>
      </c>
      <c r="E127" s="56">
        <v>7.0631017578494312E-2</v>
      </c>
      <c r="F127" s="49">
        <v>0.80808923500362073</v>
      </c>
    </row>
    <row r="128" spans="1:6" ht="14.25" x14ac:dyDescent="0.4">
      <c r="A128" s="43" t="s">
        <v>9</v>
      </c>
      <c r="B128" s="26">
        <v>3</v>
      </c>
      <c r="C128" s="33" t="s">
        <v>429</v>
      </c>
      <c r="D128" s="2">
        <v>1</v>
      </c>
      <c r="E128" s="57">
        <v>1.0078800333742866E-2</v>
      </c>
      <c r="F128" s="50">
        <v>2.7567214967198387E-2</v>
      </c>
    </row>
    <row r="129" spans="1:6" ht="14.25" x14ac:dyDescent="0.4">
      <c r="A129" s="43" t="s">
        <v>9</v>
      </c>
      <c r="B129" s="26">
        <v>3</v>
      </c>
      <c r="C129" s="33" t="s">
        <v>429</v>
      </c>
      <c r="D129" s="2">
        <v>2</v>
      </c>
      <c r="E129" s="57">
        <v>8.0040812797155803E-2</v>
      </c>
      <c r="F129" s="50">
        <v>0.14316054100607389</v>
      </c>
    </row>
    <row r="130" spans="1:6" ht="14.25" x14ac:dyDescent="0.4">
      <c r="A130" s="43" t="s">
        <v>9</v>
      </c>
      <c r="B130" s="26">
        <v>3</v>
      </c>
      <c r="C130" s="33" t="s">
        <v>429</v>
      </c>
      <c r="D130" s="2">
        <v>3</v>
      </c>
      <c r="E130" s="57">
        <v>0.13917539540991328</v>
      </c>
      <c r="F130" s="50">
        <v>0.45994206990851638</v>
      </c>
    </row>
    <row r="131" spans="1:6" ht="15" customHeight="1" x14ac:dyDescent="0.4">
      <c r="A131" s="43" t="s">
        <v>9</v>
      </c>
      <c r="B131" s="26">
        <v>3</v>
      </c>
      <c r="C131" s="33" t="s">
        <v>429</v>
      </c>
      <c r="D131" s="2">
        <v>4</v>
      </c>
      <c r="E131" s="57">
        <v>0.10530817053293544</v>
      </c>
      <c r="F131" s="50">
        <v>0.77922074876082414</v>
      </c>
    </row>
    <row r="132" spans="1:6" ht="14.25" x14ac:dyDescent="0.4">
      <c r="A132" s="43" t="s">
        <v>9</v>
      </c>
      <c r="B132" s="26">
        <v>3</v>
      </c>
      <c r="C132" s="33" t="s">
        <v>429</v>
      </c>
      <c r="D132" s="2">
        <v>5</v>
      </c>
      <c r="E132" s="57">
        <v>4.767063760467251E-3</v>
      </c>
      <c r="F132" s="50">
        <v>0.92569044855522642</v>
      </c>
    </row>
    <row r="133" spans="1:6" ht="14.25" x14ac:dyDescent="0.4">
      <c r="A133" s="44" t="s">
        <v>9</v>
      </c>
      <c r="B133" s="27">
        <v>4</v>
      </c>
      <c r="C133" s="37" t="s">
        <v>2</v>
      </c>
      <c r="D133" s="3">
        <v>1</v>
      </c>
      <c r="E133" s="58">
        <v>9.7657580369476301E-3</v>
      </c>
      <c r="F133" s="51">
        <v>2.7877091254073016E-2</v>
      </c>
    </row>
    <row r="134" spans="1:6" ht="14.25" x14ac:dyDescent="0.4">
      <c r="A134" s="44" t="s">
        <v>9</v>
      </c>
      <c r="B134" s="27">
        <v>4</v>
      </c>
      <c r="C134" s="37" t="s">
        <v>2</v>
      </c>
      <c r="D134" s="3">
        <v>2</v>
      </c>
      <c r="E134" s="58">
        <v>0.10709323180802928</v>
      </c>
      <c r="F134" s="51">
        <v>0.19511966821076102</v>
      </c>
    </row>
    <row r="135" spans="1:6" ht="14.25" x14ac:dyDescent="0.4">
      <c r="A135" s="44" t="s">
        <v>9</v>
      </c>
      <c r="B135" s="27">
        <v>4</v>
      </c>
      <c r="C135" s="37" t="s">
        <v>2</v>
      </c>
      <c r="D135" s="3">
        <v>3</v>
      </c>
      <c r="E135" s="58">
        <v>0.146012934968937</v>
      </c>
      <c r="F135" s="51">
        <v>0.38151607779422325</v>
      </c>
    </row>
    <row r="136" spans="1:6" ht="15" customHeight="1" x14ac:dyDescent="0.4">
      <c r="A136" s="44" t="s">
        <v>9</v>
      </c>
      <c r="B136" s="27">
        <v>4</v>
      </c>
      <c r="C136" s="37" t="s">
        <v>2</v>
      </c>
      <c r="D136" s="3">
        <v>4</v>
      </c>
      <c r="E136" s="58">
        <v>3.4047278537560288E-2</v>
      </c>
      <c r="F136" s="51">
        <v>0.54904010472656295</v>
      </c>
    </row>
    <row r="137" spans="1:6" ht="14.25" x14ac:dyDescent="0.4">
      <c r="A137" s="44" t="s">
        <v>9</v>
      </c>
      <c r="B137" s="27">
        <v>4</v>
      </c>
      <c r="C137" s="37" t="s">
        <v>2</v>
      </c>
      <c r="D137" s="3">
        <v>5</v>
      </c>
      <c r="E137" s="58">
        <v>6.1376559103569754E-2</v>
      </c>
      <c r="F137" s="51">
        <v>0.72660314651145763</v>
      </c>
    </row>
    <row r="138" spans="1:6" ht="14.25" x14ac:dyDescent="0.4">
      <c r="A138" s="45" t="s">
        <v>9</v>
      </c>
      <c r="B138" s="28">
        <v>5</v>
      </c>
      <c r="C138" s="38" t="s">
        <v>3</v>
      </c>
      <c r="D138" s="4">
        <v>1</v>
      </c>
      <c r="E138" s="59">
        <v>6.5265889433160418E-2</v>
      </c>
      <c r="F138" s="52">
        <v>7.8072241691422295E-2</v>
      </c>
    </row>
    <row r="139" spans="1:6" ht="14.25" x14ac:dyDescent="0.4">
      <c r="A139" s="45" t="s">
        <v>9</v>
      </c>
      <c r="B139" s="28">
        <v>5</v>
      </c>
      <c r="C139" s="38" t="s">
        <v>3</v>
      </c>
      <c r="D139" s="4">
        <v>2</v>
      </c>
      <c r="E139" s="59">
        <v>0.10990874187284189</v>
      </c>
      <c r="F139" s="52">
        <v>0.20196824319233492</v>
      </c>
    </row>
    <row r="140" spans="1:6" ht="14.25" x14ac:dyDescent="0.4">
      <c r="A140" s="45" t="s">
        <v>9</v>
      </c>
      <c r="B140" s="28">
        <v>5</v>
      </c>
      <c r="C140" s="38" t="s">
        <v>3</v>
      </c>
      <c r="D140" s="4">
        <v>3</v>
      </c>
      <c r="E140" s="59">
        <v>0.14225150145092286</v>
      </c>
      <c r="F140" s="52">
        <v>0.48198049538287957</v>
      </c>
    </row>
    <row r="141" spans="1:6" ht="15" customHeight="1" x14ac:dyDescent="0.4">
      <c r="A141" s="45" t="s">
        <v>9</v>
      </c>
      <c r="B141" s="28">
        <v>5</v>
      </c>
      <c r="C141" s="38" t="s">
        <v>3</v>
      </c>
      <c r="D141" s="4">
        <v>4</v>
      </c>
      <c r="E141" s="59">
        <v>9.0595073799470932E-2</v>
      </c>
      <c r="F141" s="52">
        <v>0.77853999929324347</v>
      </c>
    </row>
    <row r="142" spans="1:6" ht="14.25" x14ac:dyDescent="0.4">
      <c r="A142" s="45" t="s">
        <v>9</v>
      </c>
      <c r="B142" s="28">
        <v>5</v>
      </c>
      <c r="C142" s="38" t="s">
        <v>3</v>
      </c>
      <c r="D142" s="4">
        <v>5</v>
      </c>
      <c r="E142" s="59">
        <v>1.2111610455313209E-2</v>
      </c>
      <c r="F142" s="52">
        <v>0.95277505353816316</v>
      </c>
    </row>
    <row r="143" spans="1:6" ht="14.25" x14ac:dyDescent="0.4">
      <c r="A143" s="46" t="s">
        <v>9</v>
      </c>
      <c r="B143" s="29">
        <v>6</v>
      </c>
      <c r="C143" s="34" t="s">
        <v>4</v>
      </c>
      <c r="D143" s="5">
        <v>1</v>
      </c>
      <c r="E143" s="60">
        <v>7.3453963581705903E-2</v>
      </c>
      <c r="F143" s="53">
        <v>6.9831331870542412E-2</v>
      </c>
    </row>
    <row r="144" spans="1:6" ht="14.25" x14ac:dyDescent="0.4">
      <c r="A144" s="46" t="s">
        <v>9</v>
      </c>
      <c r="B144" s="29">
        <v>6</v>
      </c>
      <c r="C144" s="34" t="s">
        <v>4</v>
      </c>
      <c r="D144" s="5">
        <v>2</v>
      </c>
      <c r="E144" s="60">
        <v>4.2662614123174201E-2</v>
      </c>
      <c r="F144" s="53">
        <v>0.25640048177945302</v>
      </c>
    </row>
    <row r="145" spans="1:6" ht="14.25" x14ac:dyDescent="0.4">
      <c r="A145" s="46" t="s">
        <v>9</v>
      </c>
      <c r="B145" s="29">
        <v>6</v>
      </c>
      <c r="C145" s="34" t="s">
        <v>4</v>
      </c>
      <c r="D145" s="5">
        <v>3</v>
      </c>
      <c r="E145" s="60">
        <v>0.11782152610723123</v>
      </c>
      <c r="F145" s="53">
        <v>0.51470218524010258</v>
      </c>
    </row>
    <row r="146" spans="1:6" ht="15" customHeight="1" x14ac:dyDescent="0.4">
      <c r="A146" s="47" t="s">
        <v>9</v>
      </c>
      <c r="B146" s="30">
        <v>6</v>
      </c>
      <c r="C146" s="35" t="s">
        <v>4</v>
      </c>
      <c r="D146" s="6">
        <v>4</v>
      </c>
      <c r="E146" s="61">
        <v>0.15732930858308916</v>
      </c>
      <c r="F146" s="54">
        <v>0.6148866679764512</v>
      </c>
    </row>
    <row r="147" spans="1:6" ht="14.25" x14ac:dyDescent="0.4">
      <c r="A147" s="41" t="s">
        <v>10</v>
      </c>
      <c r="B147" s="24">
        <v>1</v>
      </c>
      <c r="C147" s="31" t="s">
        <v>0</v>
      </c>
      <c r="D147" s="7">
        <v>1</v>
      </c>
      <c r="E147" s="55">
        <v>5.5088171445653353E-2</v>
      </c>
      <c r="F147" s="48">
        <v>0.10432875320689552</v>
      </c>
    </row>
    <row r="148" spans="1:6" ht="14.25" x14ac:dyDescent="0.4">
      <c r="A148" s="41" t="s">
        <v>10</v>
      </c>
      <c r="B148" s="24">
        <v>1</v>
      </c>
      <c r="C148" s="31" t="s">
        <v>0</v>
      </c>
      <c r="D148" s="7">
        <v>2</v>
      </c>
      <c r="E148" s="55">
        <v>0.11441345815182767</v>
      </c>
      <c r="F148" s="48">
        <v>0.20570776394415394</v>
      </c>
    </row>
    <row r="149" spans="1:6" ht="14.25" x14ac:dyDescent="0.4">
      <c r="A149" s="41" t="s">
        <v>10</v>
      </c>
      <c r="B149" s="24">
        <v>1</v>
      </c>
      <c r="C149" s="31" t="s">
        <v>0</v>
      </c>
      <c r="D149" s="7">
        <v>3</v>
      </c>
      <c r="E149" s="55">
        <v>0.12553830833135299</v>
      </c>
      <c r="F149" s="48">
        <v>0.34943846131273559</v>
      </c>
    </row>
    <row r="150" spans="1:6" ht="15" customHeight="1" x14ac:dyDescent="0.4">
      <c r="A150" s="41" t="s">
        <v>10</v>
      </c>
      <c r="B150" s="24">
        <v>1</v>
      </c>
      <c r="C150" s="31" t="s">
        <v>0</v>
      </c>
      <c r="D150" s="7">
        <v>4</v>
      </c>
      <c r="E150" s="55">
        <v>0.13285531693178096</v>
      </c>
      <c r="F150" s="48">
        <v>0.43916716381818938</v>
      </c>
    </row>
    <row r="151" spans="1:6" ht="14.25" x14ac:dyDescent="0.4">
      <c r="A151" s="41" t="s">
        <v>10</v>
      </c>
      <c r="B151" s="24">
        <v>1</v>
      </c>
      <c r="C151" s="31" t="s">
        <v>0</v>
      </c>
      <c r="D151" s="7">
        <v>5</v>
      </c>
      <c r="E151" s="55">
        <v>0.13350654333897044</v>
      </c>
      <c r="F151" s="48">
        <v>0.49839145979479615</v>
      </c>
    </row>
    <row r="152" spans="1:6" ht="14.25" x14ac:dyDescent="0.4">
      <c r="A152" s="42" t="s">
        <v>10</v>
      </c>
      <c r="B152" s="25">
        <v>2</v>
      </c>
      <c r="C152" s="32" t="s">
        <v>1</v>
      </c>
      <c r="D152" s="1">
        <v>1</v>
      </c>
      <c r="E152" s="56">
        <v>4.1861330377298403E-2</v>
      </c>
      <c r="F152" s="49">
        <v>4.0968657129266846E-2</v>
      </c>
    </row>
    <row r="153" spans="1:6" ht="14.25" x14ac:dyDescent="0.4">
      <c r="A153" s="42" t="s">
        <v>10</v>
      </c>
      <c r="B153" s="25">
        <v>2</v>
      </c>
      <c r="C153" s="32" t="s">
        <v>1</v>
      </c>
      <c r="D153" s="1">
        <v>2</v>
      </c>
      <c r="E153" s="56">
        <v>8.0654130360292453E-2</v>
      </c>
      <c r="F153" s="49">
        <v>0.16046393751382695</v>
      </c>
    </row>
    <row r="154" spans="1:6" ht="14.25" x14ac:dyDescent="0.4">
      <c r="A154" s="42" t="s">
        <v>10</v>
      </c>
      <c r="B154" s="25">
        <v>2</v>
      </c>
      <c r="C154" s="32" t="s">
        <v>1</v>
      </c>
      <c r="D154" s="1">
        <v>3</v>
      </c>
      <c r="E154" s="56">
        <v>0.13525949908088014</v>
      </c>
      <c r="F154" s="49">
        <v>0.37842089215499403</v>
      </c>
    </row>
    <row r="155" spans="1:6" ht="15" customHeight="1" x14ac:dyDescent="0.4">
      <c r="A155" s="42" t="s">
        <v>10</v>
      </c>
      <c r="B155" s="25">
        <v>2</v>
      </c>
      <c r="C155" s="32" t="s">
        <v>1</v>
      </c>
      <c r="D155" s="1">
        <v>4</v>
      </c>
      <c r="E155" s="56">
        <v>8.0383373808371378E-2</v>
      </c>
      <c r="F155" s="49">
        <v>0.70414245729356584</v>
      </c>
    </row>
    <row r="156" spans="1:6" ht="14.25" x14ac:dyDescent="0.4">
      <c r="A156" s="42" t="s">
        <v>10</v>
      </c>
      <c r="B156" s="25">
        <v>2</v>
      </c>
      <c r="C156" s="32" t="s">
        <v>1</v>
      </c>
      <c r="D156" s="1">
        <v>5</v>
      </c>
      <c r="E156" s="56">
        <v>9.531146701845147E-3</v>
      </c>
      <c r="F156" s="49">
        <v>0.81172260671908769</v>
      </c>
    </row>
    <row r="157" spans="1:6" ht="14.25" x14ac:dyDescent="0.4">
      <c r="A157" s="43" t="s">
        <v>10</v>
      </c>
      <c r="B157" s="26">
        <v>3</v>
      </c>
      <c r="C157" s="33" t="s">
        <v>429</v>
      </c>
      <c r="D157" s="2">
        <v>1</v>
      </c>
      <c r="E157" s="57">
        <v>8.731298370399318E-2</v>
      </c>
      <c r="F157" s="50">
        <v>7.855702976131719E-2</v>
      </c>
    </row>
    <row r="158" spans="1:6" ht="14.25" x14ac:dyDescent="0.4">
      <c r="A158" s="43" t="s">
        <v>10</v>
      </c>
      <c r="B158" s="26">
        <v>3</v>
      </c>
      <c r="C158" s="33" t="s">
        <v>429</v>
      </c>
      <c r="D158" s="2">
        <v>2</v>
      </c>
      <c r="E158" s="57">
        <v>0.12012924466600319</v>
      </c>
      <c r="F158" s="50">
        <v>0.20903885541722805</v>
      </c>
    </row>
    <row r="159" spans="1:6" ht="14.25" x14ac:dyDescent="0.4">
      <c r="A159" s="43" t="s">
        <v>10</v>
      </c>
      <c r="B159" s="26">
        <v>3</v>
      </c>
      <c r="C159" s="33" t="s">
        <v>429</v>
      </c>
      <c r="D159" s="2">
        <v>3</v>
      </c>
      <c r="E159" s="57">
        <v>0.13777988848868125</v>
      </c>
      <c r="F159" s="50">
        <v>0.4054628935284878</v>
      </c>
    </row>
    <row r="160" spans="1:6" ht="15" customHeight="1" x14ac:dyDescent="0.4">
      <c r="A160" s="43" t="s">
        <v>10</v>
      </c>
      <c r="B160" s="26">
        <v>3</v>
      </c>
      <c r="C160" s="33" t="s">
        <v>429</v>
      </c>
      <c r="D160" s="2">
        <v>4</v>
      </c>
      <c r="E160" s="57">
        <v>8.7720177719020645E-2</v>
      </c>
      <c r="F160" s="50">
        <v>0.63897719279906895</v>
      </c>
    </row>
    <row r="161" spans="1:6" ht="14.25" x14ac:dyDescent="0.4">
      <c r="A161" s="43" t="s">
        <v>10</v>
      </c>
      <c r="B161" s="26">
        <v>3</v>
      </c>
      <c r="C161" s="33" t="s">
        <v>429</v>
      </c>
      <c r="D161" s="2">
        <v>5</v>
      </c>
      <c r="E161" s="57">
        <v>0</v>
      </c>
      <c r="F161" s="50">
        <v>0.78525003627944434</v>
      </c>
    </row>
    <row r="162" spans="1:6" ht="14.25" x14ac:dyDescent="0.4">
      <c r="A162" s="44" t="s">
        <v>10</v>
      </c>
      <c r="B162" s="27">
        <v>4</v>
      </c>
      <c r="C162" s="37" t="s">
        <v>2</v>
      </c>
      <c r="D162" s="3">
        <v>1</v>
      </c>
      <c r="E162" s="58">
        <v>0.1406197035118941</v>
      </c>
      <c r="F162" s="51">
        <v>0.2220833193356789</v>
      </c>
    </row>
    <row r="163" spans="1:6" ht="14.25" x14ac:dyDescent="0.4">
      <c r="A163" s="44" t="s">
        <v>10</v>
      </c>
      <c r="B163" s="27">
        <v>4</v>
      </c>
      <c r="C163" s="37" t="s">
        <v>2</v>
      </c>
      <c r="D163" s="3">
        <v>2</v>
      </c>
      <c r="E163" s="58">
        <v>5.3050647008788955E-2</v>
      </c>
      <c r="F163" s="51">
        <v>0.32532199537029344</v>
      </c>
    </row>
    <row r="164" spans="1:6" ht="14.25" x14ac:dyDescent="0.4">
      <c r="A164" s="44" t="s">
        <v>10</v>
      </c>
      <c r="B164" s="27">
        <v>4</v>
      </c>
      <c r="C164" s="37" t="s">
        <v>2</v>
      </c>
      <c r="D164" s="3">
        <v>3</v>
      </c>
      <c r="E164" s="58">
        <v>0.17338732149922295</v>
      </c>
      <c r="F164" s="51">
        <v>0.50303486647578799</v>
      </c>
    </row>
    <row r="165" spans="1:6" ht="15" customHeight="1" x14ac:dyDescent="0.4">
      <c r="A165" s="44" t="s">
        <v>10</v>
      </c>
      <c r="B165" s="27">
        <v>4</v>
      </c>
      <c r="C165" s="37" t="s">
        <v>2</v>
      </c>
      <c r="D165" s="3">
        <v>4</v>
      </c>
      <c r="E165" s="58">
        <v>0.11501351263946942</v>
      </c>
      <c r="F165" s="51">
        <v>0.59475084756223218</v>
      </c>
    </row>
    <row r="166" spans="1:6" ht="14.25" x14ac:dyDescent="0.4">
      <c r="A166" s="44" t="s">
        <v>10</v>
      </c>
      <c r="B166" s="27">
        <v>4</v>
      </c>
      <c r="C166" s="37" t="s">
        <v>2</v>
      </c>
      <c r="D166" s="3">
        <v>5</v>
      </c>
      <c r="E166" s="58">
        <v>2.8581278984317955E-2</v>
      </c>
      <c r="F166" s="51">
        <v>0.66660778895497663</v>
      </c>
    </row>
    <row r="167" spans="1:6" ht="14.25" x14ac:dyDescent="0.4">
      <c r="A167" s="45" t="s">
        <v>10</v>
      </c>
      <c r="B167" s="28">
        <v>5</v>
      </c>
      <c r="C167" s="38" t="s">
        <v>3</v>
      </c>
      <c r="D167" s="4">
        <v>1</v>
      </c>
      <c r="E167" s="59">
        <v>8.0328997860343379E-2</v>
      </c>
      <c r="F167" s="52">
        <v>6.674341318446185E-2</v>
      </c>
    </row>
    <row r="168" spans="1:6" ht="14.25" x14ac:dyDescent="0.4">
      <c r="A168" s="45" t="s">
        <v>10</v>
      </c>
      <c r="B168" s="28">
        <v>5</v>
      </c>
      <c r="C168" s="38" t="s">
        <v>3</v>
      </c>
      <c r="D168" s="4">
        <v>2</v>
      </c>
      <c r="E168" s="59">
        <v>9.0965847078730844E-2</v>
      </c>
      <c r="F168" s="52">
        <v>0.14719885940554051</v>
      </c>
    </row>
    <row r="169" spans="1:6" ht="14.25" x14ac:dyDescent="0.4">
      <c r="A169" s="45" t="s">
        <v>10</v>
      </c>
      <c r="B169" s="28">
        <v>5</v>
      </c>
      <c r="C169" s="38" t="s">
        <v>3</v>
      </c>
      <c r="D169" s="4">
        <v>3</v>
      </c>
      <c r="E169" s="59">
        <v>0.21937770204259849</v>
      </c>
      <c r="F169" s="52">
        <v>0.3992754674378941</v>
      </c>
    </row>
    <row r="170" spans="1:6" ht="15" customHeight="1" x14ac:dyDescent="0.4">
      <c r="A170" s="45" t="s">
        <v>10</v>
      </c>
      <c r="B170" s="28">
        <v>5</v>
      </c>
      <c r="C170" s="38" t="s">
        <v>3</v>
      </c>
      <c r="D170" s="4">
        <v>4</v>
      </c>
      <c r="E170" s="59">
        <v>0.14686556458507644</v>
      </c>
      <c r="F170" s="52">
        <v>0.50840987358733003</v>
      </c>
    </row>
    <row r="171" spans="1:6" ht="14.25" x14ac:dyDescent="0.4">
      <c r="A171" s="45" t="s">
        <v>10</v>
      </c>
      <c r="B171" s="28">
        <v>5</v>
      </c>
      <c r="C171" s="38" t="s">
        <v>3</v>
      </c>
      <c r="D171" s="4">
        <v>5</v>
      </c>
      <c r="E171" s="59">
        <v>4.4301746252127919E-2</v>
      </c>
      <c r="F171" s="52">
        <v>0.74999612605962662</v>
      </c>
    </row>
    <row r="172" spans="1:6" ht="14.25" x14ac:dyDescent="0.4">
      <c r="A172" s="46" t="s">
        <v>10</v>
      </c>
      <c r="B172" s="29">
        <v>6</v>
      </c>
      <c r="C172" s="34" t="s">
        <v>4</v>
      </c>
      <c r="D172" s="5">
        <v>1</v>
      </c>
      <c r="E172" s="60">
        <v>0.11865660014361774</v>
      </c>
      <c r="F172" s="53">
        <v>0.11125491799556221</v>
      </c>
    </row>
    <row r="173" spans="1:6" ht="14.25" x14ac:dyDescent="0.4">
      <c r="A173" s="46" t="s">
        <v>10</v>
      </c>
      <c r="B173" s="29">
        <v>6</v>
      </c>
      <c r="C173" s="34" t="s">
        <v>4</v>
      </c>
      <c r="D173" s="5">
        <v>2</v>
      </c>
      <c r="E173" s="60">
        <v>0.23877237357874972</v>
      </c>
      <c r="F173" s="53">
        <v>0.28515695769630089</v>
      </c>
    </row>
    <row r="174" spans="1:6" ht="14.25" x14ac:dyDescent="0.4">
      <c r="A174" s="46" t="s">
        <v>10</v>
      </c>
      <c r="B174" s="29">
        <v>6</v>
      </c>
      <c r="C174" s="34" t="s">
        <v>4</v>
      </c>
      <c r="D174" s="5">
        <v>3</v>
      </c>
      <c r="E174" s="60">
        <v>0.19789283379201283</v>
      </c>
      <c r="F174" s="53">
        <v>0.4077264540756716</v>
      </c>
    </row>
    <row r="175" spans="1:6" ht="15" customHeight="1" x14ac:dyDescent="0.4">
      <c r="A175" s="47" t="s">
        <v>10</v>
      </c>
      <c r="B175" s="30">
        <v>6</v>
      </c>
      <c r="C175" s="35" t="s">
        <v>4</v>
      </c>
      <c r="D175" s="6">
        <v>4</v>
      </c>
      <c r="E175" s="61">
        <v>0.1987127795963953</v>
      </c>
      <c r="F175" s="54">
        <v>0.51673382273008106</v>
      </c>
    </row>
    <row r="176" spans="1:6" ht="14.25" x14ac:dyDescent="0.4">
      <c r="A176" s="41" t="s">
        <v>11</v>
      </c>
      <c r="B176" s="24">
        <v>1</v>
      </c>
      <c r="C176" s="31" t="s">
        <v>0</v>
      </c>
      <c r="D176" s="7">
        <v>1</v>
      </c>
      <c r="E176" s="55">
        <v>0</v>
      </c>
      <c r="F176" s="48">
        <v>2.8456673322959238E-2</v>
      </c>
    </row>
    <row r="177" spans="1:6" ht="14.25" x14ac:dyDescent="0.4">
      <c r="A177" s="41" t="s">
        <v>11</v>
      </c>
      <c r="B177" s="24">
        <v>1</v>
      </c>
      <c r="C177" s="31" t="s">
        <v>0</v>
      </c>
      <c r="D177" s="7">
        <v>2</v>
      </c>
      <c r="E177" s="55">
        <v>6.4769860815740127E-2</v>
      </c>
      <c r="F177" s="48">
        <v>0.12020694051476362</v>
      </c>
    </row>
    <row r="178" spans="1:6" ht="14.25" x14ac:dyDescent="0.4">
      <c r="A178" s="41" t="s">
        <v>11</v>
      </c>
      <c r="B178" s="24">
        <v>1</v>
      </c>
      <c r="C178" s="31" t="s">
        <v>0</v>
      </c>
      <c r="D178" s="7">
        <v>3</v>
      </c>
      <c r="E178" s="55">
        <v>9.2795285600530408E-2</v>
      </c>
      <c r="F178" s="48">
        <v>0.27160018783132056</v>
      </c>
    </row>
    <row r="179" spans="1:6" ht="15" customHeight="1" x14ac:dyDescent="0.4">
      <c r="A179" s="41" t="s">
        <v>11</v>
      </c>
      <c r="B179" s="24">
        <v>1</v>
      </c>
      <c r="C179" s="31" t="s">
        <v>0</v>
      </c>
      <c r="D179" s="7">
        <v>4</v>
      </c>
      <c r="E179" s="55">
        <v>0.12053776900188821</v>
      </c>
      <c r="F179" s="48">
        <v>0.41268736306122644</v>
      </c>
    </row>
    <row r="180" spans="1:6" ht="14.25" x14ac:dyDescent="0.4">
      <c r="A180" s="41" t="s">
        <v>11</v>
      </c>
      <c r="B180" s="24">
        <v>1</v>
      </c>
      <c r="C180" s="31" t="s">
        <v>0</v>
      </c>
      <c r="D180" s="7">
        <v>5</v>
      </c>
      <c r="E180" s="55">
        <v>0.11079100496743122</v>
      </c>
      <c r="F180" s="48">
        <v>0.48856062690123708</v>
      </c>
    </row>
    <row r="181" spans="1:6" ht="14.25" x14ac:dyDescent="0.4">
      <c r="A181" s="42" t="s">
        <v>11</v>
      </c>
      <c r="B181" s="25">
        <v>2</v>
      </c>
      <c r="C181" s="32" t="s">
        <v>1</v>
      </c>
      <c r="D181" s="1">
        <v>1</v>
      </c>
      <c r="E181" s="56">
        <v>1.028852705908123E-3</v>
      </c>
      <c r="F181" s="49">
        <v>2.8859665112842204E-2</v>
      </c>
    </row>
    <row r="182" spans="1:6" ht="14.25" x14ac:dyDescent="0.4">
      <c r="A182" s="42" t="s">
        <v>11</v>
      </c>
      <c r="B182" s="25">
        <v>2</v>
      </c>
      <c r="C182" s="32" t="s">
        <v>1</v>
      </c>
      <c r="D182" s="1">
        <v>2</v>
      </c>
      <c r="E182" s="56">
        <v>2.9985684670655885E-3</v>
      </c>
      <c r="F182" s="49">
        <v>2.9868425394273292E-2</v>
      </c>
    </row>
    <row r="183" spans="1:6" ht="14.25" x14ac:dyDescent="0.4">
      <c r="A183" s="42" t="s">
        <v>11</v>
      </c>
      <c r="B183" s="25">
        <v>2</v>
      </c>
      <c r="C183" s="32" t="s">
        <v>1</v>
      </c>
      <c r="D183" s="1">
        <v>3</v>
      </c>
      <c r="E183" s="56">
        <v>0.14927062096405699</v>
      </c>
      <c r="F183" s="49">
        <v>0.2355304959560976</v>
      </c>
    </row>
    <row r="184" spans="1:6" ht="15" customHeight="1" x14ac:dyDescent="0.4">
      <c r="A184" s="42" t="s">
        <v>11</v>
      </c>
      <c r="B184" s="25">
        <v>2</v>
      </c>
      <c r="C184" s="32" t="s">
        <v>1</v>
      </c>
      <c r="D184" s="1">
        <v>4</v>
      </c>
      <c r="E184" s="56">
        <v>7.7946702736755219E-2</v>
      </c>
      <c r="F184" s="49">
        <v>0.51445373974715436</v>
      </c>
    </row>
    <row r="185" spans="1:6" ht="14.25" x14ac:dyDescent="0.4">
      <c r="A185" s="42" t="s">
        <v>11</v>
      </c>
      <c r="B185" s="25">
        <v>2</v>
      </c>
      <c r="C185" s="32" t="s">
        <v>1</v>
      </c>
      <c r="D185" s="1">
        <v>5</v>
      </c>
      <c r="E185" s="56">
        <v>5.2974136151186478E-2</v>
      </c>
      <c r="F185" s="49">
        <v>0.69572979661158141</v>
      </c>
    </row>
    <row r="186" spans="1:6" ht="14.25" x14ac:dyDescent="0.4">
      <c r="A186" s="43" t="s">
        <v>11</v>
      </c>
      <c r="B186" s="26">
        <v>3</v>
      </c>
      <c r="C186" s="33" t="s">
        <v>429</v>
      </c>
      <c r="D186" s="2">
        <v>1</v>
      </c>
      <c r="E186" s="57">
        <v>5.2669177791929704E-4</v>
      </c>
      <c r="F186" s="50">
        <v>2.8659450024624267E-2</v>
      </c>
    </row>
    <row r="187" spans="1:6" ht="14.25" x14ac:dyDescent="0.4">
      <c r="A187" s="43" t="s">
        <v>11</v>
      </c>
      <c r="B187" s="26">
        <v>3</v>
      </c>
      <c r="C187" s="33" t="s">
        <v>429</v>
      </c>
      <c r="D187" s="2">
        <v>2</v>
      </c>
      <c r="E187" s="57">
        <v>6.5061621059427574E-2</v>
      </c>
      <c r="F187" s="50">
        <v>4.2940192224215953E-2</v>
      </c>
    </row>
    <row r="188" spans="1:6" ht="14.25" x14ac:dyDescent="0.4">
      <c r="A188" s="43" t="s">
        <v>11</v>
      </c>
      <c r="B188" s="26">
        <v>3</v>
      </c>
      <c r="C188" s="33" t="s">
        <v>429</v>
      </c>
      <c r="D188" s="2">
        <v>3</v>
      </c>
      <c r="E188" s="57">
        <v>6.6188659909705239E-2</v>
      </c>
      <c r="F188" s="50">
        <v>0.32260039516706479</v>
      </c>
    </row>
    <row r="189" spans="1:6" ht="15" customHeight="1" x14ac:dyDescent="0.4">
      <c r="A189" s="43" t="s">
        <v>11</v>
      </c>
      <c r="B189" s="26">
        <v>3</v>
      </c>
      <c r="C189" s="33" t="s">
        <v>429</v>
      </c>
      <c r="D189" s="2">
        <v>4</v>
      </c>
      <c r="E189" s="57">
        <v>5.9412386846490375E-2</v>
      </c>
      <c r="F189" s="50">
        <v>0.54662192157597245</v>
      </c>
    </row>
    <row r="190" spans="1:6" ht="14.25" x14ac:dyDescent="0.4">
      <c r="A190" s="43" t="s">
        <v>11</v>
      </c>
      <c r="B190" s="26">
        <v>3</v>
      </c>
      <c r="C190" s="33" t="s">
        <v>429</v>
      </c>
      <c r="D190" s="2">
        <v>5</v>
      </c>
      <c r="E190" s="57">
        <v>5.2669177791926528E-4</v>
      </c>
      <c r="F190" s="50">
        <v>0.7658753367351655</v>
      </c>
    </row>
    <row r="191" spans="1:6" ht="14.25" x14ac:dyDescent="0.4">
      <c r="A191" s="44" t="s">
        <v>11</v>
      </c>
      <c r="B191" s="27">
        <v>4</v>
      </c>
      <c r="C191" s="37" t="s">
        <v>2</v>
      </c>
      <c r="D191" s="3">
        <v>1</v>
      </c>
      <c r="E191" s="58">
        <v>8.2758139406899443E-3</v>
      </c>
      <c r="F191" s="51">
        <v>3.1725271501829203E-2</v>
      </c>
    </row>
    <row r="192" spans="1:6" ht="14.25" x14ac:dyDescent="0.4">
      <c r="A192" s="44" t="s">
        <v>11</v>
      </c>
      <c r="B192" s="27">
        <v>4</v>
      </c>
      <c r="C192" s="37" t="s">
        <v>2</v>
      </c>
      <c r="D192" s="3">
        <v>2</v>
      </c>
      <c r="E192" s="58">
        <v>0.13605992582804347</v>
      </c>
      <c r="F192" s="51">
        <v>0.22611612421691921</v>
      </c>
    </row>
    <row r="193" spans="1:6" ht="14.25" x14ac:dyDescent="0.4">
      <c r="A193" s="44" t="s">
        <v>11</v>
      </c>
      <c r="B193" s="27">
        <v>4</v>
      </c>
      <c r="C193" s="37" t="s">
        <v>2</v>
      </c>
      <c r="D193" s="3">
        <v>3</v>
      </c>
      <c r="E193" s="58">
        <v>0.15398447387094319</v>
      </c>
      <c r="F193" s="51">
        <v>0.37552642634766631</v>
      </c>
    </row>
    <row r="194" spans="1:6" ht="15" customHeight="1" x14ac:dyDescent="0.4">
      <c r="A194" s="44" t="s">
        <v>11</v>
      </c>
      <c r="B194" s="27">
        <v>4</v>
      </c>
      <c r="C194" s="37" t="s">
        <v>2</v>
      </c>
      <c r="D194" s="3">
        <v>4</v>
      </c>
      <c r="E194" s="58">
        <v>6.8588863564125663E-2</v>
      </c>
      <c r="F194" s="51">
        <v>0.57044929725526305</v>
      </c>
    </row>
    <row r="195" spans="1:6" ht="14.25" x14ac:dyDescent="0.4">
      <c r="A195" s="44" t="s">
        <v>11</v>
      </c>
      <c r="B195" s="27">
        <v>4</v>
      </c>
      <c r="C195" s="37" t="s">
        <v>2</v>
      </c>
      <c r="D195" s="3">
        <v>5</v>
      </c>
      <c r="E195" s="58">
        <v>7.6098457032284419E-2</v>
      </c>
      <c r="F195" s="51">
        <v>0.69911485692704733</v>
      </c>
    </row>
    <row r="196" spans="1:6" ht="14.25" x14ac:dyDescent="0.4">
      <c r="A196" s="45" t="s">
        <v>11</v>
      </c>
      <c r="B196" s="28">
        <v>5</v>
      </c>
      <c r="C196" s="38" t="s">
        <v>3</v>
      </c>
      <c r="D196" s="4">
        <v>1</v>
      </c>
      <c r="E196" s="59">
        <v>8.2758139406899443E-3</v>
      </c>
      <c r="F196" s="52">
        <v>3.1725271501829203E-2</v>
      </c>
    </row>
    <row r="197" spans="1:6" ht="14.25" x14ac:dyDescent="0.4">
      <c r="A197" s="45" t="s">
        <v>11</v>
      </c>
      <c r="B197" s="28">
        <v>5</v>
      </c>
      <c r="C197" s="38" t="s">
        <v>3</v>
      </c>
      <c r="D197" s="4">
        <v>2</v>
      </c>
      <c r="E197" s="59">
        <v>0.11396089357978752</v>
      </c>
      <c r="F197" s="52">
        <v>0.18715564816842864</v>
      </c>
    </row>
    <row r="198" spans="1:6" ht="14.25" x14ac:dyDescent="0.4">
      <c r="A198" s="45" t="s">
        <v>11</v>
      </c>
      <c r="B198" s="28">
        <v>5</v>
      </c>
      <c r="C198" s="38" t="s">
        <v>3</v>
      </c>
      <c r="D198" s="4">
        <v>3</v>
      </c>
      <c r="E198" s="59">
        <v>0.14322847117032594</v>
      </c>
      <c r="F198" s="52">
        <v>0.29001598242769772</v>
      </c>
    </row>
    <row r="199" spans="1:6" ht="15" customHeight="1" x14ac:dyDescent="0.4">
      <c r="A199" s="45" t="s">
        <v>11</v>
      </c>
      <c r="B199" s="28">
        <v>5</v>
      </c>
      <c r="C199" s="38" t="s">
        <v>3</v>
      </c>
      <c r="D199" s="4">
        <v>4</v>
      </c>
      <c r="E199" s="59">
        <v>0.12788153514770553</v>
      </c>
      <c r="F199" s="52">
        <v>0.48498124254944791</v>
      </c>
    </row>
    <row r="200" spans="1:6" ht="14.25" x14ac:dyDescent="0.4">
      <c r="A200" s="45" t="s">
        <v>11</v>
      </c>
      <c r="B200" s="28">
        <v>5</v>
      </c>
      <c r="C200" s="38" t="s">
        <v>3</v>
      </c>
      <c r="D200" s="4">
        <v>5</v>
      </c>
      <c r="E200" s="59">
        <v>7.7836164689390388E-3</v>
      </c>
      <c r="F200" s="52">
        <v>0.75827525948323404</v>
      </c>
    </row>
    <row r="201" spans="1:6" ht="14.25" x14ac:dyDescent="0.4">
      <c r="A201" s="46" t="s">
        <v>11</v>
      </c>
      <c r="B201" s="29">
        <v>6</v>
      </c>
      <c r="C201" s="34" t="s">
        <v>4</v>
      </c>
      <c r="D201" s="5">
        <v>1</v>
      </c>
      <c r="E201" s="60">
        <v>0.113611120607468</v>
      </c>
      <c r="F201" s="53">
        <v>0.14330813408892995</v>
      </c>
    </row>
    <row r="202" spans="1:6" ht="14.25" x14ac:dyDescent="0.4">
      <c r="A202" s="46" t="s">
        <v>11</v>
      </c>
      <c r="B202" s="29">
        <v>6</v>
      </c>
      <c r="C202" s="34" t="s">
        <v>4</v>
      </c>
      <c r="D202" s="5">
        <v>2</v>
      </c>
      <c r="E202" s="60">
        <v>9.0434632502820619E-2</v>
      </c>
      <c r="F202" s="53">
        <v>0.28902304851702898</v>
      </c>
    </row>
    <row r="203" spans="1:6" ht="14.25" x14ac:dyDescent="0.4">
      <c r="A203" s="46" t="s">
        <v>11</v>
      </c>
      <c r="B203" s="29">
        <v>6</v>
      </c>
      <c r="C203" s="34" t="s">
        <v>4</v>
      </c>
      <c r="D203" s="5">
        <v>3</v>
      </c>
      <c r="E203" s="60">
        <v>4.9605694263064215E-2</v>
      </c>
      <c r="F203" s="53">
        <v>0.5535826133447691</v>
      </c>
    </row>
    <row r="204" spans="1:6" ht="15" customHeight="1" x14ac:dyDescent="0.4">
      <c r="A204" s="47" t="s">
        <v>11</v>
      </c>
      <c r="B204" s="30">
        <v>6</v>
      </c>
      <c r="C204" s="35" t="s">
        <v>4</v>
      </c>
      <c r="D204" s="6">
        <v>4</v>
      </c>
      <c r="E204" s="61">
        <v>0.14955518384747699</v>
      </c>
      <c r="F204" s="54">
        <v>0.56511789418956926</v>
      </c>
    </row>
    <row r="205" spans="1:6" ht="14.25" x14ac:dyDescent="0.4">
      <c r="A205" s="41" t="s">
        <v>12</v>
      </c>
      <c r="B205" s="24">
        <v>1</v>
      </c>
      <c r="C205" s="31" t="s">
        <v>0</v>
      </c>
      <c r="D205" s="7">
        <v>1</v>
      </c>
      <c r="E205" s="55">
        <v>4.1517271309421009E-3</v>
      </c>
      <c r="F205" s="48">
        <v>5.538606641200026E-3</v>
      </c>
    </row>
    <row r="206" spans="1:6" ht="14.25" x14ac:dyDescent="0.4">
      <c r="A206" s="41" t="s">
        <v>12</v>
      </c>
      <c r="B206" s="24">
        <v>1</v>
      </c>
      <c r="C206" s="31" t="s">
        <v>0</v>
      </c>
      <c r="D206" s="7">
        <v>2</v>
      </c>
      <c r="E206" s="55">
        <v>5.7659643398622423E-2</v>
      </c>
      <c r="F206" s="48">
        <v>0.10902933591604864</v>
      </c>
    </row>
    <row r="207" spans="1:6" ht="14.25" x14ac:dyDescent="0.4">
      <c r="A207" s="41" t="s">
        <v>12</v>
      </c>
      <c r="B207" s="24">
        <v>1</v>
      </c>
      <c r="C207" s="31" t="s">
        <v>0</v>
      </c>
      <c r="D207" s="7">
        <v>3</v>
      </c>
      <c r="E207" s="55">
        <v>5.9993055957923098E-2</v>
      </c>
      <c r="F207" s="48">
        <v>0.2043564120590507</v>
      </c>
    </row>
    <row r="208" spans="1:6" ht="15" customHeight="1" x14ac:dyDescent="0.4">
      <c r="A208" s="41" t="s">
        <v>12</v>
      </c>
      <c r="B208" s="24">
        <v>1</v>
      </c>
      <c r="C208" s="31" t="s">
        <v>0</v>
      </c>
      <c r="D208" s="7">
        <v>4</v>
      </c>
      <c r="E208" s="55">
        <v>4.1293615675356256E-2</v>
      </c>
      <c r="F208" s="48">
        <v>0.32523133577521446</v>
      </c>
    </row>
    <row r="209" spans="1:6" ht="14.25" x14ac:dyDescent="0.4">
      <c r="A209" s="41" t="s">
        <v>12</v>
      </c>
      <c r="B209" s="24">
        <v>1</v>
      </c>
      <c r="C209" s="31" t="s">
        <v>0</v>
      </c>
      <c r="D209" s="7">
        <v>5</v>
      </c>
      <c r="E209" s="55">
        <v>4.9162528334277346E-2</v>
      </c>
      <c r="F209" s="48">
        <v>0.46960751314474014</v>
      </c>
    </row>
    <row r="210" spans="1:6" ht="14.25" x14ac:dyDescent="0.4">
      <c r="A210" s="42" t="s">
        <v>12</v>
      </c>
      <c r="B210" s="25">
        <v>2</v>
      </c>
      <c r="C210" s="32" t="s">
        <v>1</v>
      </c>
      <c r="D210" s="1">
        <v>1</v>
      </c>
      <c r="E210" s="56">
        <v>0</v>
      </c>
      <c r="F210" s="49">
        <v>2.1535744157853923E-3</v>
      </c>
    </row>
    <row r="211" spans="1:6" ht="14.25" x14ac:dyDescent="0.4">
      <c r="A211" s="42" t="s">
        <v>12</v>
      </c>
      <c r="B211" s="25">
        <v>2</v>
      </c>
      <c r="C211" s="32" t="s">
        <v>1</v>
      </c>
      <c r="D211" s="1">
        <v>2</v>
      </c>
      <c r="E211" s="56">
        <v>3.5865380428665099E-2</v>
      </c>
      <c r="F211" s="49">
        <v>3.3951155154010905E-2</v>
      </c>
    </row>
    <row r="212" spans="1:6" ht="14.25" x14ac:dyDescent="0.4">
      <c r="A212" s="42" t="s">
        <v>12</v>
      </c>
      <c r="B212" s="25">
        <v>2</v>
      </c>
      <c r="C212" s="32" t="s">
        <v>1</v>
      </c>
      <c r="D212" s="1">
        <v>3</v>
      </c>
      <c r="E212" s="56">
        <v>4.8476666070228894E-2</v>
      </c>
      <c r="F212" s="49">
        <v>0.25808825390384205</v>
      </c>
    </row>
    <row r="213" spans="1:6" ht="15" customHeight="1" x14ac:dyDescent="0.4">
      <c r="A213" s="42" t="s">
        <v>12</v>
      </c>
      <c r="B213" s="25">
        <v>2</v>
      </c>
      <c r="C213" s="32" t="s">
        <v>1</v>
      </c>
      <c r="D213" s="1">
        <v>4</v>
      </c>
      <c r="E213" s="56">
        <v>4.5377591767982374E-2</v>
      </c>
      <c r="F213" s="49">
        <v>0.58603996291092775</v>
      </c>
    </row>
    <row r="214" spans="1:6" ht="14.25" x14ac:dyDescent="0.4">
      <c r="A214" s="42" t="s">
        <v>12</v>
      </c>
      <c r="B214" s="25">
        <v>2</v>
      </c>
      <c r="C214" s="32" t="s">
        <v>1</v>
      </c>
      <c r="D214" s="1">
        <v>5</v>
      </c>
      <c r="E214" s="56">
        <v>5.305246869816805E-2</v>
      </c>
      <c r="F214" s="49">
        <v>0.7236602583259627</v>
      </c>
    </row>
    <row r="215" spans="1:6" ht="14.25" x14ac:dyDescent="0.4">
      <c r="A215" s="43" t="s">
        <v>12</v>
      </c>
      <c r="B215" s="26">
        <v>3</v>
      </c>
      <c r="C215" s="33" t="s">
        <v>429</v>
      </c>
      <c r="D215" s="2">
        <v>1</v>
      </c>
      <c r="E215" s="57">
        <v>0</v>
      </c>
      <c r="F215" s="50">
        <v>2.1407022392819783E-3</v>
      </c>
    </row>
    <row r="216" spans="1:6" ht="14.25" x14ac:dyDescent="0.4">
      <c r="A216" s="43" t="s">
        <v>12</v>
      </c>
      <c r="B216" s="26">
        <v>3</v>
      </c>
      <c r="C216" s="33" t="s">
        <v>429</v>
      </c>
      <c r="D216" s="2">
        <v>2</v>
      </c>
      <c r="E216" s="57">
        <v>6.1432237866350554E-2</v>
      </c>
      <c r="F216" s="50">
        <v>7.2519771718353707E-2</v>
      </c>
    </row>
    <row r="217" spans="1:6" ht="14.25" x14ac:dyDescent="0.4">
      <c r="A217" s="43" t="s">
        <v>12</v>
      </c>
      <c r="B217" s="26">
        <v>3</v>
      </c>
      <c r="C217" s="33" t="s">
        <v>429</v>
      </c>
      <c r="D217" s="2">
        <v>3</v>
      </c>
      <c r="E217" s="57">
        <v>8.1626531400253541E-2</v>
      </c>
      <c r="F217" s="50">
        <v>0.38588509441219476</v>
      </c>
    </row>
    <row r="218" spans="1:6" ht="15" customHeight="1" x14ac:dyDescent="0.4">
      <c r="A218" s="43" t="s">
        <v>12</v>
      </c>
      <c r="B218" s="26">
        <v>3</v>
      </c>
      <c r="C218" s="33" t="s">
        <v>429</v>
      </c>
      <c r="D218" s="2">
        <v>4</v>
      </c>
      <c r="E218" s="57">
        <v>4.8342606323291751E-2</v>
      </c>
      <c r="F218" s="50">
        <v>0.63062008461895791</v>
      </c>
    </row>
    <row r="219" spans="1:6" ht="14.25" x14ac:dyDescent="0.4">
      <c r="A219" s="43" t="s">
        <v>12</v>
      </c>
      <c r="B219" s="26">
        <v>3</v>
      </c>
      <c r="C219" s="33" t="s">
        <v>429</v>
      </c>
      <c r="D219" s="2">
        <v>5</v>
      </c>
      <c r="E219" s="57">
        <v>3.3231617161717203E-3</v>
      </c>
      <c r="F219" s="50">
        <v>0.80485437403746662</v>
      </c>
    </row>
    <row r="220" spans="1:6" ht="14.25" x14ac:dyDescent="0.4">
      <c r="A220" s="44" t="s">
        <v>12</v>
      </c>
      <c r="B220" s="27">
        <v>4</v>
      </c>
      <c r="C220" s="37" t="s">
        <v>2</v>
      </c>
      <c r="D220" s="3">
        <v>1</v>
      </c>
      <c r="E220" s="58">
        <v>1.9638506035592404E-2</v>
      </c>
      <c r="F220" s="51">
        <v>1.15359070349252E-2</v>
      </c>
    </row>
    <row r="221" spans="1:6" ht="14.25" x14ac:dyDescent="0.4">
      <c r="A221" s="44" t="s">
        <v>12</v>
      </c>
      <c r="B221" s="27">
        <v>4</v>
      </c>
      <c r="C221" s="37" t="s">
        <v>2</v>
      </c>
      <c r="D221" s="3">
        <v>2</v>
      </c>
      <c r="E221" s="58">
        <v>4.0684878163840366E-2</v>
      </c>
      <c r="F221" s="51">
        <v>8.8824317307224773E-2</v>
      </c>
    </row>
    <row r="222" spans="1:6" ht="14.25" x14ac:dyDescent="0.4">
      <c r="A222" s="44" t="s">
        <v>12</v>
      </c>
      <c r="B222" s="27">
        <v>4</v>
      </c>
      <c r="C222" s="37" t="s">
        <v>2</v>
      </c>
      <c r="D222" s="3">
        <v>3</v>
      </c>
      <c r="E222" s="58">
        <v>5.9193129292599074E-2</v>
      </c>
      <c r="F222" s="51">
        <v>0.26469112015553797</v>
      </c>
    </row>
    <row r="223" spans="1:6" ht="15" customHeight="1" x14ac:dyDescent="0.4">
      <c r="A223" s="44" t="s">
        <v>12</v>
      </c>
      <c r="B223" s="27">
        <v>4</v>
      </c>
      <c r="C223" s="37" t="s">
        <v>2</v>
      </c>
      <c r="D223" s="3">
        <v>4</v>
      </c>
      <c r="E223" s="58">
        <v>8.0486050376763513E-2</v>
      </c>
      <c r="F223" s="51">
        <v>0.46704883793672863</v>
      </c>
    </row>
    <row r="224" spans="1:6" ht="14.25" x14ac:dyDescent="0.4">
      <c r="A224" s="44" t="s">
        <v>12</v>
      </c>
      <c r="B224" s="27">
        <v>4</v>
      </c>
      <c r="C224" s="37" t="s">
        <v>2</v>
      </c>
      <c r="D224" s="3">
        <v>5</v>
      </c>
      <c r="E224" s="58">
        <v>0.12187965260571849</v>
      </c>
      <c r="F224" s="51">
        <v>0.63879853653336971</v>
      </c>
    </row>
    <row r="225" spans="1:6" ht="14.25" x14ac:dyDescent="0.4">
      <c r="A225" s="45" t="s">
        <v>12</v>
      </c>
      <c r="B225" s="28">
        <v>5</v>
      </c>
      <c r="C225" s="38" t="s">
        <v>3</v>
      </c>
      <c r="D225" s="4">
        <v>1</v>
      </c>
      <c r="E225" s="59">
        <v>5.6067416118206238E-2</v>
      </c>
      <c r="F225" s="52">
        <v>4.704606765792968E-2</v>
      </c>
    </row>
    <row r="226" spans="1:6" ht="14.25" x14ac:dyDescent="0.4">
      <c r="A226" s="45" t="s">
        <v>12</v>
      </c>
      <c r="B226" s="28">
        <v>5</v>
      </c>
      <c r="C226" s="38" t="s">
        <v>3</v>
      </c>
      <c r="D226" s="4">
        <v>2</v>
      </c>
      <c r="E226" s="59">
        <v>7.9182430127247475E-2</v>
      </c>
      <c r="F226" s="52">
        <v>0.24907224667020708</v>
      </c>
    </row>
    <row r="227" spans="1:6" ht="14.25" x14ac:dyDescent="0.4">
      <c r="A227" s="45" t="s">
        <v>12</v>
      </c>
      <c r="B227" s="28">
        <v>5</v>
      </c>
      <c r="C227" s="38" t="s">
        <v>3</v>
      </c>
      <c r="D227" s="4">
        <v>3</v>
      </c>
      <c r="E227" s="59">
        <v>7.2954867551432989E-2</v>
      </c>
      <c r="F227" s="52">
        <v>0.40809981831480918</v>
      </c>
    </row>
    <row r="228" spans="1:6" ht="15" customHeight="1" x14ac:dyDescent="0.4">
      <c r="A228" s="45" t="s">
        <v>12</v>
      </c>
      <c r="B228" s="28">
        <v>5</v>
      </c>
      <c r="C228" s="38" t="s">
        <v>3</v>
      </c>
      <c r="D228" s="4">
        <v>4</v>
      </c>
      <c r="E228" s="59">
        <v>1.0751057163392263E-2</v>
      </c>
      <c r="F228" s="52">
        <v>0.58877668338812927</v>
      </c>
    </row>
    <row r="229" spans="1:6" ht="14.25" x14ac:dyDescent="0.4">
      <c r="A229" s="45" t="s">
        <v>12</v>
      </c>
      <c r="B229" s="28">
        <v>5</v>
      </c>
      <c r="C229" s="38" t="s">
        <v>3</v>
      </c>
      <c r="D229" s="4">
        <v>5</v>
      </c>
      <c r="E229" s="59">
        <v>1.7980502113399299E-2</v>
      </c>
      <c r="F229" s="52">
        <v>0.78537792368454828</v>
      </c>
    </row>
    <row r="230" spans="1:6" ht="14.25" x14ac:dyDescent="0.4">
      <c r="A230" s="46" t="s">
        <v>12</v>
      </c>
      <c r="B230" s="29">
        <v>6</v>
      </c>
      <c r="C230" s="34" t="s">
        <v>4</v>
      </c>
      <c r="D230" s="5">
        <v>1</v>
      </c>
      <c r="E230" s="60">
        <v>4.4753493695304167E-2</v>
      </c>
      <c r="F230" s="53">
        <v>9.7268249324085884E-2</v>
      </c>
    </row>
    <row r="231" spans="1:6" ht="14.25" x14ac:dyDescent="0.4">
      <c r="A231" s="46" t="s">
        <v>12</v>
      </c>
      <c r="B231" s="29">
        <v>6</v>
      </c>
      <c r="C231" s="34" t="s">
        <v>4</v>
      </c>
      <c r="D231" s="5">
        <v>2</v>
      </c>
      <c r="E231" s="60">
        <v>2.5649835133078263E-2</v>
      </c>
      <c r="F231" s="53">
        <v>0.20981936371317236</v>
      </c>
    </row>
    <row r="232" spans="1:6" ht="14.25" x14ac:dyDescent="0.4">
      <c r="A232" s="46" t="s">
        <v>12</v>
      </c>
      <c r="B232" s="29">
        <v>6</v>
      </c>
      <c r="C232" s="34" t="s">
        <v>4</v>
      </c>
      <c r="D232" s="5">
        <v>3</v>
      </c>
      <c r="E232" s="60">
        <v>7.9757756587745227E-2</v>
      </c>
      <c r="F232" s="53">
        <v>0.35245776722163386</v>
      </c>
    </row>
    <row r="233" spans="1:6" ht="15" customHeight="1" x14ac:dyDescent="0.4">
      <c r="A233" s="47" t="s">
        <v>12</v>
      </c>
      <c r="B233" s="30">
        <v>6</v>
      </c>
      <c r="C233" s="35" t="s">
        <v>4</v>
      </c>
      <c r="D233" s="6">
        <v>4</v>
      </c>
      <c r="E233" s="61">
        <v>0.10827961626255332</v>
      </c>
      <c r="F233" s="54">
        <v>0.41675740044232412</v>
      </c>
    </row>
    <row r="234" spans="1:6" ht="14.25" x14ac:dyDescent="0.4">
      <c r="A234" s="41" t="s">
        <v>13</v>
      </c>
      <c r="B234" s="24">
        <v>1</v>
      </c>
      <c r="C234" s="31" t="s">
        <v>0</v>
      </c>
      <c r="D234" s="7">
        <v>1</v>
      </c>
      <c r="E234" s="55">
        <v>4.0649601085366346E-2</v>
      </c>
      <c r="F234" s="48">
        <v>3.3319584790993603E-2</v>
      </c>
    </row>
    <row r="235" spans="1:6" ht="14.25" x14ac:dyDescent="0.4">
      <c r="A235" s="41" t="s">
        <v>13</v>
      </c>
      <c r="B235" s="24">
        <v>1</v>
      </c>
      <c r="C235" s="31" t="s">
        <v>0</v>
      </c>
      <c r="D235" s="7">
        <v>2</v>
      </c>
      <c r="E235" s="55">
        <v>1.8644196887021704E-2</v>
      </c>
      <c r="F235" s="48">
        <v>6.5235751442961634E-2</v>
      </c>
    </row>
    <row r="236" spans="1:6" ht="14.25" x14ac:dyDescent="0.4">
      <c r="A236" s="41" t="s">
        <v>13</v>
      </c>
      <c r="B236" s="24">
        <v>1</v>
      </c>
      <c r="C236" s="31" t="s">
        <v>0</v>
      </c>
      <c r="D236" s="7">
        <v>3</v>
      </c>
      <c r="E236" s="55">
        <v>0.10001389142902337</v>
      </c>
      <c r="F236" s="48">
        <v>0.17190265330697818</v>
      </c>
    </row>
    <row r="237" spans="1:6" ht="15" customHeight="1" x14ac:dyDescent="0.4">
      <c r="A237" s="41" t="s">
        <v>13</v>
      </c>
      <c r="B237" s="24">
        <v>1</v>
      </c>
      <c r="C237" s="31" t="s">
        <v>0</v>
      </c>
      <c r="D237" s="7">
        <v>4</v>
      </c>
      <c r="E237" s="55">
        <v>0.12978593652889517</v>
      </c>
      <c r="F237" s="48">
        <v>0.23653886327167745</v>
      </c>
    </row>
    <row r="238" spans="1:6" ht="14.25" x14ac:dyDescent="0.4">
      <c r="A238" s="41" t="s">
        <v>13</v>
      </c>
      <c r="B238" s="24">
        <v>1</v>
      </c>
      <c r="C238" s="31" t="s">
        <v>0</v>
      </c>
      <c r="D238" s="7">
        <v>5</v>
      </c>
      <c r="E238" s="55">
        <v>0.10844078395503552</v>
      </c>
      <c r="F238" s="48">
        <v>0.35794078849594768</v>
      </c>
    </row>
    <row r="239" spans="1:6" ht="14.25" x14ac:dyDescent="0.4">
      <c r="A239" s="42" t="s">
        <v>13</v>
      </c>
      <c r="B239" s="25">
        <v>2</v>
      </c>
      <c r="C239" s="32" t="s">
        <v>1</v>
      </c>
      <c r="D239" s="1">
        <v>1</v>
      </c>
      <c r="E239" s="56">
        <v>4.2336314700421748E-2</v>
      </c>
      <c r="F239" s="49">
        <v>3.2370539020684479E-2</v>
      </c>
    </row>
    <row r="240" spans="1:6" ht="14.25" x14ac:dyDescent="0.4">
      <c r="A240" s="42" t="s">
        <v>13</v>
      </c>
      <c r="B240" s="25">
        <v>2</v>
      </c>
      <c r="C240" s="32" t="s">
        <v>1</v>
      </c>
      <c r="D240" s="1">
        <v>2</v>
      </c>
      <c r="E240" s="56">
        <v>8.3912040050545658E-2</v>
      </c>
      <c r="F240" s="49">
        <v>6.8199836892972626E-2</v>
      </c>
    </row>
    <row r="241" spans="1:6" ht="14.25" x14ac:dyDescent="0.4">
      <c r="A241" s="42" t="s">
        <v>13</v>
      </c>
      <c r="B241" s="25">
        <v>2</v>
      </c>
      <c r="C241" s="32" t="s">
        <v>1</v>
      </c>
      <c r="D241" s="1">
        <v>3</v>
      </c>
      <c r="E241" s="56">
        <v>5.7240338113426825E-2</v>
      </c>
      <c r="F241" s="49">
        <v>0.21995926218452982</v>
      </c>
    </row>
    <row r="242" spans="1:6" ht="15" customHeight="1" x14ac:dyDescent="0.4">
      <c r="A242" s="42" t="s">
        <v>13</v>
      </c>
      <c r="B242" s="25">
        <v>2</v>
      </c>
      <c r="C242" s="32" t="s">
        <v>1</v>
      </c>
      <c r="D242" s="1">
        <v>4</v>
      </c>
      <c r="E242" s="56">
        <v>0.11572149392985559</v>
      </c>
      <c r="F242" s="49">
        <v>0.54967168377321718</v>
      </c>
    </row>
    <row r="243" spans="1:6" ht="14.25" x14ac:dyDescent="0.4">
      <c r="A243" s="42" t="s">
        <v>13</v>
      </c>
      <c r="B243" s="25">
        <v>2</v>
      </c>
      <c r="C243" s="32" t="s">
        <v>1</v>
      </c>
      <c r="D243" s="1">
        <v>5</v>
      </c>
      <c r="E243" s="56">
        <v>3.9357073756676464E-2</v>
      </c>
      <c r="F243" s="49">
        <v>0.71022039096274214</v>
      </c>
    </row>
    <row r="244" spans="1:6" ht="14.25" x14ac:dyDescent="0.4">
      <c r="A244" s="43" t="s">
        <v>13</v>
      </c>
      <c r="B244" s="26">
        <v>3</v>
      </c>
      <c r="C244" s="33" t="s">
        <v>429</v>
      </c>
      <c r="D244" s="2">
        <v>1</v>
      </c>
      <c r="E244" s="57">
        <v>4.3367732713278796E-2</v>
      </c>
      <c r="F244" s="50">
        <v>2.694259242784882E-2</v>
      </c>
    </row>
    <row r="245" spans="1:6" ht="14.25" x14ac:dyDescent="0.4">
      <c r="A245" s="43" t="s">
        <v>13</v>
      </c>
      <c r="B245" s="26">
        <v>3</v>
      </c>
      <c r="C245" s="33" t="s">
        <v>429</v>
      </c>
      <c r="D245" s="2">
        <v>2</v>
      </c>
      <c r="E245" s="57">
        <v>2.2664947441502745E-2</v>
      </c>
      <c r="F245" s="50">
        <v>7.4379997531486122E-2</v>
      </c>
    </row>
    <row r="246" spans="1:6" ht="14.25" x14ac:dyDescent="0.4">
      <c r="A246" s="43" t="s">
        <v>13</v>
      </c>
      <c r="B246" s="26">
        <v>3</v>
      </c>
      <c r="C246" s="33" t="s">
        <v>429</v>
      </c>
      <c r="D246" s="2">
        <v>3</v>
      </c>
      <c r="E246" s="57">
        <v>3.5972883462344452E-2</v>
      </c>
      <c r="F246" s="50">
        <v>0.24508932299613656</v>
      </c>
    </row>
    <row r="247" spans="1:6" ht="15" customHeight="1" x14ac:dyDescent="0.4">
      <c r="A247" s="43" t="s">
        <v>13</v>
      </c>
      <c r="B247" s="26">
        <v>3</v>
      </c>
      <c r="C247" s="33" t="s">
        <v>429</v>
      </c>
      <c r="D247" s="2">
        <v>4</v>
      </c>
      <c r="E247" s="57">
        <v>9.9982969456466772E-2</v>
      </c>
      <c r="F247" s="50">
        <v>0.5457940910638579</v>
      </c>
    </row>
    <row r="248" spans="1:6" ht="14.25" x14ac:dyDescent="0.4">
      <c r="A248" s="43" t="s">
        <v>13</v>
      </c>
      <c r="B248" s="26">
        <v>3</v>
      </c>
      <c r="C248" s="33" t="s">
        <v>429</v>
      </c>
      <c r="D248" s="2">
        <v>5</v>
      </c>
      <c r="E248" s="57">
        <v>0</v>
      </c>
      <c r="F248" s="50">
        <v>0.81057257896879165</v>
      </c>
    </row>
    <row r="249" spans="1:6" ht="14.25" x14ac:dyDescent="0.4">
      <c r="A249" s="44" t="s">
        <v>13</v>
      </c>
      <c r="B249" s="27">
        <v>4</v>
      </c>
      <c r="C249" s="37" t="s">
        <v>2</v>
      </c>
      <c r="D249" s="3">
        <v>1</v>
      </c>
      <c r="E249" s="58">
        <v>3.8245490593990364E-2</v>
      </c>
      <c r="F249" s="51">
        <v>4.6470625370259623E-2</v>
      </c>
    </row>
    <row r="250" spans="1:6" ht="14.25" x14ac:dyDescent="0.4">
      <c r="A250" s="44" t="s">
        <v>13</v>
      </c>
      <c r="B250" s="27">
        <v>4</v>
      </c>
      <c r="C250" s="37" t="s">
        <v>2</v>
      </c>
      <c r="D250" s="3">
        <v>2</v>
      </c>
      <c r="E250" s="58">
        <v>0.14034404492962493</v>
      </c>
      <c r="F250" s="51">
        <v>0.24667830303663935</v>
      </c>
    </row>
    <row r="251" spans="1:6" ht="14.25" x14ac:dyDescent="0.4">
      <c r="A251" s="44" t="s">
        <v>13</v>
      </c>
      <c r="B251" s="27">
        <v>4</v>
      </c>
      <c r="C251" s="37" t="s">
        <v>2</v>
      </c>
      <c r="D251" s="3">
        <v>3</v>
      </c>
      <c r="E251" s="58">
        <v>2.0440110039920495E-2</v>
      </c>
      <c r="F251" s="51">
        <v>0.37089352436727646</v>
      </c>
    </row>
    <row r="252" spans="1:6" ht="15" customHeight="1" x14ac:dyDescent="0.4">
      <c r="A252" s="44" t="s">
        <v>13</v>
      </c>
      <c r="B252" s="27">
        <v>4</v>
      </c>
      <c r="C252" s="37" t="s">
        <v>2</v>
      </c>
      <c r="D252" s="3">
        <v>4</v>
      </c>
      <c r="E252" s="58">
        <v>8.7955960543801046E-2</v>
      </c>
      <c r="F252" s="51">
        <v>0.48385190890820584</v>
      </c>
    </row>
    <row r="253" spans="1:6" ht="14.25" x14ac:dyDescent="0.4">
      <c r="A253" s="44" t="s">
        <v>13</v>
      </c>
      <c r="B253" s="27">
        <v>4</v>
      </c>
      <c r="C253" s="37" t="s">
        <v>2</v>
      </c>
      <c r="D253" s="3">
        <v>5</v>
      </c>
      <c r="E253" s="58">
        <v>7.8623269229045778E-2</v>
      </c>
      <c r="F253" s="51">
        <v>0.64494775605762966</v>
      </c>
    </row>
    <row r="254" spans="1:6" ht="14.25" x14ac:dyDescent="0.4">
      <c r="A254" s="45" t="s">
        <v>13</v>
      </c>
      <c r="B254" s="28">
        <v>5</v>
      </c>
      <c r="C254" s="38" t="s">
        <v>3</v>
      </c>
      <c r="D254" s="4">
        <v>1</v>
      </c>
      <c r="E254" s="59">
        <v>4.3560750205200179E-2</v>
      </c>
      <c r="F254" s="52">
        <v>4.4254752447709433E-2</v>
      </c>
    </row>
    <row r="255" spans="1:6" ht="14.25" x14ac:dyDescent="0.4">
      <c r="A255" s="45" t="s">
        <v>13</v>
      </c>
      <c r="B255" s="28">
        <v>5</v>
      </c>
      <c r="C255" s="38" t="s">
        <v>3</v>
      </c>
      <c r="D255" s="4">
        <v>2</v>
      </c>
      <c r="E255" s="59">
        <v>7.2391206774006733E-2</v>
      </c>
      <c r="F255" s="52">
        <v>0.12162618841504125</v>
      </c>
    </row>
    <row r="256" spans="1:6" ht="14.25" x14ac:dyDescent="0.4">
      <c r="A256" s="45" t="s">
        <v>13</v>
      </c>
      <c r="B256" s="28">
        <v>5</v>
      </c>
      <c r="C256" s="38" t="s">
        <v>3</v>
      </c>
      <c r="D256" s="4">
        <v>3</v>
      </c>
      <c r="E256" s="59">
        <v>7.7964156224901215E-2</v>
      </c>
      <c r="F256" s="52">
        <v>0.24708723664714194</v>
      </c>
    </row>
    <row r="257" spans="1:6" ht="15" customHeight="1" x14ac:dyDescent="0.4">
      <c r="A257" s="45" t="s">
        <v>13</v>
      </c>
      <c r="B257" s="28">
        <v>5</v>
      </c>
      <c r="C257" s="38" t="s">
        <v>3</v>
      </c>
      <c r="D257" s="4">
        <v>4</v>
      </c>
      <c r="E257" s="59">
        <v>7.7359939513607867E-2</v>
      </c>
      <c r="F257" s="52">
        <v>0.40482079636465601</v>
      </c>
    </row>
    <row r="258" spans="1:6" ht="14.25" x14ac:dyDescent="0.4">
      <c r="A258" s="45" t="s">
        <v>13</v>
      </c>
      <c r="B258" s="28">
        <v>5</v>
      </c>
      <c r="C258" s="38" t="s">
        <v>3</v>
      </c>
      <c r="D258" s="4">
        <v>5</v>
      </c>
      <c r="E258" s="59">
        <v>4.1386263226551596E-2</v>
      </c>
      <c r="F258" s="52">
        <v>0.76287196273804692</v>
      </c>
    </row>
    <row r="259" spans="1:6" ht="14.25" x14ac:dyDescent="0.4">
      <c r="A259" s="46" t="s">
        <v>13</v>
      </c>
      <c r="B259" s="29">
        <v>6</v>
      </c>
      <c r="C259" s="34" t="s">
        <v>4</v>
      </c>
      <c r="D259" s="5">
        <v>1</v>
      </c>
      <c r="E259" s="60">
        <v>3.9901778699799835E-2</v>
      </c>
      <c r="F259" s="53">
        <v>7.5542252287873132E-2</v>
      </c>
    </row>
    <row r="260" spans="1:6" ht="14.25" x14ac:dyDescent="0.4">
      <c r="A260" s="46" t="s">
        <v>13</v>
      </c>
      <c r="B260" s="29">
        <v>6</v>
      </c>
      <c r="C260" s="34" t="s">
        <v>4</v>
      </c>
      <c r="D260" s="5">
        <v>2</v>
      </c>
      <c r="E260" s="60">
        <v>7.3086592648074378E-2</v>
      </c>
      <c r="F260" s="53">
        <v>0.20036881507944601</v>
      </c>
    </row>
    <row r="261" spans="1:6" ht="14.25" x14ac:dyDescent="0.4">
      <c r="A261" s="47" t="s">
        <v>13</v>
      </c>
      <c r="B261" s="30">
        <v>6</v>
      </c>
      <c r="C261" s="35" t="s">
        <v>4</v>
      </c>
      <c r="D261" s="6">
        <v>3</v>
      </c>
      <c r="E261" s="61">
        <v>0.12683699189741257</v>
      </c>
      <c r="F261" s="54">
        <v>0.39911009818823617</v>
      </c>
    </row>
    <row r="262" spans="1:6" ht="15" customHeight="1" x14ac:dyDescent="0.4">
      <c r="A262" s="41" t="s">
        <v>14</v>
      </c>
      <c r="B262" s="24">
        <v>1</v>
      </c>
      <c r="C262" s="31" t="s">
        <v>0</v>
      </c>
      <c r="D262" s="7">
        <v>1</v>
      </c>
      <c r="E262" s="55">
        <v>5.8497786959391396E-2</v>
      </c>
      <c r="F262" s="48">
        <v>8.7791902988365172E-2</v>
      </c>
    </row>
    <row r="263" spans="1:6" ht="14.25" x14ac:dyDescent="0.4">
      <c r="A263" s="41" t="s">
        <v>14</v>
      </c>
      <c r="B263" s="24">
        <v>1</v>
      </c>
      <c r="C263" s="31" t="s">
        <v>0</v>
      </c>
      <c r="D263" s="7">
        <v>2</v>
      </c>
      <c r="E263" s="55">
        <v>8.505363872127232E-2</v>
      </c>
      <c r="F263" s="48">
        <v>0.149678742425634</v>
      </c>
    </row>
    <row r="264" spans="1:6" ht="14.25" x14ac:dyDescent="0.4">
      <c r="A264" s="41" t="s">
        <v>14</v>
      </c>
      <c r="B264" s="24">
        <v>1</v>
      </c>
      <c r="C264" s="31" t="s">
        <v>0</v>
      </c>
      <c r="D264" s="7">
        <v>3</v>
      </c>
      <c r="E264" s="55">
        <v>6.5976078252462711E-2</v>
      </c>
      <c r="F264" s="48">
        <v>0.27474224874573944</v>
      </c>
    </row>
    <row r="265" spans="1:6" ht="15" customHeight="1" x14ac:dyDescent="0.4">
      <c r="A265" s="41" t="s">
        <v>14</v>
      </c>
      <c r="B265" s="24">
        <v>1</v>
      </c>
      <c r="C265" s="31" t="s">
        <v>0</v>
      </c>
      <c r="D265" s="7">
        <v>4</v>
      </c>
      <c r="E265" s="55">
        <v>7.3320205629788554E-2</v>
      </c>
      <c r="F265" s="48">
        <v>0.37534555392085511</v>
      </c>
    </row>
    <row r="266" spans="1:6" ht="14.25" x14ac:dyDescent="0.4">
      <c r="A266" s="41" t="s">
        <v>14</v>
      </c>
      <c r="B266" s="24">
        <v>1</v>
      </c>
      <c r="C266" s="31" t="s">
        <v>0</v>
      </c>
      <c r="D266" s="7">
        <v>5</v>
      </c>
      <c r="E266" s="55">
        <v>8.657873752256931E-2</v>
      </c>
      <c r="F266" s="48">
        <v>0.47958931422541212</v>
      </c>
    </row>
    <row r="267" spans="1:6" ht="14.25" x14ac:dyDescent="0.4">
      <c r="A267" s="42" t="s">
        <v>14</v>
      </c>
      <c r="B267" s="25">
        <v>2</v>
      </c>
      <c r="C267" s="32" t="s">
        <v>1</v>
      </c>
      <c r="D267" s="1">
        <v>1</v>
      </c>
      <c r="E267" s="56">
        <v>2.2771108815951738E-2</v>
      </c>
      <c r="F267" s="49">
        <v>2.2004787672867451E-2</v>
      </c>
    </row>
    <row r="268" spans="1:6" ht="14.25" x14ac:dyDescent="0.4">
      <c r="A268" s="42" t="s">
        <v>14</v>
      </c>
      <c r="B268" s="25">
        <v>2</v>
      </c>
      <c r="C268" s="32" t="s">
        <v>1</v>
      </c>
      <c r="D268" s="1">
        <v>2</v>
      </c>
      <c r="E268" s="56">
        <v>5.8937150206691546E-2</v>
      </c>
      <c r="F268" s="49">
        <v>0.13420229181748758</v>
      </c>
    </row>
    <row r="269" spans="1:6" ht="14.25" x14ac:dyDescent="0.4">
      <c r="A269" s="42" t="s">
        <v>14</v>
      </c>
      <c r="B269" s="25">
        <v>2</v>
      </c>
      <c r="C269" s="32" t="s">
        <v>1</v>
      </c>
      <c r="D269" s="1">
        <v>3</v>
      </c>
      <c r="E269" s="56">
        <v>0.10175676733191476</v>
      </c>
      <c r="F269" s="49">
        <v>0.64672567716182416</v>
      </c>
    </row>
    <row r="270" spans="1:6" ht="15" customHeight="1" x14ac:dyDescent="0.4">
      <c r="A270" s="42" t="s">
        <v>14</v>
      </c>
      <c r="B270" s="25">
        <v>2</v>
      </c>
      <c r="C270" s="32" t="s">
        <v>1</v>
      </c>
      <c r="D270" s="1">
        <v>4</v>
      </c>
      <c r="E270" s="56">
        <v>4.4935161454518521E-2</v>
      </c>
      <c r="F270" s="49">
        <v>0.76177079355024302</v>
      </c>
    </row>
    <row r="271" spans="1:6" ht="14.25" x14ac:dyDescent="0.4">
      <c r="A271" s="42" t="s">
        <v>14</v>
      </c>
      <c r="B271" s="25">
        <v>2</v>
      </c>
      <c r="C271" s="32" t="s">
        <v>1</v>
      </c>
      <c r="D271" s="1">
        <v>5</v>
      </c>
      <c r="E271" s="56">
        <v>5.9402941699430341E-2</v>
      </c>
      <c r="F271" s="49">
        <v>0.84626386829151445</v>
      </c>
    </row>
    <row r="272" spans="1:6" ht="14.25" x14ac:dyDescent="0.4">
      <c r="A272" s="43" t="s">
        <v>14</v>
      </c>
      <c r="B272" s="26">
        <v>3</v>
      </c>
      <c r="C272" s="33" t="s">
        <v>429</v>
      </c>
      <c r="D272" s="2">
        <v>1</v>
      </c>
      <c r="E272" s="57">
        <v>4.7250501037933816E-2</v>
      </c>
      <c r="F272" s="50">
        <v>4.4337131508498002E-2</v>
      </c>
    </row>
    <row r="273" spans="1:6" ht="14.25" x14ac:dyDescent="0.4">
      <c r="A273" s="43" t="s">
        <v>14</v>
      </c>
      <c r="B273" s="26">
        <v>3</v>
      </c>
      <c r="C273" s="33" t="s">
        <v>429</v>
      </c>
      <c r="D273" s="2">
        <v>2</v>
      </c>
      <c r="E273" s="57">
        <v>6.4050230525853583E-2</v>
      </c>
      <c r="F273" s="50">
        <v>0.23753765593211079</v>
      </c>
    </row>
    <row r="274" spans="1:6" ht="14.25" x14ac:dyDescent="0.4">
      <c r="A274" s="43" t="s">
        <v>14</v>
      </c>
      <c r="B274" s="26">
        <v>3</v>
      </c>
      <c r="C274" s="33" t="s">
        <v>429</v>
      </c>
      <c r="D274" s="2">
        <v>3</v>
      </c>
      <c r="E274" s="57">
        <v>1.9175518786378482E-2</v>
      </c>
      <c r="F274" s="50">
        <v>0.55871301153758612</v>
      </c>
    </row>
    <row r="275" spans="1:6" ht="15" customHeight="1" x14ac:dyDescent="0.4">
      <c r="A275" s="43" t="s">
        <v>14</v>
      </c>
      <c r="B275" s="26">
        <v>3</v>
      </c>
      <c r="C275" s="33" t="s">
        <v>429</v>
      </c>
      <c r="D275" s="2">
        <v>4</v>
      </c>
      <c r="E275" s="57">
        <v>7.5234962475151282E-2</v>
      </c>
      <c r="F275" s="50">
        <v>0.76195456259970373</v>
      </c>
    </row>
    <row r="276" spans="1:6" ht="14.25" x14ac:dyDescent="0.4">
      <c r="A276" s="43" t="s">
        <v>14</v>
      </c>
      <c r="B276" s="26">
        <v>3</v>
      </c>
      <c r="C276" s="33" t="s">
        <v>429</v>
      </c>
      <c r="D276" s="2">
        <v>5</v>
      </c>
      <c r="E276" s="57">
        <v>0</v>
      </c>
      <c r="F276" s="50">
        <v>0.97712250558615044</v>
      </c>
    </row>
    <row r="277" spans="1:6" ht="14.25" x14ac:dyDescent="0.4">
      <c r="A277" s="44" t="s">
        <v>14</v>
      </c>
      <c r="B277" s="27">
        <v>4</v>
      </c>
      <c r="C277" s="37" t="s">
        <v>2</v>
      </c>
      <c r="D277" s="3">
        <v>1</v>
      </c>
      <c r="E277" s="58">
        <v>6.0841747284439716E-2</v>
      </c>
      <c r="F277" s="51">
        <v>0.16983289095736837</v>
      </c>
    </row>
    <row r="278" spans="1:6" ht="14.25" x14ac:dyDescent="0.4">
      <c r="A278" s="44" t="s">
        <v>14</v>
      </c>
      <c r="B278" s="27">
        <v>4</v>
      </c>
      <c r="C278" s="37" t="s">
        <v>2</v>
      </c>
      <c r="D278" s="3">
        <v>2</v>
      </c>
      <c r="E278" s="58">
        <v>1.8008919190465326E-2</v>
      </c>
      <c r="F278" s="51">
        <v>0.27189185831499335</v>
      </c>
    </row>
    <row r="279" spans="1:6" ht="14.25" x14ac:dyDescent="0.4">
      <c r="A279" s="44" t="s">
        <v>14</v>
      </c>
      <c r="B279" s="27">
        <v>4</v>
      </c>
      <c r="C279" s="37" t="s">
        <v>2</v>
      </c>
      <c r="D279" s="3">
        <v>3</v>
      </c>
      <c r="E279" s="58">
        <v>0.11174934375487851</v>
      </c>
      <c r="F279" s="51">
        <v>0.44798669384283618</v>
      </c>
    </row>
    <row r="280" spans="1:6" ht="15" customHeight="1" x14ac:dyDescent="0.4">
      <c r="A280" s="44" t="s">
        <v>14</v>
      </c>
      <c r="B280" s="27">
        <v>4</v>
      </c>
      <c r="C280" s="37" t="s">
        <v>2</v>
      </c>
      <c r="D280" s="3">
        <v>4</v>
      </c>
      <c r="E280" s="58">
        <v>0.13899197289238518</v>
      </c>
      <c r="F280" s="51">
        <v>0.56864314874111632</v>
      </c>
    </row>
    <row r="281" spans="1:6" ht="14.25" x14ac:dyDescent="0.4">
      <c r="A281" s="44" t="s">
        <v>14</v>
      </c>
      <c r="B281" s="27">
        <v>4</v>
      </c>
      <c r="C281" s="37" t="s">
        <v>2</v>
      </c>
      <c r="D281" s="3">
        <v>5</v>
      </c>
      <c r="E281" s="58">
        <v>0.14462875738571626</v>
      </c>
      <c r="F281" s="51">
        <v>0.6806356264250728</v>
      </c>
    </row>
    <row r="282" spans="1:6" ht="14.25" x14ac:dyDescent="0.4">
      <c r="A282" s="45" t="s">
        <v>14</v>
      </c>
      <c r="B282" s="28">
        <v>5</v>
      </c>
      <c r="C282" s="38" t="s">
        <v>3</v>
      </c>
      <c r="D282" s="4">
        <v>1</v>
      </c>
      <c r="E282" s="59">
        <v>1.7015357017521965E-2</v>
      </c>
      <c r="F282" s="52">
        <v>3.6966873199688187E-2</v>
      </c>
    </row>
    <row r="283" spans="1:6" ht="14.25" x14ac:dyDescent="0.4">
      <c r="A283" s="45" t="s">
        <v>14</v>
      </c>
      <c r="B283" s="28">
        <v>5</v>
      </c>
      <c r="C283" s="38" t="s">
        <v>3</v>
      </c>
      <c r="D283" s="4">
        <v>2</v>
      </c>
      <c r="E283" s="59">
        <v>7.7655604199997647E-2</v>
      </c>
      <c r="F283" s="52">
        <v>0.14934338961738616</v>
      </c>
    </row>
    <row r="284" spans="1:6" ht="14.25" x14ac:dyDescent="0.4">
      <c r="A284" s="45" t="s">
        <v>14</v>
      </c>
      <c r="B284" s="28">
        <v>5</v>
      </c>
      <c r="C284" s="38" t="s">
        <v>3</v>
      </c>
      <c r="D284" s="4">
        <v>3</v>
      </c>
      <c r="E284" s="59">
        <v>6.3065531256796342E-2</v>
      </c>
      <c r="F284" s="52">
        <v>0.26224025789044619</v>
      </c>
    </row>
    <row r="285" spans="1:6" ht="15" customHeight="1" x14ac:dyDescent="0.4">
      <c r="A285" s="45" t="s">
        <v>14</v>
      </c>
      <c r="B285" s="28">
        <v>5</v>
      </c>
      <c r="C285" s="38" t="s">
        <v>3</v>
      </c>
      <c r="D285" s="4">
        <v>4</v>
      </c>
      <c r="E285" s="59">
        <v>0.15798971333358258</v>
      </c>
      <c r="F285" s="52">
        <v>0.53836545667080771</v>
      </c>
    </row>
    <row r="286" spans="1:6" ht="14.25" x14ac:dyDescent="0.4">
      <c r="A286" s="45" t="s">
        <v>14</v>
      </c>
      <c r="B286" s="28">
        <v>5</v>
      </c>
      <c r="C286" s="38" t="s">
        <v>3</v>
      </c>
      <c r="D286" s="4">
        <v>5</v>
      </c>
      <c r="E286" s="59">
        <v>0.102503834021364</v>
      </c>
      <c r="F286" s="52">
        <v>0.8562562552214098</v>
      </c>
    </row>
    <row r="287" spans="1:6" ht="14.25" x14ac:dyDescent="0.4">
      <c r="A287" s="46" t="s">
        <v>14</v>
      </c>
      <c r="B287" s="29">
        <v>6</v>
      </c>
      <c r="C287" s="34" t="s">
        <v>4</v>
      </c>
      <c r="D287" s="5">
        <v>1</v>
      </c>
      <c r="E287" s="60">
        <v>1.4713646881016552E-2</v>
      </c>
      <c r="F287" s="53">
        <v>2.6857735533239408E-2</v>
      </c>
    </row>
    <row r="288" spans="1:6" ht="14.25" x14ac:dyDescent="0.4">
      <c r="A288" s="46" t="s">
        <v>14</v>
      </c>
      <c r="B288" s="29">
        <v>6</v>
      </c>
      <c r="C288" s="34" t="s">
        <v>4</v>
      </c>
      <c r="D288" s="5">
        <v>2</v>
      </c>
      <c r="E288" s="60">
        <v>6.8369311322930865E-2</v>
      </c>
      <c r="F288" s="53">
        <v>0.14477575510039309</v>
      </c>
    </row>
    <row r="289" spans="1:6" ht="14.25" x14ac:dyDescent="0.4">
      <c r="A289" s="46" t="s">
        <v>14</v>
      </c>
      <c r="B289" s="29">
        <v>6</v>
      </c>
      <c r="C289" s="34" t="s">
        <v>4</v>
      </c>
      <c r="D289" s="5">
        <v>3</v>
      </c>
      <c r="E289" s="60">
        <v>5.1350925856833797E-2</v>
      </c>
      <c r="F289" s="53">
        <v>0.2795226964810415</v>
      </c>
    </row>
    <row r="290" spans="1:6" ht="15" customHeight="1" x14ac:dyDescent="0.4">
      <c r="A290" s="47" t="s">
        <v>14</v>
      </c>
      <c r="B290" s="30">
        <v>6</v>
      </c>
      <c r="C290" s="35" t="s">
        <v>4</v>
      </c>
      <c r="D290" s="6">
        <v>4</v>
      </c>
      <c r="E290" s="61">
        <v>0.1039750678592854</v>
      </c>
      <c r="F290" s="54">
        <v>0.37850739373052322</v>
      </c>
    </row>
    <row r="291" spans="1:6" ht="14.25" x14ac:dyDescent="0.4">
      <c r="A291" s="41" t="s">
        <v>15</v>
      </c>
      <c r="B291" s="24">
        <v>1</v>
      </c>
      <c r="C291" s="31" t="s">
        <v>0</v>
      </c>
      <c r="D291" s="7">
        <v>1</v>
      </c>
      <c r="E291" s="55">
        <v>4.0402455333055795E-2</v>
      </c>
      <c r="F291" s="48">
        <v>5.2353540688039102E-2</v>
      </c>
    </row>
    <row r="292" spans="1:6" ht="14.25" x14ac:dyDescent="0.4">
      <c r="A292" s="41" t="s">
        <v>15</v>
      </c>
      <c r="B292" s="24">
        <v>1</v>
      </c>
      <c r="C292" s="31" t="s">
        <v>0</v>
      </c>
      <c r="D292" s="7">
        <v>2</v>
      </c>
      <c r="E292" s="55">
        <v>9.0567512818916757E-2</v>
      </c>
      <c r="F292" s="48">
        <v>0.13021872530800047</v>
      </c>
    </row>
    <row r="293" spans="1:6" ht="14.25" x14ac:dyDescent="0.4">
      <c r="A293" s="41" t="s">
        <v>15</v>
      </c>
      <c r="B293" s="24">
        <v>1</v>
      </c>
      <c r="C293" s="31" t="s">
        <v>0</v>
      </c>
      <c r="D293" s="7">
        <v>3</v>
      </c>
      <c r="E293" s="55">
        <v>0.10488710337262369</v>
      </c>
      <c r="F293" s="48">
        <v>0.21646951783643451</v>
      </c>
    </row>
    <row r="294" spans="1:6" ht="15" customHeight="1" x14ac:dyDescent="0.4">
      <c r="A294" s="41" t="s">
        <v>15</v>
      </c>
      <c r="B294" s="24">
        <v>1</v>
      </c>
      <c r="C294" s="31" t="s">
        <v>0</v>
      </c>
      <c r="D294" s="7">
        <v>4</v>
      </c>
      <c r="E294" s="55">
        <v>0.13732772874607921</v>
      </c>
      <c r="F294" s="48">
        <v>0.31214264994817464</v>
      </c>
    </row>
    <row r="295" spans="1:6" ht="14.25" x14ac:dyDescent="0.4">
      <c r="A295" s="41" t="s">
        <v>15</v>
      </c>
      <c r="B295" s="24">
        <v>1</v>
      </c>
      <c r="C295" s="31" t="s">
        <v>0</v>
      </c>
      <c r="D295" s="7">
        <v>5</v>
      </c>
      <c r="E295" s="55">
        <v>0.20932148751926208</v>
      </c>
      <c r="F295" s="48">
        <v>0.44031529693234361</v>
      </c>
    </row>
    <row r="296" spans="1:6" ht="14.25" x14ac:dyDescent="0.4">
      <c r="A296" s="42" t="s">
        <v>15</v>
      </c>
      <c r="B296" s="25">
        <v>2</v>
      </c>
      <c r="C296" s="32" t="s">
        <v>1</v>
      </c>
      <c r="D296" s="1">
        <v>1</v>
      </c>
      <c r="E296" s="56">
        <v>1.2486974387107655E-2</v>
      </c>
      <c r="F296" s="49">
        <v>8.1088539223755571E-3</v>
      </c>
    </row>
    <row r="297" spans="1:6" ht="14.25" x14ac:dyDescent="0.4">
      <c r="A297" s="42" t="s">
        <v>15</v>
      </c>
      <c r="B297" s="25">
        <v>2</v>
      </c>
      <c r="C297" s="32" t="s">
        <v>1</v>
      </c>
      <c r="D297" s="1">
        <v>2</v>
      </c>
      <c r="E297" s="56">
        <v>4.5531230451286257E-2</v>
      </c>
      <c r="F297" s="49">
        <v>0.18048859263393524</v>
      </c>
    </row>
    <row r="298" spans="1:6" ht="14.25" x14ac:dyDescent="0.4">
      <c r="A298" s="42" t="s">
        <v>15</v>
      </c>
      <c r="B298" s="25">
        <v>2</v>
      </c>
      <c r="C298" s="32" t="s">
        <v>1</v>
      </c>
      <c r="D298" s="1">
        <v>3</v>
      </c>
      <c r="E298" s="56">
        <v>0.18755462521058958</v>
      </c>
      <c r="F298" s="49">
        <v>0.51784784927633232</v>
      </c>
    </row>
    <row r="299" spans="1:6" ht="15" customHeight="1" x14ac:dyDescent="0.4">
      <c r="A299" s="42" t="s">
        <v>15</v>
      </c>
      <c r="B299" s="25">
        <v>2</v>
      </c>
      <c r="C299" s="32" t="s">
        <v>1</v>
      </c>
      <c r="D299" s="1">
        <v>4</v>
      </c>
      <c r="E299" s="56">
        <v>0.12653306337921674</v>
      </c>
      <c r="F299" s="49">
        <v>0.72455472038264901</v>
      </c>
    </row>
    <row r="300" spans="1:6" ht="14.25" x14ac:dyDescent="0.4">
      <c r="A300" s="42" t="s">
        <v>15</v>
      </c>
      <c r="B300" s="25">
        <v>2</v>
      </c>
      <c r="C300" s="32" t="s">
        <v>1</v>
      </c>
      <c r="D300" s="1">
        <v>5</v>
      </c>
      <c r="E300" s="56">
        <v>0.12358602361667041</v>
      </c>
      <c r="F300" s="49">
        <v>0.79068154477557262</v>
      </c>
    </row>
    <row r="301" spans="1:6" ht="14.25" x14ac:dyDescent="0.4">
      <c r="A301" s="43" t="s">
        <v>15</v>
      </c>
      <c r="B301" s="26">
        <v>3</v>
      </c>
      <c r="C301" s="33" t="s">
        <v>429</v>
      </c>
      <c r="D301" s="2">
        <v>1</v>
      </c>
      <c r="E301" s="57">
        <v>1.3266987813372383E-2</v>
      </c>
      <c r="F301" s="50">
        <v>8.1251237218217011E-3</v>
      </c>
    </row>
    <row r="302" spans="1:6" ht="14.25" x14ac:dyDescent="0.4">
      <c r="A302" s="43" t="s">
        <v>15</v>
      </c>
      <c r="B302" s="26">
        <v>3</v>
      </c>
      <c r="C302" s="33" t="s">
        <v>429</v>
      </c>
      <c r="D302" s="2">
        <v>2</v>
      </c>
      <c r="E302" s="57">
        <v>1.2909433405114095E-2</v>
      </c>
      <c r="F302" s="50">
        <v>0.17631871720785189</v>
      </c>
    </row>
    <row r="303" spans="1:6" ht="14.25" x14ac:dyDescent="0.4">
      <c r="A303" s="43" t="s">
        <v>15</v>
      </c>
      <c r="B303" s="26">
        <v>3</v>
      </c>
      <c r="C303" s="33" t="s">
        <v>429</v>
      </c>
      <c r="D303" s="2">
        <v>3</v>
      </c>
      <c r="E303" s="57">
        <v>6.4071846895114651E-2</v>
      </c>
      <c r="F303" s="50">
        <v>0.51795350300207921</v>
      </c>
    </row>
    <row r="304" spans="1:6" ht="15" customHeight="1" x14ac:dyDescent="0.4">
      <c r="A304" s="43" t="s">
        <v>15</v>
      </c>
      <c r="B304" s="26">
        <v>3</v>
      </c>
      <c r="C304" s="33" t="s">
        <v>429</v>
      </c>
      <c r="D304" s="2">
        <v>4</v>
      </c>
      <c r="E304" s="57">
        <v>6.6633194928666623E-2</v>
      </c>
      <c r="F304" s="50">
        <v>0.80842875701544115</v>
      </c>
    </row>
    <row r="305" spans="1:6" ht="14.25" x14ac:dyDescent="0.4">
      <c r="A305" s="43" t="s">
        <v>15</v>
      </c>
      <c r="B305" s="26">
        <v>3</v>
      </c>
      <c r="C305" s="33" t="s">
        <v>429</v>
      </c>
      <c r="D305" s="2">
        <v>5</v>
      </c>
      <c r="E305" s="57">
        <v>0</v>
      </c>
      <c r="F305" s="50">
        <v>0.97208004098228751</v>
      </c>
    </row>
    <row r="306" spans="1:6" ht="14.25" x14ac:dyDescent="0.4">
      <c r="A306" s="44" t="s">
        <v>15</v>
      </c>
      <c r="B306" s="27">
        <v>4</v>
      </c>
      <c r="C306" s="37" t="s">
        <v>2</v>
      </c>
      <c r="D306" s="3">
        <v>1</v>
      </c>
      <c r="E306" s="58">
        <v>2.3520652711086238E-2</v>
      </c>
      <c r="F306" s="51">
        <v>6.6059528468071879E-2</v>
      </c>
    </row>
    <row r="307" spans="1:6" ht="14.25" x14ac:dyDescent="0.4">
      <c r="A307" s="44" t="s">
        <v>15</v>
      </c>
      <c r="B307" s="27">
        <v>4</v>
      </c>
      <c r="C307" s="37" t="s">
        <v>2</v>
      </c>
      <c r="D307" s="3">
        <v>2</v>
      </c>
      <c r="E307" s="58">
        <v>0.1749441355844176</v>
      </c>
      <c r="F307" s="51">
        <v>0.27028803148907299</v>
      </c>
    </row>
    <row r="308" spans="1:6" ht="14.25" x14ac:dyDescent="0.4">
      <c r="A308" s="44" t="s">
        <v>15</v>
      </c>
      <c r="B308" s="27">
        <v>4</v>
      </c>
      <c r="C308" s="37" t="s">
        <v>2</v>
      </c>
      <c r="D308" s="3">
        <v>3</v>
      </c>
      <c r="E308" s="58">
        <v>0.18168263992920275</v>
      </c>
      <c r="F308" s="51">
        <v>0.40280222439878366</v>
      </c>
    </row>
    <row r="309" spans="1:6" ht="15" customHeight="1" x14ac:dyDescent="0.4">
      <c r="A309" s="44" t="s">
        <v>15</v>
      </c>
      <c r="B309" s="27">
        <v>4</v>
      </c>
      <c r="C309" s="37" t="s">
        <v>2</v>
      </c>
      <c r="D309" s="3">
        <v>4</v>
      </c>
      <c r="E309" s="58">
        <v>0.2047830548337366</v>
      </c>
      <c r="F309" s="51">
        <v>0.48737150423178349</v>
      </c>
    </row>
    <row r="310" spans="1:6" ht="14.25" x14ac:dyDescent="0.4">
      <c r="A310" s="44" t="s">
        <v>15</v>
      </c>
      <c r="B310" s="27">
        <v>4</v>
      </c>
      <c r="C310" s="37" t="s">
        <v>2</v>
      </c>
      <c r="D310" s="3">
        <v>5</v>
      </c>
      <c r="E310" s="58">
        <v>0.19073960259780581</v>
      </c>
      <c r="F310" s="51">
        <v>0.60652262745879537</v>
      </c>
    </row>
    <row r="311" spans="1:6" ht="14.25" x14ac:dyDescent="0.4">
      <c r="A311" s="45" t="s">
        <v>15</v>
      </c>
      <c r="B311" s="28">
        <v>5</v>
      </c>
      <c r="C311" s="38" t="s">
        <v>3</v>
      </c>
      <c r="D311" s="4">
        <v>1</v>
      </c>
      <c r="E311" s="59">
        <v>5.1257937424962693E-2</v>
      </c>
      <c r="F311" s="52">
        <v>5.5759427682420856E-2</v>
      </c>
    </row>
    <row r="312" spans="1:6" ht="14.25" x14ac:dyDescent="0.4">
      <c r="A312" s="45" t="s">
        <v>15</v>
      </c>
      <c r="B312" s="28">
        <v>5</v>
      </c>
      <c r="C312" s="38" t="s">
        <v>3</v>
      </c>
      <c r="D312" s="4">
        <v>2</v>
      </c>
      <c r="E312" s="59">
        <v>0.16343881575940178</v>
      </c>
      <c r="F312" s="52">
        <v>0.36115107409148273</v>
      </c>
    </row>
    <row r="313" spans="1:6" ht="14.25" x14ac:dyDescent="0.4">
      <c r="A313" s="45" t="s">
        <v>15</v>
      </c>
      <c r="B313" s="28">
        <v>5</v>
      </c>
      <c r="C313" s="38" t="s">
        <v>3</v>
      </c>
      <c r="D313" s="4">
        <v>3</v>
      </c>
      <c r="E313" s="59">
        <v>0.17229073718217303</v>
      </c>
      <c r="F313" s="52">
        <v>0.58324699740126773</v>
      </c>
    </row>
    <row r="314" spans="1:6" ht="15" customHeight="1" x14ac:dyDescent="0.4">
      <c r="A314" s="45" t="s">
        <v>15</v>
      </c>
      <c r="B314" s="28">
        <v>5</v>
      </c>
      <c r="C314" s="38" t="s">
        <v>3</v>
      </c>
      <c r="D314" s="4">
        <v>4</v>
      </c>
      <c r="E314" s="59">
        <v>8.737743376425465E-2</v>
      </c>
      <c r="F314" s="52">
        <v>0.8004418574798029</v>
      </c>
    </row>
    <row r="315" spans="1:6" ht="14.25" x14ac:dyDescent="0.4">
      <c r="A315" s="45" t="s">
        <v>15</v>
      </c>
      <c r="B315" s="28">
        <v>5</v>
      </c>
      <c r="C315" s="38" t="s">
        <v>3</v>
      </c>
      <c r="D315" s="4">
        <v>5</v>
      </c>
      <c r="E315" s="59">
        <v>6.0351054235866307E-2</v>
      </c>
      <c r="F315" s="52">
        <v>0.91274306899997315</v>
      </c>
    </row>
    <row r="316" spans="1:6" ht="14.25" x14ac:dyDescent="0.4">
      <c r="A316" s="46" t="s">
        <v>15</v>
      </c>
      <c r="B316" s="29">
        <v>6</v>
      </c>
      <c r="C316" s="34" t="s">
        <v>4</v>
      </c>
      <c r="D316" s="5">
        <v>1</v>
      </c>
      <c r="E316" s="60">
        <v>5.3324793006804865E-2</v>
      </c>
      <c r="F316" s="53">
        <v>9.0436796173288356E-2</v>
      </c>
    </row>
    <row r="317" spans="1:6" ht="14.25" x14ac:dyDescent="0.4">
      <c r="A317" s="46" t="s">
        <v>15</v>
      </c>
      <c r="B317" s="29">
        <v>6</v>
      </c>
      <c r="C317" s="34" t="s">
        <v>4</v>
      </c>
      <c r="D317" s="5">
        <v>2</v>
      </c>
      <c r="E317" s="60">
        <v>0.12957619710146942</v>
      </c>
      <c r="F317" s="53">
        <v>0.21238479216306219</v>
      </c>
    </row>
    <row r="318" spans="1:6" ht="14.25" x14ac:dyDescent="0.4">
      <c r="A318" s="46" t="s">
        <v>15</v>
      </c>
      <c r="B318" s="29">
        <v>6</v>
      </c>
      <c r="C318" s="34" t="s">
        <v>4</v>
      </c>
      <c r="D318" s="5">
        <v>3</v>
      </c>
      <c r="E318" s="60">
        <v>0.18221921243574524</v>
      </c>
      <c r="F318" s="53">
        <v>0.34155551194714046</v>
      </c>
    </row>
    <row r="319" spans="1:6" ht="15" customHeight="1" x14ac:dyDescent="0.4">
      <c r="A319" s="47" t="s">
        <v>15</v>
      </c>
      <c r="B319" s="30">
        <v>6</v>
      </c>
      <c r="C319" s="35" t="s">
        <v>4</v>
      </c>
      <c r="D319" s="6">
        <v>4</v>
      </c>
      <c r="E319" s="61">
        <v>0.21035047079989205</v>
      </c>
      <c r="F319" s="54">
        <v>0.38941328224739558</v>
      </c>
    </row>
    <row r="320" spans="1:6" ht="14.25" x14ac:dyDescent="0.4">
      <c r="A320" s="41" t="s">
        <v>16</v>
      </c>
      <c r="B320" s="24">
        <v>1</v>
      </c>
      <c r="C320" s="31" t="s">
        <v>0</v>
      </c>
      <c r="D320" s="7">
        <v>1</v>
      </c>
      <c r="E320" s="55">
        <v>2.050103994458161E-2</v>
      </c>
      <c r="F320" s="48">
        <v>1.3529024315316605E-2</v>
      </c>
    </row>
    <row r="321" spans="1:6" ht="14.25" x14ac:dyDescent="0.4">
      <c r="A321" s="41" t="s">
        <v>16</v>
      </c>
      <c r="B321" s="24">
        <v>1</v>
      </c>
      <c r="C321" s="31" t="s">
        <v>0</v>
      </c>
      <c r="D321" s="7">
        <v>2</v>
      </c>
      <c r="E321" s="55">
        <v>5.6725388813867544E-2</v>
      </c>
      <c r="F321" s="48">
        <v>6.3616927344730068E-2</v>
      </c>
    </row>
    <row r="322" spans="1:6" ht="14.25" x14ac:dyDescent="0.4">
      <c r="A322" s="41" t="s">
        <v>16</v>
      </c>
      <c r="B322" s="24">
        <v>1</v>
      </c>
      <c r="C322" s="31" t="s">
        <v>0</v>
      </c>
      <c r="D322" s="7">
        <v>3</v>
      </c>
      <c r="E322" s="55">
        <v>0.10373210923003491</v>
      </c>
      <c r="F322" s="48">
        <v>0.13646912702195477</v>
      </c>
    </row>
    <row r="323" spans="1:6" ht="15" customHeight="1" x14ac:dyDescent="0.4">
      <c r="A323" s="41" t="s">
        <v>16</v>
      </c>
      <c r="B323" s="24">
        <v>1</v>
      </c>
      <c r="C323" s="31" t="s">
        <v>0</v>
      </c>
      <c r="D323" s="7">
        <v>4</v>
      </c>
      <c r="E323" s="55">
        <v>0.1399757653906315</v>
      </c>
      <c r="F323" s="48">
        <v>0.2504460774552425</v>
      </c>
    </row>
    <row r="324" spans="1:6" ht="14.25" x14ac:dyDescent="0.4">
      <c r="A324" s="41" t="s">
        <v>16</v>
      </c>
      <c r="B324" s="24">
        <v>1</v>
      </c>
      <c r="C324" s="31" t="s">
        <v>0</v>
      </c>
      <c r="D324" s="7">
        <v>5</v>
      </c>
      <c r="E324" s="55">
        <v>0.13820957058954911</v>
      </c>
      <c r="F324" s="48">
        <v>0.38116290911022083</v>
      </c>
    </row>
    <row r="325" spans="1:6" ht="14.25" x14ac:dyDescent="0.4">
      <c r="A325" s="42" t="s">
        <v>16</v>
      </c>
      <c r="B325" s="25">
        <v>2</v>
      </c>
      <c r="C325" s="32" t="s">
        <v>1</v>
      </c>
      <c r="D325" s="1">
        <v>1</v>
      </c>
      <c r="E325" s="56">
        <v>9.8808282362905162E-4</v>
      </c>
      <c r="F325" s="49">
        <v>1.6043839221016605E-2</v>
      </c>
    </row>
    <row r="326" spans="1:6" ht="14.25" x14ac:dyDescent="0.4">
      <c r="A326" s="42" t="s">
        <v>16</v>
      </c>
      <c r="B326" s="25">
        <v>2</v>
      </c>
      <c r="C326" s="32" t="s">
        <v>1</v>
      </c>
      <c r="D326" s="1">
        <v>2</v>
      </c>
      <c r="E326" s="56">
        <v>8.4897921790958494E-2</v>
      </c>
      <c r="F326" s="49">
        <v>7.4938534115980435E-2</v>
      </c>
    </row>
    <row r="327" spans="1:6" ht="14.25" x14ac:dyDescent="0.4">
      <c r="A327" s="42" t="s">
        <v>16</v>
      </c>
      <c r="B327" s="25">
        <v>2</v>
      </c>
      <c r="C327" s="32" t="s">
        <v>1</v>
      </c>
      <c r="D327" s="1">
        <v>3</v>
      </c>
      <c r="E327" s="56">
        <v>0.15402132815293529</v>
      </c>
      <c r="F327" s="49">
        <v>0.1541617057775429</v>
      </c>
    </row>
    <row r="328" spans="1:6" ht="15" customHeight="1" x14ac:dyDescent="0.4">
      <c r="A328" s="42" t="s">
        <v>16</v>
      </c>
      <c r="B328" s="25">
        <v>2</v>
      </c>
      <c r="C328" s="32" t="s">
        <v>1</v>
      </c>
      <c r="D328" s="1">
        <v>4</v>
      </c>
      <c r="E328" s="56">
        <v>0.153719101389102</v>
      </c>
      <c r="F328" s="49">
        <v>0.32203659518114519</v>
      </c>
    </row>
    <row r="329" spans="1:6" ht="14.25" x14ac:dyDescent="0.4">
      <c r="A329" s="42" t="s">
        <v>16</v>
      </c>
      <c r="B329" s="25">
        <v>2</v>
      </c>
      <c r="C329" s="32" t="s">
        <v>1</v>
      </c>
      <c r="D329" s="1">
        <v>5</v>
      </c>
      <c r="E329" s="56">
        <v>5.1370115559356021E-2</v>
      </c>
      <c r="F329" s="49">
        <v>0.5510653434035534</v>
      </c>
    </row>
    <row r="330" spans="1:6" ht="14.25" x14ac:dyDescent="0.4">
      <c r="A330" s="43" t="s">
        <v>16</v>
      </c>
      <c r="B330" s="26">
        <v>3</v>
      </c>
      <c r="C330" s="33" t="s">
        <v>429</v>
      </c>
      <c r="D330" s="2">
        <v>1</v>
      </c>
      <c r="E330" s="57">
        <v>0</v>
      </c>
      <c r="F330" s="50">
        <v>1.5410763176707577E-2</v>
      </c>
    </row>
    <row r="331" spans="1:6" ht="14.25" x14ac:dyDescent="0.4">
      <c r="A331" s="43" t="s">
        <v>16</v>
      </c>
      <c r="B331" s="26">
        <v>3</v>
      </c>
      <c r="C331" s="33" t="s">
        <v>429</v>
      </c>
      <c r="D331" s="2">
        <v>2</v>
      </c>
      <c r="E331" s="57">
        <v>5.2718098871035374E-2</v>
      </c>
      <c r="F331" s="50">
        <v>5.6297805217990611E-2</v>
      </c>
    </row>
    <row r="332" spans="1:6" ht="14.25" x14ac:dyDescent="0.4">
      <c r="A332" s="43" t="s">
        <v>16</v>
      </c>
      <c r="B332" s="26">
        <v>3</v>
      </c>
      <c r="C332" s="33" t="s">
        <v>429</v>
      </c>
      <c r="D332" s="2">
        <v>3</v>
      </c>
      <c r="E332" s="57">
        <v>4.0230557681117038E-2</v>
      </c>
      <c r="F332" s="50">
        <v>0.17876166899906218</v>
      </c>
    </row>
    <row r="333" spans="1:6" ht="15" customHeight="1" x14ac:dyDescent="0.4">
      <c r="A333" s="43" t="s">
        <v>16</v>
      </c>
      <c r="B333" s="26">
        <v>3</v>
      </c>
      <c r="C333" s="33" t="s">
        <v>429</v>
      </c>
      <c r="D333" s="2">
        <v>4</v>
      </c>
      <c r="E333" s="57">
        <v>9.2540577175105582E-2</v>
      </c>
      <c r="F333" s="50">
        <v>0.37920259270407009</v>
      </c>
    </row>
    <row r="334" spans="1:6" ht="14.25" x14ac:dyDescent="0.4">
      <c r="A334" s="43" t="s">
        <v>16</v>
      </c>
      <c r="B334" s="26">
        <v>3</v>
      </c>
      <c r="C334" s="33" t="s">
        <v>429</v>
      </c>
      <c r="D334" s="2">
        <v>5</v>
      </c>
      <c r="E334" s="57">
        <v>0</v>
      </c>
      <c r="F334" s="50">
        <v>0.6090299196336435</v>
      </c>
    </row>
    <row r="335" spans="1:6" ht="14.25" x14ac:dyDescent="0.4">
      <c r="A335" s="44" t="s">
        <v>16</v>
      </c>
      <c r="B335" s="27">
        <v>4</v>
      </c>
      <c r="C335" s="37" t="s">
        <v>2</v>
      </c>
      <c r="D335" s="3">
        <v>1</v>
      </c>
      <c r="E335" s="58">
        <v>3.3013646686395191E-2</v>
      </c>
      <c r="F335" s="51">
        <v>2.2737985130987372E-2</v>
      </c>
    </row>
    <row r="336" spans="1:6" ht="14.25" x14ac:dyDescent="0.4">
      <c r="A336" s="44" t="s">
        <v>16</v>
      </c>
      <c r="B336" s="27">
        <v>4</v>
      </c>
      <c r="C336" s="37" t="s">
        <v>2</v>
      </c>
      <c r="D336" s="3">
        <v>2</v>
      </c>
      <c r="E336" s="58">
        <v>8.0657712369164858E-2</v>
      </c>
      <c r="F336" s="51">
        <v>9.2166914183976378E-2</v>
      </c>
    </row>
    <row r="337" spans="1:6" ht="14.25" x14ac:dyDescent="0.4">
      <c r="A337" s="44" t="s">
        <v>16</v>
      </c>
      <c r="B337" s="27">
        <v>4</v>
      </c>
      <c r="C337" s="37" t="s">
        <v>2</v>
      </c>
      <c r="D337" s="3">
        <v>3</v>
      </c>
      <c r="E337" s="58">
        <v>0.12510965951174827</v>
      </c>
      <c r="F337" s="51">
        <v>0.33270922070666858</v>
      </c>
    </row>
    <row r="338" spans="1:6" ht="15" customHeight="1" x14ac:dyDescent="0.4">
      <c r="A338" s="44" t="s">
        <v>16</v>
      </c>
      <c r="B338" s="27">
        <v>4</v>
      </c>
      <c r="C338" s="37" t="s">
        <v>2</v>
      </c>
      <c r="D338" s="3">
        <v>4</v>
      </c>
      <c r="E338" s="58">
        <v>0.14730837277468414</v>
      </c>
      <c r="F338" s="51">
        <v>0.40097825214452504</v>
      </c>
    </row>
    <row r="339" spans="1:6" ht="14.25" x14ac:dyDescent="0.4">
      <c r="A339" s="44" t="s">
        <v>16</v>
      </c>
      <c r="B339" s="27">
        <v>4</v>
      </c>
      <c r="C339" s="37" t="s">
        <v>2</v>
      </c>
      <c r="D339" s="3">
        <v>5</v>
      </c>
      <c r="E339" s="58">
        <v>8.3481287677973429E-3</v>
      </c>
      <c r="F339" s="51">
        <v>0.57585540358815435</v>
      </c>
    </row>
    <row r="340" spans="1:6" ht="14.25" x14ac:dyDescent="0.4">
      <c r="A340" s="45" t="s">
        <v>16</v>
      </c>
      <c r="B340" s="28">
        <v>5</v>
      </c>
      <c r="C340" s="38" t="s">
        <v>3</v>
      </c>
      <c r="D340" s="4">
        <v>1</v>
      </c>
      <c r="E340" s="59">
        <v>1.0395529899967461E-3</v>
      </c>
      <c r="F340" s="52">
        <v>1.5861958163784558E-2</v>
      </c>
    </row>
    <row r="341" spans="1:6" ht="14.25" x14ac:dyDescent="0.4">
      <c r="A341" s="45" t="s">
        <v>16</v>
      </c>
      <c r="B341" s="28">
        <v>5</v>
      </c>
      <c r="C341" s="38" t="s">
        <v>3</v>
      </c>
      <c r="D341" s="4">
        <v>2</v>
      </c>
      <c r="E341" s="59">
        <v>0.10379861239341168</v>
      </c>
      <c r="F341" s="52">
        <v>0.10980003017875108</v>
      </c>
    </row>
    <row r="342" spans="1:6" ht="14.25" x14ac:dyDescent="0.4">
      <c r="A342" s="45" t="s">
        <v>16</v>
      </c>
      <c r="B342" s="28">
        <v>5</v>
      </c>
      <c r="C342" s="38" t="s">
        <v>3</v>
      </c>
      <c r="D342" s="4">
        <v>3</v>
      </c>
      <c r="E342" s="59">
        <v>0.12442920142080552</v>
      </c>
      <c r="F342" s="52">
        <v>0.17980097941009571</v>
      </c>
    </row>
    <row r="343" spans="1:6" ht="15" customHeight="1" x14ac:dyDescent="0.4">
      <c r="A343" s="45" t="s">
        <v>16</v>
      </c>
      <c r="B343" s="28">
        <v>5</v>
      </c>
      <c r="C343" s="38" t="s">
        <v>3</v>
      </c>
      <c r="D343" s="4">
        <v>4</v>
      </c>
      <c r="E343" s="59">
        <v>0.14667871837343605</v>
      </c>
      <c r="F343" s="52">
        <v>0.29032013643422139</v>
      </c>
    </row>
    <row r="344" spans="1:6" ht="14.25" x14ac:dyDescent="0.4">
      <c r="A344" s="45" t="s">
        <v>16</v>
      </c>
      <c r="B344" s="28">
        <v>5</v>
      </c>
      <c r="C344" s="38" t="s">
        <v>3</v>
      </c>
      <c r="D344" s="4">
        <v>5</v>
      </c>
      <c r="E344" s="59">
        <v>0.11331971292017884</v>
      </c>
      <c r="F344" s="52">
        <v>0.44184031675101343</v>
      </c>
    </row>
    <row r="345" spans="1:6" ht="14.25" x14ac:dyDescent="0.4">
      <c r="A345" s="46" t="s">
        <v>16</v>
      </c>
      <c r="B345" s="29">
        <v>6</v>
      </c>
      <c r="C345" s="34" t="s">
        <v>4</v>
      </c>
      <c r="D345" s="5">
        <v>1</v>
      </c>
      <c r="E345" s="60">
        <v>3.3661653755427852E-2</v>
      </c>
      <c r="F345" s="53">
        <v>4.6766799620746327E-2</v>
      </c>
    </row>
    <row r="346" spans="1:6" ht="14.25" x14ac:dyDescent="0.4">
      <c r="A346" s="46" t="s">
        <v>16</v>
      </c>
      <c r="B346" s="29">
        <v>6</v>
      </c>
      <c r="C346" s="34" t="s">
        <v>4</v>
      </c>
      <c r="D346" s="5">
        <v>2</v>
      </c>
      <c r="E346" s="60">
        <v>5.1528577675179044E-2</v>
      </c>
      <c r="F346" s="53">
        <v>0.18325049508647487</v>
      </c>
    </row>
    <row r="347" spans="1:6" ht="14.25" x14ac:dyDescent="0.4">
      <c r="A347" s="46" t="s">
        <v>16</v>
      </c>
      <c r="B347" s="29">
        <v>6</v>
      </c>
      <c r="C347" s="34" t="s">
        <v>4</v>
      </c>
      <c r="D347" s="5">
        <v>3</v>
      </c>
      <c r="E347" s="60">
        <v>0.11512498836865048</v>
      </c>
      <c r="F347" s="53">
        <v>0.35607679838777495</v>
      </c>
    </row>
    <row r="348" spans="1:6" ht="15" customHeight="1" x14ac:dyDescent="0.4">
      <c r="A348" s="47" t="s">
        <v>16</v>
      </c>
      <c r="B348" s="30">
        <v>6</v>
      </c>
      <c r="C348" s="35" t="s">
        <v>4</v>
      </c>
      <c r="D348" s="6">
        <v>4</v>
      </c>
      <c r="E348" s="61">
        <v>0.15603407640651218</v>
      </c>
      <c r="F348" s="54">
        <v>0.46992527922509664</v>
      </c>
    </row>
    <row r="349" spans="1:6" ht="14.25" x14ac:dyDescent="0.4">
      <c r="A349" s="41" t="s">
        <v>17</v>
      </c>
      <c r="B349" s="24">
        <v>1</v>
      </c>
      <c r="C349" s="31" t="s">
        <v>0</v>
      </c>
      <c r="D349" s="7">
        <v>1</v>
      </c>
      <c r="E349" s="55">
        <v>1.5354275374043659E-2</v>
      </c>
      <c r="F349" s="48">
        <v>2.8506453031450003E-2</v>
      </c>
    </row>
    <row r="350" spans="1:6" ht="14.25" x14ac:dyDescent="0.4">
      <c r="A350" s="41" t="s">
        <v>17</v>
      </c>
      <c r="B350" s="24">
        <v>1</v>
      </c>
      <c r="C350" s="31" t="s">
        <v>0</v>
      </c>
      <c r="D350" s="7">
        <v>2</v>
      </c>
      <c r="E350" s="55">
        <v>4.103634892873137E-2</v>
      </c>
      <c r="F350" s="48">
        <v>6.0272303384146776E-2</v>
      </c>
    </row>
    <row r="351" spans="1:6" ht="14.25" x14ac:dyDescent="0.4">
      <c r="A351" s="41" t="s">
        <v>17</v>
      </c>
      <c r="B351" s="24">
        <v>1</v>
      </c>
      <c r="C351" s="31" t="s">
        <v>0</v>
      </c>
      <c r="D351" s="7">
        <v>3</v>
      </c>
      <c r="E351" s="55">
        <v>5.7156035438834012E-2</v>
      </c>
      <c r="F351" s="48">
        <v>0.11669462705680334</v>
      </c>
    </row>
    <row r="352" spans="1:6" ht="15" customHeight="1" x14ac:dyDescent="0.4">
      <c r="A352" s="41" t="s">
        <v>17</v>
      </c>
      <c r="B352" s="24">
        <v>1</v>
      </c>
      <c r="C352" s="31" t="s">
        <v>0</v>
      </c>
      <c r="D352" s="7">
        <v>4</v>
      </c>
      <c r="E352" s="55">
        <v>5.2705196228502144E-2</v>
      </c>
      <c r="F352" s="48">
        <v>0.20185921789938194</v>
      </c>
    </row>
    <row r="353" spans="1:6" ht="14.25" x14ac:dyDescent="0.4">
      <c r="A353" s="41" t="s">
        <v>17</v>
      </c>
      <c r="B353" s="24">
        <v>1</v>
      </c>
      <c r="C353" s="31" t="s">
        <v>0</v>
      </c>
      <c r="D353" s="7">
        <v>5</v>
      </c>
      <c r="E353" s="55">
        <v>0.12001356794447263</v>
      </c>
      <c r="F353" s="48">
        <v>0.33618597354165569</v>
      </c>
    </row>
    <row r="354" spans="1:6" ht="14.25" x14ac:dyDescent="0.4">
      <c r="A354" s="42" t="s">
        <v>17</v>
      </c>
      <c r="B354" s="25">
        <v>2</v>
      </c>
      <c r="C354" s="32" t="s">
        <v>1</v>
      </c>
      <c r="D354" s="1">
        <v>1</v>
      </c>
      <c r="E354" s="56">
        <v>0</v>
      </c>
      <c r="F354" s="49">
        <v>2.1995238118445181E-2</v>
      </c>
    </row>
    <row r="355" spans="1:6" ht="14.25" x14ac:dyDescent="0.4">
      <c r="A355" s="42" t="s">
        <v>17</v>
      </c>
      <c r="B355" s="25">
        <v>2</v>
      </c>
      <c r="C355" s="32" t="s">
        <v>1</v>
      </c>
      <c r="D355" s="1">
        <v>2</v>
      </c>
      <c r="E355" s="56">
        <v>8.5060126848440998E-2</v>
      </c>
      <c r="F355" s="49">
        <v>4.6741049591801274E-2</v>
      </c>
    </row>
    <row r="356" spans="1:6" ht="14.25" x14ac:dyDescent="0.4">
      <c r="A356" s="42" t="s">
        <v>17</v>
      </c>
      <c r="B356" s="25">
        <v>2</v>
      </c>
      <c r="C356" s="32" t="s">
        <v>1</v>
      </c>
      <c r="D356" s="1">
        <v>3</v>
      </c>
      <c r="E356" s="56">
        <v>0.16331619708679587</v>
      </c>
      <c r="F356" s="49">
        <v>0.1347746312457038</v>
      </c>
    </row>
    <row r="357" spans="1:6" ht="15" customHeight="1" x14ac:dyDescent="0.4">
      <c r="A357" s="42" t="s">
        <v>17</v>
      </c>
      <c r="B357" s="25">
        <v>2</v>
      </c>
      <c r="C357" s="32" t="s">
        <v>1</v>
      </c>
      <c r="D357" s="1">
        <v>4</v>
      </c>
      <c r="E357" s="56">
        <v>7.049448257813952E-2</v>
      </c>
      <c r="F357" s="49">
        <v>0.46254602830915675</v>
      </c>
    </row>
    <row r="358" spans="1:6" ht="14.25" x14ac:dyDescent="0.4">
      <c r="A358" s="42" t="s">
        <v>17</v>
      </c>
      <c r="B358" s="25">
        <v>2</v>
      </c>
      <c r="C358" s="32" t="s">
        <v>1</v>
      </c>
      <c r="D358" s="1">
        <v>5</v>
      </c>
      <c r="E358" s="56">
        <v>0</v>
      </c>
      <c r="F358" s="49">
        <v>0.73436632742482943</v>
      </c>
    </row>
    <row r="359" spans="1:6" ht="14.25" x14ac:dyDescent="0.4">
      <c r="A359" s="43" t="s">
        <v>17</v>
      </c>
      <c r="B359" s="26">
        <v>3</v>
      </c>
      <c r="C359" s="33" t="s">
        <v>429</v>
      </c>
      <c r="D359" s="2">
        <v>1</v>
      </c>
      <c r="E359" s="57">
        <v>5.4886820117680556E-4</v>
      </c>
      <c r="F359" s="50">
        <v>2.2350232198090354E-2</v>
      </c>
    </row>
    <row r="360" spans="1:6" ht="14.25" x14ac:dyDescent="0.4">
      <c r="A360" s="43" t="s">
        <v>17</v>
      </c>
      <c r="B360" s="26">
        <v>3</v>
      </c>
      <c r="C360" s="33" t="s">
        <v>429</v>
      </c>
      <c r="D360" s="2">
        <v>2</v>
      </c>
      <c r="E360" s="57">
        <v>7.28202063639945E-2</v>
      </c>
      <c r="F360" s="50">
        <v>4.4189211394654919E-2</v>
      </c>
    </row>
    <row r="361" spans="1:6" ht="14.25" x14ac:dyDescent="0.4">
      <c r="A361" s="43" t="s">
        <v>17</v>
      </c>
      <c r="B361" s="26">
        <v>3</v>
      </c>
      <c r="C361" s="33" t="s">
        <v>429</v>
      </c>
      <c r="D361" s="2">
        <v>3</v>
      </c>
      <c r="E361" s="57">
        <v>8.9529925466318647E-2</v>
      </c>
      <c r="F361" s="50">
        <v>0.17047949460681552</v>
      </c>
    </row>
    <row r="362" spans="1:6" ht="15" customHeight="1" x14ac:dyDescent="0.4">
      <c r="A362" s="43" t="s">
        <v>17</v>
      </c>
      <c r="B362" s="26">
        <v>3</v>
      </c>
      <c r="C362" s="33" t="s">
        <v>429</v>
      </c>
      <c r="D362" s="2">
        <v>4</v>
      </c>
      <c r="E362" s="57">
        <v>6.4923454294229715E-2</v>
      </c>
      <c r="F362" s="50">
        <v>0.37739081496845567</v>
      </c>
    </row>
    <row r="363" spans="1:6" ht="14.25" x14ac:dyDescent="0.4">
      <c r="A363" s="43" t="s">
        <v>17</v>
      </c>
      <c r="B363" s="26">
        <v>3</v>
      </c>
      <c r="C363" s="33" t="s">
        <v>429</v>
      </c>
      <c r="D363" s="2">
        <v>5</v>
      </c>
      <c r="E363" s="57">
        <v>6.3018495662309368E-2</v>
      </c>
      <c r="F363" s="50">
        <v>0.61710268023048753</v>
      </c>
    </row>
    <row r="364" spans="1:6" ht="14.25" x14ac:dyDescent="0.4">
      <c r="A364" s="44" t="s">
        <v>17</v>
      </c>
      <c r="B364" s="27">
        <v>4</v>
      </c>
      <c r="C364" s="37" t="s">
        <v>2</v>
      </c>
      <c r="D364" s="3">
        <v>1</v>
      </c>
      <c r="E364" s="58">
        <v>6.0402244606966443E-3</v>
      </c>
      <c r="F364" s="51">
        <v>4.0405625770661658E-3</v>
      </c>
    </row>
    <row r="365" spans="1:6" ht="14.25" x14ac:dyDescent="0.4">
      <c r="A365" s="44" t="s">
        <v>17</v>
      </c>
      <c r="B365" s="27">
        <v>4</v>
      </c>
      <c r="C365" s="37" t="s">
        <v>2</v>
      </c>
      <c r="D365" s="3">
        <v>2</v>
      </c>
      <c r="E365" s="58">
        <v>0.11496284543218172</v>
      </c>
      <c r="F365" s="51">
        <v>0.19014872953164999</v>
      </c>
    </row>
    <row r="366" spans="1:6" ht="14.25" x14ac:dyDescent="0.4">
      <c r="A366" s="44" t="s">
        <v>17</v>
      </c>
      <c r="B366" s="27">
        <v>4</v>
      </c>
      <c r="C366" s="37" t="s">
        <v>2</v>
      </c>
      <c r="D366" s="3">
        <v>3</v>
      </c>
      <c r="E366" s="58">
        <v>0.13847310931679652</v>
      </c>
      <c r="F366" s="51">
        <v>0.33751295659178321</v>
      </c>
    </row>
    <row r="367" spans="1:6" ht="15" customHeight="1" x14ac:dyDescent="0.4">
      <c r="A367" s="44" t="s">
        <v>17</v>
      </c>
      <c r="B367" s="27">
        <v>4</v>
      </c>
      <c r="C367" s="37" t="s">
        <v>2</v>
      </c>
      <c r="D367" s="3">
        <v>4</v>
      </c>
      <c r="E367" s="58">
        <v>0.12916258633942251</v>
      </c>
      <c r="F367" s="51">
        <v>0.45141433259019559</v>
      </c>
    </row>
    <row r="368" spans="1:6" ht="14.25" x14ac:dyDescent="0.4">
      <c r="A368" s="44" t="s">
        <v>17</v>
      </c>
      <c r="B368" s="27">
        <v>4</v>
      </c>
      <c r="C368" s="37" t="s">
        <v>2</v>
      </c>
      <c r="D368" s="3">
        <v>5</v>
      </c>
      <c r="E368" s="58">
        <v>9.480426502971917E-2</v>
      </c>
      <c r="F368" s="51">
        <v>0.60981751162470876</v>
      </c>
    </row>
    <row r="369" spans="1:6" ht="14.25" x14ac:dyDescent="0.4">
      <c r="A369" s="45" t="s">
        <v>17</v>
      </c>
      <c r="B369" s="28">
        <v>5</v>
      </c>
      <c r="C369" s="38" t="s">
        <v>3</v>
      </c>
      <c r="D369" s="4">
        <v>1</v>
      </c>
      <c r="E369" s="59">
        <v>2.2281063238830608E-2</v>
      </c>
      <c r="F369" s="52">
        <v>1.2522797926950401E-2</v>
      </c>
    </row>
    <row r="370" spans="1:6" ht="14.25" x14ac:dyDescent="0.4">
      <c r="A370" s="45" t="s">
        <v>17</v>
      </c>
      <c r="B370" s="28">
        <v>5</v>
      </c>
      <c r="C370" s="38" t="s">
        <v>3</v>
      </c>
      <c r="D370" s="4">
        <v>2</v>
      </c>
      <c r="E370" s="59">
        <v>3.5746255174419463E-2</v>
      </c>
      <c r="F370" s="52">
        <v>6.7627881656072586E-2</v>
      </c>
    </row>
    <row r="371" spans="1:6" ht="14.25" x14ac:dyDescent="0.4">
      <c r="A371" s="45" t="s">
        <v>17</v>
      </c>
      <c r="B371" s="28">
        <v>5</v>
      </c>
      <c r="C371" s="38" t="s">
        <v>3</v>
      </c>
      <c r="D371" s="4">
        <v>3</v>
      </c>
      <c r="E371" s="59">
        <v>9.9902960977280769E-2</v>
      </c>
      <c r="F371" s="52">
        <v>0.23096193046682287</v>
      </c>
    </row>
    <row r="372" spans="1:6" ht="15" customHeight="1" x14ac:dyDescent="0.4">
      <c r="A372" s="45" t="s">
        <v>17</v>
      </c>
      <c r="B372" s="28">
        <v>5</v>
      </c>
      <c r="C372" s="38" t="s">
        <v>3</v>
      </c>
      <c r="D372" s="4">
        <v>4</v>
      </c>
      <c r="E372" s="59">
        <v>0.13729134361088549</v>
      </c>
      <c r="F372" s="52">
        <v>0.34085815098167171</v>
      </c>
    </row>
    <row r="373" spans="1:6" ht="14.25" x14ac:dyDescent="0.4">
      <c r="A373" s="45" t="s">
        <v>17</v>
      </c>
      <c r="B373" s="28">
        <v>5</v>
      </c>
      <c r="C373" s="38" t="s">
        <v>3</v>
      </c>
      <c r="D373" s="4">
        <v>5</v>
      </c>
      <c r="E373" s="59">
        <v>0.12653035577718635</v>
      </c>
      <c r="F373" s="52">
        <v>0.56973779204738928</v>
      </c>
    </row>
    <row r="374" spans="1:6" ht="14.25" x14ac:dyDescent="0.4">
      <c r="A374" s="46" t="s">
        <v>17</v>
      </c>
      <c r="B374" s="29">
        <v>6</v>
      </c>
      <c r="C374" s="34" t="s">
        <v>4</v>
      </c>
      <c r="D374" s="5">
        <v>1</v>
      </c>
      <c r="E374" s="60">
        <v>7.6899002785229584E-2</v>
      </c>
      <c r="F374" s="53">
        <v>0.10539768448340976</v>
      </c>
    </row>
    <row r="375" spans="1:6" ht="14.25" x14ac:dyDescent="0.4">
      <c r="A375" s="46" t="s">
        <v>17</v>
      </c>
      <c r="B375" s="29">
        <v>6</v>
      </c>
      <c r="C375" s="34" t="s">
        <v>4</v>
      </c>
      <c r="D375" s="5">
        <v>2</v>
      </c>
      <c r="E375" s="60">
        <v>0.12298666517237193</v>
      </c>
      <c r="F375" s="53">
        <v>0.23884004434634948</v>
      </c>
    </row>
    <row r="376" spans="1:6" ht="14.25" x14ac:dyDescent="0.4">
      <c r="A376" s="47" t="s">
        <v>17</v>
      </c>
      <c r="B376" s="30">
        <v>6</v>
      </c>
      <c r="C376" s="35" t="s">
        <v>4</v>
      </c>
      <c r="D376" s="6">
        <v>3</v>
      </c>
      <c r="E376" s="61">
        <v>0.1036496411840383</v>
      </c>
      <c r="F376" s="54">
        <v>0.45238272466463364</v>
      </c>
    </row>
    <row r="377" spans="1:6" ht="15" customHeight="1" x14ac:dyDescent="0.4">
      <c r="A377" s="41" t="s">
        <v>18</v>
      </c>
      <c r="B377" s="24">
        <v>1</v>
      </c>
      <c r="C377" s="31" t="s">
        <v>0</v>
      </c>
      <c r="D377" s="7">
        <v>1</v>
      </c>
      <c r="E377" s="55">
        <v>4.0957419678939781E-2</v>
      </c>
      <c r="F377" s="48">
        <v>3.247621001366284E-2</v>
      </c>
    </row>
    <row r="378" spans="1:6" ht="14.25" x14ac:dyDescent="0.4">
      <c r="A378" s="41" t="s">
        <v>18</v>
      </c>
      <c r="B378" s="24">
        <v>1</v>
      </c>
      <c r="C378" s="31" t="s">
        <v>0</v>
      </c>
      <c r="D378" s="7">
        <v>2</v>
      </c>
      <c r="E378" s="55">
        <v>7.5887854541261943E-2</v>
      </c>
      <c r="F378" s="48">
        <v>0.1510552528157755</v>
      </c>
    </row>
    <row r="379" spans="1:6" ht="14.25" x14ac:dyDescent="0.4">
      <c r="A379" s="41" t="s">
        <v>18</v>
      </c>
      <c r="B379" s="24">
        <v>1</v>
      </c>
      <c r="C379" s="31" t="s">
        <v>0</v>
      </c>
      <c r="D379" s="7">
        <v>3</v>
      </c>
      <c r="E379" s="55">
        <v>8.7358462089584782E-2</v>
      </c>
      <c r="F379" s="48">
        <v>0.25461247705865847</v>
      </c>
    </row>
    <row r="380" spans="1:6" ht="15" customHeight="1" x14ac:dyDescent="0.4">
      <c r="A380" s="41" t="s">
        <v>18</v>
      </c>
      <c r="B380" s="24">
        <v>1</v>
      </c>
      <c r="C380" s="31" t="s">
        <v>0</v>
      </c>
      <c r="D380" s="7">
        <v>4</v>
      </c>
      <c r="E380" s="55">
        <v>0.17338812066998727</v>
      </c>
      <c r="F380" s="48">
        <v>0.38416933105354645</v>
      </c>
    </row>
    <row r="381" spans="1:6" ht="14.25" x14ac:dyDescent="0.4">
      <c r="A381" s="41" t="s">
        <v>18</v>
      </c>
      <c r="B381" s="24">
        <v>1</v>
      </c>
      <c r="C381" s="31" t="s">
        <v>0</v>
      </c>
      <c r="D381" s="7">
        <v>5</v>
      </c>
      <c r="E381" s="55">
        <v>0.18565600290240791</v>
      </c>
      <c r="F381" s="48">
        <v>0.48748287891903308</v>
      </c>
    </row>
    <row r="382" spans="1:6" ht="14.25" x14ac:dyDescent="0.4">
      <c r="A382" s="42" t="s">
        <v>18</v>
      </c>
      <c r="B382" s="25">
        <v>2</v>
      </c>
      <c r="C382" s="32" t="s">
        <v>1</v>
      </c>
      <c r="D382" s="1">
        <v>1</v>
      </c>
      <c r="E382" s="56">
        <v>8.541703032770841E-3</v>
      </c>
      <c r="F382" s="49">
        <v>1.6972341279743217E-2</v>
      </c>
    </row>
    <row r="383" spans="1:6" ht="14.25" x14ac:dyDescent="0.4">
      <c r="A383" s="42" t="s">
        <v>18</v>
      </c>
      <c r="B383" s="25">
        <v>2</v>
      </c>
      <c r="C383" s="32" t="s">
        <v>1</v>
      </c>
      <c r="D383" s="1">
        <v>2</v>
      </c>
      <c r="E383" s="56">
        <v>4.4730291525572403E-2</v>
      </c>
      <c r="F383" s="49">
        <v>0.27351373707298487</v>
      </c>
    </row>
    <row r="384" spans="1:6" ht="14.25" x14ac:dyDescent="0.4">
      <c r="A384" s="42" t="s">
        <v>18</v>
      </c>
      <c r="B384" s="25">
        <v>2</v>
      </c>
      <c r="C384" s="32" t="s">
        <v>1</v>
      </c>
      <c r="D384" s="1">
        <v>3</v>
      </c>
      <c r="E384" s="56">
        <v>0.17030014565825363</v>
      </c>
      <c r="F384" s="49">
        <v>0.53165972939309913</v>
      </c>
    </row>
    <row r="385" spans="1:6" ht="15" customHeight="1" x14ac:dyDescent="0.4">
      <c r="A385" s="42" t="s">
        <v>18</v>
      </c>
      <c r="B385" s="25">
        <v>2</v>
      </c>
      <c r="C385" s="32" t="s">
        <v>1</v>
      </c>
      <c r="D385" s="1">
        <v>4</v>
      </c>
      <c r="E385" s="56">
        <v>0.1550640666052488</v>
      </c>
      <c r="F385" s="49">
        <v>0.65450248814988299</v>
      </c>
    </row>
    <row r="386" spans="1:6" ht="14.25" x14ac:dyDescent="0.4">
      <c r="A386" s="42" t="s">
        <v>18</v>
      </c>
      <c r="B386" s="25">
        <v>2</v>
      </c>
      <c r="C386" s="32" t="s">
        <v>1</v>
      </c>
      <c r="D386" s="1">
        <v>5</v>
      </c>
      <c r="E386" s="56">
        <v>0.15860065788287331</v>
      </c>
      <c r="F386" s="49">
        <v>0.77031788115512623</v>
      </c>
    </row>
    <row r="387" spans="1:6" ht="14.25" x14ac:dyDescent="0.4">
      <c r="A387" s="43" t="s">
        <v>18</v>
      </c>
      <c r="B387" s="26">
        <v>3</v>
      </c>
      <c r="C387" s="33" t="s">
        <v>429</v>
      </c>
      <c r="D387" s="2">
        <v>1</v>
      </c>
      <c r="E387" s="57">
        <v>4.3057674965741949E-2</v>
      </c>
      <c r="F387" s="50">
        <v>3.1246540877749782E-2</v>
      </c>
    </row>
    <row r="388" spans="1:6" ht="14.25" x14ac:dyDescent="0.4">
      <c r="A388" s="43" t="s">
        <v>18</v>
      </c>
      <c r="B388" s="26">
        <v>3</v>
      </c>
      <c r="C388" s="33" t="s">
        <v>429</v>
      </c>
      <c r="D388" s="2">
        <v>2</v>
      </c>
      <c r="E388" s="57">
        <v>0.12013900223519308</v>
      </c>
      <c r="F388" s="50">
        <v>0.2670039523980558</v>
      </c>
    </row>
    <row r="389" spans="1:6" ht="14.25" x14ac:dyDescent="0.4">
      <c r="A389" s="43" t="s">
        <v>18</v>
      </c>
      <c r="B389" s="26">
        <v>3</v>
      </c>
      <c r="C389" s="33" t="s">
        <v>429</v>
      </c>
      <c r="D389" s="2">
        <v>3</v>
      </c>
      <c r="E389" s="57">
        <v>6.1351242282400992E-2</v>
      </c>
      <c r="F389" s="50">
        <v>0.50863000713451856</v>
      </c>
    </row>
    <row r="390" spans="1:6" ht="15" customHeight="1" x14ac:dyDescent="0.4">
      <c r="A390" s="43" t="s">
        <v>18</v>
      </c>
      <c r="B390" s="26">
        <v>3</v>
      </c>
      <c r="C390" s="33" t="s">
        <v>429</v>
      </c>
      <c r="D390" s="2">
        <v>4</v>
      </c>
      <c r="E390" s="57">
        <v>0.11315295764404681</v>
      </c>
      <c r="F390" s="50">
        <v>0.76342424391539043</v>
      </c>
    </row>
    <row r="391" spans="1:6" ht="14.25" x14ac:dyDescent="0.4">
      <c r="A391" s="43" t="s">
        <v>18</v>
      </c>
      <c r="B391" s="26">
        <v>3</v>
      </c>
      <c r="C391" s="33" t="s">
        <v>429</v>
      </c>
      <c r="D391" s="2">
        <v>5</v>
      </c>
      <c r="E391" s="57">
        <v>3.8666333991286668E-2</v>
      </c>
      <c r="F391" s="50">
        <v>0.90729201937827508</v>
      </c>
    </row>
    <row r="392" spans="1:6" ht="14.25" x14ac:dyDescent="0.4">
      <c r="A392" s="44" t="s">
        <v>18</v>
      </c>
      <c r="B392" s="27">
        <v>4</v>
      </c>
      <c r="C392" s="37" t="s">
        <v>2</v>
      </c>
      <c r="D392" s="3">
        <v>1</v>
      </c>
      <c r="E392" s="58">
        <v>5.2635024371362533E-2</v>
      </c>
      <c r="F392" s="51">
        <v>3.1953601177431991E-2</v>
      </c>
    </row>
    <row r="393" spans="1:6" ht="14.25" x14ac:dyDescent="0.4">
      <c r="A393" s="44" t="s">
        <v>18</v>
      </c>
      <c r="B393" s="27">
        <v>4</v>
      </c>
      <c r="C393" s="37" t="s">
        <v>2</v>
      </c>
      <c r="D393" s="3">
        <v>2</v>
      </c>
      <c r="E393" s="58">
        <v>0.10599256655776408</v>
      </c>
      <c r="F393" s="51">
        <v>0.19346122699515692</v>
      </c>
    </row>
    <row r="394" spans="1:6" ht="14.25" x14ac:dyDescent="0.4">
      <c r="A394" s="44" t="s">
        <v>18</v>
      </c>
      <c r="B394" s="27">
        <v>4</v>
      </c>
      <c r="C394" s="37" t="s">
        <v>2</v>
      </c>
      <c r="D394" s="3">
        <v>3</v>
      </c>
      <c r="E394" s="58">
        <v>0.14753006211593139</v>
      </c>
      <c r="F394" s="51">
        <v>0.35243224472398205</v>
      </c>
    </row>
    <row r="395" spans="1:6" ht="15" customHeight="1" x14ac:dyDescent="0.4">
      <c r="A395" s="44" t="s">
        <v>18</v>
      </c>
      <c r="B395" s="27">
        <v>4</v>
      </c>
      <c r="C395" s="37" t="s">
        <v>2</v>
      </c>
      <c r="D395" s="3">
        <v>4</v>
      </c>
      <c r="E395" s="58">
        <v>0.19515952769624356</v>
      </c>
      <c r="F395" s="51">
        <v>0.505369606266316</v>
      </c>
    </row>
    <row r="396" spans="1:6" ht="14.25" x14ac:dyDescent="0.4">
      <c r="A396" s="44" t="s">
        <v>18</v>
      </c>
      <c r="B396" s="27">
        <v>4</v>
      </c>
      <c r="C396" s="37" t="s">
        <v>2</v>
      </c>
      <c r="D396" s="3">
        <v>5</v>
      </c>
      <c r="E396" s="58">
        <v>0.21124474532604931</v>
      </c>
      <c r="F396" s="51">
        <v>0.64199160257655707</v>
      </c>
    </row>
    <row r="397" spans="1:6" ht="14.25" x14ac:dyDescent="0.4">
      <c r="A397" s="45" t="s">
        <v>18</v>
      </c>
      <c r="B397" s="28">
        <v>5</v>
      </c>
      <c r="C397" s="38" t="s">
        <v>3</v>
      </c>
      <c r="D397" s="4">
        <v>1</v>
      </c>
      <c r="E397" s="59">
        <v>3.9406705702159615E-2</v>
      </c>
      <c r="F397" s="52">
        <v>5.8937505539707773E-2</v>
      </c>
    </row>
    <row r="398" spans="1:6" ht="14.25" x14ac:dyDescent="0.4">
      <c r="A398" s="45" t="s">
        <v>18</v>
      </c>
      <c r="B398" s="28">
        <v>5</v>
      </c>
      <c r="C398" s="38" t="s">
        <v>3</v>
      </c>
      <c r="D398" s="4">
        <v>2</v>
      </c>
      <c r="E398" s="59">
        <v>9.1727482257650358E-2</v>
      </c>
      <c r="F398" s="52">
        <v>0.22653246408703401</v>
      </c>
    </row>
    <row r="399" spans="1:6" ht="14.25" x14ac:dyDescent="0.4">
      <c r="A399" s="45" t="s">
        <v>18</v>
      </c>
      <c r="B399" s="28">
        <v>5</v>
      </c>
      <c r="C399" s="38" t="s">
        <v>3</v>
      </c>
      <c r="D399" s="4">
        <v>3</v>
      </c>
      <c r="E399" s="59">
        <v>9.1211906125163736E-2</v>
      </c>
      <c r="F399" s="52">
        <v>0.46150318795864764</v>
      </c>
    </row>
    <row r="400" spans="1:6" ht="15" customHeight="1" x14ac:dyDescent="0.4">
      <c r="A400" s="45" t="s">
        <v>18</v>
      </c>
      <c r="B400" s="28">
        <v>5</v>
      </c>
      <c r="C400" s="38" t="s">
        <v>3</v>
      </c>
      <c r="D400" s="4">
        <v>4</v>
      </c>
      <c r="E400" s="59">
        <v>8.0193156494279424E-2</v>
      </c>
      <c r="F400" s="52">
        <v>0.6733039200425408</v>
      </c>
    </row>
    <row r="401" spans="1:6" ht="14.25" x14ac:dyDescent="0.4">
      <c r="A401" s="45" t="s">
        <v>18</v>
      </c>
      <c r="B401" s="28">
        <v>5</v>
      </c>
      <c r="C401" s="38" t="s">
        <v>3</v>
      </c>
      <c r="D401" s="4">
        <v>5</v>
      </c>
      <c r="E401" s="59">
        <v>0</v>
      </c>
      <c r="F401" s="52">
        <v>0.96580477513633356</v>
      </c>
    </row>
    <row r="402" spans="1:6" ht="14.25" x14ac:dyDescent="0.4">
      <c r="A402" s="46" t="s">
        <v>18</v>
      </c>
      <c r="B402" s="29">
        <v>6</v>
      </c>
      <c r="C402" s="34" t="s">
        <v>4</v>
      </c>
      <c r="D402" s="5">
        <v>1</v>
      </c>
      <c r="E402" s="60">
        <v>7.0137115141298681E-2</v>
      </c>
      <c r="F402" s="53">
        <v>9.1670858420499046E-2</v>
      </c>
    </row>
    <row r="403" spans="1:6" ht="14.25" x14ac:dyDescent="0.4">
      <c r="A403" s="46" t="s">
        <v>18</v>
      </c>
      <c r="B403" s="29">
        <v>6</v>
      </c>
      <c r="C403" s="34" t="s">
        <v>4</v>
      </c>
      <c r="D403" s="5">
        <v>2</v>
      </c>
      <c r="E403" s="60">
        <v>0.12068114151358392</v>
      </c>
      <c r="F403" s="53">
        <v>0.30520265427440824</v>
      </c>
    </row>
    <row r="404" spans="1:6" ht="14.25" x14ac:dyDescent="0.4">
      <c r="A404" s="47" t="s">
        <v>18</v>
      </c>
      <c r="B404" s="30">
        <v>6</v>
      </c>
      <c r="C404" s="35" t="s">
        <v>4</v>
      </c>
      <c r="D404" s="6">
        <v>3</v>
      </c>
      <c r="E404" s="61">
        <v>7.3494787985884824E-2</v>
      </c>
      <c r="F404" s="54">
        <v>0.64058964591823786</v>
      </c>
    </row>
    <row r="405" spans="1:6" ht="15" customHeight="1" x14ac:dyDescent="0.4">
      <c r="A405" s="41" t="s">
        <v>19</v>
      </c>
      <c r="B405" s="24">
        <v>1</v>
      </c>
      <c r="C405" s="31" t="s">
        <v>0</v>
      </c>
      <c r="D405" s="7">
        <v>1</v>
      </c>
      <c r="E405" s="55">
        <v>2.8425397577878719E-2</v>
      </c>
      <c r="F405" s="48">
        <v>2.2140329830172268E-2</v>
      </c>
    </row>
    <row r="406" spans="1:6" ht="14.25" x14ac:dyDescent="0.4">
      <c r="A406" s="41" t="s">
        <v>19</v>
      </c>
      <c r="B406" s="24">
        <v>1</v>
      </c>
      <c r="C406" s="31" t="s">
        <v>0</v>
      </c>
      <c r="D406" s="7">
        <v>2</v>
      </c>
      <c r="E406" s="55">
        <v>3.482619414814226E-2</v>
      </c>
      <c r="F406" s="48">
        <v>0.13692132896431081</v>
      </c>
    </row>
    <row r="407" spans="1:6" ht="14.25" x14ac:dyDescent="0.4">
      <c r="A407" s="41" t="s">
        <v>19</v>
      </c>
      <c r="B407" s="24">
        <v>1</v>
      </c>
      <c r="C407" s="31" t="s">
        <v>0</v>
      </c>
      <c r="D407" s="7">
        <v>3</v>
      </c>
      <c r="E407" s="55">
        <v>0.11167144246718665</v>
      </c>
      <c r="F407" s="48">
        <v>0.29529630157858761</v>
      </c>
    </row>
    <row r="408" spans="1:6" ht="15" customHeight="1" x14ac:dyDescent="0.4">
      <c r="A408" s="41" t="s">
        <v>19</v>
      </c>
      <c r="B408" s="24">
        <v>1</v>
      </c>
      <c r="C408" s="31" t="s">
        <v>0</v>
      </c>
      <c r="D408" s="7">
        <v>4</v>
      </c>
      <c r="E408" s="55">
        <v>0.12847965064221145</v>
      </c>
      <c r="F408" s="48">
        <v>0.43723698059650973</v>
      </c>
    </row>
    <row r="409" spans="1:6" ht="14.25" x14ac:dyDescent="0.4">
      <c r="A409" s="41" t="s">
        <v>19</v>
      </c>
      <c r="B409" s="24">
        <v>1</v>
      </c>
      <c r="C409" s="31" t="s">
        <v>0</v>
      </c>
      <c r="D409" s="7">
        <v>5</v>
      </c>
      <c r="E409" s="55">
        <v>0.14365820056858372</v>
      </c>
      <c r="F409" s="48">
        <v>0.53612183876943464</v>
      </c>
    </row>
    <row r="410" spans="1:6" ht="14.25" x14ac:dyDescent="0.4">
      <c r="A410" s="42" t="s">
        <v>19</v>
      </c>
      <c r="B410" s="25">
        <v>2</v>
      </c>
      <c r="C410" s="32" t="s">
        <v>1</v>
      </c>
      <c r="D410" s="1">
        <v>1</v>
      </c>
      <c r="E410" s="56">
        <v>2.5899517404400746E-2</v>
      </c>
      <c r="F410" s="49">
        <v>2.0702031688327256E-2</v>
      </c>
    </row>
    <row r="411" spans="1:6" ht="14.25" x14ac:dyDescent="0.4">
      <c r="A411" s="42" t="s">
        <v>19</v>
      </c>
      <c r="B411" s="25">
        <v>2</v>
      </c>
      <c r="C411" s="32" t="s">
        <v>1</v>
      </c>
      <c r="D411" s="1">
        <v>2</v>
      </c>
      <c r="E411" s="56">
        <v>5.0463833202007924E-2</v>
      </c>
      <c r="F411" s="49">
        <v>7.883698319142575E-2</v>
      </c>
    </row>
    <row r="412" spans="1:6" ht="14.25" x14ac:dyDescent="0.4">
      <c r="A412" s="42" t="s">
        <v>19</v>
      </c>
      <c r="B412" s="25">
        <v>2</v>
      </c>
      <c r="C412" s="32" t="s">
        <v>1</v>
      </c>
      <c r="D412" s="1">
        <v>3</v>
      </c>
      <c r="E412" s="56">
        <v>0.12402197616284974</v>
      </c>
      <c r="F412" s="49">
        <v>0.15584322423294902</v>
      </c>
    </row>
    <row r="413" spans="1:6" ht="15" customHeight="1" x14ac:dyDescent="0.4">
      <c r="A413" s="42" t="s">
        <v>19</v>
      </c>
      <c r="B413" s="25">
        <v>2</v>
      </c>
      <c r="C413" s="32" t="s">
        <v>1</v>
      </c>
      <c r="D413" s="1">
        <v>4</v>
      </c>
      <c r="E413" s="56">
        <v>0.1604795195640186</v>
      </c>
      <c r="F413" s="49">
        <v>0.42937112515880338</v>
      </c>
    </row>
    <row r="414" spans="1:6" ht="14.25" x14ac:dyDescent="0.4">
      <c r="A414" s="42" t="s">
        <v>19</v>
      </c>
      <c r="B414" s="25">
        <v>2</v>
      </c>
      <c r="C414" s="32" t="s">
        <v>1</v>
      </c>
      <c r="D414" s="1">
        <v>5</v>
      </c>
      <c r="E414" s="56">
        <v>0</v>
      </c>
      <c r="F414" s="49">
        <v>0.72990146718609572</v>
      </c>
    </row>
    <row r="415" spans="1:6" ht="14.25" x14ac:dyDescent="0.4">
      <c r="A415" s="43" t="s">
        <v>19</v>
      </c>
      <c r="B415" s="26">
        <v>3</v>
      </c>
      <c r="C415" s="33" t="s">
        <v>429</v>
      </c>
      <c r="D415" s="2">
        <v>1</v>
      </c>
      <c r="E415" s="57">
        <v>0.10514975015708693</v>
      </c>
      <c r="F415" s="50">
        <v>6.5431128260943106E-2</v>
      </c>
    </row>
    <row r="416" spans="1:6" ht="14.25" x14ac:dyDescent="0.4">
      <c r="A416" s="43" t="s">
        <v>19</v>
      </c>
      <c r="B416" s="26">
        <v>3</v>
      </c>
      <c r="C416" s="33" t="s">
        <v>429</v>
      </c>
      <c r="D416" s="2">
        <v>2</v>
      </c>
      <c r="E416" s="57">
        <v>0.14769645693341041</v>
      </c>
      <c r="F416" s="50">
        <v>0.16694386195554448</v>
      </c>
    </row>
    <row r="417" spans="1:6" ht="14.25" x14ac:dyDescent="0.4">
      <c r="A417" s="43" t="s">
        <v>19</v>
      </c>
      <c r="B417" s="26">
        <v>3</v>
      </c>
      <c r="C417" s="33" t="s">
        <v>429</v>
      </c>
      <c r="D417" s="2">
        <v>3</v>
      </c>
      <c r="E417" s="57">
        <v>0.16266901358348609</v>
      </c>
      <c r="F417" s="50">
        <v>0.24779660537805673</v>
      </c>
    </row>
    <row r="418" spans="1:6" ht="15" customHeight="1" x14ac:dyDescent="0.4">
      <c r="A418" s="43" t="s">
        <v>19</v>
      </c>
      <c r="B418" s="26">
        <v>3</v>
      </c>
      <c r="C418" s="33" t="s">
        <v>429</v>
      </c>
      <c r="D418" s="2">
        <v>4</v>
      </c>
      <c r="E418" s="57">
        <v>0.14206929227462692</v>
      </c>
      <c r="F418" s="50">
        <v>0.40812250104269338</v>
      </c>
    </row>
    <row r="419" spans="1:6" ht="14.25" x14ac:dyDescent="0.4">
      <c r="A419" s="43" t="s">
        <v>19</v>
      </c>
      <c r="B419" s="26">
        <v>3</v>
      </c>
      <c r="C419" s="33" t="s">
        <v>429</v>
      </c>
      <c r="D419" s="2">
        <v>5</v>
      </c>
      <c r="E419" s="57">
        <v>4.3168053221913687E-2</v>
      </c>
      <c r="F419" s="50">
        <v>0.68233732963651228</v>
      </c>
    </row>
    <row r="420" spans="1:6" ht="14.25" x14ac:dyDescent="0.4">
      <c r="A420" s="44" t="s">
        <v>19</v>
      </c>
      <c r="B420" s="27">
        <v>4</v>
      </c>
      <c r="C420" s="37" t="s">
        <v>2</v>
      </c>
      <c r="D420" s="3">
        <v>1</v>
      </c>
      <c r="E420" s="58">
        <v>0.13287816137882913</v>
      </c>
      <c r="F420" s="51">
        <v>0.12464651599048177</v>
      </c>
    </row>
    <row r="421" spans="1:6" ht="14.25" x14ac:dyDescent="0.4">
      <c r="A421" s="44" t="s">
        <v>19</v>
      </c>
      <c r="B421" s="27">
        <v>4</v>
      </c>
      <c r="C421" s="37" t="s">
        <v>2</v>
      </c>
      <c r="D421" s="3">
        <v>2</v>
      </c>
      <c r="E421" s="58">
        <v>0.14740438812805481</v>
      </c>
      <c r="F421" s="51">
        <v>0.29034460820947011</v>
      </c>
    </row>
    <row r="422" spans="1:6" ht="14.25" x14ac:dyDescent="0.4">
      <c r="A422" s="44" t="s">
        <v>19</v>
      </c>
      <c r="B422" s="27">
        <v>4</v>
      </c>
      <c r="C422" s="37" t="s">
        <v>2</v>
      </c>
      <c r="D422" s="3">
        <v>3</v>
      </c>
      <c r="E422" s="58">
        <v>0.17894452546974113</v>
      </c>
      <c r="F422" s="51">
        <v>0.43969695360724181</v>
      </c>
    </row>
    <row r="423" spans="1:6" ht="15" customHeight="1" x14ac:dyDescent="0.4">
      <c r="A423" s="44" t="s">
        <v>19</v>
      </c>
      <c r="B423" s="27">
        <v>4</v>
      </c>
      <c r="C423" s="37" t="s">
        <v>2</v>
      </c>
      <c r="D423" s="3">
        <v>4</v>
      </c>
      <c r="E423" s="58">
        <v>5.70139608071078E-2</v>
      </c>
      <c r="F423" s="51">
        <v>0.57149821667010148</v>
      </c>
    </row>
    <row r="424" spans="1:6" ht="14.25" x14ac:dyDescent="0.4">
      <c r="A424" s="44" t="s">
        <v>19</v>
      </c>
      <c r="B424" s="27">
        <v>4</v>
      </c>
      <c r="C424" s="37" t="s">
        <v>2</v>
      </c>
      <c r="D424" s="3">
        <v>5</v>
      </c>
      <c r="E424" s="58">
        <v>3.3326017265037727E-2</v>
      </c>
      <c r="F424" s="51">
        <v>0.65903188073069863</v>
      </c>
    </row>
    <row r="425" spans="1:6" ht="14.25" x14ac:dyDescent="0.4">
      <c r="A425" s="45" t="s">
        <v>19</v>
      </c>
      <c r="B425" s="28">
        <v>5</v>
      </c>
      <c r="C425" s="38" t="s">
        <v>3</v>
      </c>
      <c r="D425" s="4">
        <v>1</v>
      </c>
      <c r="E425" s="59">
        <v>7.3712437380578477E-2</v>
      </c>
      <c r="F425" s="52">
        <v>7.4176846395987969E-2</v>
      </c>
    </row>
    <row r="426" spans="1:6" ht="14.25" x14ac:dyDescent="0.4">
      <c r="A426" s="45" t="s">
        <v>19</v>
      </c>
      <c r="B426" s="28">
        <v>5</v>
      </c>
      <c r="C426" s="38" t="s">
        <v>3</v>
      </c>
      <c r="D426" s="4">
        <v>2</v>
      </c>
      <c r="E426" s="59">
        <v>0.10503710307013418</v>
      </c>
      <c r="F426" s="52">
        <v>0.1629259939195413</v>
      </c>
    </row>
    <row r="427" spans="1:6" ht="14.25" x14ac:dyDescent="0.4">
      <c r="A427" s="45" t="s">
        <v>19</v>
      </c>
      <c r="B427" s="28">
        <v>5</v>
      </c>
      <c r="C427" s="38" t="s">
        <v>3</v>
      </c>
      <c r="D427" s="4">
        <v>3</v>
      </c>
      <c r="E427" s="59">
        <v>7.6577557834633214E-2</v>
      </c>
      <c r="F427" s="52">
        <v>0.29562773110660739</v>
      </c>
    </row>
    <row r="428" spans="1:6" ht="15" customHeight="1" x14ac:dyDescent="0.4">
      <c r="A428" s="45" t="s">
        <v>19</v>
      </c>
      <c r="B428" s="28">
        <v>5</v>
      </c>
      <c r="C428" s="38" t="s">
        <v>3</v>
      </c>
      <c r="D428" s="4">
        <v>4</v>
      </c>
      <c r="E428" s="59">
        <v>0.10737447799354322</v>
      </c>
      <c r="F428" s="52">
        <v>0.47020665438198439</v>
      </c>
    </row>
    <row r="429" spans="1:6" ht="14.25" x14ac:dyDescent="0.4">
      <c r="A429" s="45" t="s">
        <v>19</v>
      </c>
      <c r="B429" s="28">
        <v>5</v>
      </c>
      <c r="C429" s="38" t="s">
        <v>3</v>
      </c>
      <c r="D429" s="4">
        <v>5</v>
      </c>
      <c r="E429" s="59">
        <v>4.5449374834797544E-2</v>
      </c>
      <c r="F429" s="52">
        <v>0.65470398412497388</v>
      </c>
    </row>
    <row r="430" spans="1:6" ht="14.25" x14ac:dyDescent="0.4">
      <c r="A430" s="46" t="s">
        <v>19</v>
      </c>
      <c r="B430" s="29">
        <v>6</v>
      </c>
      <c r="C430" s="34" t="s">
        <v>4</v>
      </c>
      <c r="D430" s="5">
        <v>1</v>
      </c>
      <c r="E430" s="60">
        <v>6.4700035830105238E-2</v>
      </c>
      <c r="F430" s="53">
        <v>9.4336192672836036E-2</v>
      </c>
    </row>
    <row r="431" spans="1:6" ht="14.25" x14ac:dyDescent="0.4">
      <c r="A431" s="46" t="s">
        <v>19</v>
      </c>
      <c r="B431" s="29">
        <v>6</v>
      </c>
      <c r="C431" s="34" t="s">
        <v>4</v>
      </c>
      <c r="D431" s="5">
        <v>2</v>
      </c>
      <c r="E431" s="60">
        <v>9.3119531180929041E-2</v>
      </c>
      <c r="F431" s="53">
        <v>0.26506273334541314</v>
      </c>
    </row>
    <row r="432" spans="1:6" ht="14.25" x14ac:dyDescent="0.4">
      <c r="A432" s="46" t="s">
        <v>19</v>
      </c>
      <c r="B432" s="29">
        <v>6</v>
      </c>
      <c r="C432" s="34" t="s">
        <v>4</v>
      </c>
      <c r="D432" s="5">
        <v>3</v>
      </c>
      <c r="E432" s="60">
        <v>0.13821457705209778</v>
      </c>
      <c r="F432" s="53">
        <v>0.40973196566247355</v>
      </c>
    </row>
    <row r="433" spans="1:6" ht="15" customHeight="1" x14ac:dyDescent="0.4">
      <c r="A433" s="47" t="s">
        <v>19</v>
      </c>
      <c r="B433" s="30">
        <v>6</v>
      </c>
      <c r="C433" s="35" t="s">
        <v>4</v>
      </c>
      <c r="D433" s="6">
        <v>4</v>
      </c>
      <c r="E433" s="61">
        <v>1.7768424704298569E-2</v>
      </c>
      <c r="F433" s="54">
        <v>0.50645560606463869</v>
      </c>
    </row>
    <row r="434" spans="1:6" ht="14.25" x14ac:dyDescent="0.4">
      <c r="A434" s="41" t="s">
        <v>20</v>
      </c>
      <c r="B434" s="24">
        <v>1</v>
      </c>
      <c r="C434" s="31" t="s">
        <v>0</v>
      </c>
      <c r="D434" s="7">
        <v>1</v>
      </c>
      <c r="E434" s="55">
        <v>0</v>
      </c>
      <c r="F434" s="48">
        <v>0</v>
      </c>
    </row>
    <row r="435" spans="1:6" ht="14.25" x14ac:dyDescent="0.4">
      <c r="A435" s="41" t="s">
        <v>20</v>
      </c>
      <c r="B435" s="24">
        <v>1</v>
      </c>
      <c r="C435" s="31" t="s">
        <v>0</v>
      </c>
      <c r="D435" s="7">
        <v>2</v>
      </c>
      <c r="E435" s="55">
        <v>3.9247447272724702E-2</v>
      </c>
      <c r="F435" s="48">
        <v>5.6561064220648528E-2</v>
      </c>
    </row>
    <row r="436" spans="1:6" ht="14.25" x14ac:dyDescent="0.4">
      <c r="A436" s="41" t="s">
        <v>20</v>
      </c>
      <c r="B436" s="24">
        <v>1</v>
      </c>
      <c r="C436" s="31" t="s">
        <v>0</v>
      </c>
      <c r="D436" s="7">
        <v>3</v>
      </c>
      <c r="E436" s="55">
        <v>7.5861016654193675E-2</v>
      </c>
      <c r="F436" s="48">
        <v>0.13185457188840716</v>
      </c>
    </row>
    <row r="437" spans="1:6" ht="15" customHeight="1" x14ac:dyDescent="0.4">
      <c r="A437" s="41" t="s">
        <v>20</v>
      </c>
      <c r="B437" s="24">
        <v>1</v>
      </c>
      <c r="C437" s="31" t="s">
        <v>0</v>
      </c>
      <c r="D437" s="7">
        <v>4</v>
      </c>
      <c r="E437" s="55">
        <v>0.12085122135797396</v>
      </c>
      <c r="F437" s="48">
        <v>0.26746544001447031</v>
      </c>
    </row>
    <row r="438" spans="1:6" ht="14.25" x14ac:dyDescent="0.4">
      <c r="A438" s="41" t="s">
        <v>20</v>
      </c>
      <c r="B438" s="24">
        <v>1</v>
      </c>
      <c r="C438" s="31" t="s">
        <v>0</v>
      </c>
      <c r="D438" s="7">
        <v>5</v>
      </c>
      <c r="E438" s="55">
        <v>0.1189602809725024</v>
      </c>
      <c r="F438" s="48">
        <v>0.44176166593213773</v>
      </c>
    </row>
    <row r="439" spans="1:6" ht="14.25" x14ac:dyDescent="0.4">
      <c r="A439" s="42" t="s">
        <v>20</v>
      </c>
      <c r="B439" s="25">
        <v>2</v>
      </c>
      <c r="C439" s="32" t="s">
        <v>1</v>
      </c>
      <c r="D439" s="1">
        <v>1</v>
      </c>
      <c r="E439" s="56">
        <v>4.4260525539042034E-4</v>
      </c>
      <c r="F439" s="49">
        <v>2.0753039336134113E-4</v>
      </c>
    </row>
    <row r="440" spans="1:6" ht="14.25" x14ac:dyDescent="0.4">
      <c r="A440" s="42" t="s">
        <v>20</v>
      </c>
      <c r="B440" s="25">
        <v>2</v>
      </c>
      <c r="C440" s="32" t="s">
        <v>1</v>
      </c>
      <c r="D440" s="1">
        <v>2</v>
      </c>
      <c r="E440" s="56">
        <v>6.9981351070655153E-3</v>
      </c>
      <c r="F440" s="49">
        <v>9.2886386361384996E-3</v>
      </c>
    </row>
    <row r="441" spans="1:6" ht="14.25" x14ac:dyDescent="0.4">
      <c r="A441" s="42" t="s">
        <v>20</v>
      </c>
      <c r="B441" s="25">
        <v>2</v>
      </c>
      <c r="C441" s="32" t="s">
        <v>1</v>
      </c>
      <c r="D441" s="1">
        <v>3</v>
      </c>
      <c r="E441" s="56">
        <v>3.5810202702480101E-2</v>
      </c>
      <c r="F441" s="49">
        <v>3.7805888617216891E-2</v>
      </c>
    </row>
    <row r="442" spans="1:6" ht="15" customHeight="1" x14ac:dyDescent="0.4">
      <c r="A442" s="42" t="s">
        <v>20</v>
      </c>
      <c r="B442" s="25">
        <v>2</v>
      </c>
      <c r="C442" s="32" t="s">
        <v>1</v>
      </c>
      <c r="D442" s="1">
        <v>4</v>
      </c>
      <c r="E442" s="56">
        <v>5.2622410822047293E-2</v>
      </c>
      <c r="F442" s="49">
        <v>0.26925790187238918</v>
      </c>
    </row>
    <row r="443" spans="1:6" ht="14.25" x14ac:dyDescent="0.4">
      <c r="A443" s="42" t="s">
        <v>20</v>
      </c>
      <c r="B443" s="25">
        <v>2</v>
      </c>
      <c r="C443" s="32" t="s">
        <v>1</v>
      </c>
      <c r="D443" s="1">
        <v>5</v>
      </c>
      <c r="E443" s="56">
        <v>6.4435753520927244E-2</v>
      </c>
      <c r="F443" s="49">
        <v>0.63893642810604179</v>
      </c>
    </row>
    <row r="444" spans="1:6" ht="14.25" x14ac:dyDescent="0.4">
      <c r="A444" s="43" t="s">
        <v>20</v>
      </c>
      <c r="B444" s="26">
        <v>3</v>
      </c>
      <c r="C444" s="33" t="s">
        <v>429</v>
      </c>
      <c r="D444" s="2">
        <v>1</v>
      </c>
      <c r="E444" s="57">
        <v>4.4260525539042034E-4</v>
      </c>
      <c r="F444" s="50">
        <v>2.0753039336134113E-4</v>
      </c>
    </row>
    <row r="445" spans="1:6" ht="14.25" x14ac:dyDescent="0.4">
      <c r="A445" s="43" t="s">
        <v>20</v>
      </c>
      <c r="B445" s="26">
        <v>3</v>
      </c>
      <c r="C445" s="33" t="s">
        <v>429</v>
      </c>
      <c r="D445" s="2">
        <v>2</v>
      </c>
      <c r="E445" s="57">
        <v>4.6552095977807129E-2</v>
      </c>
      <c r="F445" s="50">
        <v>4.4763498916367751E-2</v>
      </c>
    </row>
    <row r="446" spans="1:6" ht="14.25" x14ac:dyDescent="0.4">
      <c r="A446" s="43" t="s">
        <v>20</v>
      </c>
      <c r="B446" s="26">
        <v>3</v>
      </c>
      <c r="C446" s="33" t="s">
        <v>429</v>
      </c>
      <c r="D446" s="2">
        <v>3</v>
      </c>
      <c r="E446" s="57">
        <v>2.5518052905598394E-2</v>
      </c>
      <c r="F446" s="50">
        <v>0.1599518288320102</v>
      </c>
    </row>
    <row r="447" spans="1:6" ht="15" customHeight="1" x14ac:dyDescent="0.4">
      <c r="A447" s="43" t="s">
        <v>20</v>
      </c>
      <c r="B447" s="26">
        <v>3</v>
      </c>
      <c r="C447" s="33" t="s">
        <v>429</v>
      </c>
      <c r="D447" s="2">
        <v>4</v>
      </c>
      <c r="E447" s="57">
        <v>7.4450648257530408E-2</v>
      </c>
      <c r="F447" s="50">
        <v>0.39442384223722282</v>
      </c>
    </row>
    <row r="448" spans="1:6" ht="14.25" x14ac:dyDescent="0.4">
      <c r="A448" s="43" t="s">
        <v>20</v>
      </c>
      <c r="B448" s="26">
        <v>3</v>
      </c>
      <c r="C448" s="33" t="s">
        <v>429</v>
      </c>
      <c r="D448" s="2">
        <v>5</v>
      </c>
      <c r="E448" s="57">
        <v>5.951140103418763E-2</v>
      </c>
      <c r="F448" s="50">
        <v>0.69304148471461113</v>
      </c>
    </row>
    <row r="449" spans="1:6" ht="14.25" x14ac:dyDescent="0.4">
      <c r="A449" s="44" t="s">
        <v>20</v>
      </c>
      <c r="B449" s="27">
        <v>4</v>
      </c>
      <c r="C449" s="37" t="s">
        <v>2</v>
      </c>
      <c r="D449" s="3">
        <v>1</v>
      </c>
      <c r="E449" s="58">
        <v>1.2471010438138254E-2</v>
      </c>
      <c r="F449" s="51">
        <v>1.7510225459300751E-2</v>
      </c>
    </row>
    <row r="450" spans="1:6" ht="14.25" x14ac:dyDescent="0.4">
      <c r="A450" s="44" t="s">
        <v>20</v>
      </c>
      <c r="B450" s="27">
        <v>4</v>
      </c>
      <c r="C450" s="37" t="s">
        <v>2</v>
      </c>
      <c r="D450" s="3">
        <v>2</v>
      </c>
      <c r="E450" s="58">
        <v>4.7685907008765682E-2</v>
      </c>
      <c r="F450" s="51">
        <v>0.14312521678029924</v>
      </c>
    </row>
    <row r="451" spans="1:6" ht="14.25" x14ac:dyDescent="0.4">
      <c r="A451" s="44" t="s">
        <v>20</v>
      </c>
      <c r="B451" s="27">
        <v>4</v>
      </c>
      <c r="C451" s="37" t="s">
        <v>2</v>
      </c>
      <c r="D451" s="3">
        <v>3</v>
      </c>
      <c r="E451" s="58">
        <v>0.1028666660216789</v>
      </c>
      <c r="F451" s="51">
        <v>0.3229692436329491</v>
      </c>
    </row>
    <row r="452" spans="1:6" ht="15" customHeight="1" x14ac:dyDescent="0.4">
      <c r="A452" s="44" t="s">
        <v>20</v>
      </c>
      <c r="B452" s="27">
        <v>4</v>
      </c>
      <c r="C452" s="37" t="s">
        <v>2</v>
      </c>
      <c r="D452" s="3">
        <v>4</v>
      </c>
      <c r="E452" s="58">
        <v>8.2163632556242441E-2</v>
      </c>
      <c r="F452" s="51">
        <v>0.51816505096157695</v>
      </c>
    </row>
    <row r="453" spans="1:6" ht="14.25" x14ac:dyDescent="0.4">
      <c r="A453" s="44" t="s">
        <v>20</v>
      </c>
      <c r="B453" s="27">
        <v>4</v>
      </c>
      <c r="C453" s="37" t="s">
        <v>2</v>
      </c>
      <c r="D453" s="3">
        <v>5</v>
      </c>
      <c r="E453" s="58">
        <v>7.8531063471768275E-2</v>
      </c>
      <c r="F453" s="51">
        <v>0.67264340868715378</v>
      </c>
    </row>
    <row r="454" spans="1:6" ht="14.25" x14ac:dyDescent="0.4">
      <c r="A454" s="45" t="s">
        <v>20</v>
      </c>
      <c r="B454" s="28">
        <v>5</v>
      </c>
      <c r="C454" s="38" t="s">
        <v>3</v>
      </c>
      <c r="D454" s="4">
        <v>1</v>
      </c>
      <c r="E454" s="59">
        <v>1.1199976553385272E-2</v>
      </c>
      <c r="F454" s="52">
        <v>1.3494440076582367E-2</v>
      </c>
    </row>
    <row r="455" spans="1:6" ht="14.25" x14ac:dyDescent="0.4">
      <c r="A455" s="45" t="s">
        <v>20</v>
      </c>
      <c r="B455" s="28">
        <v>5</v>
      </c>
      <c r="C455" s="38" t="s">
        <v>3</v>
      </c>
      <c r="D455" s="4">
        <v>2</v>
      </c>
      <c r="E455" s="59">
        <v>5.2776421011895593E-2</v>
      </c>
      <c r="F455" s="52">
        <v>7.8073524693245841E-2</v>
      </c>
    </row>
    <row r="456" spans="1:6" ht="14.25" x14ac:dyDescent="0.4">
      <c r="A456" s="45" t="s">
        <v>20</v>
      </c>
      <c r="B456" s="28">
        <v>5</v>
      </c>
      <c r="C456" s="38" t="s">
        <v>3</v>
      </c>
      <c r="D456" s="4">
        <v>3</v>
      </c>
      <c r="E456" s="59">
        <v>7.7747340419276195E-2</v>
      </c>
      <c r="F456" s="52">
        <v>0.20724312037652109</v>
      </c>
    </row>
    <row r="457" spans="1:6" ht="15" customHeight="1" x14ac:dyDescent="0.4">
      <c r="A457" s="45" t="s">
        <v>20</v>
      </c>
      <c r="B457" s="28">
        <v>5</v>
      </c>
      <c r="C457" s="38" t="s">
        <v>3</v>
      </c>
      <c r="D457" s="4">
        <v>4</v>
      </c>
      <c r="E457" s="59">
        <v>7.3396060859155399E-2</v>
      </c>
      <c r="F457" s="52">
        <v>0.35051352124546986</v>
      </c>
    </row>
    <row r="458" spans="1:6" ht="14.25" x14ac:dyDescent="0.4">
      <c r="A458" s="45" t="s">
        <v>20</v>
      </c>
      <c r="B458" s="28">
        <v>5</v>
      </c>
      <c r="C458" s="38" t="s">
        <v>3</v>
      </c>
      <c r="D458" s="4">
        <v>5</v>
      </c>
      <c r="E458" s="59">
        <v>9.7118736700578245E-2</v>
      </c>
      <c r="F458" s="52">
        <v>0.59039437132089079</v>
      </c>
    </row>
    <row r="459" spans="1:6" ht="14.25" x14ac:dyDescent="0.4">
      <c r="A459" s="46" t="s">
        <v>20</v>
      </c>
      <c r="B459" s="29">
        <v>6</v>
      </c>
      <c r="C459" s="34" t="s">
        <v>4</v>
      </c>
      <c r="D459" s="5">
        <v>1</v>
      </c>
      <c r="E459" s="60">
        <v>2.0927315876966581E-2</v>
      </c>
      <c r="F459" s="53">
        <v>2.341995824260993E-2</v>
      </c>
    </row>
    <row r="460" spans="1:6" ht="14.25" x14ac:dyDescent="0.4">
      <c r="A460" s="46" t="s">
        <v>20</v>
      </c>
      <c r="B460" s="29">
        <v>6</v>
      </c>
      <c r="C460" s="34" t="s">
        <v>4</v>
      </c>
      <c r="D460" s="5">
        <v>2</v>
      </c>
      <c r="E460" s="60">
        <v>6.2761905200818702E-2</v>
      </c>
      <c r="F460" s="53">
        <v>0.15670477494199767</v>
      </c>
    </row>
    <row r="461" spans="1:6" ht="14.25" x14ac:dyDescent="0.4">
      <c r="A461" s="46" t="s">
        <v>20</v>
      </c>
      <c r="B461" s="29">
        <v>6</v>
      </c>
      <c r="C461" s="34" t="s">
        <v>4</v>
      </c>
      <c r="D461" s="5">
        <v>3</v>
      </c>
      <c r="E461" s="60">
        <v>0.17221985948296656</v>
      </c>
      <c r="F461" s="53">
        <v>0.36906218411332364</v>
      </c>
    </row>
    <row r="462" spans="1:6" ht="15" customHeight="1" x14ac:dyDescent="0.4">
      <c r="A462" s="47" t="s">
        <v>20</v>
      </c>
      <c r="B462" s="30">
        <v>6</v>
      </c>
      <c r="C462" s="35" t="s">
        <v>4</v>
      </c>
      <c r="D462" s="6">
        <v>4</v>
      </c>
      <c r="E462" s="61">
        <v>0.19063574231253494</v>
      </c>
      <c r="F462" s="54">
        <v>0.45828165808171734</v>
      </c>
    </row>
    <row r="463" spans="1:6" ht="14.25" x14ac:dyDescent="0.4">
      <c r="A463" s="41" t="s">
        <v>21</v>
      </c>
      <c r="B463" s="24">
        <v>1</v>
      </c>
      <c r="C463" s="31" t="s">
        <v>0</v>
      </c>
      <c r="D463" s="7">
        <v>1</v>
      </c>
      <c r="E463" s="55">
        <v>1.5367009721972136E-2</v>
      </c>
      <c r="F463" s="48">
        <v>1.2406726125851164E-2</v>
      </c>
    </row>
    <row r="464" spans="1:6" ht="14.25" x14ac:dyDescent="0.4">
      <c r="A464" s="41" t="s">
        <v>21</v>
      </c>
      <c r="B464" s="24">
        <v>1</v>
      </c>
      <c r="C464" s="31" t="s">
        <v>0</v>
      </c>
      <c r="D464" s="7">
        <v>2</v>
      </c>
      <c r="E464" s="55">
        <v>4.2792693908963418E-2</v>
      </c>
      <c r="F464" s="48">
        <v>8.1070102351394932E-2</v>
      </c>
    </row>
    <row r="465" spans="1:6" ht="14.25" x14ac:dyDescent="0.4">
      <c r="A465" s="41" t="s">
        <v>21</v>
      </c>
      <c r="B465" s="24">
        <v>1</v>
      </c>
      <c r="C465" s="31" t="s">
        <v>0</v>
      </c>
      <c r="D465" s="7">
        <v>3</v>
      </c>
      <c r="E465" s="55">
        <v>8.7134737043914889E-2</v>
      </c>
      <c r="F465" s="48">
        <v>0.18326636849734448</v>
      </c>
    </row>
    <row r="466" spans="1:6" ht="15" customHeight="1" x14ac:dyDescent="0.4">
      <c r="A466" s="41" t="s">
        <v>21</v>
      </c>
      <c r="B466" s="24">
        <v>1</v>
      </c>
      <c r="C466" s="31" t="s">
        <v>0</v>
      </c>
      <c r="D466" s="7">
        <v>4</v>
      </c>
      <c r="E466" s="55">
        <v>0.18564579201641493</v>
      </c>
      <c r="F466" s="48">
        <v>0.32475796544679086</v>
      </c>
    </row>
    <row r="467" spans="1:6" ht="14.25" x14ac:dyDescent="0.4">
      <c r="A467" s="41" t="s">
        <v>21</v>
      </c>
      <c r="B467" s="24">
        <v>1</v>
      </c>
      <c r="C467" s="31" t="s">
        <v>0</v>
      </c>
      <c r="D467" s="7">
        <v>5</v>
      </c>
      <c r="E467" s="55">
        <v>0.22570283851164014</v>
      </c>
      <c r="F467" s="48">
        <v>0.46774303401931083</v>
      </c>
    </row>
    <row r="468" spans="1:6" ht="14.25" x14ac:dyDescent="0.4">
      <c r="A468" s="42" t="s">
        <v>21</v>
      </c>
      <c r="B468" s="25">
        <v>2</v>
      </c>
      <c r="C468" s="32" t="s">
        <v>1</v>
      </c>
      <c r="D468" s="1">
        <v>1</v>
      </c>
      <c r="E468" s="56">
        <v>6.5805206613447605E-3</v>
      </c>
      <c r="F468" s="49">
        <v>1.5565401685681572E-2</v>
      </c>
    </row>
    <row r="469" spans="1:6" ht="14.25" x14ac:dyDescent="0.4">
      <c r="A469" s="42" t="s">
        <v>21</v>
      </c>
      <c r="B469" s="25">
        <v>2</v>
      </c>
      <c r="C469" s="32" t="s">
        <v>1</v>
      </c>
      <c r="D469" s="1">
        <v>2</v>
      </c>
      <c r="E469" s="56">
        <v>5.2039861112797202E-2</v>
      </c>
      <c r="F469" s="49">
        <v>6.3269539342681771E-2</v>
      </c>
    </row>
    <row r="470" spans="1:6" ht="14.25" x14ac:dyDescent="0.4">
      <c r="A470" s="42" t="s">
        <v>21</v>
      </c>
      <c r="B470" s="25">
        <v>2</v>
      </c>
      <c r="C470" s="32" t="s">
        <v>1</v>
      </c>
      <c r="D470" s="1">
        <v>3</v>
      </c>
      <c r="E470" s="56">
        <v>9.8582839353552706E-2</v>
      </c>
      <c r="F470" s="49">
        <v>0.32396333981576525</v>
      </c>
    </row>
    <row r="471" spans="1:6" ht="15" customHeight="1" x14ac:dyDescent="0.4">
      <c r="A471" s="42" t="s">
        <v>21</v>
      </c>
      <c r="B471" s="25">
        <v>2</v>
      </c>
      <c r="C471" s="32" t="s">
        <v>1</v>
      </c>
      <c r="D471" s="1">
        <v>4</v>
      </c>
      <c r="E471" s="56">
        <v>0.13099148464613419</v>
      </c>
      <c r="F471" s="49">
        <v>0.56792420471645333</v>
      </c>
    </row>
    <row r="472" spans="1:6" ht="14.25" x14ac:dyDescent="0.4">
      <c r="A472" s="42" t="s">
        <v>21</v>
      </c>
      <c r="B472" s="25">
        <v>2</v>
      </c>
      <c r="C472" s="32" t="s">
        <v>1</v>
      </c>
      <c r="D472" s="1">
        <v>5</v>
      </c>
      <c r="E472" s="56">
        <v>4.9903052442994401E-2</v>
      </c>
      <c r="F472" s="49">
        <v>0.76555860616502391</v>
      </c>
    </row>
    <row r="473" spans="1:6" ht="14.25" x14ac:dyDescent="0.4">
      <c r="A473" s="43" t="s">
        <v>21</v>
      </c>
      <c r="B473" s="26">
        <v>3</v>
      </c>
      <c r="C473" s="33" t="s">
        <v>429</v>
      </c>
      <c r="D473" s="2">
        <v>1</v>
      </c>
      <c r="E473" s="57">
        <v>1.6971444829805577E-3</v>
      </c>
      <c r="F473" s="50">
        <v>1.462370222021191E-2</v>
      </c>
    </row>
    <row r="474" spans="1:6" ht="14.25" x14ac:dyDescent="0.4">
      <c r="A474" s="43" t="s">
        <v>21</v>
      </c>
      <c r="B474" s="26">
        <v>3</v>
      </c>
      <c r="C474" s="33" t="s">
        <v>429</v>
      </c>
      <c r="D474" s="2">
        <v>2</v>
      </c>
      <c r="E474" s="57">
        <v>3.4885919933042409E-2</v>
      </c>
      <c r="F474" s="50">
        <v>0.10641212793247155</v>
      </c>
    </row>
    <row r="475" spans="1:6" ht="14.25" x14ac:dyDescent="0.4">
      <c r="A475" s="43" t="s">
        <v>21</v>
      </c>
      <c r="B475" s="26">
        <v>3</v>
      </c>
      <c r="C475" s="33" t="s">
        <v>429</v>
      </c>
      <c r="D475" s="2">
        <v>3</v>
      </c>
      <c r="E475" s="57">
        <v>4.8733717945170632E-2</v>
      </c>
      <c r="F475" s="50">
        <v>0.38094814997409426</v>
      </c>
    </row>
    <row r="476" spans="1:6" ht="15" customHeight="1" x14ac:dyDescent="0.4">
      <c r="A476" s="43" t="s">
        <v>21</v>
      </c>
      <c r="B476" s="26">
        <v>3</v>
      </c>
      <c r="C476" s="33" t="s">
        <v>429</v>
      </c>
      <c r="D476" s="2">
        <v>4</v>
      </c>
      <c r="E476" s="57">
        <v>5.1163480719575612E-2</v>
      </c>
      <c r="F476" s="50">
        <v>0.66518199186303273</v>
      </c>
    </row>
    <row r="477" spans="1:6" ht="14.25" x14ac:dyDescent="0.4">
      <c r="A477" s="43" t="s">
        <v>21</v>
      </c>
      <c r="B477" s="26">
        <v>3</v>
      </c>
      <c r="C477" s="33" t="s">
        <v>429</v>
      </c>
      <c r="D477" s="2">
        <v>5</v>
      </c>
      <c r="E477" s="57">
        <v>0</v>
      </c>
      <c r="F477" s="50">
        <v>0.8205976601218915</v>
      </c>
    </row>
    <row r="478" spans="1:6" ht="14.25" x14ac:dyDescent="0.4">
      <c r="A478" s="44" t="s">
        <v>21</v>
      </c>
      <c r="B478" s="27">
        <v>4</v>
      </c>
      <c r="C478" s="37" t="s">
        <v>2</v>
      </c>
      <c r="D478" s="3">
        <v>1</v>
      </c>
      <c r="E478" s="58">
        <v>4.3352627699690213E-2</v>
      </c>
      <c r="F478" s="51">
        <v>3.0942595156679926E-2</v>
      </c>
    </row>
    <row r="479" spans="1:6" ht="14.25" x14ac:dyDescent="0.4">
      <c r="A479" s="44" t="s">
        <v>21</v>
      </c>
      <c r="B479" s="27">
        <v>4</v>
      </c>
      <c r="C479" s="37" t="s">
        <v>2</v>
      </c>
      <c r="D479" s="3">
        <v>2</v>
      </c>
      <c r="E479" s="58">
        <v>0.17228773650239435</v>
      </c>
      <c r="F479" s="51">
        <v>0.20823987652740841</v>
      </c>
    </row>
    <row r="480" spans="1:6" ht="14.25" x14ac:dyDescent="0.4">
      <c r="A480" s="44" t="s">
        <v>21</v>
      </c>
      <c r="B480" s="27">
        <v>4</v>
      </c>
      <c r="C480" s="37" t="s">
        <v>2</v>
      </c>
      <c r="D480" s="3">
        <v>3</v>
      </c>
      <c r="E480" s="58">
        <v>0.21211567750054894</v>
      </c>
      <c r="F480" s="51">
        <v>0.32012653893269277</v>
      </c>
    </row>
    <row r="481" spans="1:6" ht="15" customHeight="1" x14ac:dyDescent="0.4">
      <c r="A481" s="44" t="s">
        <v>21</v>
      </c>
      <c r="B481" s="27">
        <v>4</v>
      </c>
      <c r="C481" s="37" t="s">
        <v>2</v>
      </c>
      <c r="D481" s="3">
        <v>4</v>
      </c>
      <c r="E481" s="58">
        <v>0.21537151340977678</v>
      </c>
      <c r="F481" s="51">
        <v>0.5137090654417219</v>
      </c>
    </row>
    <row r="482" spans="1:6" ht="14.25" x14ac:dyDescent="0.4">
      <c r="A482" s="44" t="s">
        <v>21</v>
      </c>
      <c r="B482" s="27">
        <v>4</v>
      </c>
      <c r="C482" s="37" t="s">
        <v>2</v>
      </c>
      <c r="D482" s="3">
        <v>5</v>
      </c>
      <c r="E482" s="58">
        <v>0.21687914326727004</v>
      </c>
      <c r="F482" s="51">
        <v>0.59847758203197632</v>
      </c>
    </row>
    <row r="483" spans="1:6" ht="14.25" x14ac:dyDescent="0.4">
      <c r="A483" s="45" t="s">
        <v>21</v>
      </c>
      <c r="B483" s="28">
        <v>5</v>
      </c>
      <c r="C483" s="38" t="s">
        <v>3</v>
      </c>
      <c r="D483" s="4">
        <v>1</v>
      </c>
      <c r="E483" s="59">
        <v>3.7777235446475321E-2</v>
      </c>
      <c r="F483" s="52">
        <v>4.7668156055853887E-2</v>
      </c>
    </row>
    <row r="484" spans="1:6" ht="14.25" x14ac:dyDescent="0.4">
      <c r="A484" s="45" t="s">
        <v>21</v>
      </c>
      <c r="B484" s="28">
        <v>5</v>
      </c>
      <c r="C484" s="38" t="s">
        <v>3</v>
      </c>
      <c r="D484" s="4">
        <v>2</v>
      </c>
      <c r="E484" s="59">
        <v>7.5919905218046993E-2</v>
      </c>
      <c r="F484" s="52">
        <v>0.17704606099593989</v>
      </c>
    </row>
    <row r="485" spans="1:6" ht="14.25" x14ac:dyDescent="0.4">
      <c r="A485" s="45" t="s">
        <v>21</v>
      </c>
      <c r="B485" s="28">
        <v>5</v>
      </c>
      <c r="C485" s="38" t="s">
        <v>3</v>
      </c>
      <c r="D485" s="4">
        <v>3</v>
      </c>
      <c r="E485" s="59">
        <v>0.12727409288014968</v>
      </c>
      <c r="F485" s="52">
        <v>0.35940122244239547</v>
      </c>
    </row>
    <row r="486" spans="1:6" ht="15" customHeight="1" x14ac:dyDescent="0.4">
      <c r="A486" s="45" t="s">
        <v>21</v>
      </c>
      <c r="B486" s="28">
        <v>5</v>
      </c>
      <c r="C486" s="38" t="s">
        <v>3</v>
      </c>
      <c r="D486" s="4">
        <v>4</v>
      </c>
      <c r="E486" s="59">
        <v>5.1570968663356385E-2</v>
      </c>
      <c r="F486" s="52">
        <v>0.58754919481282009</v>
      </c>
    </row>
    <row r="487" spans="1:6" ht="14.25" x14ac:dyDescent="0.4">
      <c r="A487" s="45" t="s">
        <v>21</v>
      </c>
      <c r="B487" s="28">
        <v>5</v>
      </c>
      <c r="C487" s="38" t="s">
        <v>3</v>
      </c>
      <c r="D487" s="4">
        <v>5</v>
      </c>
      <c r="E487" s="59">
        <v>1.3093976229930131E-2</v>
      </c>
      <c r="F487" s="52">
        <v>0.79027477400273116</v>
      </c>
    </row>
    <row r="488" spans="1:6" ht="14.25" x14ac:dyDescent="0.4">
      <c r="A488" s="46" t="s">
        <v>21</v>
      </c>
      <c r="B488" s="29">
        <v>6</v>
      </c>
      <c r="C488" s="34" t="s">
        <v>4</v>
      </c>
      <c r="D488" s="5">
        <v>1</v>
      </c>
      <c r="E488" s="60">
        <v>1.5293321301906557E-2</v>
      </c>
      <c r="F488" s="53">
        <v>1.3177206709342705E-2</v>
      </c>
    </row>
    <row r="489" spans="1:6" ht="14.25" x14ac:dyDescent="0.4">
      <c r="A489" s="46" t="s">
        <v>21</v>
      </c>
      <c r="B489" s="29">
        <v>6</v>
      </c>
      <c r="C489" s="34" t="s">
        <v>4</v>
      </c>
      <c r="D489" s="5">
        <v>2</v>
      </c>
      <c r="E489" s="60">
        <v>8.2617030276005976E-2</v>
      </c>
      <c r="F489" s="53">
        <v>0.14237026052404725</v>
      </c>
    </row>
    <row r="490" spans="1:6" ht="14.25" x14ac:dyDescent="0.4">
      <c r="A490" s="46" t="s">
        <v>21</v>
      </c>
      <c r="B490" s="29">
        <v>6</v>
      </c>
      <c r="C490" s="34" t="s">
        <v>4</v>
      </c>
      <c r="D490" s="5">
        <v>3</v>
      </c>
      <c r="E490" s="60">
        <v>0.16655537010947849</v>
      </c>
      <c r="F490" s="53">
        <v>0.25812545335466841</v>
      </c>
    </row>
    <row r="491" spans="1:6" ht="15" customHeight="1" x14ac:dyDescent="0.4">
      <c r="A491" s="47" t="s">
        <v>21</v>
      </c>
      <c r="B491" s="30">
        <v>6</v>
      </c>
      <c r="C491" s="35" t="s">
        <v>4</v>
      </c>
      <c r="D491" s="6">
        <v>4</v>
      </c>
      <c r="E491" s="61">
        <v>0.21203302095988066</v>
      </c>
      <c r="F491" s="54">
        <v>0.32335058627655883</v>
      </c>
    </row>
    <row r="492" spans="1:6" ht="14.25" x14ac:dyDescent="0.4">
      <c r="A492" s="41" t="s">
        <v>22</v>
      </c>
      <c r="B492" s="24">
        <v>1</v>
      </c>
      <c r="C492" s="31" t="s">
        <v>0</v>
      </c>
      <c r="D492" s="7">
        <v>1</v>
      </c>
      <c r="E492" s="55">
        <v>6.1146773566276846E-2</v>
      </c>
      <c r="F492" s="48">
        <v>4.0322383631858617E-2</v>
      </c>
    </row>
    <row r="493" spans="1:6" ht="14.25" x14ac:dyDescent="0.4">
      <c r="A493" s="41" t="s">
        <v>22</v>
      </c>
      <c r="B493" s="24">
        <v>1</v>
      </c>
      <c r="C493" s="31" t="s">
        <v>0</v>
      </c>
      <c r="D493" s="7">
        <v>2</v>
      </c>
      <c r="E493" s="55">
        <v>7.3459023839116316E-2</v>
      </c>
      <c r="F493" s="48">
        <v>6.9079839636025375E-2</v>
      </c>
    </row>
    <row r="494" spans="1:6" ht="14.25" x14ac:dyDescent="0.4">
      <c r="A494" s="41" t="s">
        <v>22</v>
      </c>
      <c r="B494" s="24">
        <v>1</v>
      </c>
      <c r="C494" s="31" t="s">
        <v>0</v>
      </c>
      <c r="D494" s="7">
        <v>3</v>
      </c>
      <c r="E494" s="55">
        <v>6.9697654426177383E-2</v>
      </c>
      <c r="F494" s="48">
        <v>0.22394814279505229</v>
      </c>
    </row>
    <row r="495" spans="1:6" ht="15" customHeight="1" x14ac:dyDescent="0.4">
      <c r="A495" s="41" t="s">
        <v>22</v>
      </c>
      <c r="B495" s="24">
        <v>1</v>
      </c>
      <c r="C495" s="31" t="s">
        <v>0</v>
      </c>
      <c r="D495" s="7">
        <v>4</v>
      </c>
      <c r="E495" s="55">
        <v>0.13725977877979836</v>
      </c>
      <c r="F495" s="48">
        <v>0.40109917149396501</v>
      </c>
    </row>
    <row r="496" spans="1:6" ht="14.25" x14ac:dyDescent="0.4">
      <c r="A496" s="41" t="s">
        <v>22</v>
      </c>
      <c r="B496" s="24">
        <v>1</v>
      </c>
      <c r="C496" s="31" t="s">
        <v>0</v>
      </c>
      <c r="D496" s="7">
        <v>5</v>
      </c>
      <c r="E496" s="55">
        <v>0.10931271772282265</v>
      </c>
      <c r="F496" s="48">
        <v>0.47605964873546924</v>
      </c>
    </row>
    <row r="497" spans="1:6" ht="14.25" x14ac:dyDescent="0.4">
      <c r="A497" s="42" t="s">
        <v>22</v>
      </c>
      <c r="B497" s="25">
        <v>2</v>
      </c>
      <c r="C497" s="32" t="s">
        <v>1</v>
      </c>
      <c r="D497" s="1">
        <v>1</v>
      </c>
      <c r="E497" s="56">
        <v>3.529483932493227E-2</v>
      </c>
      <c r="F497" s="49">
        <v>2.2605775596352216E-2</v>
      </c>
    </row>
    <row r="498" spans="1:6" ht="14.25" x14ac:dyDescent="0.4">
      <c r="A498" s="42" t="s">
        <v>22</v>
      </c>
      <c r="B498" s="25">
        <v>2</v>
      </c>
      <c r="C498" s="32" t="s">
        <v>1</v>
      </c>
      <c r="D498" s="1">
        <v>2</v>
      </c>
      <c r="E498" s="56">
        <v>8.4532424462574321E-2</v>
      </c>
      <c r="F498" s="49">
        <v>9.170935874657786E-2</v>
      </c>
    </row>
    <row r="499" spans="1:6" ht="14.25" x14ac:dyDescent="0.4">
      <c r="A499" s="42" t="s">
        <v>22</v>
      </c>
      <c r="B499" s="25">
        <v>2</v>
      </c>
      <c r="C499" s="32" t="s">
        <v>1</v>
      </c>
      <c r="D499" s="1">
        <v>3</v>
      </c>
      <c r="E499" s="56">
        <v>0.13374914395101653</v>
      </c>
      <c r="F499" s="49">
        <v>0.36207820940119234</v>
      </c>
    </row>
    <row r="500" spans="1:6" ht="15" customHeight="1" x14ac:dyDescent="0.4">
      <c r="A500" s="42" t="s">
        <v>22</v>
      </c>
      <c r="B500" s="25">
        <v>2</v>
      </c>
      <c r="C500" s="32" t="s">
        <v>1</v>
      </c>
      <c r="D500" s="1">
        <v>4</v>
      </c>
      <c r="E500" s="56">
        <v>6.4414268936160327E-2</v>
      </c>
      <c r="F500" s="49">
        <v>0.69926332890439602</v>
      </c>
    </row>
    <row r="501" spans="1:6" ht="14.25" x14ac:dyDescent="0.4">
      <c r="A501" s="42" t="s">
        <v>22</v>
      </c>
      <c r="B501" s="25">
        <v>2</v>
      </c>
      <c r="C501" s="32" t="s">
        <v>1</v>
      </c>
      <c r="D501" s="1">
        <v>5</v>
      </c>
      <c r="E501" s="56">
        <v>3.5935828939865154E-2</v>
      </c>
      <c r="F501" s="49">
        <v>0.82704367567770121</v>
      </c>
    </row>
    <row r="502" spans="1:6" ht="14.25" x14ac:dyDescent="0.4">
      <c r="A502" s="43" t="s">
        <v>22</v>
      </c>
      <c r="B502" s="26">
        <v>3</v>
      </c>
      <c r="C502" s="33" t="s">
        <v>429</v>
      </c>
      <c r="D502" s="2">
        <v>1</v>
      </c>
      <c r="E502" s="57">
        <v>6.8355129440101345E-2</v>
      </c>
      <c r="F502" s="50">
        <v>5.490659530905783E-2</v>
      </c>
    </row>
    <row r="503" spans="1:6" ht="14.25" x14ac:dyDescent="0.4">
      <c r="A503" s="43" t="s">
        <v>22</v>
      </c>
      <c r="B503" s="26">
        <v>3</v>
      </c>
      <c r="C503" s="33" t="s">
        <v>429</v>
      </c>
      <c r="D503" s="2">
        <v>2</v>
      </c>
      <c r="E503" s="57">
        <v>6.8760198309846698E-2</v>
      </c>
      <c r="F503" s="50">
        <v>0.15030966828580347</v>
      </c>
    </row>
    <row r="504" spans="1:6" ht="14.25" x14ac:dyDescent="0.4">
      <c r="A504" s="43" t="s">
        <v>22</v>
      </c>
      <c r="B504" s="26">
        <v>3</v>
      </c>
      <c r="C504" s="33" t="s">
        <v>429</v>
      </c>
      <c r="D504" s="2">
        <v>3</v>
      </c>
      <c r="E504" s="57">
        <v>8.200745364719482E-2</v>
      </c>
      <c r="F504" s="50">
        <v>0.37291986154280193</v>
      </c>
    </row>
    <row r="505" spans="1:6" ht="15" customHeight="1" x14ac:dyDescent="0.4">
      <c r="A505" s="43" t="s">
        <v>22</v>
      </c>
      <c r="B505" s="26">
        <v>3</v>
      </c>
      <c r="C505" s="33" t="s">
        <v>429</v>
      </c>
      <c r="D505" s="2">
        <v>4</v>
      </c>
      <c r="E505" s="57">
        <v>6.3855227014023158E-2</v>
      </c>
      <c r="F505" s="50">
        <v>0.7231220816523759</v>
      </c>
    </row>
    <row r="506" spans="1:6" ht="14.25" x14ac:dyDescent="0.4">
      <c r="A506" s="43" t="s">
        <v>22</v>
      </c>
      <c r="B506" s="26">
        <v>3</v>
      </c>
      <c r="C506" s="33" t="s">
        <v>429</v>
      </c>
      <c r="D506" s="2">
        <v>5</v>
      </c>
      <c r="E506" s="57">
        <v>3.9740999459228748E-3</v>
      </c>
      <c r="F506" s="50">
        <v>0.88708464523386654</v>
      </c>
    </row>
    <row r="507" spans="1:6" ht="14.25" x14ac:dyDescent="0.4">
      <c r="A507" s="44" t="s">
        <v>22</v>
      </c>
      <c r="B507" s="27">
        <v>4</v>
      </c>
      <c r="C507" s="37" t="s">
        <v>2</v>
      </c>
      <c r="D507" s="3">
        <v>1</v>
      </c>
      <c r="E507" s="58">
        <v>0.11054187271940617</v>
      </c>
      <c r="F507" s="51">
        <v>8.6899728860423159E-2</v>
      </c>
    </row>
    <row r="508" spans="1:6" ht="14.25" x14ac:dyDescent="0.4">
      <c r="A508" s="44" t="s">
        <v>22</v>
      </c>
      <c r="B508" s="27">
        <v>4</v>
      </c>
      <c r="C508" s="37" t="s">
        <v>2</v>
      </c>
      <c r="D508" s="3">
        <v>2</v>
      </c>
      <c r="E508" s="58">
        <v>0.1079916299130408</v>
      </c>
      <c r="F508" s="51">
        <v>0.25445718080318153</v>
      </c>
    </row>
    <row r="509" spans="1:6" ht="14.25" x14ac:dyDescent="0.4">
      <c r="A509" s="44" t="s">
        <v>22</v>
      </c>
      <c r="B509" s="27">
        <v>4</v>
      </c>
      <c r="C509" s="37" t="s">
        <v>2</v>
      </c>
      <c r="D509" s="3">
        <v>3</v>
      </c>
      <c r="E509" s="58">
        <v>0.14423561380644739</v>
      </c>
      <c r="F509" s="51">
        <v>0.49095603148480166</v>
      </c>
    </row>
    <row r="510" spans="1:6" ht="15" customHeight="1" x14ac:dyDescent="0.4">
      <c r="A510" s="44" t="s">
        <v>22</v>
      </c>
      <c r="B510" s="27">
        <v>4</v>
      </c>
      <c r="C510" s="37" t="s">
        <v>2</v>
      </c>
      <c r="D510" s="3">
        <v>4</v>
      </c>
      <c r="E510" s="58">
        <v>0.12867035365973725</v>
      </c>
      <c r="F510" s="51">
        <v>0.61772981748269407</v>
      </c>
    </row>
    <row r="511" spans="1:6" ht="14.25" x14ac:dyDescent="0.4">
      <c r="A511" s="44" t="s">
        <v>22</v>
      </c>
      <c r="B511" s="27">
        <v>4</v>
      </c>
      <c r="C511" s="37" t="s">
        <v>2</v>
      </c>
      <c r="D511" s="3">
        <v>5</v>
      </c>
      <c r="E511" s="58">
        <v>0.11001981591320587</v>
      </c>
      <c r="F511" s="51">
        <v>0.73544425959897164</v>
      </c>
    </row>
    <row r="512" spans="1:6" ht="14.25" x14ac:dyDescent="0.4">
      <c r="A512" s="45" t="s">
        <v>22</v>
      </c>
      <c r="B512" s="28">
        <v>5</v>
      </c>
      <c r="C512" s="38" t="s">
        <v>3</v>
      </c>
      <c r="D512" s="4">
        <v>1</v>
      </c>
      <c r="E512" s="59">
        <v>1.5804741466874283E-2</v>
      </c>
      <c r="F512" s="52">
        <v>3.5080657739721126E-2</v>
      </c>
    </row>
    <row r="513" spans="1:6" ht="14.25" x14ac:dyDescent="0.4">
      <c r="A513" s="45" t="s">
        <v>22</v>
      </c>
      <c r="B513" s="28">
        <v>5</v>
      </c>
      <c r="C513" s="38" t="s">
        <v>3</v>
      </c>
      <c r="D513" s="4">
        <v>2</v>
      </c>
      <c r="E513" s="59">
        <v>0.13710251153293465</v>
      </c>
      <c r="F513" s="52">
        <v>0.17227865504513717</v>
      </c>
    </row>
    <row r="514" spans="1:6" ht="14.25" x14ac:dyDescent="0.4">
      <c r="A514" s="45" t="s">
        <v>22</v>
      </c>
      <c r="B514" s="28">
        <v>5</v>
      </c>
      <c r="C514" s="38" t="s">
        <v>3</v>
      </c>
      <c r="D514" s="4">
        <v>3</v>
      </c>
      <c r="E514" s="59">
        <v>0.1007388280977119</v>
      </c>
      <c r="F514" s="52">
        <v>0.36493872470822969</v>
      </c>
    </row>
    <row r="515" spans="1:6" ht="15" customHeight="1" x14ac:dyDescent="0.4">
      <c r="A515" s="45" t="s">
        <v>22</v>
      </c>
      <c r="B515" s="28">
        <v>5</v>
      </c>
      <c r="C515" s="38" t="s">
        <v>3</v>
      </c>
      <c r="D515" s="4">
        <v>4</v>
      </c>
      <c r="E515" s="59">
        <v>7.4927045680710472E-2</v>
      </c>
      <c r="F515" s="52">
        <v>0.60654184449465121</v>
      </c>
    </row>
    <row r="516" spans="1:6" ht="14.25" x14ac:dyDescent="0.4">
      <c r="A516" s="45" t="s">
        <v>22</v>
      </c>
      <c r="B516" s="28">
        <v>5</v>
      </c>
      <c r="C516" s="38" t="s">
        <v>3</v>
      </c>
      <c r="D516" s="4">
        <v>5</v>
      </c>
      <c r="E516" s="59">
        <v>2.7663055453549461E-2</v>
      </c>
      <c r="F516" s="52">
        <v>0.86806683866370959</v>
      </c>
    </row>
    <row r="517" spans="1:6" ht="14.25" x14ac:dyDescent="0.4">
      <c r="A517" s="46" t="s">
        <v>22</v>
      </c>
      <c r="B517" s="29">
        <v>6</v>
      </c>
      <c r="C517" s="34" t="s">
        <v>4</v>
      </c>
      <c r="D517" s="5">
        <v>1</v>
      </c>
      <c r="E517" s="60">
        <v>6.1237390890079416E-2</v>
      </c>
      <c r="F517" s="53">
        <v>6.1938392005139335E-2</v>
      </c>
    </row>
    <row r="518" spans="1:6" ht="14.25" x14ac:dyDescent="0.4">
      <c r="A518" s="46" t="s">
        <v>22</v>
      </c>
      <c r="B518" s="29">
        <v>6</v>
      </c>
      <c r="C518" s="34" t="s">
        <v>4</v>
      </c>
      <c r="D518" s="5">
        <v>2</v>
      </c>
      <c r="E518" s="60">
        <v>0.14394917169553278</v>
      </c>
      <c r="F518" s="53">
        <v>0.22373347164259394</v>
      </c>
    </row>
    <row r="519" spans="1:6" ht="14.25" x14ac:dyDescent="0.4">
      <c r="A519" s="46" t="s">
        <v>22</v>
      </c>
      <c r="B519" s="29">
        <v>6</v>
      </c>
      <c r="C519" s="34" t="s">
        <v>4</v>
      </c>
      <c r="D519" s="5">
        <v>3</v>
      </c>
      <c r="E519" s="60">
        <v>0.16221343442231928</v>
      </c>
      <c r="F519" s="53">
        <v>0.36958650499944901</v>
      </c>
    </row>
    <row r="520" spans="1:6" ht="15" customHeight="1" x14ac:dyDescent="0.4">
      <c r="A520" s="47" t="s">
        <v>22</v>
      </c>
      <c r="B520" s="30">
        <v>6</v>
      </c>
      <c r="C520" s="35" t="s">
        <v>4</v>
      </c>
      <c r="D520" s="6">
        <v>4</v>
      </c>
      <c r="E520" s="61">
        <v>0.21823226788758099</v>
      </c>
      <c r="F520" s="54">
        <v>0.45862626570118958</v>
      </c>
    </row>
    <row r="521" spans="1:6" ht="14.25" x14ac:dyDescent="0.4">
      <c r="A521" s="41" t="s">
        <v>23</v>
      </c>
      <c r="B521" s="24">
        <v>1</v>
      </c>
      <c r="C521" s="31" t="s">
        <v>0</v>
      </c>
      <c r="D521" s="7">
        <v>1</v>
      </c>
      <c r="E521" s="55">
        <v>2.3572568729852753E-2</v>
      </c>
      <c r="F521" s="48">
        <v>5.0865677759037504E-2</v>
      </c>
    </row>
    <row r="522" spans="1:6" ht="14.25" x14ac:dyDescent="0.4">
      <c r="A522" s="41" t="s">
        <v>23</v>
      </c>
      <c r="B522" s="24">
        <v>1</v>
      </c>
      <c r="C522" s="31" t="s">
        <v>0</v>
      </c>
      <c r="D522" s="7">
        <v>2</v>
      </c>
      <c r="E522" s="55">
        <v>8.3678062105110779E-2</v>
      </c>
      <c r="F522" s="48">
        <v>0.18757399604393257</v>
      </c>
    </row>
    <row r="523" spans="1:6" ht="14.25" x14ac:dyDescent="0.4">
      <c r="A523" s="41" t="s">
        <v>23</v>
      </c>
      <c r="B523" s="24">
        <v>1</v>
      </c>
      <c r="C523" s="31" t="s">
        <v>0</v>
      </c>
      <c r="D523" s="7">
        <v>3</v>
      </c>
      <c r="E523" s="55">
        <v>0.15082519538883993</v>
      </c>
      <c r="F523" s="48">
        <v>0.32269625705424726</v>
      </c>
    </row>
    <row r="524" spans="1:6" ht="15" customHeight="1" x14ac:dyDescent="0.4">
      <c r="A524" s="41" t="s">
        <v>23</v>
      </c>
      <c r="B524" s="24">
        <v>1</v>
      </c>
      <c r="C524" s="31" t="s">
        <v>0</v>
      </c>
      <c r="D524" s="7">
        <v>4</v>
      </c>
      <c r="E524" s="55">
        <v>0.19099259020743486</v>
      </c>
      <c r="F524" s="48">
        <v>0.43155545289977393</v>
      </c>
    </row>
    <row r="525" spans="1:6" ht="14.25" x14ac:dyDescent="0.4">
      <c r="A525" s="41" t="s">
        <v>23</v>
      </c>
      <c r="B525" s="24">
        <v>1</v>
      </c>
      <c r="C525" s="31" t="s">
        <v>0</v>
      </c>
      <c r="D525" s="7">
        <v>5</v>
      </c>
      <c r="E525" s="55">
        <v>0.20021667357976222</v>
      </c>
      <c r="F525" s="48">
        <v>0.54483848013374259</v>
      </c>
    </row>
    <row r="526" spans="1:6" ht="14.25" x14ac:dyDescent="0.4">
      <c r="A526" s="42" t="s">
        <v>23</v>
      </c>
      <c r="B526" s="25">
        <v>2</v>
      </c>
      <c r="C526" s="32" t="s">
        <v>1</v>
      </c>
      <c r="D526" s="1">
        <v>1</v>
      </c>
      <c r="E526" s="56">
        <v>3.913902133679174E-3</v>
      </c>
      <c r="F526" s="49">
        <v>2.7168490699883342E-2</v>
      </c>
    </row>
    <row r="527" spans="1:6" ht="14.25" x14ac:dyDescent="0.4">
      <c r="A527" s="42" t="s">
        <v>23</v>
      </c>
      <c r="B527" s="25">
        <v>2</v>
      </c>
      <c r="C527" s="32" t="s">
        <v>1</v>
      </c>
      <c r="D527" s="1">
        <v>2</v>
      </c>
      <c r="E527" s="56">
        <v>9.8838584887875475E-2</v>
      </c>
      <c r="F527" s="49">
        <v>9.8655088806883104E-2</v>
      </c>
    </row>
    <row r="528" spans="1:6" ht="14.25" x14ac:dyDescent="0.4">
      <c r="A528" s="42" t="s">
        <v>23</v>
      </c>
      <c r="B528" s="25">
        <v>2</v>
      </c>
      <c r="C528" s="32" t="s">
        <v>1</v>
      </c>
      <c r="D528" s="1">
        <v>3</v>
      </c>
      <c r="E528" s="56">
        <v>0.16277189071459763</v>
      </c>
      <c r="F528" s="49">
        <v>0.42507176977100775</v>
      </c>
    </row>
    <row r="529" spans="1:6" ht="15" customHeight="1" x14ac:dyDescent="0.4">
      <c r="A529" s="42" t="s">
        <v>23</v>
      </c>
      <c r="B529" s="25">
        <v>2</v>
      </c>
      <c r="C529" s="32" t="s">
        <v>1</v>
      </c>
      <c r="D529" s="1">
        <v>4</v>
      </c>
      <c r="E529" s="56">
        <v>0.11077226759924658</v>
      </c>
      <c r="F529" s="49">
        <v>0.74492594961198666</v>
      </c>
    </row>
    <row r="530" spans="1:6" ht="14.25" x14ac:dyDescent="0.4">
      <c r="A530" s="42" t="s">
        <v>23</v>
      </c>
      <c r="B530" s="25">
        <v>2</v>
      </c>
      <c r="C530" s="32" t="s">
        <v>1</v>
      </c>
      <c r="D530" s="1">
        <v>5</v>
      </c>
      <c r="E530" s="56">
        <v>1.4065711869555951E-2</v>
      </c>
      <c r="F530" s="49">
        <v>0.84580248081609677</v>
      </c>
    </row>
    <row r="531" spans="1:6" ht="14.25" x14ac:dyDescent="0.4">
      <c r="A531" s="43" t="s">
        <v>23</v>
      </c>
      <c r="B531" s="26">
        <v>3</v>
      </c>
      <c r="C531" s="33" t="s">
        <v>429</v>
      </c>
      <c r="D531" s="2">
        <v>1</v>
      </c>
      <c r="E531" s="57">
        <v>1.4433350577229831E-2</v>
      </c>
      <c r="F531" s="50">
        <v>3.1707443249791883E-2</v>
      </c>
    </row>
    <row r="532" spans="1:6" ht="14.25" x14ac:dyDescent="0.4">
      <c r="A532" s="43" t="s">
        <v>23</v>
      </c>
      <c r="B532" s="26">
        <v>3</v>
      </c>
      <c r="C532" s="33" t="s">
        <v>429</v>
      </c>
      <c r="D532" s="2">
        <v>2</v>
      </c>
      <c r="E532" s="57">
        <v>9.1277385182837775E-2</v>
      </c>
      <c r="F532" s="50">
        <v>0.18231648195327119</v>
      </c>
    </row>
    <row r="533" spans="1:6" ht="14.25" x14ac:dyDescent="0.4">
      <c r="A533" s="43" t="s">
        <v>23</v>
      </c>
      <c r="B533" s="26">
        <v>3</v>
      </c>
      <c r="C533" s="33" t="s">
        <v>429</v>
      </c>
      <c r="D533" s="2">
        <v>3</v>
      </c>
      <c r="E533" s="57">
        <v>0.1805144206059815</v>
      </c>
      <c r="F533" s="50">
        <v>0.43443769220309997</v>
      </c>
    </row>
    <row r="534" spans="1:6" ht="15" customHeight="1" x14ac:dyDescent="0.4">
      <c r="A534" s="43" t="s">
        <v>23</v>
      </c>
      <c r="B534" s="26">
        <v>3</v>
      </c>
      <c r="C534" s="33" t="s">
        <v>429</v>
      </c>
      <c r="D534" s="2">
        <v>4</v>
      </c>
      <c r="E534" s="57">
        <v>9.7579881625622936E-2</v>
      </c>
      <c r="F534" s="50">
        <v>0.68123618244732931</v>
      </c>
    </row>
    <row r="535" spans="1:6" ht="14.25" x14ac:dyDescent="0.4">
      <c r="A535" s="43" t="s">
        <v>23</v>
      </c>
      <c r="B535" s="26">
        <v>3</v>
      </c>
      <c r="C535" s="33" t="s">
        <v>429</v>
      </c>
      <c r="D535" s="2">
        <v>5</v>
      </c>
      <c r="E535" s="57">
        <v>1.7901778729734572E-2</v>
      </c>
      <c r="F535" s="50">
        <v>0.88572551017027012</v>
      </c>
    </row>
    <row r="536" spans="1:6" ht="14.25" x14ac:dyDescent="0.4">
      <c r="A536" s="44" t="s">
        <v>23</v>
      </c>
      <c r="B536" s="27">
        <v>4</v>
      </c>
      <c r="C536" s="37" t="s">
        <v>2</v>
      </c>
      <c r="D536" s="3">
        <v>1</v>
      </c>
      <c r="E536" s="58">
        <v>6.1444337394596857E-2</v>
      </c>
      <c r="F536" s="51">
        <v>9.4844267876559044E-2</v>
      </c>
    </row>
    <row r="537" spans="1:6" ht="14.25" x14ac:dyDescent="0.4">
      <c r="A537" s="44" t="s">
        <v>23</v>
      </c>
      <c r="B537" s="27">
        <v>4</v>
      </c>
      <c r="C537" s="37" t="s">
        <v>2</v>
      </c>
      <c r="D537" s="3">
        <v>2</v>
      </c>
      <c r="E537" s="58">
        <v>0.11157321793219495</v>
      </c>
      <c r="F537" s="51">
        <v>0.30978093988583422</v>
      </c>
    </row>
    <row r="538" spans="1:6" ht="14.25" x14ac:dyDescent="0.4">
      <c r="A538" s="44" t="s">
        <v>23</v>
      </c>
      <c r="B538" s="27">
        <v>4</v>
      </c>
      <c r="C538" s="37" t="s">
        <v>2</v>
      </c>
      <c r="D538" s="3">
        <v>3</v>
      </c>
      <c r="E538" s="58">
        <v>0.1830926530072266</v>
      </c>
      <c r="F538" s="51">
        <v>0.52445195997173766</v>
      </c>
    </row>
    <row r="539" spans="1:6" ht="15" customHeight="1" x14ac:dyDescent="0.4">
      <c r="A539" s="44" t="s">
        <v>23</v>
      </c>
      <c r="B539" s="27">
        <v>4</v>
      </c>
      <c r="C539" s="37" t="s">
        <v>2</v>
      </c>
      <c r="D539" s="3">
        <v>4</v>
      </c>
      <c r="E539" s="58">
        <v>0.1681369966755695</v>
      </c>
      <c r="F539" s="51">
        <v>0.65324650024971065</v>
      </c>
    </row>
    <row r="540" spans="1:6" ht="14.25" x14ac:dyDescent="0.4">
      <c r="A540" s="44" t="s">
        <v>23</v>
      </c>
      <c r="B540" s="27">
        <v>4</v>
      </c>
      <c r="C540" s="37" t="s">
        <v>2</v>
      </c>
      <c r="D540" s="3">
        <v>5</v>
      </c>
      <c r="E540" s="58">
        <v>0.14630954508280067</v>
      </c>
      <c r="F540" s="51">
        <v>0.75207080671109783</v>
      </c>
    </row>
    <row r="541" spans="1:6" ht="14.25" x14ac:dyDescent="0.4">
      <c r="A541" s="45" t="s">
        <v>23</v>
      </c>
      <c r="B541" s="28">
        <v>5</v>
      </c>
      <c r="C541" s="38" t="s">
        <v>3</v>
      </c>
      <c r="D541" s="4">
        <v>1</v>
      </c>
      <c r="E541" s="59">
        <v>7.3460315748820643E-2</v>
      </c>
      <c r="F541" s="52">
        <v>8.7942351935623525E-2</v>
      </c>
    </row>
    <row r="542" spans="1:6" ht="14.25" x14ac:dyDescent="0.4">
      <c r="A542" s="45" t="s">
        <v>23</v>
      </c>
      <c r="B542" s="28">
        <v>5</v>
      </c>
      <c r="C542" s="38" t="s">
        <v>3</v>
      </c>
      <c r="D542" s="4">
        <v>2</v>
      </c>
      <c r="E542" s="59">
        <v>8.8850763994467952E-2</v>
      </c>
      <c r="F542" s="52">
        <v>0.22995987952804844</v>
      </c>
    </row>
    <row r="543" spans="1:6" ht="14.25" x14ac:dyDescent="0.4">
      <c r="A543" s="45" t="s">
        <v>23</v>
      </c>
      <c r="B543" s="28">
        <v>5</v>
      </c>
      <c r="C543" s="38" t="s">
        <v>3</v>
      </c>
      <c r="D543" s="4">
        <v>3</v>
      </c>
      <c r="E543" s="59">
        <v>0.143323780030152</v>
      </c>
      <c r="F543" s="52">
        <v>0.38093059488657455</v>
      </c>
    </row>
    <row r="544" spans="1:6" ht="15" customHeight="1" x14ac:dyDescent="0.4">
      <c r="A544" s="45" t="s">
        <v>23</v>
      </c>
      <c r="B544" s="28">
        <v>5</v>
      </c>
      <c r="C544" s="38" t="s">
        <v>3</v>
      </c>
      <c r="D544" s="4">
        <v>4</v>
      </c>
      <c r="E544" s="59">
        <v>0.15766400881268752</v>
      </c>
      <c r="F544" s="52">
        <v>0.56935385470179156</v>
      </c>
    </row>
    <row r="545" spans="1:6" ht="14.25" x14ac:dyDescent="0.4">
      <c r="A545" s="45" t="s">
        <v>23</v>
      </c>
      <c r="B545" s="28">
        <v>5</v>
      </c>
      <c r="C545" s="38" t="s">
        <v>3</v>
      </c>
      <c r="D545" s="4">
        <v>5</v>
      </c>
      <c r="E545" s="59">
        <v>5.8892433259251385E-2</v>
      </c>
      <c r="F545" s="52">
        <v>0.84556715229209212</v>
      </c>
    </row>
    <row r="546" spans="1:6" ht="14.25" x14ac:dyDescent="0.4">
      <c r="A546" s="46" t="s">
        <v>23</v>
      </c>
      <c r="B546" s="29">
        <v>6</v>
      </c>
      <c r="C546" s="34" t="s">
        <v>4</v>
      </c>
      <c r="D546" s="5">
        <v>1</v>
      </c>
      <c r="E546" s="60">
        <v>9.8723602103350516E-2</v>
      </c>
      <c r="F546" s="53">
        <v>7.3889354734689827E-2</v>
      </c>
    </row>
    <row r="547" spans="1:6" ht="14.25" x14ac:dyDescent="0.4">
      <c r="A547" s="46" t="s">
        <v>23</v>
      </c>
      <c r="B547" s="29">
        <v>6</v>
      </c>
      <c r="C547" s="34" t="s">
        <v>4</v>
      </c>
      <c r="D547" s="5">
        <v>2</v>
      </c>
      <c r="E547" s="60">
        <v>0.14030852314345457</v>
      </c>
      <c r="F547" s="53">
        <v>0.19800096471970427</v>
      </c>
    </row>
    <row r="548" spans="1:6" ht="14.25" x14ac:dyDescent="0.4">
      <c r="A548" s="46" t="s">
        <v>23</v>
      </c>
      <c r="B548" s="29">
        <v>6</v>
      </c>
      <c r="C548" s="34" t="s">
        <v>4</v>
      </c>
      <c r="D548" s="5">
        <v>3</v>
      </c>
      <c r="E548" s="60">
        <v>6.0651147275376231E-2</v>
      </c>
      <c r="F548" s="53">
        <v>0.38984226777279751</v>
      </c>
    </row>
    <row r="549" spans="1:6" ht="15" customHeight="1" x14ac:dyDescent="0.4">
      <c r="A549" s="47" t="s">
        <v>23</v>
      </c>
      <c r="B549" s="30">
        <v>6</v>
      </c>
      <c r="C549" s="35" t="s">
        <v>4</v>
      </c>
      <c r="D549" s="6">
        <v>4</v>
      </c>
      <c r="E549" s="61">
        <v>0.24296132027846618</v>
      </c>
      <c r="F549" s="54">
        <v>0.47088633894622134</v>
      </c>
    </row>
    <row r="550" spans="1:6" ht="14.25" x14ac:dyDescent="0.4">
      <c r="A550" s="41" t="s">
        <v>24</v>
      </c>
      <c r="B550" s="24">
        <v>1</v>
      </c>
      <c r="C550" s="31" t="s">
        <v>0</v>
      </c>
      <c r="D550" s="7">
        <v>1</v>
      </c>
      <c r="E550" s="55">
        <v>3.5804404698938741E-3</v>
      </c>
      <c r="F550" s="48">
        <v>2.5008454988086682E-3</v>
      </c>
    </row>
    <row r="551" spans="1:6" ht="14.25" x14ac:dyDescent="0.4">
      <c r="A551" s="41" t="s">
        <v>24</v>
      </c>
      <c r="B551" s="24">
        <v>1</v>
      </c>
      <c r="C551" s="31" t="s">
        <v>0</v>
      </c>
      <c r="D551" s="7">
        <v>2</v>
      </c>
      <c r="E551" s="55">
        <v>0.1110180499617469</v>
      </c>
      <c r="F551" s="48">
        <v>0.10502796535697267</v>
      </c>
    </row>
    <row r="552" spans="1:6" ht="14.25" x14ac:dyDescent="0.4">
      <c r="A552" s="41" t="s">
        <v>24</v>
      </c>
      <c r="B552" s="24">
        <v>1</v>
      </c>
      <c r="C552" s="31" t="s">
        <v>0</v>
      </c>
      <c r="D552" s="7">
        <v>3</v>
      </c>
      <c r="E552" s="55">
        <v>0.15074393686101853</v>
      </c>
      <c r="F552" s="48">
        <v>0.18451697089028901</v>
      </c>
    </row>
    <row r="553" spans="1:6" ht="15" customHeight="1" x14ac:dyDescent="0.4">
      <c r="A553" s="41" t="s">
        <v>24</v>
      </c>
      <c r="B553" s="24">
        <v>1</v>
      </c>
      <c r="C553" s="31" t="s">
        <v>0</v>
      </c>
      <c r="D553" s="7">
        <v>4</v>
      </c>
      <c r="E553" s="55">
        <v>0.21552212397824894</v>
      </c>
      <c r="F553" s="48">
        <v>0.38188366532049267</v>
      </c>
    </row>
    <row r="554" spans="1:6" ht="14.25" x14ac:dyDescent="0.4">
      <c r="A554" s="41" t="s">
        <v>24</v>
      </c>
      <c r="B554" s="24">
        <v>1</v>
      </c>
      <c r="C554" s="31" t="s">
        <v>0</v>
      </c>
      <c r="D554" s="7">
        <v>5</v>
      </c>
      <c r="E554" s="55">
        <v>0.27253563217836063</v>
      </c>
      <c r="F554" s="48">
        <v>0.51307838509299619</v>
      </c>
    </row>
    <row r="555" spans="1:6" ht="14.25" x14ac:dyDescent="0.4">
      <c r="A555" s="42" t="s">
        <v>24</v>
      </c>
      <c r="B555" s="25">
        <v>2</v>
      </c>
      <c r="C555" s="32" t="s">
        <v>1</v>
      </c>
      <c r="D555" s="1">
        <v>1</v>
      </c>
      <c r="E555" s="56">
        <v>1.4923729975642079E-2</v>
      </c>
      <c r="F555" s="49">
        <v>1.3676544284140005E-2</v>
      </c>
    </row>
    <row r="556" spans="1:6" ht="14.25" x14ac:dyDescent="0.4">
      <c r="A556" s="42" t="s">
        <v>24</v>
      </c>
      <c r="B556" s="25">
        <v>2</v>
      </c>
      <c r="C556" s="32" t="s">
        <v>1</v>
      </c>
      <c r="D556" s="1">
        <v>2</v>
      </c>
      <c r="E556" s="56">
        <v>6.1923846097801528E-2</v>
      </c>
      <c r="F556" s="49">
        <v>7.5115150721727184E-2</v>
      </c>
    </row>
    <row r="557" spans="1:6" ht="14.25" x14ac:dyDescent="0.4">
      <c r="A557" s="42" t="s">
        <v>24</v>
      </c>
      <c r="B557" s="25">
        <v>2</v>
      </c>
      <c r="C557" s="32" t="s">
        <v>1</v>
      </c>
      <c r="D557" s="1">
        <v>3</v>
      </c>
      <c r="E557" s="56">
        <v>0.15593789156389098</v>
      </c>
      <c r="F557" s="49">
        <v>0.30044760864590087</v>
      </c>
    </row>
    <row r="558" spans="1:6" ht="15" customHeight="1" x14ac:dyDescent="0.4">
      <c r="A558" s="42" t="s">
        <v>24</v>
      </c>
      <c r="B558" s="25">
        <v>2</v>
      </c>
      <c r="C558" s="32" t="s">
        <v>1</v>
      </c>
      <c r="D558" s="1">
        <v>4</v>
      </c>
      <c r="E558" s="56">
        <v>0.14732797912128109</v>
      </c>
      <c r="F558" s="49">
        <v>0.59929305818061684</v>
      </c>
    </row>
    <row r="559" spans="1:6" ht="14.25" x14ac:dyDescent="0.4">
      <c r="A559" s="42" t="s">
        <v>24</v>
      </c>
      <c r="B559" s="25">
        <v>2</v>
      </c>
      <c r="C559" s="32" t="s">
        <v>1</v>
      </c>
      <c r="D559" s="1">
        <v>5</v>
      </c>
      <c r="E559" s="56">
        <v>8.8215182790911603E-2</v>
      </c>
      <c r="F559" s="49">
        <v>0.82929127623240917</v>
      </c>
    </row>
    <row r="560" spans="1:6" ht="14.25" x14ac:dyDescent="0.4">
      <c r="A560" s="43" t="s">
        <v>24</v>
      </c>
      <c r="B560" s="26">
        <v>3</v>
      </c>
      <c r="C560" s="33" t="s">
        <v>429</v>
      </c>
      <c r="D560" s="2">
        <v>1</v>
      </c>
      <c r="E560" s="57">
        <v>1.9016536213494258E-2</v>
      </c>
      <c r="F560" s="50">
        <v>1.7064766116514165E-2</v>
      </c>
    </row>
    <row r="561" spans="1:6" ht="14.25" x14ac:dyDescent="0.4">
      <c r="A561" s="43" t="s">
        <v>24</v>
      </c>
      <c r="B561" s="26">
        <v>3</v>
      </c>
      <c r="C561" s="33" t="s">
        <v>429</v>
      </c>
      <c r="D561" s="2">
        <v>2</v>
      </c>
      <c r="E561" s="57">
        <v>9.0786729722683451E-2</v>
      </c>
      <c r="F561" s="50">
        <v>0.17185760841662906</v>
      </c>
    </row>
    <row r="562" spans="1:6" ht="14.25" x14ac:dyDescent="0.4">
      <c r="A562" s="43" t="s">
        <v>24</v>
      </c>
      <c r="B562" s="26">
        <v>3</v>
      </c>
      <c r="C562" s="33" t="s">
        <v>429</v>
      </c>
      <c r="D562" s="2">
        <v>3</v>
      </c>
      <c r="E562" s="57">
        <v>0.14370399708312145</v>
      </c>
      <c r="F562" s="50">
        <v>0.36420809070905841</v>
      </c>
    </row>
    <row r="563" spans="1:6" ht="15" customHeight="1" x14ac:dyDescent="0.4">
      <c r="A563" s="43" t="s">
        <v>24</v>
      </c>
      <c r="B563" s="26">
        <v>3</v>
      </c>
      <c r="C563" s="33" t="s">
        <v>429</v>
      </c>
      <c r="D563" s="2">
        <v>4</v>
      </c>
      <c r="E563" s="57">
        <v>0.15408793884978503</v>
      </c>
      <c r="F563" s="50">
        <v>0.67097669639761737</v>
      </c>
    </row>
    <row r="564" spans="1:6" ht="14.25" x14ac:dyDescent="0.4">
      <c r="A564" s="43" t="s">
        <v>24</v>
      </c>
      <c r="B564" s="26">
        <v>3</v>
      </c>
      <c r="C564" s="33" t="s">
        <v>429</v>
      </c>
      <c r="D564" s="2">
        <v>5</v>
      </c>
      <c r="E564" s="57">
        <v>0</v>
      </c>
      <c r="F564" s="50">
        <v>0.91023132227299519</v>
      </c>
    </row>
    <row r="565" spans="1:6" ht="14.25" x14ac:dyDescent="0.4">
      <c r="A565" s="44" t="s">
        <v>24</v>
      </c>
      <c r="B565" s="27">
        <v>4</v>
      </c>
      <c r="C565" s="37" t="s">
        <v>2</v>
      </c>
      <c r="D565" s="3">
        <v>1</v>
      </c>
      <c r="E565" s="58">
        <v>1.6572723398181846E-2</v>
      </c>
      <c r="F565" s="51">
        <v>3.2260134448218784E-2</v>
      </c>
    </row>
    <row r="566" spans="1:6" ht="14.25" x14ac:dyDescent="0.4">
      <c r="A566" s="44" t="s">
        <v>24</v>
      </c>
      <c r="B566" s="27">
        <v>4</v>
      </c>
      <c r="C566" s="37" t="s">
        <v>2</v>
      </c>
      <c r="D566" s="3">
        <v>2</v>
      </c>
      <c r="E566" s="58">
        <v>0.11173354130957774</v>
      </c>
      <c r="F566" s="51">
        <v>0.13874277919031724</v>
      </c>
    </row>
    <row r="567" spans="1:6" ht="14.25" x14ac:dyDescent="0.4">
      <c r="A567" s="44" t="s">
        <v>24</v>
      </c>
      <c r="B567" s="27">
        <v>4</v>
      </c>
      <c r="C567" s="37" t="s">
        <v>2</v>
      </c>
      <c r="D567" s="3">
        <v>3</v>
      </c>
      <c r="E567" s="58">
        <v>0.23095674453495579</v>
      </c>
      <c r="F567" s="51">
        <v>0.33589162220423191</v>
      </c>
    </row>
    <row r="568" spans="1:6" ht="15" customHeight="1" x14ac:dyDescent="0.4">
      <c r="A568" s="44" t="s">
        <v>24</v>
      </c>
      <c r="B568" s="27">
        <v>4</v>
      </c>
      <c r="C568" s="37" t="s">
        <v>2</v>
      </c>
      <c r="D568" s="3">
        <v>4</v>
      </c>
      <c r="E568" s="58">
        <v>0.21508058165750046</v>
      </c>
      <c r="F568" s="51">
        <v>0.51250832558620674</v>
      </c>
    </row>
    <row r="569" spans="1:6" ht="14.25" x14ac:dyDescent="0.4">
      <c r="A569" s="44" t="s">
        <v>24</v>
      </c>
      <c r="B569" s="27">
        <v>4</v>
      </c>
      <c r="C569" s="37" t="s">
        <v>2</v>
      </c>
      <c r="D569" s="3">
        <v>5</v>
      </c>
      <c r="E569" s="58">
        <v>3.5212569906857331E-2</v>
      </c>
      <c r="F569" s="51">
        <v>0.73825636309687592</v>
      </c>
    </row>
    <row r="570" spans="1:6" ht="14.25" x14ac:dyDescent="0.4">
      <c r="A570" s="45" t="s">
        <v>24</v>
      </c>
      <c r="B570" s="28">
        <v>5</v>
      </c>
      <c r="C570" s="38" t="s">
        <v>3</v>
      </c>
      <c r="D570" s="4">
        <v>1</v>
      </c>
      <c r="E570" s="59">
        <v>4.0428420585751912E-2</v>
      </c>
      <c r="F570" s="52">
        <v>3.4108280439874641E-2</v>
      </c>
    </row>
    <row r="571" spans="1:6" ht="14.25" x14ac:dyDescent="0.4">
      <c r="A571" s="45" t="s">
        <v>24</v>
      </c>
      <c r="B571" s="28">
        <v>5</v>
      </c>
      <c r="C571" s="38" t="s">
        <v>3</v>
      </c>
      <c r="D571" s="4">
        <v>2</v>
      </c>
      <c r="E571" s="59">
        <v>0.17757030536195054</v>
      </c>
      <c r="F571" s="52">
        <v>0.18849896902358271</v>
      </c>
    </row>
    <row r="572" spans="1:6" ht="14.25" x14ac:dyDescent="0.4">
      <c r="A572" s="45" t="s">
        <v>24</v>
      </c>
      <c r="B572" s="28">
        <v>5</v>
      </c>
      <c r="C572" s="38" t="s">
        <v>3</v>
      </c>
      <c r="D572" s="4">
        <v>3</v>
      </c>
      <c r="E572" s="59">
        <v>0.16936717548967661</v>
      </c>
      <c r="F572" s="52">
        <v>0.47054383070893552</v>
      </c>
    </row>
    <row r="573" spans="1:6" ht="15" customHeight="1" x14ac:dyDescent="0.4">
      <c r="A573" s="45" t="s">
        <v>24</v>
      </c>
      <c r="B573" s="28">
        <v>5</v>
      </c>
      <c r="C573" s="38" t="s">
        <v>3</v>
      </c>
      <c r="D573" s="4">
        <v>4</v>
      </c>
      <c r="E573" s="59">
        <v>0.13264226124882003</v>
      </c>
      <c r="F573" s="52">
        <v>0.67004590592165691</v>
      </c>
    </row>
    <row r="574" spans="1:6" ht="14.25" x14ac:dyDescent="0.4">
      <c r="A574" s="45" t="s">
        <v>24</v>
      </c>
      <c r="B574" s="28">
        <v>5</v>
      </c>
      <c r="C574" s="38" t="s">
        <v>3</v>
      </c>
      <c r="D574" s="4">
        <v>5</v>
      </c>
      <c r="E574" s="59">
        <v>3.1853414200572486E-2</v>
      </c>
      <c r="F574" s="52">
        <v>0.87971100785008349</v>
      </c>
    </row>
    <row r="575" spans="1:6" ht="14.25" x14ac:dyDescent="0.4">
      <c r="A575" s="46" t="s">
        <v>24</v>
      </c>
      <c r="B575" s="29">
        <v>6</v>
      </c>
      <c r="C575" s="34" t="s">
        <v>4</v>
      </c>
      <c r="D575" s="5">
        <v>1</v>
      </c>
      <c r="E575" s="60">
        <v>5.3627014983438061E-2</v>
      </c>
      <c r="F575" s="53">
        <v>5.6443438116026867E-2</v>
      </c>
    </row>
    <row r="576" spans="1:6" ht="14.25" x14ac:dyDescent="0.4">
      <c r="A576" s="46" t="s">
        <v>24</v>
      </c>
      <c r="B576" s="29">
        <v>6</v>
      </c>
      <c r="C576" s="34" t="s">
        <v>4</v>
      </c>
      <c r="D576" s="5">
        <v>2</v>
      </c>
      <c r="E576" s="60">
        <v>0.13869199165896648</v>
      </c>
      <c r="F576" s="53">
        <v>0.19212609143737985</v>
      </c>
    </row>
    <row r="577" spans="1:6" ht="14.25" x14ac:dyDescent="0.4">
      <c r="A577" s="46" t="s">
        <v>24</v>
      </c>
      <c r="B577" s="29">
        <v>6</v>
      </c>
      <c r="C577" s="34" t="s">
        <v>4</v>
      </c>
      <c r="D577" s="5">
        <v>3</v>
      </c>
      <c r="E577" s="60">
        <v>0.21967937714936098</v>
      </c>
      <c r="F577" s="53">
        <v>0.37088474545624295</v>
      </c>
    </row>
    <row r="578" spans="1:6" ht="15" customHeight="1" x14ac:dyDescent="0.4">
      <c r="A578" s="47" t="s">
        <v>24</v>
      </c>
      <c r="B578" s="30">
        <v>6</v>
      </c>
      <c r="C578" s="35" t="s">
        <v>4</v>
      </c>
      <c r="D578" s="6">
        <v>4</v>
      </c>
      <c r="E578" s="61">
        <v>0.26711984655643983</v>
      </c>
      <c r="F578" s="54">
        <v>0.45036726044667669</v>
      </c>
    </row>
    <row r="579" spans="1:6" ht="14.25" x14ac:dyDescent="0.4">
      <c r="A579" s="41" t="s">
        <v>25</v>
      </c>
      <c r="B579" s="24">
        <v>1</v>
      </c>
      <c r="C579" s="31" t="s">
        <v>0</v>
      </c>
      <c r="D579" s="7">
        <v>1</v>
      </c>
      <c r="E579" s="55">
        <v>1.7119042332298457E-2</v>
      </c>
      <c r="F579" s="48">
        <v>3.249848556794882E-2</v>
      </c>
    </row>
    <row r="580" spans="1:6" ht="14.25" x14ac:dyDescent="0.4">
      <c r="A580" s="41" t="s">
        <v>25</v>
      </c>
      <c r="B580" s="24">
        <v>1</v>
      </c>
      <c r="C580" s="31" t="s">
        <v>0</v>
      </c>
      <c r="D580" s="7">
        <v>2</v>
      </c>
      <c r="E580" s="55">
        <v>9.9996490547330855E-2</v>
      </c>
      <c r="F580" s="48">
        <v>0.13099574780067338</v>
      </c>
    </row>
    <row r="581" spans="1:6" ht="14.25" x14ac:dyDescent="0.4">
      <c r="A581" s="41" t="s">
        <v>25</v>
      </c>
      <c r="B581" s="24">
        <v>1</v>
      </c>
      <c r="C581" s="31" t="s">
        <v>0</v>
      </c>
      <c r="D581" s="7">
        <v>3</v>
      </c>
      <c r="E581" s="55">
        <v>9.8220073255671239E-2</v>
      </c>
      <c r="F581" s="48">
        <v>0.25889652404382435</v>
      </c>
    </row>
    <row r="582" spans="1:6" ht="15" customHeight="1" x14ac:dyDescent="0.4">
      <c r="A582" s="41" t="s">
        <v>25</v>
      </c>
      <c r="B582" s="24">
        <v>1</v>
      </c>
      <c r="C582" s="31" t="s">
        <v>0</v>
      </c>
      <c r="D582" s="7">
        <v>4</v>
      </c>
      <c r="E582" s="55">
        <v>0.10780968934835936</v>
      </c>
      <c r="F582" s="48">
        <v>0.38188786008675502</v>
      </c>
    </row>
    <row r="583" spans="1:6" ht="14.25" x14ac:dyDescent="0.4">
      <c r="A583" s="41" t="s">
        <v>25</v>
      </c>
      <c r="B583" s="24">
        <v>1</v>
      </c>
      <c r="C583" s="31" t="s">
        <v>0</v>
      </c>
      <c r="D583" s="7">
        <v>5</v>
      </c>
      <c r="E583" s="55">
        <v>0.11538760769295056</v>
      </c>
      <c r="F583" s="48">
        <v>0.51260265695423934</v>
      </c>
    </row>
    <row r="584" spans="1:6" ht="14.25" x14ac:dyDescent="0.4">
      <c r="A584" s="42" t="s">
        <v>25</v>
      </c>
      <c r="B584" s="25">
        <v>2</v>
      </c>
      <c r="C584" s="32" t="s">
        <v>1</v>
      </c>
      <c r="D584" s="1">
        <v>1</v>
      </c>
      <c r="E584" s="56">
        <v>9.8293303153739742E-3</v>
      </c>
      <c r="F584" s="49">
        <v>2.4131042514372467E-2</v>
      </c>
    </row>
    <row r="585" spans="1:6" ht="14.25" x14ac:dyDescent="0.4">
      <c r="A585" s="42" t="s">
        <v>25</v>
      </c>
      <c r="B585" s="25">
        <v>2</v>
      </c>
      <c r="C585" s="32" t="s">
        <v>1</v>
      </c>
      <c r="D585" s="1">
        <v>2</v>
      </c>
      <c r="E585" s="56">
        <v>6.041505018719797E-2</v>
      </c>
      <c r="F585" s="49">
        <v>4.2971664369764753E-2</v>
      </c>
    </row>
    <row r="586" spans="1:6" ht="14.25" x14ac:dyDescent="0.4">
      <c r="A586" s="42" t="s">
        <v>25</v>
      </c>
      <c r="B586" s="25">
        <v>2</v>
      </c>
      <c r="C586" s="32" t="s">
        <v>1</v>
      </c>
      <c r="D586" s="1">
        <v>3</v>
      </c>
      <c r="E586" s="56">
        <v>9.2061910524484064E-2</v>
      </c>
      <c r="F586" s="49">
        <v>0.18069261864182198</v>
      </c>
    </row>
    <row r="587" spans="1:6" ht="15" customHeight="1" x14ac:dyDescent="0.4">
      <c r="A587" s="42" t="s">
        <v>25</v>
      </c>
      <c r="B587" s="25">
        <v>2</v>
      </c>
      <c r="C587" s="32" t="s">
        <v>1</v>
      </c>
      <c r="D587" s="1">
        <v>4</v>
      </c>
      <c r="E587" s="56">
        <v>8.1511496405019049E-2</v>
      </c>
      <c r="F587" s="49">
        <v>0.53727232998827412</v>
      </c>
    </row>
    <row r="588" spans="1:6" ht="14.25" x14ac:dyDescent="0.4">
      <c r="A588" s="42" t="s">
        <v>25</v>
      </c>
      <c r="B588" s="25">
        <v>2</v>
      </c>
      <c r="C588" s="32" t="s">
        <v>1</v>
      </c>
      <c r="D588" s="1">
        <v>5</v>
      </c>
      <c r="E588" s="56">
        <v>5.9518694486652576E-2</v>
      </c>
      <c r="F588" s="49">
        <v>0.66629933109103434</v>
      </c>
    </row>
    <row r="589" spans="1:6" ht="14.25" x14ac:dyDescent="0.4">
      <c r="A589" s="43" t="s">
        <v>25</v>
      </c>
      <c r="B589" s="26">
        <v>3</v>
      </c>
      <c r="C589" s="33" t="s">
        <v>429</v>
      </c>
      <c r="D589" s="2">
        <v>1</v>
      </c>
      <c r="E589" s="57">
        <v>2.8050662395309157E-2</v>
      </c>
      <c r="F589" s="50">
        <v>1.8267739085299165E-2</v>
      </c>
    </row>
    <row r="590" spans="1:6" ht="14.25" x14ac:dyDescent="0.4">
      <c r="A590" s="43" t="s">
        <v>25</v>
      </c>
      <c r="B590" s="26">
        <v>3</v>
      </c>
      <c r="C590" s="33" t="s">
        <v>429</v>
      </c>
      <c r="D590" s="2">
        <v>2</v>
      </c>
      <c r="E590" s="57">
        <v>5.1407118167181548E-2</v>
      </c>
      <c r="F590" s="50">
        <v>9.0043859585419564E-2</v>
      </c>
    </row>
    <row r="591" spans="1:6" ht="14.25" x14ac:dyDescent="0.4">
      <c r="A591" s="43" t="s">
        <v>25</v>
      </c>
      <c r="B591" s="26">
        <v>3</v>
      </c>
      <c r="C591" s="33" t="s">
        <v>429</v>
      </c>
      <c r="D591" s="2">
        <v>3</v>
      </c>
      <c r="E591" s="57">
        <v>3.3694732723878483E-2</v>
      </c>
      <c r="F591" s="50">
        <v>0.30623752404460713</v>
      </c>
    </row>
    <row r="592" spans="1:6" ht="15" customHeight="1" x14ac:dyDescent="0.4">
      <c r="A592" s="43" t="s">
        <v>25</v>
      </c>
      <c r="B592" s="26">
        <v>3</v>
      </c>
      <c r="C592" s="33" t="s">
        <v>429</v>
      </c>
      <c r="D592" s="2">
        <v>4</v>
      </c>
      <c r="E592" s="57">
        <v>1.9157960529534012E-2</v>
      </c>
      <c r="F592" s="50">
        <v>0.50141192075929364</v>
      </c>
    </row>
    <row r="593" spans="1:6" ht="14.25" x14ac:dyDescent="0.4">
      <c r="A593" s="43" t="s">
        <v>25</v>
      </c>
      <c r="B593" s="26">
        <v>3</v>
      </c>
      <c r="C593" s="33" t="s">
        <v>429</v>
      </c>
      <c r="D593" s="2">
        <v>5</v>
      </c>
      <c r="E593" s="57">
        <v>0</v>
      </c>
      <c r="F593" s="50">
        <v>0.7537666979373836</v>
      </c>
    </row>
    <row r="594" spans="1:6" ht="14.25" x14ac:dyDescent="0.4">
      <c r="A594" s="44" t="s">
        <v>25</v>
      </c>
      <c r="B594" s="27">
        <v>4</v>
      </c>
      <c r="C594" s="37" t="s">
        <v>2</v>
      </c>
      <c r="D594" s="3">
        <v>1</v>
      </c>
      <c r="E594" s="58">
        <v>1.3885818203091467E-2</v>
      </c>
      <c r="F594" s="51">
        <v>0.19839979290388393</v>
      </c>
    </row>
    <row r="595" spans="1:6" ht="14.25" x14ac:dyDescent="0.4">
      <c r="A595" s="44" t="s">
        <v>25</v>
      </c>
      <c r="B595" s="27">
        <v>4</v>
      </c>
      <c r="C595" s="37" t="s">
        <v>2</v>
      </c>
      <c r="D595" s="3">
        <v>2</v>
      </c>
      <c r="E595" s="58">
        <v>7.3198293166744699E-2</v>
      </c>
      <c r="F595" s="51">
        <v>0.29664814388356575</v>
      </c>
    </row>
    <row r="596" spans="1:6" ht="14.25" x14ac:dyDescent="0.4">
      <c r="A596" s="44" t="s">
        <v>25</v>
      </c>
      <c r="B596" s="27">
        <v>4</v>
      </c>
      <c r="C596" s="37" t="s">
        <v>2</v>
      </c>
      <c r="D596" s="3">
        <v>3</v>
      </c>
      <c r="E596" s="58">
        <v>7.0402775935200751E-2</v>
      </c>
      <c r="F596" s="51">
        <v>0.42226671071504696</v>
      </c>
    </row>
    <row r="597" spans="1:6" ht="15" customHeight="1" x14ac:dyDescent="0.4">
      <c r="A597" s="44" t="s">
        <v>25</v>
      </c>
      <c r="B597" s="27">
        <v>4</v>
      </c>
      <c r="C597" s="37" t="s">
        <v>2</v>
      </c>
      <c r="D597" s="3">
        <v>4</v>
      </c>
      <c r="E597" s="58">
        <v>0.13087948746714545</v>
      </c>
      <c r="F597" s="51">
        <v>0.54663752682905553</v>
      </c>
    </row>
    <row r="598" spans="1:6" ht="14.25" x14ac:dyDescent="0.4">
      <c r="A598" s="44" t="s">
        <v>25</v>
      </c>
      <c r="B598" s="27">
        <v>4</v>
      </c>
      <c r="C598" s="37" t="s">
        <v>2</v>
      </c>
      <c r="D598" s="3">
        <v>5</v>
      </c>
      <c r="E598" s="58">
        <v>0.10662673020088394</v>
      </c>
      <c r="F598" s="51">
        <v>0.63585567836824863</v>
      </c>
    </row>
    <row r="599" spans="1:6" ht="14.25" x14ac:dyDescent="0.4">
      <c r="A599" s="45" t="s">
        <v>25</v>
      </c>
      <c r="B599" s="28">
        <v>5</v>
      </c>
      <c r="C599" s="38" t="s">
        <v>3</v>
      </c>
      <c r="D599" s="4">
        <v>1</v>
      </c>
      <c r="E599" s="59">
        <v>2.0803096989989348E-2</v>
      </c>
      <c r="F599" s="52">
        <v>1.144223942612916E-2</v>
      </c>
    </row>
    <row r="600" spans="1:6" ht="14.25" x14ac:dyDescent="0.4">
      <c r="A600" s="45" t="s">
        <v>25</v>
      </c>
      <c r="B600" s="28">
        <v>5</v>
      </c>
      <c r="C600" s="38" t="s">
        <v>3</v>
      </c>
      <c r="D600" s="4">
        <v>2</v>
      </c>
      <c r="E600" s="59">
        <v>0.1295834456854878</v>
      </c>
      <c r="F600" s="52">
        <v>8.3286961567957368E-2</v>
      </c>
    </row>
    <row r="601" spans="1:6" ht="14.25" x14ac:dyDescent="0.4">
      <c r="A601" s="45" t="s">
        <v>25</v>
      </c>
      <c r="B601" s="28">
        <v>5</v>
      </c>
      <c r="C601" s="38" t="s">
        <v>3</v>
      </c>
      <c r="D601" s="4">
        <v>3</v>
      </c>
      <c r="E601" s="59">
        <v>0.11917832370904505</v>
      </c>
      <c r="F601" s="52">
        <v>0.2415826520532362</v>
      </c>
    </row>
    <row r="602" spans="1:6" ht="15" customHeight="1" x14ac:dyDescent="0.4">
      <c r="A602" s="45" t="s">
        <v>25</v>
      </c>
      <c r="B602" s="28">
        <v>5</v>
      </c>
      <c r="C602" s="38" t="s">
        <v>3</v>
      </c>
      <c r="D602" s="4">
        <v>4</v>
      </c>
      <c r="E602" s="59">
        <v>0.11461583610078893</v>
      </c>
      <c r="F602" s="52">
        <v>0.41557587347732106</v>
      </c>
    </row>
    <row r="603" spans="1:6" ht="14.25" x14ac:dyDescent="0.4">
      <c r="A603" s="45" t="s">
        <v>25</v>
      </c>
      <c r="B603" s="28">
        <v>5</v>
      </c>
      <c r="C603" s="38" t="s">
        <v>3</v>
      </c>
      <c r="D603" s="4">
        <v>5</v>
      </c>
      <c r="E603" s="59">
        <v>9.6067978725588546E-2</v>
      </c>
      <c r="F603" s="52">
        <v>0.65759074083482916</v>
      </c>
    </row>
    <row r="604" spans="1:6" ht="14.25" x14ac:dyDescent="0.4">
      <c r="A604" s="46" t="s">
        <v>25</v>
      </c>
      <c r="B604" s="29">
        <v>6</v>
      </c>
      <c r="C604" s="34" t="s">
        <v>4</v>
      </c>
      <c r="D604" s="5">
        <v>1</v>
      </c>
      <c r="E604" s="60">
        <v>0.16299077462217271</v>
      </c>
      <c r="F604" s="53">
        <v>0.12470785915433244</v>
      </c>
    </row>
    <row r="605" spans="1:6" ht="14.25" x14ac:dyDescent="0.4">
      <c r="A605" s="46" t="s">
        <v>25</v>
      </c>
      <c r="B605" s="29">
        <v>6</v>
      </c>
      <c r="C605" s="34" t="s">
        <v>4</v>
      </c>
      <c r="D605" s="5">
        <v>2</v>
      </c>
      <c r="E605" s="60">
        <v>0.16553136858367107</v>
      </c>
      <c r="F605" s="53">
        <v>0.28958779692210046</v>
      </c>
    </row>
    <row r="606" spans="1:6" ht="14.25" x14ac:dyDescent="0.4">
      <c r="A606" s="46" t="s">
        <v>25</v>
      </c>
      <c r="B606" s="29">
        <v>6</v>
      </c>
      <c r="C606" s="34" t="s">
        <v>4</v>
      </c>
      <c r="D606" s="5">
        <v>3</v>
      </c>
      <c r="E606" s="60">
        <v>0.1471879638917368</v>
      </c>
      <c r="F606" s="53">
        <v>0.39293044151152834</v>
      </c>
    </row>
    <row r="607" spans="1:6" ht="15" customHeight="1" x14ac:dyDescent="0.4">
      <c r="A607" s="47" t="s">
        <v>25</v>
      </c>
      <c r="B607" s="30">
        <v>6</v>
      </c>
      <c r="C607" s="35" t="s">
        <v>4</v>
      </c>
      <c r="D607" s="6">
        <v>4</v>
      </c>
      <c r="E607" s="61">
        <v>0.14182671527820934</v>
      </c>
      <c r="F607" s="54">
        <v>0.50577682785574696</v>
      </c>
    </row>
    <row r="608" spans="1:6" ht="14.25" x14ac:dyDescent="0.4">
      <c r="A608" s="41" t="s">
        <v>26</v>
      </c>
      <c r="B608" s="24">
        <v>1</v>
      </c>
      <c r="C608" s="31" t="s">
        <v>0</v>
      </c>
      <c r="D608" s="7">
        <v>1</v>
      </c>
      <c r="E608" s="55">
        <v>4.5002903374970975E-2</v>
      </c>
      <c r="F608" s="48">
        <v>3.1448537670850457E-2</v>
      </c>
    </row>
    <row r="609" spans="1:6" ht="14.25" x14ac:dyDescent="0.4">
      <c r="A609" s="41" t="s">
        <v>26</v>
      </c>
      <c r="B609" s="24">
        <v>1</v>
      </c>
      <c r="C609" s="31" t="s">
        <v>0</v>
      </c>
      <c r="D609" s="7">
        <v>2</v>
      </c>
      <c r="E609" s="55">
        <v>0.10807749731192476</v>
      </c>
      <c r="F609" s="48">
        <v>0.13560229338753521</v>
      </c>
    </row>
    <row r="610" spans="1:6" ht="14.25" x14ac:dyDescent="0.4">
      <c r="A610" s="41" t="s">
        <v>26</v>
      </c>
      <c r="B610" s="24">
        <v>1</v>
      </c>
      <c r="C610" s="31" t="s">
        <v>0</v>
      </c>
      <c r="D610" s="7">
        <v>3</v>
      </c>
      <c r="E610" s="55">
        <v>9.813375315239091E-2</v>
      </c>
      <c r="F610" s="48">
        <v>0.23673003113417923</v>
      </c>
    </row>
    <row r="611" spans="1:6" ht="15" customHeight="1" x14ac:dyDescent="0.4">
      <c r="A611" s="41" t="s">
        <v>26</v>
      </c>
      <c r="B611" s="24">
        <v>1</v>
      </c>
      <c r="C611" s="31" t="s">
        <v>0</v>
      </c>
      <c r="D611" s="7">
        <v>4</v>
      </c>
      <c r="E611" s="55">
        <v>0.12704630852222842</v>
      </c>
      <c r="F611" s="48">
        <v>0.35514070444475809</v>
      </c>
    </row>
    <row r="612" spans="1:6" ht="14.25" x14ac:dyDescent="0.4">
      <c r="A612" s="41" t="s">
        <v>26</v>
      </c>
      <c r="B612" s="24">
        <v>1</v>
      </c>
      <c r="C612" s="31" t="s">
        <v>0</v>
      </c>
      <c r="D612" s="7">
        <v>5</v>
      </c>
      <c r="E612" s="55">
        <v>0.13045389838135676</v>
      </c>
      <c r="F612" s="48">
        <v>0.46323489150671132</v>
      </c>
    </row>
    <row r="613" spans="1:6" ht="14.25" x14ac:dyDescent="0.4">
      <c r="A613" s="42" t="s">
        <v>26</v>
      </c>
      <c r="B613" s="25">
        <v>2</v>
      </c>
      <c r="C613" s="32" t="s">
        <v>1</v>
      </c>
      <c r="D613" s="1">
        <v>1</v>
      </c>
      <c r="E613" s="56">
        <v>3.4034344507137106E-3</v>
      </c>
      <c r="F613" s="49">
        <v>1.9646794185940925E-2</v>
      </c>
    </row>
    <row r="614" spans="1:6" ht="14.25" x14ac:dyDescent="0.4">
      <c r="A614" s="42" t="s">
        <v>26</v>
      </c>
      <c r="B614" s="25">
        <v>2</v>
      </c>
      <c r="C614" s="32" t="s">
        <v>1</v>
      </c>
      <c r="D614" s="1">
        <v>2</v>
      </c>
      <c r="E614" s="56">
        <v>0.13576856314001662</v>
      </c>
      <c r="F614" s="49">
        <v>0.12472803207824729</v>
      </c>
    </row>
    <row r="615" spans="1:6" ht="14.25" x14ac:dyDescent="0.4">
      <c r="A615" s="42" t="s">
        <v>26</v>
      </c>
      <c r="B615" s="25">
        <v>2</v>
      </c>
      <c r="C615" s="32" t="s">
        <v>1</v>
      </c>
      <c r="D615" s="1">
        <v>3</v>
      </c>
      <c r="E615" s="56">
        <v>9.398047181203753E-2</v>
      </c>
      <c r="F615" s="49">
        <v>0.30708733347803158</v>
      </c>
    </row>
    <row r="616" spans="1:6" ht="15" customHeight="1" x14ac:dyDescent="0.4">
      <c r="A616" s="42" t="s">
        <v>26</v>
      </c>
      <c r="B616" s="25">
        <v>2</v>
      </c>
      <c r="C616" s="32" t="s">
        <v>1</v>
      </c>
      <c r="D616" s="1">
        <v>4</v>
      </c>
      <c r="E616" s="56">
        <v>4.6542936120160153E-2</v>
      </c>
      <c r="F616" s="49">
        <v>0.66313114090466596</v>
      </c>
    </row>
    <row r="617" spans="1:6" ht="14.25" x14ac:dyDescent="0.4">
      <c r="A617" s="42" t="s">
        <v>26</v>
      </c>
      <c r="B617" s="25">
        <v>2</v>
      </c>
      <c r="C617" s="32" t="s">
        <v>1</v>
      </c>
      <c r="D617" s="1">
        <v>5</v>
      </c>
      <c r="E617" s="56">
        <v>3.8045730331065383E-2</v>
      </c>
      <c r="F617" s="49">
        <v>0.78008090519922091</v>
      </c>
    </row>
    <row r="618" spans="1:6" ht="14.25" x14ac:dyDescent="0.4">
      <c r="A618" s="43" t="s">
        <v>26</v>
      </c>
      <c r="B618" s="26">
        <v>3</v>
      </c>
      <c r="C618" s="33" t="s">
        <v>429</v>
      </c>
      <c r="D618" s="2">
        <v>1</v>
      </c>
      <c r="E618" s="57">
        <v>5.1469931231633553E-3</v>
      </c>
      <c r="F618" s="50">
        <v>4.0098834709166413E-3</v>
      </c>
    </row>
    <row r="619" spans="1:6" ht="14.25" x14ac:dyDescent="0.4">
      <c r="A619" s="43" t="s">
        <v>26</v>
      </c>
      <c r="B619" s="26">
        <v>3</v>
      </c>
      <c r="C619" s="33" t="s">
        <v>429</v>
      </c>
      <c r="D619" s="2">
        <v>2</v>
      </c>
      <c r="E619" s="57">
        <v>5.1290812580352715E-2</v>
      </c>
      <c r="F619" s="50">
        <v>8.026343906227397E-2</v>
      </c>
    </row>
    <row r="620" spans="1:6" ht="14.25" x14ac:dyDescent="0.4">
      <c r="A620" s="43" t="s">
        <v>26</v>
      </c>
      <c r="B620" s="26">
        <v>3</v>
      </c>
      <c r="C620" s="33" t="s">
        <v>429</v>
      </c>
      <c r="D620" s="2">
        <v>3</v>
      </c>
      <c r="E620" s="57">
        <v>6.4089951009044327E-2</v>
      </c>
      <c r="F620" s="50">
        <v>0.39102073278905342</v>
      </c>
    </row>
    <row r="621" spans="1:6" ht="15" customHeight="1" x14ac:dyDescent="0.4">
      <c r="A621" s="43" t="s">
        <v>26</v>
      </c>
      <c r="B621" s="26">
        <v>3</v>
      </c>
      <c r="C621" s="33" t="s">
        <v>429</v>
      </c>
      <c r="D621" s="2">
        <v>4</v>
      </c>
      <c r="E621" s="57">
        <v>3.0236876655526716E-2</v>
      </c>
      <c r="F621" s="50">
        <v>0.60543509176884913</v>
      </c>
    </row>
    <row r="622" spans="1:6" ht="14.25" x14ac:dyDescent="0.4">
      <c r="A622" s="43" t="s">
        <v>26</v>
      </c>
      <c r="B622" s="26">
        <v>3</v>
      </c>
      <c r="C622" s="33" t="s">
        <v>429</v>
      </c>
      <c r="D622" s="2">
        <v>5</v>
      </c>
      <c r="E622" s="57">
        <v>1.0109211239743697E-3</v>
      </c>
      <c r="F622" s="50">
        <v>0.8365715603384174</v>
      </c>
    </row>
    <row r="623" spans="1:6" ht="14.25" x14ac:dyDescent="0.4">
      <c r="A623" s="44" t="s">
        <v>26</v>
      </c>
      <c r="B623" s="27">
        <v>4</v>
      </c>
      <c r="C623" s="37" t="s">
        <v>2</v>
      </c>
      <c r="D623" s="3">
        <v>1</v>
      </c>
      <c r="E623" s="58">
        <v>5.485374691464792E-3</v>
      </c>
      <c r="F623" s="51">
        <v>2.154584346279844E-2</v>
      </c>
    </row>
    <row r="624" spans="1:6" ht="14.25" x14ac:dyDescent="0.4">
      <c r="A624" s="44" t="s">
        <v>26</v>
      </c>
      <c r="B624" s="27">
        <v>4</v>
      </c>
      <c r="C624" s="37" t="s">
        <v>2</v>
      </c>
      <c r="D624" s="3">
        <v>2</v>
      </c>
      <c r="E624" s="58">
        <v>0.11043104966328024</v>
      </c>
      <c r="F624" s="51">
        <v>0.1799836480792186</v>
      </c>
    </row>
    <row r="625" spans="1:6" ht="14.25" x14ac:dyDescent="0.4">
      <c r="A625" s="44" t="s">
        <v>26</v>
      </c>
      <c r="B625" s="27">
        <v>4</v>
      </c>
      <c r="C625" s="37" t="s">
        <v>2</v>
      </c>
      <c r="D625" s="3">
        <v>3</v>
      </c>
      <c r="E625" s="58">
        <v>0.10152830287020928</v>
      </c>
      <c r="F625" s="51">
        <v>0.35573896136858241</v>
      </c>
    </row>
    <row r="626" spans="1:6" ht="15" customHeight="1" x14ac:dyDescent="0.4">
      <c r="A626" s="44" t="s">
        <v>26</v>
      </c>
      <c r="B626" s="27">
        <v>4</v>
      </c>
      <c r="C626" s="37" t="s">
        <v>2</v>
      </c>
      <c r="D626" s="3">
        <v>4</v>
      </c>
      <c r="E626" s="58">
        <v>9.7318563380398959E-2</v>
      </c>
      <c r="F626" s="51">
        <v>0.57476358613700529</v>
      </c>
    </row>
    <row r="627" spans="1:6" ht="14.25" x14ac:dyDescent="0.4">
      <c r="A627" s="44" t="s">
        <v>26</v>
      </c>
      <c r="B627" s="27">
        <v>4</v>
      </c>
      <c r="C627" s="37" t="s">
        <v>2</v>
      </c>
      <c r="D627" s="3">
        <v>5</v>
      </c>
      <c r="E627" s="58">
        <v>9.7894411797667447E-2</v>
      </c>
      <c r="F627" s="51">
        <v>0.70165795798158614</v>
      </c>
    </row>
    <row r="628" spans="1:6" ht="14.25" x14ac:dyDescent="0.4">
      <c r="A628" s="45" t="s">
        <v>26</v>
      </c>
      <c r="B628" s="28">
        <v>5</v>
      </c>
      <c r="C628" s="38" t="s">
        <v>3</v>
      </c>
      <c r="D628" s="4">
        <v>1</v>
      </c>
      <c r="E628" s="59">
        <v>6.7778152411430759E-2</v>
      </c>
      <c r="F628" s="52">
        <v>4.6041532967379568E-2</v>
      </c>
    </row>
    <row r="629" spans="1:6" ht="14.25" x14ac:dyDescent="0.4">
      <c r="A629" s="45" t="s">
        <v>26</v>
      </c>
      <c r="B629" s="28">
        <v>5</v>
      </c>
      <c r="C629" s="38" t="s">
        <v>3</v>
      </c>
      <c r="D629" s="4">
        <v>2</v>
      </c>
      <c r="E629" s="59">
        <v>0.10358506130321629</v>
      </c>
      <c r="F629" s="52">
        <v>0.161031365699665</v>
      </c>
    </row>
    <row r="630" spans="1:6" ht="14.25" x14ac:dyDescent="0.4">
      <c r="A630" s="45" t="s">
        <v>26</v>
      </c>
      <c r="B630" s="28">
        <v>5</v>
      </c>
      <c r="C630" s="38" t="s">
        <v>3</v>
      </c>
      <c r="D630" s="4">
        <v>3</v>
      </c>
      <c r="E630" s="59">
        <v>5.0462514903131118E-2</v>
      </c>
      <c r="F630" s="52">
        <v>0.3947081608486806</v>
      </c>
    </row>
    <row r="631" spans="1:6" ht="15" customHeight="1" x14ac:dyDescent="0.4">
      <c r="A631" s="45" t="s">
        <v>26</v>
      </c>
      <c r="B631" s="28">
        <v>5</v>
      </c>
      <c r="C631" s="38" t="s">
        <v>3</v>
      </c>
      <c r="D631" s="4">
        <v>4</v>
      </c>
      <c r="E631" s="59">
        <v>7.060635297359566E-2</v>
      </c>
      <c r="F631" s="52">
        <v>0.54915989868574377</v>
      </c>
    </row>
    <row r="632" spans="1:6" ht="14.25" x14ac:dyDescent="0.4">
      <c r="A632" s="45" t="s">
        <v>26</v>
      </c>
      <c r="B632" s="28">
        <v>5</v>
      </c>
      <c r="C632" s="38" t="s">
        <v>3</v>
      </c>
      <c r="D632" s="4">
        <v>5</v>
      </c>
      <c r="E632" s="59">
        <v>7.9428312258309666E-2</v>
      </c>
      <c r="F632" s="52">
        <v>0.76924165299631864</v>
      </c>
    </row>
    <row r="633" spans="1:6" ht="14.25" x14ac:dyDescent="0.4">
      <c r="A633" s="46" t="s">
        <v>26</v>
      </c>
      <c r="B633" s="29">
        <v>6</v>
      </c>
      <c r="C633" s="34" t="s">
        <v>4</v>
      </c>
      <c r="D633" s="5">
        <v>1</v>
      </c>
      <c r="E633" s="60">
        <v>9.6354824785601603E-2</v>
      </c>
      <c r="F633" s="53">
        <v>8.0630393544343607E-2</v>
      </c>
    </row>
    <row r="634" spans="1:6" ht="14.25" x14ac:dyDescent="0.4">
      <c r="A634" s="46" t="s">
        <v>26</v>
      </c>
      <c r="B634" s="29">
        <v>6</v>
      </c>
      <c r="C634" s="34" t="s">
        <v>4</v>
      </c>
      <c r="D634" s="5">
        <v>2</v>
      </c>
      <c r="E634" s="60">
        <v>9.233597835224315E-2</v>
      </c>
      <c r="F634" s="53">
        <v>0.18437427469067541</v>
      </c>
    </row>
    <row r="635" spans="1:6" ht="14.25" x14ac:dyDescent="0.4">
      <c r="A635" s="46" t="s">
        <v>26</v>
      </c>
      <c r="B635" s="29">
        <v>6</v>
      </c>
      <c r="C635" s="34" t="s">
        <v>4</v>
      </c>
      <c r="D635" s="5">
        <v>3</v>
      </c>
      <c r="E635" s="60">
        <v>0.10950869767385911</v>
      </c>
      <c r="F635" s="53">
        <v>0.33278559915126865</v>
      </c>
    </row>
    <row r="636" spans="1:6" ht="15" customHeight="1" x14ac:dyDescent="0.4">
      <c r="A636" s="47" t="s">
        <v>26</v>
      </c>
      <c r="B636" s="30">
        <v>6</v>
      </c>
      <c r="C636" s="35" t="s">
        <v>4</v>
      </c>
      <c r="D636" s="6">
        <v>4</v>
      </c>
      <c r="E636" s="61">
        <v>0.13338190321810101</v>
      </c>
      <c r="F636" s="54">
        <v>0.41019357186819611</v>
      </c>
    </row>
    <row r="637" spans="1:6" ht="14.25" x14ac:dyDescent="0.4">
      <c r="A637" s="41" t="s">
        <v>27</v>
      </c>
      <c r="B637" s="24">
        <v>1</v>
      </c>
      <c r="C637" s="31" t="s">
        <v>0</v>
      </c>
      <c r="D637" s="7">
        <v>1</v>
      </c>
      <c r="E637" s="55">
        <v>0</v>
      </c>
      <c r="F637" s="48">
        <v>1.8847775159151228E-2</v>
      </c>
    </row>
    <row r="638" spans="1:6" ht="14.25" x14ac:dyDescent="0.4">
      <c r="A638" s="41" t="s">
        <v>27</v>
      </c>
      <c r="B638" s="24">
        <v>1</v>
      </c>
      <c r="C638" s="31" t="s">
        <v>0</v>
      </c>
      <c r="D638" s="7">
        <v>2</v>
      </c>
      <c r="E638" s="55">
        <v>6.7397223358576133E-2</v>
      </c>
      <c r="F638" s="48">
        <v>6.3487150099767561E-2</v>
      </c>
    </row>
    <row r="639" spans="1:6" ht="14.25" x14ac:dyDescent="0.4">
      <c r="A639" s="41" t="s">
        <v>27</v>
      </c>
      <c r="B639" s="24">
        <v>1</v>
      </c>
      <c r="C639" s="31" t="s">
        <v>0</v>
      </c>
      <c r="D639" s="7">
        <v>3</v>
      </c>
      <c r="E639" s="55">
        <v>0.18522498589551004</v>
      </c>
      <c r="F639" s="48">
        <v>0.21173971427156488</v>
      </c>
    </row>
    <row r="640" spans="1:6" ht="15" customHeight="1" x14ac:dyDescent="0.4">
      <c r="A640" s="41" t="s">
        <v>27</v>
      </c>
      <c r="B640" s="24">
        <v>1</v>
      </c>
      <c r="C640" s="31" t="s">
        <v>0</v>
      </c>
      <c r="D640" s="7">
        <v>4</v>
      </c>
      <c r="E640" s="55">
        <v>8.093091905415499E-2</v>
      </c>
      <c r="F640" s="48">
        <v>0.29343851726691511</v>
      </c>
    </row>
    <row r="641" spans="1:6" ht="14.25" x14ac:dyDescent="0.4">
      <c r="A641" s="41" t="s">
        <v>27</v>
      </c>
      <c r="B641" s="24">
        <v>1</v>
      </c>
      <c r="C641" s="31" t="s">
        <v>0</v>
      </c>
      <c r="D641" s="7">
        <v>5</v>
      </c>
      <c r="E641" s="55">
        <v>0.15427998106937718</v>
      </c>
      <c r="F641" s="48">
        <v>0.43412738518880473</v>
      </c>
    </row>
    <row r="642" spans="1:6" ht="14.25" x14ac:dyDescent="0.4">
      <c r="A642" s="42" t="s">
        <v>27</v>
      </c>
      <c r="B642" s="25">
        <v>2</v>
      </c>
      <c r="C642" s="32" t="s">
        <v>1</v>
      </c>
      <c r="D642" s="1">
        <v>1</v>
      </c>
      <c r="E642" s="56">
        <v>3.6066666768569136E-2</v>
      </c>
      <c r="F642" s="49">
        <v>2.185800951816419E-2</v>
      </c>
    </row>
    <row r="643" spans="1:6" ht="14.25" x14ac:dyDescent="0.4">
      <c r="A643" s="42" t="s">
        <v>27</v>
      </c>
      <c r="B643" s="25">
        <v>2</v>
      </c>
      <c r="C643" s="32" t="s">
        <v>1</v>
      </c>
      <c r="D643" s="1">
        <v>2</v>
      </c>
      <c r="E643" s="56">
        <v>3.5335286584392035E-2</v>
      </c>
      <c r="F643" s="49">
        <v>5.9660572287412353E-2</v>
      </c>
    </row>
    <row r="644" spans="1:6" ht="14.25" x14ac:dyDescent="0.4">
      <c r="A644" s="42" t="s">
        <v>27</v>
      </c>
      <c r="B644" s="25">
        <v>2</v>
      </c>
      <c r="C644" s="32" t="s">
        <v>1</v>
      </c>
      <c r="D644" s="1">
        <v>3</v>
      </c>
      <c r="E644" s="56">
        <v>0.12817863246999844</v>
      </c>
      <c r="F644" s="49">
        <v>0.26090468640769654</v>
      </c>
    </row>
    <row r="645" spans="1:6" ht="15" customHeight="1" x14ac:dyDescent="0.4">
      <c r="A645" s="42" t="s">
        <v>27</v>
      </c>
      <c r="B645" s="25">
        <v>2</v>
      </c>
      <c r="C645" s="32" t="s">
        <v>1</v>
      </c>
      <c r="D645" s="1">
        <v>4</v>
      </c>
      <c r="E645" s="56">
        <v>0.11874285159440012</v>
      </c>
      <c r="F645" s="49">
        <v>0.55524837249710357</v>
      </c>
    </row>
    <row r="646" spans="1:6" ht="14.25" x14ac:dyDescent="0.4">
      <c r="A646" s="42" t="s">
        <v>27</v>
      </c>
      <c r="B646" s="25">
        <v>2</v>
      </c>
      <c r="C646" s="32" t="s">
        <v>1</v>
      </c>
      <c r="D646" s="1">
        <v>5</v>
      </c>
      <c r="E646" s="56">
        <v>6.3773359021050122E-2</v>
      </c>
      <c r="F646" s="49">
        <v>0.71081584422202693</v>
      </c>
    </row>
    <row r="647" spans="1:6" ht="14.25" x14ac:dyDescent="0.4">
      <c r="A647" s="43" t="s">
        <v>27</v>
      </c>
      <c r="B647" s="26">
        <v>3</v>
      </c>
      <c r="C647" s="33" t="s">
        <v>429</v>
      </c>
      <c r="D647" s="2">
        <v>1</v>
      </c>
      <c r="E647" s="57">
        <v>5.3128539191325428E-3</v>
      </c>
      <c r="F647" s="50">
        <v>4.0270763140849136E-3</v>
      </c>
    </row>
    <row r="648" spans="1:6" ht="14.25" x14ac:dyDescent="0.4">
      <c r="A648" s="43" t="s">
        <v>27</v>
      </c>
      <c r="B648" s="26">
        <v>3</v>
      </c>
      <c r="C648" s="33" t="s">
        <v>429</v>
      </c>
      <c r="D648" s="2">
        <v>2</v>
      </c>
      <c r="E648" s="57">
        <v>6.724874805285809E-2</v>
      </c>
      <c r="F648" s="50">
        <v>7.7839981067119104E-2</v>
      </c>
    </row>
    <row r="649" spans="1:6" ht="14.25" x14ac:dyDescent="0.4">
      <c r="A649" s="43" t="s">
        <v>27</v>
      </c>
      <c r="B649" s="26">
        <v>3</v>
      </c>
      <c r="C649" s="33" t="s">
        <v>429</v>
      </c>
      <c r="D649" s="2">
        <v>3</v>
      </c>
      <c r="E649" s="57">
        <v>4.835163265681499E-2</v>
      </c>
      <c r="F649" s="50">
        <v>0.18738096409348118</v>
      </c>
    </row>
    <row r="650" spans="1:6" ht="15" customHeight="1" x14ac:dyDescent="0.4">
      <c r="A650" s="43" t="s">
        <v>27</v>
      </c>
      <c r="B650" s="26">
        <v>3</v>
      </c>
      <c r="C650" s="33" t="s">
        <v>429</v>
      </c>
      <c r="D650" s="2">
        <v>4</v>
      </c>
      <c r="E650" s="57">
        <v>8.4466523404838872E-2</v>
      </c>
      <c r="F650" s="50">
        <v>0.55539987762316856</v>
      </c>
    </row>
    <row r="651" spans="1:6" ht="14.25" x14ac:dyDescent="0.4">
      <c r="A651" s="43" t="s">
        <v>27</v>
      </c>
      <c r="B651" s="26">
        <v>3</v>
      </c>
      <c r="C651" s="33" t="s">
        <v>429</v>
      </c>
      <c r="D651" s="2">
        <v>5</v>
      </c>
      <c r="E651" s="57">
        <v>3.5423267155239836E-2</v>
      </c>
      <c r="F651" s="50">
        <v>0.75659061581160114</v>
      </c>
    </row>
    <row r="652" spans="1:6" ht="14.25" x14ac:dyDescent="0.4">
      <c r="A652" s="44" t="s">
        <v>27</v>
      </c>
      <c r="B652" s="27">
        <v>4</v>
      </c>
      <c r="C652" s="37" t="s">
        <v>2</v>
      </c>
      <c r="D652" s="3">
        <v>1</v>
      </c>
      <c r="E652" s="58">
        <v>5.549179641435853E-2</v>
      </c>
      <c r="F652" s="51">
        <v>4.7633662350478341E-2</v>
      </c>
    </row>
    <row r="653" spans="1:6" ht="14.25" x14ac:dyDescent="0.4">
      <c r="A653" s="44" t="s">
        <v>27</v>
      </c>
      <c r="B653" s="27">
        <v>4</v>
      </c>
      <c r="C653" s="37" t="s">
        <v>2</v>
      </c>
      <c r="D653" s="3">
        <v>2</v>
      </c>
      <c r="E653" s="58">
        <v>0.11462234657392364</v>
      </c>
      <c r="F653" s="51">
        <v>0.22457627401604391</v>
      </c>
    </row>
    <row r="654" spans="1:6" ht="14.25" x14ac:dyDescent="0.4">
      <c r="A654" s="44" t="s">
        <v>27</v>
      </c>
      <c r="B654" s="27">
        <v>4</v>
      </c>
      <c r="C654" s="37" t="s">
        <v>2</v>
      </c>
      <c r="D654" s="3">
        <v>3</v>
      </c>
      <c r="E654" s="58">
        <v>0.19892245957511423</v>
      </c>
      <c r="F654" s="51">
        <v>0.41141112064913449</v>
      </c>
    </row>
    <row r="655" spans="1:6" ht="15" customHeight="1" x14ac:dyDescent="0.4">
      <c r="A655" s="44" t="s">
        <v>27</v>
      </c>
      <c r="B655" s="27">
        <v>4</v>
      </c>
      <c r="C655" s="37" t="s">
        <v>2</v>
      </c>
      <c r="D655" s="3">
        <v>4</v>
      </c>
      <c r="E655" s="58">
        <v>0.13296098701131803</v>
      </c>
      <c r="F655" s="51">
        <v>0.53604191910610288</v>
      </c>
    </row>
    <row r="656" spans="1:6" ht="14.25" x14ac:dyDescent="0.4">
      <c r="A656" s="44" t="s">
        <v>27</v>
      </c>
      <c r="B656" s="27">
        <v>4</v>
      </c>
      <c r="C656" s="37" t="s">
        <v>2</v>
      </c>
      <c r="D656" s="3">
        <v>5</v>
      </c>
      <c r="E656" s="58">
        <v>0.15685550612801674</v>
      </c>
      <c r="F656" s="51">
        <v>0.67913500102191326</v>
      </c>
    </row>
    <row r="657" spans="1:6" ht="14.25" x14ac:dyDescent="0.4">
      <c r="A657" s="45" t="s">
        <v>27</v>
      </c>
      <c r="B657" s="28">
        <v>5</v>
      </c>
      <c r="C657" s="38" t="s">
        <v>3</v>
      </c>
      <c r="D657" s="4">
        <v>1</v>
      </c>
      <c r="E657" s="59">
        <v>3.0321575851525298E-2</v>
      </c>
      <c r="F657" s="52">
        <v>1.9750907359368026E-2</v>
      </c>
    </row>
    <row r="658" spans="1:6" ht="14.25" x14ac:dyDescent="0.4">
      <c r="A658" s="45" t="s">
        <v>27</v>
      </c>
      <c r="B658" s="28">
        <v>5</v>
      </c>
      <c r="C658" s="38" t="s">
        <v>3</v>
      </c>
      <c r="D658" s="4">
        <v>2</v>
      </c>
      <c r="E658" s="59">
        <v>6.6760940625403178E-2</v>
      </c>
      <c r="F658" s="52">
        <v>0.13974413638630578</v>
      </c>
    </row>
    <row r="659" spans="1:6" ht="14.25" x14ac:dyDescent="0.4">
      <c r="A659" s="45" t="s">
        <v>27</v>
      </c>
      <c r="B659" s="28">
        <v>5</v>
      </c>
      <c r="C659" s="38" t="s">
        <v>3</v>
      </c>
      <c r="D659" s="4">
        <v>3</v>
      </c>
      <c r="E659" s="59">
        <v>0.14934743350047405</v>
      </c>
      <c r="F659" s="52">
        <v>0.30032500125756872</v>
      </c>
    </row>
    <row r="660" spans="1:6" ht="15" customHeight="1" x14ac:dyDescent="0.4">
      <c r="A660" s="45" t="s">
        <v>27</v>
      </c>
      <c r="B660" s="28">
        <v>5</v>
      </c>
      <c r="C660" s="38" t="s">
        <v>3</v>
      </c>
      <c r="D660" s="4">
        <v>4</v>
      </c>
      <c r="E660" s="59">
        <v>0.21638836218623997</v>
      </c>
      <c r="F660" s="52">
        <v>0.45980944165032694</v>
      </c>
    </row>
    <row r="661" spans="1:6" ht="14.25" x14ac:dyDescent="0.4">
      <c r="A661" s="45" t="s">
        <v>27</v>
      </c>
      <c r="B661" s="28">
        <v>5</v>
      </c>
      <c r="C661" s="38" t="s">
        <v>3</v>
      </c>
      <c r="D661" s="4">
        <v>5</v>
      </c>
      <c r="E661" s="59">
        <v>7.8842099542740823E-2</v>
      </c>
      <c r="F661" s="52">
        <v>0.69641022740695924</v>
      </c>
    </row>
    <row r="662" spans="1:6" ht="14.25" x14ac:dyDescent="0.4">
      <c r="A662" s="46" t="s">
        <v>27</v>
      </c>
      <c r="B662" s="29">
        <v>6</v>
      </c>
      <c r="C662" s="34" t="s">
        <v>4</v>
      </c>
      <c r="D662" s="5">
        <v>1</v>
      </c>
      <c r="E662" s="60">
        <v>2.7977588944919446E-2</v>
      </c>
      <c r="F662" s="53">
        <v>4.0659684140022127E-2</v>
      </c>
    </row>
    <row r="663" spans="1:6" ht="14.25" x14ac:dyDescent="0.4">
      <c r="A663" s="46" t="s">
        <v>27</v>
      </c>
      <c r="B663" s="29">
        <v>6</v>
      </c>
      <c r="C663" s="34" t="s">
        <v>4</v>
      </c>
      <c r="D663" s="5">
        <v>2</v>
      </c>
      <c r="E663" s="60">
        <v>0.11476976173613858</v>
      </c>
      <c r="F663" s="53">
        <v>0.2209429677651783</v>
      </c>
    </row>
    <row r="664" spans="1:6" ht="14.25" x14ac:dyDescent="0.4">
      <c r="A664" s="46" t="s">
        <v>27</v>
      </c>
      <c r="B664" s="29">
        <v>6</v>
      </c>
      <c r="C664" s="34" t="s">
        <v>4</v>
      </c>
      <c r="D664" s="5">
        <v>3</v>
      </c>
      <c r="E664" s="60">
        <v>0.14498405878302276</v>
      </c>
      <c r="F664" s="53">
        <v>0.31952654394393631</v>
      </c>
    </row>
    <row r="665" spans="1:6" ht="15" customHeight="1" x14ac:dyDescent="0.4">
      <c r="A665" s="47" t="s">
        <v>27</v>
      </c>
      <c r="B665" s="30">
        <v>6</v>
      </c>
      <c r="C665" s="35" t="s">
        <v>4</v>
      </c>
      <c r="D665" s="6">
        <v>4</v>
      </c>
      <c r="E665" s="61">
        <v>0.14775541185526953</v>
      </c>
      <c r="F665" s="54">
        <v>0.378758396921972</v>
      </c>
    </row>
    <row r="666" spans="1:6" ht="14.25" x14ac:dyDescent="0.4">
      <c r="A666" s="41" t="s">
        <v>29</v>
      </c>
      <c r="B666" s="24">
        <v>1</v>
      </c>
      <c r="C666" s="31" t="s">
        <v>0</v>
      </c>
      <c r="D666" s="7">
        <v>1</v>
      </c>
      <c r="E666" s="55">
        <v>4.8633008322008092E-2</v>
      </c>
      <c r="F666" s="48">
        <v>4.2131184872463055E-2</v>
      </c>
    </row>
    <row r="667" spans="1:6" ht="14.25" x14ac:dyDescent="0.4">
      <c r="A667" s="41" t="s">
        <v>29</v>
      </c>
      <c r="B667" s="24">
        <v>1</v>
      </c>
      <c r="C667" s="31" t="s">
        <v>0</v>
      </c>
      <c r="D667" s="7">
        <v>2</v>
      </c>
      <c r="E667" s="55">
        <v>7.3943607115485463E-2</v>
      </c>
      <c r="F667" s="48">
        <v>0.17927776216837588</v>
      </c>
    </row>
    <row r="668" spans="1:6" ht="14.25" x14ac:dyDescent="0.4">
      <c r="A668" s="41" t="s">
        <v>29</v>
      </c>
      <c r="B668" s="24">
        <v>1</v>
      </c>
      <c r="C668" s="31" t="s">
        <v>0</v>
      </c>
      <c r="D668" s="7">
        <v>3</v>
      </c>
      <c r="E668" s="55">
        <v>0.12126992767053661</v>
      </c>
      <c r="F668" s="48">
        <v>0.32555218755820281</v>
      </c>
    </row>
    <row r="669" spans="1:6" ht="15" customHeight="1" x14ac:dyDescent="0.4">
      <c r="A669" s="41" t="s">
        <v>29</v>
      </c>
      <c r="B669" s="24">
        <v>1</v>
      </c>
      <c r="C669" s="31" t="s">
        <v>0</v>
      </c>
      <c r="D669" s="7">
        <v>4</v>
      </c>
      <c r="E669" s="55">
        <v>0.10543227177695068</v>
      </c>
      <c r="F669" s="48">
        <v>0.45765866705868685</v>
      </c>
    </row>
    <row r="670" spans="1:6" ht="14.25" x14ac:dyDescent="0.4">
      <c r="A670" s="41" t="s">
        <v>29</v>
      </c>
      <c r="B670" s="24">
        <v>1</v>
      </c>
      <c r="C670" s="31" t="s">
        <v>0</v>
      </c>
      <c r="D670" s="7">
        <v>5</v>
      </c>
      <c r="E670" s="55">
        <v>0.14188311196707165</v>
      </c>
      <c r="F670" s="48">
        <v>0.54898176528860909</v>
      </c>
    </row>
    <row r="671" spans="1:6" ht="14.25" x14ac:dyDescent="0.4">
      <c r="A671" s="42" t="s">
        <v>29</v>
      </c>
      <c r="B671" s="25">
        <v>2</v>
      </c>
      <c r="C671" s="32" t="s">
        <v>1</v>
      </c>
      <c r="D671" s="1">
        <v>1</v>
      </c>
      <c r="E671" s="56">
        <v>6.0636211535061907E-2</v>
      </c>
      <c r="F671" s="49">
        <v>4.3166613511600734E-2</v>
      </c>
    </row>
    <row r="672" spans="1:6" ht="14.25" x14ac:dyDescent="0.4">
      <c r="A672" s="42" t="s">
        <v>29</v>
      </c>
      <c r="B672" s="25">
        <v>2</v>
      </c>
      <c r="C672" s="32" t="s">
        <v>1</v>
      </c>
      <c r="D672" s="1">
        <v>2</v>
      </c>
      <c r="E672" s="56">
        <v>7.1111139699170975E-2</v>
      </c>
      <c r="F672" s="49">
        <v>0.1173858901432818</v>
      </c>
    </row>
    <row r="673" spans="1:6" ht="14.25" x14ac:dyDescent="0.4">
      <c r="A673" s="42" t="s">
        <v>29</v>
      </c>
      <c r="B673" s="25">
        <v>2</v>
      </c>
      <c r="C673" s="32" t="s">
        <v>1</v>
      </c>
      <c r="D673" s="1">
        <v>3</v>
      </c>
      <c r="E673" s="56">
        <v>0.14580385430811596</v>
      </c>
      <c r="F673" s="49">
        <v>0.3417185998354168</v>
      </c>
    </row>
    <row r="674" spans="1:6" ht="15" customHeight="1" x14ac:dyDescent="0.4">
      <c r="A674" s="42" t="s">
        <v>29</v>
      </c>
      <c r="B674" s="25">
        <v>2</v>
      </c>
      <c r="C674" s="32" t="s">
        <v>1</v>
      </c>
      <c r="D674" s="1">
        <v>4</v>
      </c>
      <c r="E674" s="56">
        <v>6.164930281512207E-2</v>
      </c>
      <c r="F674" s="49">
        <v>0.72151770840562379</v>
      </c>
    </row>
    <row r="675" spans="1:6" ht="14.25" x14ac:dyDescent="0.4">
      <c r="A675" s="42" t="s">
        <v>29</v>
      </c>
      <c r="B675" s="25">
        <v>2</v>
      </c>
      <c r="C675" s="32" t="s">
        <v>1</v>
      </c>
      <c r="D675" s="1">
        <v>5</v>
      </c>
      <c r="E675" s="56">
        <v>3.4019420632048568E-2</v>
      </c>
      <c r="F675" s="49">
        <v>0.82607055575251664</v>
      </c>
    </row>
    <row r="676" spans="1:6" ht="14.25" x14ac:dyDescent="0.4">
      <c r="A676" s="43" t="s">
        <v>29</v>
      </c>
      <c r="B676" s="26">
        <v>3</v>
      </c>
      <c r="C676" s="33" t="s">
        <v>429</v>
      </c>
      <c r="D676" s="2">
        <v>1</v>
      </c>
      <c r="E676" s="57">
        <v>8.3245361844437371E-2</v>
      </c>
      <c r="F676" s="50">
        <v>5.8401691448940654E-2</v>
      </c>
    </row>
    <row r="677" spans="1:6" ht="14.25" x14ac:dyDescent="0.4">
      <c r="A677" s="43" t="s">
        <v>29</v>
      </c>
      <c r="B677" s="26">
        <v>3</v>
      </c>
      <c r="C677" s="33" t="s">
        <v>429</v>
      </c>
      <c r="D677" s="2">
        <v>2</v>
      </c>
      <c r="E677" s="57">
        <v>9.6153438893991652E-2</v>
      </c>
      <c r="F677" s="50">
        <v>0.17850122211894923</v>
      </c>
    </row>
    <row r="678" spans="1:6" ht="14.25" x14ac:dyDescent="0.4">
      <c r="A678" s="43" t="s">
        <v>29</v>
      </c>
      <c r="B678" s="26">
        <v>3</v>
      </c>
      <c r="C678" s="33" t="s">
        <v>429</v>
      </c>
      <c r="D678" s="2">
        <v>3</v>
      </c>
      <c r="E678" s="57">
        <v>0.11495154207304473</v>
      </c>
      <c r="F678" s="50">
        <v>0.39125520861162688</v>
      </c>
    </row>
    <row r="679" spans="1:6" ht="15" customHeight="1" x14ac:dyDescent="0.4">
      <c r="A679" s="43" t="s">
        <v>29</v>
      </c>
      <c r="B679" s="26">
        <v>3</v>
      </c>
      <c r="C679" s="33" t="s">
        <v>429</v>
      </c>
      <c r="D679" s="2">
        <v>4</v>
      </c>
      <c r="E679" s="57">
        <v>9.4169063911911183E-2</v>
      </c>
      <c r="F679" s="50">
        <v>0.60608469020032252</v>
      </c>
    </row>
    <row r="680" spans="1:6" ht="14.25" x14ac:dyDescent="0.4">
      <c r="A680" s="43" t="s">
        <v>29</v>
      </c>
      <c r="B680" s="26">
        <v>3</v>
      </c>
      <c r="C680" s="33" t="s">
        <v>429</v>
      </c>
      <c r="D680" s="2">
        <v>5</v>
      </c>
      <c r="E680" s="57">
        <v>6.512832404895469E-4</v>
      </c>
      <c r="F680" s="50">
        <v>0.88881009485242435</v>
      </c>
    </row>
    <row r="681" spans="1:6" ht="14.25" x14ac:dyDescent="0.4">
      <c r="A681" s="44" t="s">
        <v>29</v>
      </c>
      <c r="B681" s="27">
        <v>4</v>
      </c>
      <c r="C681" s="37" t="s">
        <v>2</v>
      </c>
      <c r="D681" s="3">
        <v>1</v>
      </c>
      <c r="E681" s="58">
        <v>0.15613804877251811</v>
      </c>
      <c r="F681" s="51">
        <v>0.22416334100122565</v>
      </c>
    </row>
    <row r="682" spans="1:6" ht="14.25" x14ac:dyDescent="0.4">
      <c r="A682" s="44" t="s">
        <v>29</v>
      </c>
      <c r="B682" s="27">
        <v>4</v>
      </c>
      <c r="C682" s="37" t="s">
        <v>2</v>
      </c>
      <c r="D682" s="3">
        <v>2</v>
      </c>
      <c r="E682" s="58">
        <v>0.12561472135072191</v>
      </c>
      <c r="F682" s="51">
        <v>0.36921474557592343</v>
      </c>
    </row>
    <row r="683" spans="1:6" ht="14.25" x14ac:dyDescent="0.4">
      <c r="A683" s="44" t="s">
        <v>29</v>
      </c>
      <c r="B683" s="27">
        <v>4</v>
      </c>
      <c r="C683" s="37" t="s">
        <v>2</v>
      </c>
      <c r="D683" s="3">
        <v>3</v>
      </c>
      <c r="E683" s="58">
        <v>0.1728631516197171</v>
      </c>
      <c r="F683" s="51">
        <v>0.53907867846064939</v>
      </c>
    </row>
    <row r="684" spans="1:6" ht="15" customHeight="1" x14ac:dyDescent="0.4">
      <c r="A684" s="44" t="s">
        <v>29</v>
      </c>
      <c r="B684" s="27">
        <v>4</v>
      </c>
      <c r="C684" s="37" t="s">
        <v>2</v>
      </c>
      <c r="D684" s="3">
        <v>4</v>
      </c>
      <c r="E684" s="58">
        <v>0.12693978199965161</v>
      </c>
      <c r="F684" s="51">
        <v>0.6068229992161186</v>
      </c>
    </row>
    <row r="685" spans="1:6" ht="14.25" x14ac:dyDescent="0.4">
      <c r="A685" s="44" t="s">
        <v>29</v>
      </c>
      <c r="B685" s="27">
        <v>4</v>
      </c>
      <c r="C685" s="37" t="s">
        <v>2</v>
      </c>
      <c r="D685" s="3">
        <v>5</v>
      </c>
      <c r="E685" s="58">
        <v>2.0523670017688594E-2</v>
      </c>
      <c r="F685" s="51">
        <v>0.73421996940839829</v>
      </c>
    </row>
    <row r="686" spans="1:6" ht="14.25" x14ac:dyDescent="0.4">
      <c r="A686" s="45" t="s">
        <v>29</v>
      </c>
      <c r="B686" s="28">
        <v>5</v>
      </c>
      <c r="C686" s="38" t="s">
        <v>3</v>
      </c>
      <c r="D686" s="4">
        <v>1</v>
      </c>
      <c r="E686" s="59">
        <v>8.6985745174718646E-2</v>
      </c>
      <c r="F686" s="52">
        <v>8.6546926438892016E-2</v>
      </c>
    </row>
    <row r="687" spans="1:6" ht="14.25" x14ac:dyDescent="0.4">
      <c r="A687" s="45" t="s">
        <v>29</v>
      </c>
      <c r="B687" s="28">
        <v>5</v>
      </c>
      <c r="C687" s="38" t="s">
        <v>3</v>
      </c>
      <c r="D687" s="4">
        <v>2</v>
      </c>
      <c r="E687" s="59">
        <v>0.10989377552699149</v>
      </c>
      <c r="F687" s="52">
        <v>0.19069223495591636</v>
      </c>
    </row>
    <row r="688" spans="1:6" ht="14.25" x14ac:dyDescent="0.4">
      <c r="A688" s="45" t="s">
        <v>29</v>
      </c>
      <c r="B688" s="28">
        <v>5</v>
      </c>
      <c r="C688" s="38" t="s">
        <v>3</v>
      </c>
      <c r="D688" s="4">
        <v>3</v>
      </c>
      <c r="E688" s="59">
        <v>0.11805376719217604</v>
      </c>
      <c r="F688" s="52">
        <v>0.30689091843041633</v>
      </c>
    </row>
    <row r="689" spans="1:6" ht="15" customHeight="1" x14ac:dyDescent="0.4">
      <c r="A689" s="45" t="s">
        <v>29</v>
      </c>
      <c r="B689" s="28">
        <v>5</v>
      </c>
      <c r="C689" s="38" t="s">
        <v>3</v>
      </c>
      <c r="D689" s="4">
        <v>4</v>
      </c>
      <c r="E689" s="59">
        <v>7.6026639678937136E-2</v>
      </c>
      <c r="F689" s="52">
        <v>0.54760381741233566</v>
      </c>
    </row>
    <row r="690" spans="1:6" ht="14.25" x14ac:dyDescent="0.4">
      <c r="A690" s="45" t="s">
        <v>29</v>
      </c>
      <c r="B690" s="28">
        <v>5</v>
      </c>
      <c r="C690" s="38" t="s">
        <v>3</v>
      </c>
      <c r="D690" s="4">
        <v>5</v>
      </c>
      <c r="E690" s="59">
        <v>3.0227358820611221E-2</v>
      </c>
      <c r="F690" s="52">
        <v>0.84591830689773917</v>
      </c>
    </row>
    <row r="691" spans="1:6" ht="14.25" x14ac:dyDescent="0.4">
      <c r="A691" s="46" t="s">
        <v>29</v>
      </c>
      <c r="B691" s="29">
        <v>6</v>
      </c>
      <c r="C691" s="34" t="s">
        <v>4</v>
      </c>
      <c r="D691" s="5">
        <v>1</v>
      </c>
      <c r="E691" s="60">
        <v>8.7540725778383191E-2</v>
      </c>
      <c r="F691" s="53">
        <v>9.3578431932442044E-2</v>
      </c>
    </row>
    <row r="692" spans="1:6" ht="14.25" x14ac:dyDescent="0.4">
      <c r="A692" s="46" t="s">
        <v>29</v>
      </c>
      <c r="B692" s="29">
        <v>6</v>
      </c>
      <c r="C692" s="34" t="s">
        <v>4</v>
      </c>
      <c r="D692" s="5">
        <v>2</v>
      </c>
      <c r="E692" s="60">
        <v>0.16242345840680056</v>
      </c>
      <c r="F692" s="53">
        <v>0.26049266612963307</v>
      </c>
    </row>
    <row r="693" spans="1:6" ht="14.25" x14ac:dyDescent="0.4">
      <c r="A693" s="46" t="s">
        <v>29</v>
      </c>
      <c r="B693" s="29">
        <v>6</v>
      </c>
      <c r="C693" s="34" t="s">
        <v>4</v>
      </c>
      <c r="D693" s="5">
        <v>3</v>
      </c>
      <c r="E693" s="60">
        <v>0.19997135229442714</v>
      </c>
      <c r="F693" s="53">
        <v>0.40187195765705297</v>
      </c>
    </row>
    <row r="694" spans="1:6" ht="15" customHeight="1" x14ac:dyDescent="0.4">
      <c r="A694" s="47" t="s">
        <v>29</v>
      </c>
      <c r="B694" s="30">
        <v>6</v>
      </c>
      <c r="C694" s="35" t="s">
        <v>4</v>
      </c>
      <c r="D694" s="6">
        <v>4</v>
      </c>
      <c r="E694" s="61">
        <v>0.22772137337839926</v>
      </c>
      <c r="F694" s="54">
        <v>0.46539822781144724</v>
      </c>
    </row>
    <row r="695" spans="1:6" ht="14.25" x14ac:dyDescent="0.4">
      <c r="A695" s="41" t="s">
        <v>28</v>
      </c>
      <c r="B695" s="24">
        <v>1</v>
      </c>
      <c r="C695" s="31" t="s">
        <v>0</v>
      </c>
      <c r="D695" s="7">
        <v>1</v>
      </c>
      <c r="E695" s="55">
        <v>3.7556527583872887E-2</v>
      </c>
      <c r="F695" s="48">
        <v>3.9306145962696167E-2</v>
      </c>
    </row>
    <row r="696" spans="1:6" ht="14.25" x14ac:dyDescent="0.4">
      <c r="A696" s="41" t="s">
        <v>28</v>
      </c>
      <c r="B696" s="24">
        <v>1</v>
      </c>
      <c r="C696" s="31" t="s">
        <v>0</v>
      </c>
      <c r="D696" s="7">
        <v>2</v>
      </c>
      <c r="E696" s="55">
        <v>0.1036843457503086</v>
      </c>
      <c r="F696" s="48">
        <v>0.20556382339517965</v>
      </c>
    </row>
    <row r="697" spans="1:6" ht="14.25" x14ac:dyDescent="0.4">
      <c r="A697" s="41" t="s">
        <v>28</v>
      </c>
      <c r="B697" s="24">
        <v>1</v>
      </c>
      <c r="C697" s="31" t="s">
        <v>0</v>
      </c>
      <c r="D697" s="7">
        <v>3</v>
      </c>
      <c r="E697" s="55">
        <v>0.10539779431058804</v>
      </c>
      <c r="F697" s="48">
        <v>0.30209527786483825</v>
      </c>
    </row>
    <row r="698" spans="1:6" ht="15" customHeight="1" x14ac:dyDescent="0.4">
      <c r="A698" s="41" t="s">
        <v>28</v>
      </c>
      <c r="B698" s="24">
        <v>1</v>
      </c>
      <c r="C698" s="31" t="s">
        <v>0</v>
      </c>
      <c r="D698" s="7">
        <v>4</v>
      </c>
      <c r="E698" s="55">
        <v>0.1390498525561914</v>
      </c>
      <c r="F698" s="48">
        <v>0.40939551148733011</v>
      </c>
    </row>
    <row r="699" spans="1:6" ht="14.25" x14ac:dyDescent="0.4">
      <c r="A699" s="41" t="s">
        <v>28</v>
      </c>
      <c r="B699" s="24">
        <v>1</v>
      </c>
      <c r="C699" s="31" t="s">
        <v>0</v>
      </c>
      <c r="D699" s="7">
        <v>5</v>
      </c>
      <c r="E699" s="55">
        <v>0.17989070181947475</v>
      </c>
      <c r="F699" s="48">
        <v>0.51515440120130973</v>
      </c>
    </row>
    <row r="700" spans="1:6" ht="14.25" x14ac:dyDescent="0.4">
      <c r="A700" s="42" t="s">
        <v>28</v>
      </c>
      <c r="B700" s="25">
        <v>2</v>
      </c>
      <c r="C700" s="32" t="s">
        <v>1</v>
      </c>
      <c r="D700" s="1">
        <v>1</v>
      </c>
      <c r="E700" s="56">
        <v>3.0502550220143573E-2</v>
      </c>
      <c r="F700" s="49">
        <v>3.1170497977937119E-2</v>
      </c>
    </row>
    <row r="701" spans="1:6" ht="14.25" x14ac:dyDescent="0.4">
      <c r="A701" s="42" t="s">
        <v>28</v>
      </c>
      <c r="B701" s="25">
        <v>2</v>
      </c>
      <c r="C701" s="32" t="s">
        <v>1</v>
      </c>
      <c r="D701" s="1">
        <v>2</v>
      </c>
      <c r="E701" s="56">
        <v>7.7764811187940555E-2</v>
      </c>
      <c r="F701" s="49">
        <v>0.43600319003346416</v>
      </c>
    </row>
    <row r="702" spans="1:6" ht="14.25" x14ac:dyDescent="0.4">
      <c r="A702" s="42" t="s">
        <v>28</v>
      </c>
      <c r="B702" s="25">
        <v>2</v>
      </c>
      <c r="C702" s="32" t="s">
        <v>1</v>
      </c>
      <c r="D702" s="1">
        <v>3</v>
      </c>
      <c r="E702" s="56">
        <v>9.4415619418593458E-2</v>
      </c>
      <c r="F702" s="49">
        <v>0.69303006604426509</v>
      </c>
    </row>
    <row r="703" spans="1:6" ht="15" customHeight="1" x14ac:dyDescent="0.4">
      <c r="A703" s="42" t="s">
        <v>28</v>
      </c>
      <c r="B703" s="25">
        <v>2</v>
      </c>
      <c r="C703" s="32" t="s">
        <v>1</v>
      </c>
      <c r="D703" s="1">
        <v>4</v>
      </c>
      <c r="E703" s="56">
        <v>7.8564339414796361E-2</v>
      </c>
      <c r="F703" s="49">
        <v>0.88494633066078299</v>
      </c>
    </row>
    <row r="704" spans="1:6" ht="14.25" x14ac:dyDescent="0.4">
      <c r="A704" s="42" t="s">
        <v>28</v>
      </c>
      <c r="B704" s="25">
        <v>2</v>
      </c>
      <c r="C704" s="32" t="s">
        <v>1</v>
      </c>
      <c r="D704" s="1">
        <v>5</v>
      </c>
      <c r="E704" s="56">
        <v>7.8895879504967528E-2</v>
      </c>
      <c r="F704" s="49">
        <v>0.91764346181661238</v>
      </c>
    </row>
    <row r="705" spans="1:6" ht="14.25" x14ac:dyDescent="0.4">
      <c r="A705" s="43" t="s">
        <v>28</v>
      </c>
      <c r="B705" s="26">
        <v>3</v>
      </c>
      <c r="C705" s="33" t="s">
        <v>429</v>
      </c>
      <c r="D705" s="2">
        <v>1</v>
      </c>
      <c r="E705" s="57">
        <v>2.196229803722239E-2</v>
      </c>
      <c r="F705" s="50">
        <v>2.3928186626617842E-2</v>
      </c>
    </row>
    <row r="706" spans="1:6" ht="14.25" x14ac:dyDescent="0.4">
      <c r="A706" s="43" t="s">
        <v>28</v>
      </c>
      <c r="B706" s="26">
        <v>3</v>
      </c>
      <c r="C706" s="33" t="s">
        <v>429</v>
      </c>
      <c r="D706" s="2">
        <v>2</v>
      </c>
      <c r="E706" s="57">
        <v>0.1381186042930054</v>
      </c>
      <c r="F706" s="50">
        <v>0.3006532057785079</v>
      </c>
    </row>
    <row r="707" spans="1:6" ht="14.25" x14ac:dyDescent="0.4">
      <c r="A707" s="43" t="s">
        <v>28</v>
      </c>
      <c r="B707" s="26">
        <v>3</v>
      </c>
      <c r="C707" s="33" t="s">
        <v>429</v>
      </c>
      <c r="D707" s="2">
        <v>3</v>
      </c>
      <c r="E707" s="57">
        <v>1.5960501788690656E-2</v>
      </c>
      <c r="F707" s="50">
        <v>0.65522627212843054</v>
      </c>
    </row>
    <row r="708" spans="1:6" ht="15" customHeight="1" x14ac:dyDescent="0.4">
      <c r="A708" s="43" t="s">
        <v>28</v>
      </c>
      <c r="B708" s="26">
        <v>3</v>
      </c>
      <c r="C708" s="33" t="s">
        <v>429</v>
      </c>
      <c r="D708" s="2">
        <v>4</v>
      </c>
      <c r="E708" s="57">
        <v>5.5920130089549575E-2</v>
      </c>
      <c r="F708" s="50">
        <v>0.85089089297122389</v>
      </c>
    </row>
    <row r="709" spans="1:6" ht="14.25" x14ac:dyDescent="0.4">
      <c r="A709" s="43" t="s">
        <v>28</v>
      </c>
      <c r="B709" s="26">
        <v>3</v>
      </c>
      <c r="C709" s="33" t="s">
        <v>429</v>
      </c>
      <c r="D709" s="2">
        <v>5</v>
      </c>
      <c r="E709" s="57">
        <v>2.1089506109004088E-2</v>
      </c>
      <c r="F709" s="50">
        <v>1</v>
      </c>
    </row>
    <row r="710" spans="1:6" ht="14.25" x14ac:dyDescent="0.4">
      <c r="A710" s="44" t="s">
        <v>28</v>
      </c>
      <c r="B710" s="27">
        <v>4</v>
      </c>
      <c r="C710" s="37" t="s">
        <v>2</v>
      </c>
      <c r="D710" s="3">
        <v>1</v>
      </c>
      <c r="E710" s="58">
        <v>6.6500384908791121E-2</v>
      </c>
      <c r="F710" s="51">
        <v>0.11923335053806627</v>
      </c>
    </row>
    <row r="711" spans="1:6" ht="14.25" x14ac:dyDescent="0.4">
      <c r="A711" s="44" t="s">
        <v>28</v>
      </c>
      <c r="B711" s="27">
        <v>4</v>
      </c>
      <c r="C711" s="37" t="s">
        <v>2</v>
      </c>
      <c r="D711" s="3">
        <v>2</v>
      </c>
      <c r="E711" s="58">
        <v>0.10786981201094707</v>
      </c>
      <c r="F711" s="51">
        <v>0.33921426487341882</v>
      </c>
    </row>
    <row r="712" spans="1:6" ht="14.25" x14ac:dyDescent="0.4">
      <c r="A712" s="44" t="s">
        <v>28</v>
      </c>
      <c r="B712" s="27">
        <v>4</v>
      </c>
      <c r="C712" s="37" t="s">
        <v>2</v>
      </c>
      <c r="D712" s="3">
        <v>3</v>
      </c>
      <c r="E712" s="58">
        <v>0.14716250519951682</v>
      </c>
      <c r="F712" s="51">
        <v>0.53144556432251255</v>
      </c>
    </row>
    <row r="713" spans="1:6" ht="15" customHeight="1" x14ac:dyDescent="0.4">
      <c r="A713" s="44" t="s">
        <v>28</v>
      </c>
      <c r="B713" s="27">
        <v>4</v>
      </c>
      <c r="C713" s="37" t="s">
        <v>2</v>
      </c>
      <c r="D713" s="3">
        <v>4</v>
      </c>
      <c r="E713" s="58">
        <v>0.14765643750031779</v>
      </c>
      <c r="F713" s="51">
        <v>0.61730623729002976</v>
      </c>
    </row>
    <row r="714" spans="1:6" ht="14.25" x14ac:dyDescent="0.4">
      <c r="A714" s="44" t="s">
        <v>28</v>
      </c>
      <c r="B714" s="27">
        <v>4</v>
      </c>
      <c r="C714" s="37" t="s">
        <v>2</v>
      </c>
      <c r="D714" s="3">
        <v>5</v>
      </c>
      <c r="E714" s="58">
        <v>0.15184582326721482</v>
      </c>
      <c r="F714" s="51">
        <v>0.72144221998729574</v>
      </c>
    </row>
    <row r="715" spans="1:6" ht="14.25" x14ac:dyDescent="0.4">
      <c r="A715" s="45" t="s">
        <v>28</v>
      </c>
      <c r="B715" s="28">
        <v>5</v>
      </c>
      <c r="C715" s="38" t="s">
        <v>3</v>
      </c>
      <c r="D715" s="4">
        <v>1</v>
      </c>
      <c r="E715" s="59">
        <v>4.7814099912802659E-2</v>
      </c>
      <c r="F715" s="52">
        <v>7.3075601327016612E-2</v>
      </c>
    </row>
    <row r="716" spans="1:6" ht="14.25" x14ac:dyDescent="0.4">
      <c r="A716" s="45" t="s">
        <v>28</v>
      </c>
      <c r="B716" s="28">
        <v>5</v>
      </c>
      <c r="C716" s="38" t="s">
        <v>3</v>
      </c>
      <c r="D716" s="4">
        <v>2</v>
      </c>
      <c r="E716" s="59">
        <v>0.16013017763066434</v>
      </c>
      <c r="F716" s="52">
        <v>0.30852646052992144</v>
      </c>
    </row>
    <row r="717" spans="1:6" ht="14.25" x14ac:dyDescent="0.4">
      <c r="A717" s="45" t="s">
        <v>28</v>
      </c>
      <c r="B717" s="28">
        <v>5</v>
      </c>
      <c r="C717" s="38" t="s">
        <v>3</v>
      </c>
      <c r="D717" s="4">
        <v>3</v>
      </c>
      <c r="E717" s="59">
        <v>0.14373242937409952</v>
      </c>
      <c r="F717" s="52">
        <v>0.72591819115609191</v>
      </c>
    </row>
    <row r="718" spans="1:6" ht="15" customHeight="1" x14ac:dyDescent="0.4">
      <c r="A718" s="45" t="s">
        <v>28</v>
      </c>
      <c r="B718" s="28">
        <v>5</v>
      </c>
      <c r="C718" s="38" t="s">
        <v>3</v>
      </c>
      <c r="D718" s="4">
        <v>4</v>
      </c>
      <c r="E718" s="59">
        <v>2.2678762917836496E-2</v>
      </c>
      <c r="F718" s="52">
        <v>0.96278265226239612</v>
      </c>
    </row>
    <row r="719" spans="1:6" ht="14.25" x14ac:dyDescent="0.4">
      <c r="A719" s="45" t="s">
        <v>28</v>
      </c>
      <c r="B719" s="28">
        <v>5</v>
      </c>
      <c r="C719" s="38" t="s">
        <v>3</v>
      </c>
      <c r="D719" s="4">
        <v>5</v>
      </c>
      <c r="E719" s="59">
        <v>1.2064662198553074E-2</v>
      </c>
      <c r="F719" s="52">
        <v>0.99940863655900714</v>
      </c>
    </row>
    <row r="720" spans="1:6" ht="14.25" x14ac:dyDescent="0.4">
      <c r="A720" s="46" t="s">
        <v>28</v>
      </c>
      <c r="B720" s="29">
        <v>6</v>
      </c>
      <c r="C720" s="34" t="s">
        <v>4</v>
      </c>
      <c r="D720" s="5">
        <v>1</v>
      </c>
      <c r="E720" s="60">
        <v>3.5286675467057105E-2</v>
      </c>
      <c r="F720" s="53">
        <v>5.2037840216140649E-2</v>
      </c>
    </row>
    <row r="721" spans="1:6" ht="14.25" x14ac:dyDescent="0.4">
      <c r="A721" s="46" t="s">
        <v>28</v>
      </c>
      <c r="B721" s="29">
        <v>6</v>
      </c>
      <c r="C721" s="34" t="s">
        <v>4</v>
      </c>
      <c r="D721" s="5">
        <v>2</v>
      </c>
      <c r="E721" s="60">
        <v>7.768685606673989E-2</v>
      </c>
      <c r="F721" s="53">
        <v>0.13097277627997245</v>
      </c>
    </row>
    <row r="722" spans="1:6" ht="14.25" x14ac:dyDescent="0.4">
      <c r="A722" s="46" t="s">
        <v>28</v>
      </c>
      <c r="B722" s="29">
        <v>6</v>
      </c>
      <c r="C722" s="34" t="s">
        <v>4</v>
      </c>
      <c r="D722" s="5">
        <v>3</v>
      </c>
      <c r="E722" s="60">
        <v>4.3219097618944151E-2</v>
      </c>
      <c r="F722" s="53">
        <v>0.27260057407090338</v>
      </c>
    </row>
    <row r="723" spans="1:6" ht="15" customHeight="1" x14ac:dyDescent="0.4">
      <c r="A723" s="47" t="s">
        <v>28</v>
      </c>
      <c r="B723" s="30">
        <v>6</v>
      </c>
      <c r="C723" s="35" t="s">
        <v>4</v>
      </c>
      <c r="D723" s="6">
        <v>4</v>
      </c>
      <c r="E723" s="61">
        <v>0.13272689388003775</v>
      </c>
      <c r="F723" s="54">
        <v>0.4131021798747081</v>
      </c>
    </row>
    <row r="724" spans="1:6" ht="14.25" x14ac:dyDescent="0.4">
      <c r="A724" s="41" t="s">
        <v>30</v>
      </c>
      <c r="B724" s="24">
        <v>1</v>
      </c>
      <c r="C724" s="31" t="s">
        <v>0</v>
      </c>
      <c r="D724" s="7">
        <v>1</v>
      </c>
      <c r="E724" s="55">
        <v>4.1842981548463491E-2</v>
      </c>
      <c r="F724" s="48">
        <v>3.5195862973666898E-2</v>
      </c>
    </row>
    <row r="725" spans="1:6" ht="14.25" x14ac:dyDescent="0.4">
      <c r="A725" s="41" t="s">
        <v>30</v>
      </c>
      <c r="B725" s="24">
        <v>1</v>
      </c>
      <c r="C725" s="31" t="s">
        <v>0</v>
      </c>
      <c r="D725" s="7">
        <v>2</v>
      </c>
      <c r="E725" s="55">
        <v>6.6996183563643258E-2</v>
      </c>
      <c r="F725" s="48">
        <v>0.16571963655341701</v>
      </c>
    </row>
    <row r="726" spans="1:6" ht="14.25" x14ac:dyDescent="0.4">
      <c r="A726" s="41" t="s">
        <v>30</v>
      </c>
      <c r="B726" s="24">
        <v>1</v>
      </c>
      <c r="C726" s="31" t="s">
        <v>0</v>
      </c>
      <c r="D726" s="7">
        <v>3</v>
      </c>
      <c r="E726" s="55">
        <v>0.12323944549506453</v>
      </c>
      <c r="F726" s="48">
        <v>0.32187240559569941</v>
      </c>
    </row>
    <row r="727" spans="1:6" ht="15" customHeight="1" x14ac:dyDescent="0.4">
      <c r="A727" s="41" t="s">
        <v>30</v>
      </c>
      <c r="B727" s="24">
        <v>1</v>
      </c>
      <c r="C727" s="31" t="s">
        <v>0</v>
      </c>
      <c r="D727" s="7">
        <v>4</v>
      </c>
      <c r="E727" s="55">
        <v>0.15713908038082541</v>
      </c>
      <c r="F727" s="48">
        <v>0.41923208270216994</v>
      </c>
    </row>
    <row r="728" spans="1:6" ht="14.25" x14ac:dyDescent="0.4">
      <c r="A728" s="41" t="s">
        <v>30</v>
      </c>
      <c r="B728" s="24">
        <v>1</v>
      </c>
      <c r="C728" s="31" t="s">
        <v>0</v>
      </c>
      <c r="D728" s="7">
        <v>5</v>
      </c>
      <c r="E728" s="55">
        <v>0.18324164472784846</v>
      </c>
      <c r="F728" s="48">
        <v>0.57717538141253089</v>
      </c>
    </row>
    <row r="729" spans="1:6" ht="14.25" x14ac:dyDescent="0.4">
      <c r="A729" s="42" t="s">
        <v>30</v>
      </c>
      <c r="B729" s="25">
        <v>2</v>
      </c>
      <c r="C729" s="32" t="s">
        <v>1</v>
      </c>
      <c r="D729" s="1">
        <v>1</v>
      </c>
      <c r="E729" s="56">
        <v>5.8492804979061168E-2</v>
      </c>
      <c r="F729" s="49">
        <v>4.6621181729320803E-2</v>
      </c>
    </row>
    <row r="730" spans="1:6" ht="14.25" x14ac:dyDescent="0.4">
      <c r="A730" s="42" t="s">
        <v>30</v>
      </c>
      <c r="B730" s="25">
        <v>2</v>
      </c>
      <c r="C730" s="32" t="s">
        <v>1</v>
      </c>
      <c r="D730" s="1">
        <v>2</v>
      </c>
      <c r="E730" s="56">
        <v>7.886126663146957E-2</v>
      </c>
      <c r="F730" s="49">
        <v>0.36929320894744594</v>
      </c>
    </row>
    <row r="731" spans="1:6" ht="14.25" x14ac:dyDescent="0.4">
      <c r="A731" s="42" t="s">
        <v>30</v>
      </c>
      <c r="B731" s="25">
        <v>2</v>
      </c>
      <c r="C731" s="32" t="s">
        <v>1</v>
      </c>
      <c r="D731" s="1">
        <v>3</v>
      </c>
      <c r="E731" s="56">
        <v>0.16131462456782514</v>
      </c>
      <c r="F731" s="49">
        <v>0.71353186960205095</v>
      </c>
    </row>
    <row r="732" spans="1:6" ht="15" customHeight="1" x14ac:dyDescent="0.4">
      <c r="A732" s="42" t="s">
        <v>30</v>
      </c>
      <c r="B732" s="25">
        <v>2</v>
      </c>
      <c r="C732" s="32" t="s">
        <v>1</v>
      </c>
      <c r="D732" s="1">
        <v>4</v>
      </c>
      <c r="E732" s="56">
        <v>0.16809648261304966</v>
      </c>
      <c r="F732" s="49">
        <v>0.77596236118436634</v>
      </c>
    </row>
    <row r="733" spans="1:6" ht="14.25" x14ac:dyDescent="0.4">
      <c r="A733" s="42" t="s">
        <v>30</v>
      </c>
      <c r="B733" s="25">
        <v>2</v>
      </c>
      <c r="C733" s="32" t="s">
        <v>1</v>
      </c>
      <c r="D733" s="1">
        <v>5</v>
      </c>
      <c r="E733" s="56">
        <v>0.11208936209903371</v>
      </c>
      <c r="F733" s="49">
        <v>0.891153287819475</v>
      </c>
    </row>
    <row r="734" spans="1:6" ht="14.25" x14ac:dyDescent="0.4">
      <c r="A734" s="43" t="s">
        <v>30</v>
      </c>
      <c r="B734" s="26">
        <v>3</v>
      </c>
      <c r="C734" s="33" t="s">
        <v>429</v>
      </c>
      <c r="D734" s="2">
        <v>1</v>
      </c>
      <c r="E734" s="57">
        <v>1.4632731215073792E-2</v>
      </c>
      <c r="F734" s="50">
        <v>3.279601574538786E-2</v>
      </c>
    </row>
    <row r="735" spans="1:6" ht="14.25" x14ac:dyDescent="0.4">
      <c r="A735" s="43" t="s">
        <v>30</v>
      </c>
      <c r="B735" s="26">
        <v>3</v>
      </c>
      <c r="C735" s="33" t="s">
        <v>429</v>
      </c>
      <c r="D735" s="2">
        <v>2</v>
      </c>
      <c r="E735" s="57">
        <v>0.1413485379345151</v>
      </c>
      <c r="F735" s="50">
        <v>0.31332770251795983</v>
      </c>
    </row>
    <row r="736" spans="1:6" ht="14.25" x14ac:dyDescent="0.4">
      <c r="A736" s="43" t="s">
        <v>30</v>
      </c>
      <c r="B736" s="26">
        <v>3</v>
      </c>
      <c r="C736" s="33" t="s">
        <v>429</v>
      </c>
      <c r="D736" s="2">
        <v>3</v>
      </c>
      <c r="E736" s="57">
        <v>0.1426940719408745</v>
      </c>
      <c r="F736" s="50">
        <v>0.57230022015610027</v>
      </c>
    </row>
    <row r="737" spans="1:6" ht="15" customHeight="1" x14ac:dyDescent="0.4">
      <c r="A737" s="43" t="s">
        <v>30</v>
      </c>
      <c r="B737" s="26">
        <v>3</v>
      </c>
      <c r="C737" s="33" t="s">
        <v>429</v>
      </c>
      <c r="D737" s="2">
        <v>4</v>
      </c>
      <c r="E737" s="57">
        <v>6.8334453062003933E-2</v>
      </c>
      <c r="F737" s="50">
        <v>0.83737432011698409</v>
      </c>
    </row>
    <row r="738" spans="1:6" ht="14.25" x14ac:dyDescent="0.4">
      <c r="A738" s="43" t="s">
        <v>30</v>
      </c>
      <c r="B738" s="26">
        <v>3</v>
      </c>
      <c r="C738" s="33" t="s">
        <v>429</v>
      </c>
      <c r="D738" s="2">
        <v>5</v>
      </c>
      <c r="E738" s="57">
        <v>3.2023990725853914E-2</v>
      </c>
      <c r="F738" s="50">
        <v>0.96715226489478023</v>
      </c>
    </row>
    <row r="739" spans="1:6" ht="14.25" x14ac:dyDescent="0.4">
      <c r="A739" s="44" t="s">
        <v>30</v>
      </c>
      <c r="B739" s="27">
        <v>4</v>
      </c>
      <c r="C739" s="37" t="s">
        <v>2</v>
      </c>
      <c r="D739" s="3">
        <v>1</v>
      </c>
      <c r="E739" s="58">
        <v>7.7335023696078919E-2</v>
      </c>
      <c r="F739" s="51">
        <v>7.2390211175927047E-2</v>
      </c>
    </row>
    <row r="740" spans="1:6" ht="14.25" x14ac:dyDescent="0.4">
      <c r="A740" s="44" t="s">
        <v>30</v>
      </c>
      <c r="B740" s="27">
        <v>4</v>
      </c>
      <c r="C740" s="37" t="s">
        <v>2</v>
      </c>
      <c r="D740" s="3">
        <v>2</v>
      </c>
      <c r="E740" s="58">
        <v>1.6066007240234239E-2</v>
      </c>
      <c r="F740" s="51">
        <v>0.36570016671566774</v>
      </c>
    </row>
    <row r="741" spans="1:6" ht="14.25" x14ac:dyDescent="0.4">
      <c r="A741" s="44" t="s">
        <v>30</v>
      </c>
      <c r="B741" s="27">
        <v>4</v>
      </c>
      <c r="C741" s="37" t="s">
        <v>2</v>
      </c>
      <c r="D741" s="3">
        <v>3</v>
      </c>
      <c r="E741" s="58">
        <v>6.4061814788000521E-2</v>
      </c>
      <c r="F741" s="51">
        <v>0.58632553295174206</v>
      </c>
    </row>
    <row r="742" spans="1:6" ht="15" customHeight="1" x14ac:dyDescent="0.4">
      <c r="A742" s="44" t="s">
        <v>30</v>
      </c>
      <c r="B742" s="27">
        <v>4</v>
      </c>
      <c r="C742" s="37" t="s">
        <v>2</v>
      </c>
      <c r="D742" s="3">
        <v>4</v>
      </c>
      <c r="E742" s="58">
        <v>0.21013713193827246</v>
      </c>
      <c r="F742" s="51">
        <v>0.69673021847495142</v>
      </c>
    </row>
    <row r="743" spans="1:6" ht="14.25" x14ac:dyDescent="0.4">
      <c r="A743" s="44" t="s">
        <v>30</v>
      </c>
      <c r="B743" s="27">
        <v>4</v>
      </c>
      <c r="C743" s="37" t="s">
        <v>2</v>
      </c>
      <c r="D743" s="3">
        <v>5</v>
      </c>
      <c r="E743" s="58">
        <v>0.15255690845244163</v>
      </c>
      <c r="F743" s="51">
        <v>0.81640902181098807</v>
      </c>
    </row>
    <row r="744" spans="1:6" ht="14.25" x14ac:dyDescent="0.4">
      <c r="A744" s="45" t="s">
        <v>30</v>
      </c>
      <c r="B744" s="28">
        <v>5</v>
      </c>
      <c r="C744" s="38" t="s">
        <v>3</v>
      </c>
      <c r="D744" s="4">
        <v>1</v>
      </c>
      <c r="E744" s="59">
        <v>9.9996215625016413E-2</v>
      </c>
      <c r="F744" s="52">
        <v>7.5405849212035025E-2</v>
      </c>
    </row>
    <row r="745" spans="1:6" ht="14.25" x14ac:dyDescent="0.4">
      <c r="A745" s="45" t="s">
        <v>30</v>
      </c>
      <c r="B745" s="28">
        <v>5</v>
      </c>
      <c r="C745" s="38" t="s">
        <v>3</v>
      </c>
      <c r="D745" s="4">
        <v>2</v>
      </c>
      <c r="E745" s="59">
        <v>0.10934570050120479</v>
      </c>
      <c r="F745" s="52">
        <v>0.29251160259288356</v>
      </c>
    </row>
    <row r="746" spans="1:6" ht="14.25" x14ac:dyDescent="0.4">
      <c r="A746" s="45" t="s">
        <v>30</v>
      </c>
      <c r="B746" s="28">
        <v>5</v>
      </c>
      <c r="C746" s="38" t="s">
        <v>3</v>
      </c>
      <c r="D746" s="4">
        <v>3</v>
      </c>
      <c r="E746" s="59">
        <v>0.12666131637528008</v>
      </c>
      <c r="F746" s="52">
        <v>0.55879296452635663</v>
      </c>
    </row>
    <row r="747" spans="1:6" ht="15" customHeight="1" x14ac:dyDescent="0.4">
      <c r="A747" s="45" t="s">
        <v>30</v>
      </c>
      <c r="B747" s="28">
        <v>5</v>
      </c>
      <c r="C747" s="38" t="s">
        <v>3</v>
      </c>
      <c r="D747" s="4">
        <v>4</v>
      </c>
      <c r="E747" s="59">
        <v>0.13110090523946361</v>
      </c>
      <c r="F747" s="52">
        <v>0.81797169677626291</v>
      </c>
    </row>
    <row r="748" spans="1:6" ht="14.25" x14ac:dyDescent="0.4">
      <c r="A748" s="45" t="s">
        <v>30</v>
      </c>
      <c r="B748" s="28">
        <v>5</v>
      </c>
      <c r="C748" s="38" t="s">
        <v>3</v>
      </c>
      <c r="D748" s="4">
        <v>5</v>
      </c>
      <c r="E748" s="59">
        <v>3.101538592468207E-2</v>
      </c>
      <c r="F748" s="52">
        <v>0.96282653529459228</v>
      </c>
    </row>
    <row r="749" spans="1:6" ht="14.25" x14ac:dyDescent="0.4">
      <c r="A749" s="46" t="s">
        <v>30</v>
      </c>
      <c r="B749" s="29">
        <v>6</v>
      </c>
      <c r="C749" s="34" t="s">
        <v>4</v>
      </c>
      <c r="D749" s="5">
        <v>1</v>
      </c>
      <c r="E749" s="60">
        <v>0.12283879165495655</v>
      </c>
      <c r="F749" s="53">
        <v>9.0613172015324858E-2</v>
      </c>
    </row>
    <row r="750" spans="1:6" ht="14.25" x14ac:dyDescent="0.4">
      <c r="A750" s="46" t="s">
        <v>30</v>
      </c>
      <c r="B750" s="29">
        <v>6</v>
      </c>
      <c r="C750" s="34" t="s">
        <v>4</v>
      </c>
      <c r="D750" s="5">
        <v>2</v>
      </c>
      <c r="E750" s="60">
        <v>0.16382482173690541</v>
      </c>
      <c r="F750" s="53">
        <v>0.31475237457990074</v>
      </c>
    </row>
    <row r="751" spans="1:6" ht="14.25" x14ac:dyDescent="0.4">
      <c r="A751" s="47" t="s">
        <v>30</v>
      </c>
      <c r="B751" s="30">
        <v>6</v>
      </c>
      <c r="C751" s="35" t="s">
        <v>4</v>
      </c>
      <c r="D751" s="6">
        <v>3</v>
      </c>
      <c r="E751" s="61">
        <v>0.10799074984188986</v>
      </c>
      <c r="F751" s="54">
        <v>0.62526981101186918</v>
      </c>
    </row>
    <row r="752" spans="1:6" ht="15" customHeight="1" x14ac:dyDescent="0.4">
      <c r="A752" s="41" t="s">
        <v>31</v>
      </c>
      <c r="B752" s="24">
        <v>1</v>
      </c>
      <c r="C752" s="31" t="s">
        <v>0</v>
      </c>
      <c r="D752" s="7">
        <v>1</v>
      </c>
      <c r="E752" s="55">
        <v>5.0469122101606187E-3</v>
      </c>
      <c r="F752" s="48">
        <v>2.8643663846374887E-2</v>
      </c>
    </row>
    <row r="753" spans="1:6" ht="14.25" x14ac:dyDescent="0.4">
      <c r="A753" s="41" t="s">
        <v>31</v>
      </c>
      <c r="B753" s="24">
        <v>1</v>
      </c>
      <c r="C753" s="31" t="s">
        <v>0</v>
      </c>
      <c r="D753" s="7">
        <v>2</v>
      </c>
      <c r="E753" s="55">
        <v>7.5797559417958724E-2</v>
      </c>
      <c r="F753" s="48">
        <v>9.0282667639339828E-2</v>
      </c>
    </row>
    <row r="754" spans="1:6" ht="14.25" x14ac:dyDescent="0.4">
      <c r="A754" s="41" t="s">
        <v>31</v>
      </c>
      <c r="B754" s="24">
        <v>1</v>
      </c>
      <c r="C754" s="31" t="s">
        <v>0</v>
      </c>
      <c r="D754" s="7">
        <v>3</v>
      </c>
      <c r="E754" s="55">
        <v>7.6565676761424992E-2</v>
      </c>
      <c r="F754" s="48">
        <v>0.21987382744076434</v>
      </c>
    </row>
    <row r="755" spans="1:6" ht="15" customHeight="1" x14ac:dyDescent="0.4">
      <c r="A755" s="41" t="s">
        <v>31</v>
      </c>
      <c r="B755" s="24">
        <v>1</v>
      </c>
      <c r="C755" s="31" t="s">
        <v>0</v>
      </c>
      <c r="D755" s="7">
        <v>4</v>
      </c>
      <c r="E755" s="55">
        <v>7.8754904212545968E-2</v>
      </c>
      <c r="F755" s="48">
        <v>0.34187206865440406</v>
      </c>
    </row>
    <row r="756" spans="1:6" ht="14.25" x14ac:dyDescent="0.4">
      <c r="A756" s="41" t="s">
        <v>31</v>
      </c>
      <c r="B756" s="24">
        <v>1</v>
      </c>
      <c r="C756" s="31" t="s">
        <v>0</v>
      </c>
      <c r="D756" s="7">
        <v>5</v>
      </c>
      <c r="E756" s="55">
        <v>9.7351012384716287E-2</v>
      </c>
      <c r="F756" s="48">
        <v>0.45025930065443365</v>
      </c>
    </row>
    <row r="757" spans="1:6" ht="14.25" x14ac:dyDescent="0.4">
      <c r="A757" s="42" t="s">
        <v>31</v>
      </c>
      <c r="B757" s="25">
        <v>2</v>
      </c>
      <c r="C757" s="32" t="s">
        <v>1</v>
      </c>
      <c r="D757" s="1">
        <v>1</v>
      </c>
      <c r="E757" s="56">
        <v>2.7967442948703676E-3</v>
      </c>
      <c r="F757" s="49">
        <v>2.6266249802919459E-2</v>
      </c>
    </row>
    <row r="758" spans="1:6" ht="14.25" x14ac:dyDescent="0.4">
      <c r="A758" s="42" t="s">
        <v>31</v>
      </c>
      <c r="B758" s="25">
        <v>2</v>
      </c>
      <c r="C758" s="32" t="s">
        <v>1</v>
      </c>
      <c r="D758" s="1">
        <v>2</v>
      </c>
      <c r="E758" s="56">
        <v>3.8706167607752931E-2</v>
      </c>
      <c r="F758" s="49">
        <v>5.7287341394453559E-2</v>
      </c>
    </row>
    <row r="759" spans="1:6" ht="14.25" x14ac:dyDescent="0.4">
      <c r="A759" s="42" t="s">
        <v>31</v>
      </c>
      <c r="B759" s="25">
        <v>2</v>
      </c>
      <c r="C759" s="32" t="s">
        <v>1</v>
      </c>
      <c r="D759" s="1">
        <v>3</v>
      </c>
      <c r="E759" s="56">
        <v>0.1060489144747717</v>
      </c>
      <c r="F759" s="49">
        <v>0.1684800810733737</v>
      </c>
    </row>
    <row r="760" spans="1:6" ht="15" customHeight="1" x14ac:dyDescent="0.4">
      <c r="A760" s="42" t="s">
        <v>31</v>
      </c>
      <c r="B760" s="25">
        <v>2</v>
      </c>
      <c r="C760" s="32" t="s">
        <v>1</v>
      </c>
      <c r="D760" s="1">
        <v>4</v>
      </c>
      <c r="E760" s="56">
        <v>7.037665661391683E-2</v>
      </c>
      <c r="F760" s="49">
        <v>0.57845396935175597</v>
      </c>
    </row>
    <row r="761" spans="1:6" ht="14.25" x14ac:dyDescent="0.4">
      <c r="A761" s="42" t="s">
        <v>31</v>
      </c>
      <c r="B761" s="25">
        <v>2</v>
      </c>
      <c r="C761" s="32" t="s">
        <v>1</v>
      </c>
      <c r="D761" s="1">
        <v>5</v>
      </c>
      <c r="E761" s="56">
        <v>4.5534169520236562E-2</v>
      </c>
      <c r="F761" s="49">
        <v>0.72653987249375918</v>
      </c>
    </row>
    <row r="762" spans="1:6" ht="14.25" x14ac:dyDescent="0.4">
      <c r="A762" s="43" t="s">
        <v>31</v>
      </c>
      <c r="B762" s="26">
        <v>3</v>
      </c>
      <c r="C762" s="33" t="s">
        <v>429</v>
      </c>
      <c r="D762" s="2">
        <v>1</v>
      </c>
      <c r="E762" s="57">
        <v>1.5142401172201897E-2</v>
      </c>
      <c r="F762" s="50">
        <v>3.5961906424087857E-2</v>
      </c>
    </row>
    <row r="763" spans="1:6" ht="14.25" x14ac:dyDescent="0.4">
      <c r="A763" s="43" t="s">
        <v>31</v>
      </c>
      <c r="B763" s="26">
        <v>3</v>
      </c>
      <c r="C763" s="33" t="s">
        <v>429</v>
      </c>
      <c r="D763" s="2">
        <v>2</v>
      </c>
      <c r="E763" s="57">
        <v>9.8979069347219589E-2</v>
      </c>
      <c r="F763" s="50">
        <v>0.16442514848622108</v>
      </c>
    </row>
    <row r="764" spans="1:6" ht="14.25" x14ac:dyDescent="0.4">
      <c r="A764" s="43" t="s">
        <v>31</v>
      </c>
      <c r="B764" s="26">
        <v>3</v>
      </c>
      <c r="C764" s="33" t="s">
        <v>429</v>
      </c>
      <c r="D764" s="2">
        <v>3</v>
      </c>
      <c r="E764" s="57">
        <v>5.3845289929766706E-2</v>
      </c>
      <c r="F764" s="50">
        <v>0.34971536015808224</v>
      </c>
    </row>
    <row r="765" spans="1:6" ht="15" customHeight="1" x14ac:dyDescent="0.4">
      <c r="A765" s="43" t="s">
        <v>31</v>
      </c>
      <c r="B765" s="26">
        <v>3</v>
      </c>
      <c r="C765" s="33" t="s">
        <v>429</v>
      </c>
      <c r="D765" s="2">
        <v>4</v>
      </c>
      <c r="E765" s="57">
        <v>6.6247122700831648E-2</v>
      </c>
      <c r="F765" s="50">
        <v>0.53318249085327318</v>
      </c>
    </row>
    <row r="766" spans="1:6" ht="14.25" x14ac:dyDescent="0.4">
      <c r="A766" s="43" t="s">
        <v>31</v>
      </c>
      <c r="B766" s="26">
        <v>3</v>
      </c>
      <c r="C766" s="33" t="s">
        <v>429</v>
      </c>
      <c r="D766" s="2">
        <v>5</v>
      </c>
      <c r="E766" s="57">
        <v>9.6508860584703753E-3</v>
      </c>
      <c r="F766" s="50">
        <v>0.76393300256587471</v>
      </c>
    </row>
    <row r="767" spans="1:6" ht="14.25" x14ac:dyDescent="0.4">
      <c r="A767" s="44" t="s">
        <v>31</v>
      </c>
      <c r="B767" s="27">
        <v>4</v>
      </c>
      <c r="C767" s="37" t="s">
        <v>2</v>
      </c>
      <c r="D767" s="3">
        <v>1</v>
      </c>
      <c r="E767" s="58">
        <v>5.8797799738933072E-2</v>
      </c>
      <c r="F767" s="51">
        <v>6.7150744197627676E-2</v>
      </c>
    </row>
    <row r="768" spans="1:6" ht="14.25" x14ac:dyDescent="0.4">
      <c r="A768" s="44" t="s">
        <v>31</v>
      </c>
      <c r="B768" s="27">
        <v>4</v>
      </c>
      <c r="C768" s="37" t="s">
        <v>2</v>
      </c>
      <c r="D768" s="3">
        <v>2</v>
      </c>
      <c r="E768" s="58">
        <v>0.15164915853095862</v>
      </c>
      <c r="F768" s="51">
        <v>0.29390526894669505</v>
      </c>
    </row>
    <row r="769" spans="1:6" ht="14.25" x14ac:dyDescent="0.4">
      <c r="A769" s="44" t="s">
        <v>31</v>
      </c>
      <c r="B769" s="27">
        <v>4</v>
      </c>
      <c r="C769" s="37" t="s">
        <v>2</v>
      </c>
      <c r="D769" s="3">
        <v>3</v>
      </c>
      <c r="E769" s="58">
        <v>8.5159832893415832E-2</v>
      </c>
      <c r="F769" s="51">
        <v>0.43202617751882427</v>
      </c>
    </row>
    <row r="770" spans="1:6" ht="15" customHeight="1" x14ac:dyDescent="0.4">
      <c r="A770" s="44" t="s">
        <v>31</v>
      </c>
      <c r="B770" s="27">
        <v>4</v>
      </c>
      <c r="C770" s="37" t="s">
        <v>2</v>
      </c>
      <c r="D770" s="3">
        <v>4</v>
      </c>
      <c r="E770" s="58">
        <v>0.1192788199061544</v>
      </c>
      <c r="F770" s="51">
        <v>0.58649190409851526</v>
      </c>
    </row>
    <row r="771" spans="1:6" ht="14.25" x14ac:dyDescent="0.4">
      <c r="A771" s="44" t="s">
        <v>31</v>
      </c>
      <c r="B771" s="27">
        <v>4</v>
      </c>
      <c r="C771" s="37" t="s">
        <v>2</v>
      </c>
      <c r="D771" s="3">
        <v>5</v>
      </c>
      <c r="E771" s="58">
        <v>6.514359099279915E-2</v>
      </c>
      <c r="F771" s="51">
        <v>0.70095794027135516</v>
      </c>
    </row>
    <row r="772" spans="1:6" ht="14.25" x14ac:dyDescent="0.4">
      <c r="A772" s="45" t="s">
        <v>31</v>
      </c>
      <c r="B772" s="28">
        <v>5</v>
      </c>
      <c r="C772" s="38" t="s">
        <v>3</v>
      </c>
      <c r="D772" s="4">
        <v>1</v>
      </c>
      <c r="E772" s="59">
        <v>1.0389539909839086E-2</v>
      </c>
      <c r="F772" s="52">
        <v>3.6353654225907417E-2</v>
      </c>
    </row>
    <row r="773" spans="1:6" ht="14.25" x14ac:dyDescent="0.4">
      <c r="A773" s="45" t="s">
        <v>31</v>
      </c>
      <c r="B773" s="28">
        <v>5</v>
      </c>
      <c r="C773" s="38" t="s">
        <v>3</v>
      </c>
      <c r="D773" s="4">
        <v>2</v>
      </c>
      <c r="E773" s="59">
        <v>0.10009732187075411</v>
      </c>
      <c r="F773" s="52">
        <v>0.11515812032165627</v>
      </c>
    </row>
    <row r="774" spans="1:6" ht="14.25" x14ac:dyDescent="0.4">
      <c r="A774" s="45" t="s">
        <v>31</v>
      </c>
      <c r="B774" s="28">
        <v>5</v>
      </c>
      <c r="C774" s="38" t="s">
        <v>3</v>
      </c>
      <c r="D774" s="4">
        <v>3</v>
      </c>
      <c r="E774" s="59">
        <v>9.9515646162694427E-2</v>
      </c>
      <c r="F774" s="52">
        <v>0.22982493617965943</v>
      </c>
    </row>
    <row r="775" spans="1:6" ht="15" customHeight="1" x14ac:dyDescent="0.4">
      <c r="A775" s="45" t="s">
        <v>31</v>
      </c>
      <c r="B775" s="28">
        <v>5</v>
      </c>
      <c r="C775" s="38" t="s">
        <v>3</v>
      </c>
      <c r="D775" s="4">
        <v>4</v>
      </c>
      <c r="E775" s="59">
        <v>7.6562550100265817E-2</v>
      </c>
      <c r="F775" s="52">
        <v>0.40696273342420697</v>
      </c>
    </row>
    <row r="776" spans="1:6" ht="14.25" x14ac:dyDescent="0.4">
      <c r="A776" s="45" t="s">
        <v>31</v>
      </c>
      <c r="B776" s="28">
        <v>5</v>
      </c>
      <c r="C776" s="38" t="s">
        <v>3</v>
      </c>
      <c r="D776" s="4">
        <v>5</v>
      </c>
      <c r="E776" s="59">
        <v>7.9154830435317305E-2</v>
      </c>
      <c r="F776" s="52">
        <v>0.60586031823826414</v>
      </c>
    </row>
    <row r="777" spans="1:6" ht="14.25" x14ac:dyDescent="0.4">
      <c r="A777" s="46" t="s">
        <v>31</v>
      </c>
      <c r="B777" s="29">
        <v>6</v>
      </c>
      <c r="C777" s="34" t="s">
        <v>4</v>
      </c>
      <c r="D777" s="5">
        <v>1</v>
      </c>
      <c r="E777" s="60">
        <v>7.4581423002861261E-2</v>
      </c>
      <c r="F777" s="53">
        <v>5.6003059616345365E-2</v>
      </c>
    </row>
    <row r="778" spans="1:6" ht="14.25" x14ac:dyDescent="0.4">
      <c r="A778" s="46" t="s">
        <v>31</v>
      </c>
      <c r="B778" s="29">
        <v>6</v>
      </c>
      <c r="C778" s="34" t="s">
        <v>4</v>
      </c>
      <c r="D778" s="5">
        <v>2</v>
      </c>
      <c r="E778" s="60">
        <v>8.3040967368162882E-2</v>
      </c>
      <c r="F778" s="53">
        <v>0.21499476885162408</v>
      </c>
    </row>
    <row r="779" spans="1:6" ht="14.25" x14ac:dyDescent="0.4">
      <c r="A779" s="46" t="s">
        <v>31</v>
      </c>
      <c r="B779" s="29">
        <v>6</v>
      </c>
      <c r="C779" s="34" t="s">
        <v>4</v>
      </c>
      <c r="D779" s="5">
        <v>3</v>
      </c>
      <c r="E779" s="60">
        <v>0.10908914529262076</v>
      </c>
      <c r="F779" s="53">
        <v>0.43300171702045914</v>
      </c>
    </row>
    <row r="780" spans="1:6" ht="15" customHeight="1" x14ac:dyDescent="0.4">
      <c r="A780" s="47" t="s">
        <v>31</v>
      </c>
      <c r="B780" s="30">
        <v>6</v>
      </c>
      <c r="C780" s="35" t="s">
        <v>4</v>
      </c>
      <c r="D780" s="6">
        <v>4</v>
      </c>
      <c r="E780" s="61">
        <v>0.10278732413687108</v>
      </c>
      <c r="F780" s="54">
        <v>0.49713803032694515</v>
      </c>
    </row>
    <row r="781" spans="1:6" ht="14.25" x14ac:dyDescent="0.4">
      <c r="A781" s="41" t="s">
        <v>32</v>
      </c>
      <c r="B781" s="24">
        <v>1</v>
      </c>
      <c r="C781" s="31" t="s">
        <v>0</v>
      </c>
      <c r="D781" s="7">
        <v>1</v>
      </c>
      <c r="E781" s="55">
        <v>6.4169685537723018E-3</v>
      </c>
      <c r="F781" s="48">
        <v>1.9980532542800435E-2</v>
      </c>
    </row>
    <row r="782" spans="1:6" ht="14.25" x14ac:dyDescent="0.4">
      <c r="A782" s="41" t="s">
        <v>32</v>
      </c>
      <c r="B782" s="24">
        <v>1</v>
      </c>
      <c r="C782" s="31" t="s">
        <v>0</v>
      </c>
      <c r="D782" s="7">
        <v>2</v>
      </c>
      <c r="E782" s="55">
        <v>5.5372432365736413E-2</v>
      </c>
      <c r="F782" s="48">
        <v>0.11922007583874475</v>
      </c>
    </row>
    <row r="783" spans="1:6" ht="14.25" x14ac:dyDescent="0.4">
      <c r="A783" s="41" t="s">
        <v>32</v>
      </c>
      <c r="B783" s="24">
        <v>1</v>
      </c>
      <c r="C783" s="31" t="s">
        <v>0</v>
      </c>
      <c r="D783" s="7">
        <v>3</v>
      </c>
      <c r="E783" s="55">
        <v>0.10362731627487061</v>
      </c>
      <c r="F783" s="48">
        <v>0.19871485609912387</v>
      </c>
    </row>
    <row r="784" spans="1:6" ht="15" customHeight="1" x14ac:dyDescent="0.4">
      <c r="A784" s="41" t="s">
        <v>32</v>
      </c>
      <c r="B784" s="24">
        <v>1</v>
      </c>
      <c r="C784" s="31" t="s">
        <v>0</v>
      </c>
      <c r="D784" s="7">
        <v>4</v>
      </c>
      <c r="E784" s="55">
        <v>8.5568400904332195E-2</v>
      </c>
      <c r="F784" s="48">
        <v>0.32935456120196188</v>
      </c>
    </row>
    <row r="785" spans="1:6" ht="14.25" x14ac:dyDescent="0.4">
      <c r="A785" s="41" t="s">
        <v>32</v>
      </c>
      <c r="B785" s="24">
        <v>1</v>
      </c>
      <c r="C785" s="31" t="s">
        <v>0</v>
      </c>
      <c r="D785" s="7">
        <v>5</v>
      </c>
      <c r="E785" s="55">
        <v>8.9107180676080575E-2</v>
      </c>
      <c r="F785" s="48">
        <v>0.4356485462126361</v>
      </c>
    </row>
    <row r="786" spans="1:6" ht="14.25" x14ac:dyDescent="0.4">
      <c r="A786" s="42" t="s">
        <v>32</v>
      </c>
      <c r="B786" s="25">
        <v>2</v>
      </c>
      <c r="C786" s="32" t="s">
        <v>1</v>
      </c>
      <c r="D786" s="1">
        <v>1</v>
      </c>
      <c r="E786" s="56">
        <v>2.2449357038695924E-3</v>
      </c>
      <c r="F786" s="49">
        <v>1.5466592960699951E-2</v>
      </c>
    </row>
    <row r="787" spans="1:6" ht="14.25" x14ac:dyDescent="0.4">
      <c r="A787" s="42" t="s">
        <v>32</v>
      </c>
      <c r="B787" s="25">
        <v>2</v>
      </c>
      <c r="C787" s="32" t="s">
        <v>1</v>
      </c>
      <c r="D787" s="1">
        <v>2</v>
      </c>
      <c r="E787" s="56">
        <v>2.6786684729578212E-2</v>
      </c>
      <c r="F787" s="49">
        <v>0.12871853965252777</v>
      </c>
    </row>
    <row r="788" spans="1:6" ht="14.25" x14ac:dyDescent="0.4">
      <c r="A788" s="42" t="s">
        <v>32</v>
      </c>
      <c r="B788" s="25">
        <v>2</v>
      </c>
      <c r="C788" s="32" t="s">
        <v>1</v>
      </c>
      <c r="D788" s="1">
        <v>3</v>
      </c>
      <c r="E788" s="56">
        <v>0.10320720039445887</v>
      </c>
      <c r="F788" s="49">
        <v>0.48842957278031046</v>
      </c>
    </row>
    <row r="789" spans="1:6" ht="15" customHeight="1" x14ac:dyDescent="0.4">
      <c r="A789" s="42" t="s">
        <v>32</v>
      </c>
      <c r="B789" s="25">
        <v>2</v>
      </c>
      <c r="C789" s="32" t="s">
        <v>1</v>
      </c>
      <c r="D789" s="1">
        <v>4</v>
      </c>
      <c r="E789" s="56">
        <v>7.4213541686420206E-2</v>
      </c>
      <c r="F789" s="49">
        <v>0.68953547368787738</v>
      </c>
    </row>
    <row r="790" spans="1:6" ht="14.25" x14ac:dyDescent="0.4">
      <c r="A790" s="42" t="s">
        <v>32</v>
      </c>
      <c r="B790" s="25">
        <v>2</v>
      </c>
      <c r="C790" s="32" t="s">
        <v>1</v>
      </c>
      <c r="D790" s="1">
        <v>5</v>
      </c>
      <c r="E790" s="56">
        <v>8.5017989487400594E-2</v>
      </c>
      <c r="F790" s="49">
        <v>0.77501613970037342</v>
      </c>
    </row>
    <row r="791" spans="1:6" ht="14.25" x14ac:dyDescent="0.4">
      <c r="A791" s="43" t="s">
        <v>32</v>
      </c>
      <c r="B791" s="26">
        <v>3</v>
      </c>
      <c r="C791" s="33" t="s">
        <v>429</v>
      </c>
      <c r="D791" s="2">
        <v>1</v>
      </c>
      <c r="E791" s="57">
        <v>3.3697657381002643E-3</v>
      </c>
      <c r="F791" s="50">
        <v>1.9719621438775868E-3</v>
      </c>
    </row>
    <row r="792" spans="1:6" ht="14.25" x14ac:dyDescent="0.4">
      <c r="A792" s="43" t="s">
        <v>32</v>
      </c>
      <c r="B792" s="26">
        <v>3</v>
      </c>
      <c r="C792" s="33" t="s">
        <v>429</v>
      </c>
      <c r="D792" s="2">
        <v>2</v>
      </c>
      <c r="E792" s="57">
        <v>8.262513591867425E-2</v>
      </c>
      <c r="F792" s="50">
        <v>0.16211561669236979</v>
      </c>
    </row>
    <row r="793" spans="1:6" ht="14.25" x14ac:dyDescent="0.4">
      <c r="A793" s="43" t="s">
        <v>32</v>
      </c>
      <c r="B793" s="26">
        <v>3</v>
      </c>
      <c r="C793" s="33" t="s">
        <v>429</v>
      </c>
      <c r="D793" s="2">
        <v>3</v>
      </c>
      <c r="E793" s="57">
        <v>5.5806577478364441E-2</v>
      </c>
      <c r="F793" s="50">
        <v>0.53166456967170506</v>
      </c>
    </row>
    <row r="794" spans="1:6" ht="15" customHeight="1" x14ac:dyDescent="0.4">
      <c r="A794" s="43" t="s">
        <v>32</v>
      </c>
      <c r="B794" s="26">
        <v>3</v>
      </c>
      <c r="C794" s="33" t="s">
        <v>429</v>
      </c>
      <c r="D794" s="2">
        <v>4</v>
      </c>
      <c r="E794" s="57">
        <v>5.1403357229177826E-2</v>
      </c>
      <c r="F794" s="50">
        <v>0.80232026006483292</v>
      </c>
    </row>
    <row r="795" spans="1:6" ht="14.25" x14ac:dyDescent="0.4">
      <c r="A795" s="43" t="s">
        <v>32</v>
      </c>
      <c r="B795" s="26">
        <v>3</v>
      </c>
      <c r="C795" s="33" t="s">
        <v>429</v>
      </c>
      <c r="D795" s="2">
        <v>5</v>
      </c>
      <c r="E795" s="57">
        <v>5.8383276843496947E-4</v>
      </c>
      <c r="F795" s="50">
        <v>0.98420036336390415</v>
      </c>
    </row>
    <row r="796" spans="1:6" ht="14.25" x14ac:dyDescent="0.4">
      <c r="A796" s="44" t="s">
        <v>32</v>
      </c>
      <c r="B796" s="27">
        <v>4</v>
      </c>
      <c r="C796" s="37" t="s">
        <v>2</v>
      </c>
      <c r="D796" s="3">
        <v>1</v>
      </c>
      <c r="E796" s="58">
        <v>5.6872542031506844E-2</v>
      </c>
      <c r="F796" s="51">
        <v>3.8817583754992273E-2</v>
      </c>
    </row>
    <row r="797" spans="1:6" ht="14.25" x14ac:dyDescent="0.4">
      <c r="A797" s="44" t="s">
        <v>32</v>
      </c>
      <c r="B797" s="27">
        <v>4</v>
      </c>
      <c r="C797" s="37" t="s">
        <v>2</v>
      </c>
      <c r="D797" s="3">
        <v>2</v>
      </c>
      <c r="E797" s="58">
        <v>7.3850952070144193E-2</v>
      </c>
      <c r="F797" s="51">
        <v>0.17260308581992334</v>
      </c>
    </row>
    <row r="798" spans="1:6" ht="14.25" x14ac:dyDescent="0.4">
      <c r="A798" s="44" t="s">
        <v>32</v>
      </c>
      <c r="B798" s="27">
        <v>4</v>
      </c>
      <c r="C798" s="37" t="s">
        <v>2</v>
      </c>
      <c r="D798" s="3">
        <v>3</v>
      </c>
      <c r="E798" s="58">
        <v>9.4545031611069086E-2</v>
      </c>
      <c r="F798" s="51">
        <v>0.34478592683088588</v>
      </c>
    </row>
    <row r="799" spans="1:6" ht="15" customHeight="1" x14ac:dyDescent="0.4">
      <c r="A799" s="44" t="s">
        <v>32</v>
      </c>
      <c r="B799" s="27">
        <v>4</v>
      </c>
      <c r="C799" s="37" t="s">
        <v>2</v>
      </c>
      <c r="D799" s="3">
        <v>4</v>
      </c>
      <c r="E799" s="58">
        <v>7.3801674845988846E-2</v>
      </c>
      <c r="F799" s="51">
        <v>0.53838399366178757</v>
      </c>
    </row>
    <row r="800" spans="1:6" ht="14.25" x14ac:dyDescent="0.4">
      <c r="A800" s="44" t="s">
        <v>32</v>
      </c>
      <c r="B800" s="27">
        <v>4</v>
      </c>
      <c r="C800" s="37" t="s">
        <v>2</v>
      </c>
      <c r="D800" s="3">
        <v>5</v>
      </c>
      <c r="E800" s="58">
        <v>4.981189202602547E-2</v>
      </c>
      <c r="F800" s="51">
        <v>0.6531167977489708</v>
      </c>
    </row>
    <row r="801" spans="1:6" ht="14.25" x14ac:dyDescent="0.4">
      <c r="A801" s="45" t="s">
        <v>32</v>
      </c>
      <c r="B801" s="28">
        <v>5</v>
      </c>
      <c r="C801" s="38" t="s">
        <v>3</v>
      </c>
      <c r="D801" s="4">
        <v>1</v>
      </c>
      <c r="E801" s="59">
        <v>6.6708188685464395E-2</v>
      </c>
      <c r="F801" s="52">
        <v>6.0454953446537139E-2</v>
      </c>
    </row>
    <row r="802" spans="1:6" ht="14.25" x14ac:dyDescent="0.4">
      <c r="A802" s="45" t="s">
        <v>32</v>
      </c>
      <c r="B802" s="28">
        <v>5</v>
      </c>
      <c r="C802" s="38" t="s">
        <v>3</v>
      </c>
      <c r="D802" s="4">
        <v>2</v>
      </c>
      <c r="E802" s="59">
        <v>7.9437004883837661E-2</v>
      </c>
      <c r="F802" s="52">
        <v>0.23485713124197349</v>
      </c>
    </row>
    <row r="803" spans="1:6" ht="14.25" x14ac:dyDescent="0.4">
      <c r="A803" s="45" t="s">
        <v>32</v>
      </c>
      <c r="B803" s="28">
        <v>5</v>
      </c>
      <c r="C803" s="38" t="s">
        <v>3</v>
      </c>
      <c r="D803" s="4">
        <v>3</v>
      </c>
      <c r="E803" s="59">
        <v>7.3131709600212438E-2</v>
      </c>
      <c r="F803" s="52">
        <v>0.51808772202103648</v>
      </c>
    </row>
    <row r="804" spans="1:6" ht="15" customHeight="1" x14ac:dyDescent="0.4">
      <c r="A804" s="45" t="s">
        <v>32</v>
      </c>
      <c r="B804" s="28">
        <v>5</v>
      </c>
      <c r="C804" s="38" t="s">
        <v>3</v>
      </c>
      <c r="D804" s="4">
        <v>4</v>
      </c>
      <c r="E804" s="59">
        <v>4.1218353971537419E-2</v>
      </c>
      <c r="F804" s="52">
        <v>0.74746468262714283</v>
      </c>
    </row>
    <row r="805" spans="1:6" ht="14.25" x14ac:dyDescent="0.4">
      <c r="A805" s="45" t="s">
        <v>32</v>
      </c>
      <c r="B805" s="28">
        <v>5</v>
      </c>
      <c r="C805" s="38" t="s">
        <v>3</v>
      </c>
      <c r="D805" s="4">
        <v>5</v>
      </c>
      <c r="E805" s="59">
        <v>3.7060821056740821E-2</v>
      </c>
      <c r="F805" s="52">
        <v>0.93288753071802932</v>
      </c>
    </row>
    <row r="806" spans="1:6" ht="14.25" x14ac:dyDescent="0.4">
      <c r="A806" s="46" t="s">
        <v>32</v>
      </c>
      <c r="B806" s="29">
        <v>6</v>
      </c>
      <c r="C806" s="34" t="s">
        <v>4</v>
      </c>
      <c r="D806" s="5">
        <v>1</v>
      </c>
      <c r="E806" s="60">
        <v>6.1422264175505482E-2</v>
      </c>
      <c r="F806" s="53">
        <v>7.9246063095559247E-2</v>
      </c>
    </row>
    <row r="807" spans="1:6" ht="14.25" x14ac:dyDescent="0.4">
      <c r="A807" s="46" t="s">
        <v>32</v>
      </c>
      <c r="B807" s="29">
        <v>6</v>
      </c>
      <c r="C807" s="34" t="s">
        <v>4</v>
      </c>
      <c r="D807" s="5">
        <v>2</v>
      </c>
      <c r="E807" s="60">
        <v>0.11278981048191623</v>
      </c>
      <c r="F807" s="53">
        <v>0.19889158324490908</v>
      </c>
    </row>
    <row r="808" spans="1:6" ht="14.25" x14ac:dyDescent="0.4">
      <c r="A808" s="46" t="s">
        <v>32</v>
      </c>
      <c r="B808" s="29">
        <v>6</v>
      </c>
      <c r="C808" s="34" t="s">
        <v>4</v>
      </c>
      <c r="D808" s="5">
        <v>3</v>
      </c>
      <c r="E808" s="60">
        <v>0.12675398248504774</v>
      </c>
      <c r="F808" s="53">
        <v>0.40658785474533005</v>
      </c>
    </row>
    <row r="809" spans="1:6" ht="15" customHeight="1" x14ac:dyDescent="0.4">
      <c r="A809" s="47" t="s">
        <v>32</v>
      </c>
      <c r="B809" s="30">
        <v>6</v>
      </c>
      <c r="C809" s="35" t="s">
        <v>4</v>
      </c>
      <c r="D809" s="6">
        <v>4</v>
      </c>
      <c r="E809" s="61">
        <v>0.11188954324287391</v>
      </c>
      <c r="F809" s="54">
        <v>0.55423602013301787</v>
      </c>
    </row>
    <row r="810" spans="1:6" ht="14.25" x14ac:dyDescent="0.4">
      <c r="A810" s="41" t="s">
        <v>33</v>
      </c>
      <c r="B810" s="24">
        <v>1</v>
      </c>
      <c r="C810" s="31" t="s">
        <v>0</v>
      </c>
      <c r="D810" s="7">
        <v>1</v>
      </c>
      <c r="E810" s="55">
        <v>2.3765215225589331E-2</v>
      </c>
      <c r="F810" s="48">
        <v>1.7591866904660962E-2</v>
      </c>
    </row>
    <row r="811" spans="1:6" ht="14.25" x14ac:dyDescent="0.4">
      <c r="A811" s="41" t="s">
        <v>33</v>
      </c>
      <c r="B811" s="24">
        <v>1</v>
      </c>
      <c r="C811" s="31" t="s">
        <v>0</v>
      </c>
      <c r="D811" s="7">
        <v>2</v>
      </c>
      <c r="E811" s="55">
        <v>8.9842957567053891E-2</v>
      </c>
      <c r="F811" s="48">
        <v>9.8450718949509228E-2</v>
      </c>
    </row>
    <row r="812" spans="1:6" ht="14.25" x14ac:dyDescent="0.4">
      <c r="A812" s="41" t="s">
        <v>33</v>
      </c>
      <c r="B812" s="24">
        <v>1</v>
      </c>
      <c r="C812" s="31" t="s">
        <v>0</v>
      </c>
      <c r="D812" s="7">
        <v>3</v>
      </c>
      <c r="E812" s="55">
        <v>0.13226945373813234</v>
      </c>
      <c r="F812" s="48">
        <v>0.21359595465194561</v>
      </c>
    </row>
    <row r="813" spans="1:6" ht="15" customHeight="1" x14ac:dyDescent="0.4">
      <c r="A813" s="41" t="s">
        <v>33</v>
      </c>
      <c r="B813" s="24">
        <v>1</v>
      </c>
      <c r="C813" s="31" t="s">
        <v>0</v>
      </c>
      <c r="D813" s="7">
        <v>4</v>
      </c>
      <c r="E813" s="55">
        <v>0.17859202945858788</v>
      </c>
      <c r="F813" s="48">
        <v>0.34675575177310258</v>
      </c>
    </row>
    <row r="814" spans="1:6" ht="14.25" x14ac:dyDescent="0.4">
      <c r="A814" s="41" t="s">
        <v>33</v>
      </c>
      <c r="B814" s="24">
        <v>1</v>
      </c>
      <c r="C814" s="31" t="s">
        <v>0</v>
      </c>
      <c r="D814" s="7">
        <v>5</v>
      </c>
      <c r="E814" s="55">
        <v>0.19017190588228375</v>
      </c>
      <c r="F814" s="48">
        <v>0.47245852289531037</v>
      </c>
    </row>
    <row r="815" spans="1:6" ht="14.25" x14ac:dyDescent="0.4">
      <c r="A815" s="42" t="s">
        <v>33</v>
      </c>
      <c r="B815" s="25">
        <v>2</v>
      </c>
      <c r="C815" s="32" t="s">
        <v>1</v>
      </c>
      <c r="D815" s="1">
        <v>1</v>
      </c>
      <c r="E815" s="56">
        <v>4.5628096845327398E-2</v>
      </c>
      <c r="F815" s="49">
        <v>3.7552306537283781E-2</v>
      </c>
    </row>
    <row r="816" spans="1:6" ht="14.25" x14ac:dyDescent="0.4">
      <c r="A816" s="42" t="s">
        <v>33</v>
      </c>
      <c r="B816" s="25">
        <v>2</v>
      </c>
      <c r="C816" s="32" t="s">
        <v>1</v>
      </c>
      <c r="D816" s="1">
        <v>2</v>
      </c>
      <c r="E816" s="56">
        <v>7.3290456908874022E-2</v>
      </c>
      <c r="F816" s="49">
        <v>0.10766064877405053</v>
      </c>
    </row>
    <row r="817" spans="1:6" ht="14.25" x14ac:dyDescent="0.4">
      <c r="A817" s="42" t="s">
        <v>33</v>
      </c>
      <c r="B817" s="25">
        <v>2</v>
      </c>
      <c r="C817" s="32" t="s">
        <v>1</v>
      </c>
      <c r="D817" s="1">
        <v>3</v>
      </c>
      <c r="E817" s="56">
        <v>0.10149931868796307</v>
      </c>
      <c r="F817" s="49">
        <v>0.22940962997118547</v>
      </c>
    </row>
    <row r="818" spans="1:6" ht="15" customHeight="1" x14ac:dyDescent="0.4">
      <c r="A818" s="42" t="s">
        <v>33</v>
      </c>
      <c r="B818" s="25">
        <v>2</v>
      </c>
      <c r="C818" s="32" t="s">
        <v>1</v>
      </c>
      <c r="D818" s="1">
        <v>4</v>
      </c>
      <c r="E818" s="56">
        <v>0.1506135376797067</v>
      </c>
      <c r="F818" s="49">
        <v>0.58982081941452613</v>
      </c>
    </row>
    <row r="819" spans="1:6" ht="14.25" x14ac:dyDescent="0.4">
      <c r="A819" s="42" t="s">
        <v>33</v>
      </c>
      <c r="B819" s="25">
        <v>2</v>
      </c>
      <c r="C819" s="32" t="s">
        <v>1</v>
      </c>
      <c r="D819" s="1">
        <v>5</v>
      </c>
      <c r="E819" s="56">
        <v>2.5781832835789768E-2</v>
      </c>
      <c r="F819" s="49">
        <v>0.73039431660002785</v>
      </c>
    </row>
    <row r="820" spans="1:6" ht="14.25" x14ac:dyDescent="0.4">
      <c r="A820" s="43" t="s">
        <v>33</v>
      </c>
      <c r="B820" s="26">
        <v>3</v>
      </c>
      <c r="C820" s="33" t="s">
        <v>429</v>
      </c>
      <c r="D820" s="2">
        <v>1</v>
      </c>
      <c r="E820" s="57">
        <v>6.1748112701215101E-2</v>
      </c>
      <c r="F820" s="50">
        <v>4.5102904072566757E-2</v>
      </c>
    </row>
    <row r="821" spans="1:6" ht="14.25" x14ac:dyDescent="0.4">
      <c r="A821" s="43" t="s">
        <v>33</v>
      </c>
      <c r="B821" s="26">
        <v>3</v>
      </c>
      <c r="C821" s="33" t="s">
        <v>429</v>
      </c>
      <c r="D821" s="2">
        <v>2</v>
      </c>
      <c r="E821" s="57">
        <v>0.12685023651391159</v>
      </c>
      <c r="F821" s="50">
        <v>0.11430758405726535</v>
      </c>
    </row>
    <row r="822" spans="1:6" ht="14.25" x14ac:dyDescent="0.4">
      <c r="A822" s="43" t="s">
        <v>33</v>
      </c>
      <c r="B822" s="26">
        <v>3</v>
      </c>
      <c r="C822" s="33" t="s">
        <v>429</v>
      </c>
      <c r="D822" s="2">
        <v>3</v>
      </c>
      <c r="E822" s="57">
        <v>0.1698558953202936</v>
      </c>
      <c r="F822" s="50">
        <v>0.31729806437424252</v>
      </c>
    </row>
    <row r="823" spans="1:6" ht="15" customHeight="1" x14ac:dyDescent="0.4">
      <c r="A823" s="43" t="s">
        <v>33</v>
      </c>
      <c r="B823" s="26">
        <v>3</v>
      </c>
      <c r="C823" s="33" t="s">
        <v>429</v>
      </c>
      <c r="D823" s="2">
        <v>4</v>
      </c>
      <c r="E823" s="57">
        <v>7.2932551681002433E-2</v>
      </c>
      <c r="F823" s="50">
        <v>0.54771305058585829</v>
      </c>
    </row>
    <row r="824" spans="1:6" ht="14.25" x14ac:dyDescent="0.4">
      <c r="A824" s="43" t="s">
        <v>33</v>
      </c>
      <c r="B824" s="26">
        <v>3</v>
      </c>
      <c r="C824" s="33" t="s">
        <v>429</v>
      </c>
      <c r="D824" s="2">
        <v>5</v>
      </c>
      <c r="E824" s="57">
        <v>2.8406512582103048E-2</v>
      </c>
      <c r="F824" s="50">
        <v>0.77194589512134715</v>
      </c>
    </row>
    <row r="825" spans="1:6" ht="14.25" x14ac:dyDescent="0.4">
      <c r="A825" s="44" t="s">
        <v>33</v>
      </c>
      <c r="B825" s="27">
        <v>4</v>
      </c>
      <c r="C825" s="37" t="s">
        <v>2</v>
      </c>
      <c r="D825" s="3">
        <v>1</v>
      </c>
      <c r="E825" s="58">
        <v>8.1533821098991738E-2</v>
      </c>
      <c r="F825" s="51">
        <v>6.4548207454348194E-2</v>
      </c>
    </row>
    <row r="826" spans="1:6" ht="14.25" x14ac:dyDescent="0.4">
      <c r="A826" s="44" t="s">
        <v>33</v>
      </c>
      <c r="B826" s="27">
        <v>4</v>
      </c>
      <c r="C826" s="37" t="s">
        <v>2</v>
      </c>
      <c r="D826" s="3">
        <v>2</v>
      </c>
      <c r="E826" s="58">
        <v>0.11861265862351461</v>
      </c>
      <c r="F826" s="51">
        <v>0.2029101714267473</v>
      </c>
    </row>
    <row r="827" spans="1:6" ht="14.25" x14ac:dyDescent="0.4">
      <c r="A827" s="44" t="s">
        <v>33</v>
      </c>
      <c r="B827" s="27">
        <v>4</v>
      </c>
      <c r="C827" s="37" t="s">
        <v>2</v>
      </c>
      <c r="D827" s="3">
        <v>3</v>
      </c>
      <c r="E827" s="58">
        <v>0.14124597266645772</v>
      </c>
      <c r="F827" s="51">
        <v>0.37108269180101378</v>
      </c>
    </row>
    <row r="828" spans="1:6" ht="15" customHeight="1" x14ac:dyDescent="0.4">
      <c r="A828" s="44" t="s">
        <v>33</v>
      </c>
      <c r="B828" s="27">
        <v>4</v>
      </c>
      <c r="C828" s="37" t="s">
        <v>2</v>
      </c>
      <c r="D828" s="3">
        <v>4</v>
      </c>
      <c r="E828" s="58">
        <v>2.4656031156827605E-2</v>
      </c>
      <c r="F828" s="51">
        <v>0.60019399771178472</v>
      </c>
    </row>
    <row r="829" spans="1:6" ht="14.25" x14ac:dyDescent="0.4">
      <c r="A829" s="44" t="s">
        <v>33</v>
      </c>
      <c r="B829" s="27">
        <v>4</v>
      </c>
      <c r="C829" s="37" t="s">
        <v>2</v>
      </c>
      <c r="D829" s="3">
        <v>5</v>
      </c>
      <c r="E829" s="58">
        <v>9.1495813412158945E-3</v>
      </c>
      <c r="F829" s="51">
        <v>0.68302058319537928</v>
      </c>
    </row>
    <row r="830" spans="1:6" ht="14.25" x14ac:dyDescent="0.4">
      <c r="A830" s="45" t="s">
        <v>33</v>
      </c>
      <c r="B830" s="28">
        <v>5</v>
      </c>
      <c r="C830" s="38" t="s">
        <v>3</v>
      </c>
      <c r="D830" s="4">
        <v>1</v>
      </c>
      <c r="E830" s="59">
        <v>2.6974553214375811E-2</v>
      </c>
      <c r="F830" s="52">
        <v>5.6444236837279331E-2</v>
      </c>
    </row>
    <row r="831" spans="1:6" ht="14.25" x14ac:dyDescent="0.4">
      <c r="A831" s="45" t="s">
        <v>33</v>
      </c>
      <c r="B831" s="28">
        <v>5</v>
      </c>
      <c r="C831" s="38" t="s">
        <v>3</v>
      </c>
      <c r="D831" s="4">
        <v>2</v>
      </c>
      <c r="E831" s="59">
        <v>0.11876531581215595</v>
      </c>
      <c r="F831" s="52">
        <v>0.20628515174046488</v>
      </c>
    </row>
    <row r="832" spans="1:6" ht="14.25" x14ac:dyDescent="0.4">
      <c r="A832" s="45" t="s">
        <v>33</v>
      </c>
      <c r="B832" s="28">
        <v>5</v>
      </c>
      <c r="C832" s="38" t="s">
        <v>3</v>
      </c>
      <c r="D832" s="4">
        <v>3</v>
      </c>
      <c r="E832" s="59">
        <v>0.1066882045147869</v>
      </c>
      <c r="F832" s="52">
        <v>0.34889888654683165</v>
      </c>
    </row>
    <row r="833" spans="1:6" ht="15" customHeight="1" x14ac:dyDescent="0.4">
      <c r="A833" s="45" t="s">
        <v>33</v>
      </c>
      <c r="B833" s="28">
        <v>5</v>
      </c>
      <c r="C833" s="38" t="s">
        <v>3</v>
      </c>
      <c r="D833" s="4">
        <v>4</v>
      </c>
      <c r="E833" s="59">
        <v>8.0755664196887109E-2</v>
      </c>
      <c r="F833" s="52">
        <v>0.52139815630157982</v>
      </c>
    </row>
    <row r="834" spans="1:6" ht="14.25" x14ac:dyDescent="0.4">
      <c r="A834" s="45" t="s">
        <v>33</v>
      </c>
      <c r="B834" s="28">
        <v>5</v>
      </c>
      <c r="C834" s="38" t="s">
        <v>3</v>
      </c>
      <c r="D834" s="4">
        <v>5</v>
      </c>
      <c r="E834" s="59">
        <v>3.0369620622603784E-2</v>
      </c>
      <c r="F834" s="52">
        <v>0.71883631959905647</v>
      </c>
    </row>
    <row r="835" spans="1:6" ht="14.25" x14ac:dyDescent="0.4">
      <c r="A835" s="46" t="s">
        <v>33</v>
      </c>
      <c r="B835" s="29">
        <v>6</v>
      </c>
      <c r="C835" s="34" t="s">
        <v>4</v>
      </c>
      <c r="D835" s="5">
        <v>1</v>
      </c>
      <c r="E835" s="60">
        <v>2.0660235971427843E-2</v>
      </c>
      <c r="F835" s="53">
        <v>5.5548165235138468E-2</v>
      </c>
    </row>
    <row r="836" spans="1:6" ht="14.25" x14ac:dyDescent="0.4">
      <c r="A836" s="46" t="s">
        <v>33</v>
      </c>
      <c r="B836" s="29">
        <v>6</v>
      </c>
      <c r="C836" s="34" t="s">
        <v>4</v>
      </c>
      <c r="D836" s="5">
        <v>2</v>
      </c>
      <c r="E836" s="60">
        <v>0.11926347962759468</v>
      </c>
      <c r="F836" s="53">
        <v>0.20282257585730787</v>
      </c>
    </row>
    <row r="837" spans="1:6" ht="14.25" x14ac:dyDescent="0.4">
      <c r="A837" s="46" t="s">
        <v>33</v>
      </c>
      <c r="B837" s="29">
        <v>6</v>
      </c>
      <c r="C837" s="34" t="s">
        <v>4</v>
      </c>
      <c r="D837" s="5">
        <v>3</v>
      </c>
      <c r="E837" s="60">
        <v>0.17094287721487322</v>
      </c>
      <c r="F837" s="53">
        <v>0.33171616470210818</v>
      </c>
    </row>
    <row r="838" spans="1:6" ht="15" customHeight="1" x14ac:dyDescent="0.4">
      <c r="A838" s="47" t="s">
        <v>33</v>
      </c>
      <c r="B838" s="30">
        <v>6</v>
      </c>
      <c r="C838" s="35" t="s">
        <v>4</v>
      </c>
      <c r="D838" s="6">
        <v>4</v>
      </c>
      <c r="E838" s="61">
        <v>0.17826704985857736</v>
      </c>
      <c r="F838" s="54">
        <v>0.38533329775697989</v>
      </c>
    </row>
    <row r="839" spans="1:6" ht="14.25" x14ac:dyDescent="0.4">
      <c r="A839" s="41" t="s">
        <v>34</v>
      </c>
      <c r="B839" s="24">
        <v>1</v>
      </c>
      <c r="C839" s="31" t="s">
        <v>0</v>
      </c>
      <c r="D839" s="7">
        <v>1</v>
      </c>
      <c r="E839" s="55">
        <v>4.9547912456832668E-2</v>
      </c>
      <c r="F839" s="48">
        <v>5.1840562587696211E-2</v>
      </c>
    </row>
    <row r="840" spans="1:6" ht="14.25" x14ac:dyDescent="0.4">
      <c r="A840" s="41" t="s">
        <v>34</v>
      </c>
      <c r="B840" s="24">
        <v>1</v>
      </c>
      <c r="C840" s="31" t="s">
        <v>0</v>
      </c>
      <c r="D840" s="7">
        <v>2</v>
      </c>
      <c r="E840" s="55">
        <v>0.11348091418009498</v>
      </c>
      <c r="F840" s="48">
        <v>0.19714749751316371</v>
      </c>
    </row>
    <row r="841" spans="1:6" ht="14.25" x14ac:dyDescent="0.4">
      <c r="A841" s="41" t="s">
        <v>34</v>
      </c>
      <c r="B841" s="24">
        <v>1</v>
      </c>
      <c r="C841" s="31" t="s">
        <v>0</v>
      </c>
      <c r="D841" s="7">
        <v>3</v>
      </c>
      <c r="E841" s="55">
        <v>0.11181975463557625</v>
      </c>
      <c r="F841" s="48">
        <v>0.28861599418339362</v>
      </c>
    </row>
    <row r="842" spans="1:6" ht="15" customHeight="1" x14ac:dyDescent="0.4">
      <c r="A842" s="41" t="s">
        <v>34</v>
      </c>
      <c r="B842" s="24">
        <v>1</v>
      </c>
      <c r="C842" s="31" t="s">
        <v>0</v>
      </c>
      <c r="D842" s="7">
        <v>4</v>
      </c>
      <c r="E842" s="55">
        <v>0.14071668659214631</v>
      </c>
      <c r="F842" s="48">
        <v>0.40910349311446276</v>
      </c>
    </row>
    <row r="843" spans="1:6" ht="14.25" x14ac:dyDescent="0.4">
      <c r="A843" s="41" t="s">
        <v>34</v>
      </c>
      <c r="B843" s="24">
        <v>1</v>
      </c>
      <c r="C843" s="31" t="s">
        <v>0</v>
      </c>
      <c r="D843" s="7">
        <v>5</v>
      </c>
      <c r="E843" s="55">
        <v>0.12260295049721155</v>
      </c>
      <c r="F843" s="48">
        <v>0.48983047472581015</v>
      </c>
    </row>
    <row r="844" spans="1:6" ht="14.25" x14ac:dyDescent="0.4">
      <c r="A844" s="42" t="s">
        <v>34</v>
      </c>
      <c r="B844" s="25">
        <v>2</v>
      </c>
      <c r="C844" s="32" t="s">
        <v>1</v>
      </c>
      <c r="D844" s="1">
        <v>1</v>
      </c>
      <c r="E844" s="56">
        <v>4.1830789154319648E-2</v>
      </c>
      <c r="F844" s="49">
        <v>3.1199188644283733E-2</v>
      </c>
    </row>
    <row r="845" spans="1:6" ht="14.25" x14ac:dyDescent="0.4">
      <c r="A845" s="42" t="s">
        <v>34</v>
      </c>
      <c r="B845" s="25">
        <v>2</v>
      </c>
      <c r="C845" s="32" t="s">
        <v>1</v>
      </c>
      <c r="D845" s="1">
        <v>2</v>
      </c>
      <c r="E845" s="56">
        <v>0.11213327033565169</v>
      </c>
      <c r="F845" s="49">
        <v>0.11871462875037572</v>
      </c>
    </row>
    <row r="846" spans="1:6" ht="14.25" x14ac:dyDescent="0.4">
      <c r="A846" s="42" t="s">
        <v>34</v>
      </c>
      <c r="B846" s="25">
        <v>2</v>
      </c>
      <c r="C846" s="32" t="s">
        <v>1</v>
      </c>
      <c r="D846" s="1">
        <v>3</v>
      </c>
      <c r="E846" s="56">
        <v>0.11210690643444483</v>
      </c>
      <c r="F846" s="49">
        <v>0.34831844488432512</v>
      </c>
    </row>
    <row r="847" spans="1:6" ht="15" customHeight="1" x14ac:dyDescent="0.4">
      <c r="A847" s="42" t="s">
        <v>34</v>
      </c>
      <c r="B847" s="25">
        <v>2</v>
      </c>
      <c r="C847" s="32" t="s">
        <v>1</v>
      </c>
      <c r="D847" s="1">
        <v>4</v>
      </c>
      <c r="E847" s="56">
        <v>0.1376206901930728</v>
      </c>
      <c r="F847" s="49">
        <v>0.62144300946411701</v>
      </c>
    </row>
    <row r="848" spans="1:6" ht="14.25" x14ac:dyDescent="0.4">
      <c r="A848" s="42" t="s">
        <v>34</v>
      </c>
      <c r="B848" s="25">
        <v>2</v>
      </c>
      <c r="C848" s="32" t="s">
        <v>1</v>
      </c>
      <c r="D848" s="1">
        <v>5</v>
      </c>
      <c r="E848" s="56">
        <v>4.9639891137088575E-2</v>
      </c>
      <c r="F848" s="49">
        <v>0.78259048903562101</v>
      </c>
    </row>
    <row r="849" spans="1:6" ht="14.25" x14ac:dyDescent="0.4">
      <c r="A849" s="43" t="s">
        <v>34</v>
      </c>
      <c r="B849" s="26">
        <v>3</v>
      </c>
      <c r="C849" s="33" t="s">
        <v>429</v>
      </c>
      <c r="D849" s="2">
        <v>1</v>
      </c>
      <c r="E849" s="57">
        <v>1.528961470803874E-2</v>
      </c>
      <c r="F849" s="50">
        <v>4.2022783013786917E-2</v>
      </c>
    </row>
    <row r="850" spans="1:6" ht="14.25" x14ac:dyDescent="0.4">
      <c r="A850" s="43" t="s">
        <v>34</v>
      </c>
      <c r="B850" s="26">
        <v>3</v>
      </c>
      <c r="C850" s="33" t="s">
        <v>429</v>
      </c>
      <c r="D850" s="2">
        <v>2</v>
      </c>
      <c r="E850" s="57">
        <v>3.9121522254856829E-2</v>
      </c>
      <c r="F850" s="50">
        <v>0.12153724933200068</v>
      </c>
    </row>
    <row r="851" spans="1:6" ht="14.25" x14ac:dyDescent="0.4">
      <c r="A851" s="43" t="s">
        <v>34</v>
      </c>
      <c r="B851" s="26">
        <v>3</v>
      </c>
      <c r="C851" s="33" t="s">
        <v>429</v>
      </c>
      <c r="D851" s="2">
        <v>3</v>
      </c>
      <c r="E851" s="57">
        <v>0.15108110021045359</v>
      </c>
      <c r="F851" s="50">
        <v>0.40344433852290451</v>
      </c>
    </row>
    <row r="852" spans="1:6" ht="15" customHeight="1" x14ac:dyDescent="0.4">
      <c r="A852" s="43" t="s">
        <v>34</v>
      </c>
      <c r="B852" s="26">
        <v>3</v>
      </c>
      <c r="C852" s="33" t="s">
        <v>429</v>
      </c>
      <c r="D852" s="2">
        <v>4</v>
      </c>
      <c r="E852" s="57">
        <v>0.11324946435901936</v>
      </c>
      <c r="F852" s="50">
        <v>0.6410802369255747</v>
      </c>
    </row>
    <row r="853" spans="1:6" ht="14.25" x14ac:dyDescent="0.4">
      <c r="A853" s="43" t="s">
        <v>34</v>
      </c>
      <c r="B853" s="26">
        <v>3</v>
      </c>
      <c r="C853" s="33" t="s">
        <v>429</v>
      </c>
      <c r="D853" s="2">
        <v>5</v>
      </c>
      <c r="E853" s="57">
        <v>0</v>
      </c>
      <c r="F853" s="50">
        <v>0.89661353381721698</v>
      </c>
    </row>
    <row r="854" spans="1:6" ht="14.25" x14ac:dyDescent="0.4">
      <c r="A854" s="44" t="s">
        <v>34</v>
      </c>
      <c r="B854" s="27">
        <v>4</v>
      </c>
      <c r="C854" s="37" t="s">
        <v>2</v>
      </c>
      <c r="D854" s="3">
        <v>1</v>
      </c>
      <c r="E854" s="58">
        <v>0.14408154401565942</v>
      </c>
      <c r="F854" s="51">
        <v>9.8705626014667619E-2</v>
      </c>
    </row>
    <row r="855" spans="1:6" ht="14.25" x14ac:dyDescent="0.4">
      <c r="A855" s="44" t="s">
        <v>34</v>
      </c>
      <c r="B855" s="27">
        <v>4</v>
      </c>
      <c r="C855" s="37" t="s">
        <v>2</v>
      </c>
      <c r="D855" s="3">
        <v>2</v>
      </c>
      <c r="E855" s="58">
        <v>0.1204311935776633</v>
      </c>
      <c r="F855" s="51">
        <v>0.26238781645277343</v>
      </c>
    </row>
    <row r="856" spans="1:6" ht="14.25" x14ac:dyDescent="0.4">
      <c r="A856" s="44" t="s">
        <v>34</v>
      </c>
      <c r="B856" s="27">
        <v>4</v>
      </c>
      <c r="C856" s="37" t="s">
        <v>2</v>
      </c>
      <c r="D856" s="3">
        <v>3</v>
      </c>
      <c r="E856" s="58">
        <v>0.16345169156352096</v>
      </c>
      <c r="F856" s="51">
        <v>0.49033947312683135</v>
      </c>
    </row>
    <row r="857" spans="1:6" ht="15" customHeight="1" x14ac:dyDescent="0.4">
      <c r="A857" s="44" t="s">
        <v>34</v>
      </c>
      <c r="B857" s="27">
        <v>4</v>
      </c>
      <c r="C857" s="37" t="s">
        <v>2</v>
      </c>
      <c r="D857" s="3">
        <v>4</v>
      </c>
      <c r="E857" s="58">
        <v>0.14198962907565893</v>
      </c>
      <c r="F857" s="51">
        <v>0.63801143140701799</v>
      </c>
    </row>
    <row r="858" spans="1:6" ht="14.25" x14ac:dyDescent="0.4">
      <c r="A858" s="44" t="s">
        <v>34</v>
      </c>
      <c r="B858" s="27">
        <v>4</v>
      </c>
      <c r="C858" s="37" t="s">
        <v>2</v>
      </c>
      <c r="D858" s="3">
        <v>5</v>
      </c>
      <c r="E858" s="58">
        <v>0.11764045961086136</v>
      </c>
      <c r="F858" s="51">
        <v>0.7419198806440096</v>
      </c>
    </row>
    <row r="859" spans="1:6" ht="14.25" x14ac:dyDescent="0.4">
      <c r="A859" s="45" t="s">
        <v>34</v>
      </c>
      <c r="B859" s="28">
        <v>5</v>
      </c>
      <c r="C859" s="38" t="s">
        <v>3</v>
      </c>
      <c r="D859" s="4">
        <v>1</v>
      </c>
      <c r="E859" s="59">
        <v>7.5481164892194003E-2</v>
      </c>
      <c r="F859" s="52">
        <v>8.6439727223822316E-2</v>
      </c>
    </row>
    <row r="860" spans="1:6" ht="14.25" x14ac:dyDescent="0.4">
      <c r="A860" s="45" t="s">
        <v>34</v>
      </c>
      <c r="B860" s="28">
        <v>5</v>
      </c>
      <c r="C860" s="38" t="s">
        <v>3</v>
      </c>
      <c r="D860" s="4">
        <v>2</v>
      </c>
      <c r="E860" s="59">
        <v>6.419571770561916E-2</v>
      </c>
      <c r="F860" s="52">
        <v>0.19805297524302992</v>
      </c>
    </row>
    <row r="861" spans="1:6" ht="14.25" x14ac:dyDescent="0.4">
      <c r="A861" s="45" t="s">
        <v>34</v>
      </c>
      <c r="B861" s="28">
        <v>5</v>
      </c>
      <c r="C861" s="38" t="s">
        <v>3</v>
      </c>
      <c r="D861" s="4">
        <v>3</v>
      </c>
      <c r="E861" s="59">
        <v>0.15372309864315292</v>
      </c>
      <c r="F861" s="52">
        <v>0.41991805553118816</v>
      </c>
    </row>
    <row r="862" spans="1:6" ht="15" customHeight="1" x14ac:dyDescent="0.4">
      <c r="A862" s="45" t="s">
        <v>34</v>
      </c>
      <c r="B862" s="28">
        <v>5</v>
      </c>
      <c r="C862" s="38" t="s">
        <v>3</v>
      </c>
      <c r="D862" s="4">
        <v>4</v>
      </c>
      <c r="E862" s="59">
        <v>9.750606599897052E-2</v>
      </c>
      <c r="F862" s="52">
        <v>0.61631044006421909</v>
      </c>
    </row>
    <row r="863" spans="1:6" ht="14.25" x14ac:dyDescent="0.4">
      <c r="A863" s="45" t="s">
        <v>34</v>
      </c>
      <c r="B863" s="28">
        <v>5</v>
      </c>
      <c r="C863" s="38" t="s">
        <v>3</v>
      </c>
      <c r="D863" s="4">
        <v>5</v>
      </c>
      <c r="E863" s="59">
        <v>2.34880515376884E-2</v>
      </c>
      <c r="F863" s="52">
        <v>0.83392013644012375</v>
      </c>
    </row>
    <row r="864" spans="1:6" ht="14.25" x14ac:dyDescent="0.4">
      <c r="A864" s="46" t="s">
        <v>34</v>
      </c>
      <c r="B864" s="29">
        <v>6</v>
      </c>
      <c r="C864" s="34" t="s">
        <v>4</v>
      </c>
      <c r="D864" s="5">
        <v>1</v>
      </c>
      <c r="E864" s="60">
        <v>9.8910341021739401E-2</v>
      </c>
      <c r="F864" s="53">
        <v>6.8354572854073606E-2</v>
      </c>
    </row>
    <row r="865" spans="1:6" ht="14.25" x14ac:dyDescent="0.4">
      <c r="A865" s="46" t="s">
        <v>34</v>
      </c>
      <c r="B865" s="29">
        <v>6</v>
      </c>
      <c r="C865" s="34" t="s">
        <v>4</v>
      </c>
      <c r="D865" s="5">
        <v>2</v>
      </c>
      <c r="E865" s="60">
        <v>9.0948051671359331E-2</v>
      </c>
      <c r="F865" s="53">
        <v>0.17278013732162431</v>
      </c>
    </row>
    <row r="866" spans="1:6" ht="14.25" x14ac:dyDescent="0.4">
      <c r="A866" s="46" t="s">
        <v>34</v>
      </c>
      <c r="B866" s="29">
        <v>6</v>
      </c>
      <c r="C866" s="34" t="s">
        <v>4</v>
      </c>
      <c r="D866" s="5">
        <v>3</v>
      </c>
      <c r="E866" s="60">
        <v>0.18815586044752725</v>
      </c>
      <c r="F866" s="53">
        <v>0.40934169222035283</v>
      </c>
    </row>
    <row r="867" spans="1:6" ht="15" customHeight="1" x14ac:dyDescent="0.4">
      <c r="A867" s="47" t="s">
        <v>34</v>
      </c>
      <c r="B867" s="30">
        <v>6</v>
      </c>
      <c r="C867" s="35" t="s">
        <v>4</v>
      </c>
      <c r="D867" s="6">
        <v>4</v>
      </c>
      <c r="E867" s="61">
        <v>0.22565165342246041</v>
      </c>
      <c r="F867" s="54">
        <v>0.46855645513440591</v>
      </c>
    </row>
  </sheetData>
  <sortState xmlns:xlrd2="http://schemas.microsoft.com/office/spreadsheetml/2017/richdata2" ref="E5:K870">
    <sortCondition ref="E5:E870"/>
  </sortState>
  <phoneticPr fontId="11" type="noConversion"/>
  <conditionalFormatting sqref="F2:F867">
    <cfRule type="dataBar" priority="2">
      <dataBar>
        <cfvo type="min"/>
        <cfvo type="max"/>
        <color rgb="FF638EC6"/>
      </dataBar>
    </cfRule>
  </conditionalFormatting>
  <conditionalFormatting sqref="E2:E867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z_crit</vt:lpstr>
      <vt:lpstr>Sheet2</vt:lpstr>
      <vt:lpstr>realign</vt:lpstr>
      <vt:lpstr>realign (2)</vt:lpstr>
      <vt:lpstr>realign (3)</vt:lpstr>
      <vt:lpstr>all_by_image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Chandler</dc:creator>
  <cp:lastModifiedBy>杨海洋</cp:lastModifiedBy>
  <dcterms:created xsi:type="dcterms:W3CDTF">2009-03-30T04:30:09Z</dcterms:created>
  <dcterms:modified xsi:type="dcterms:W3CDTF">2024-10-10T13:59:31Z</dcterms:modified>
</cp:coreProperties>
</file>