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8"/>
  <workbookPr/>
  <mc:AlternateContent xmlns:mc="http://schemas.openxmlformats.org/markup-compatibility/2006">
    <mc:Choice Requires="x15">
      <x15ac:absPath xmlns:x15ac="http://schemas.microsoft.com/office/spreadsheetml/2010/11/ac" url="C:\Users\shegg\Downloads\"/>
    </mc:Choice>
  </mc:AlternateContent>
  <xr:revisionPtr revIDLastSave="0" documentId="13_ncr:1_{E550BA1B-3C8E-42E4-84E2-3328135382F8}" xr6:coauthVersionLast="36" xr6:coauthVersionMax="36" xr10:uidLastSave="{00000000-0000-0000-0000-000000000000}"/>
  <bookViews>
    <workbookView xWindow="0" yWindow="0" windowWidth="28800" windowHeight="12225" xr2:uid="{00000000-000D-0000-FFFF-FFFF00000000}"/>
  </bookViews>
  <sheets>
    <sheet name="ProjectPlan" sheetId="11" r:id="rId1"/>
    <sheet name="Help" sheetId="2" r:id="rId2"/>
    <sheet name="©" sheetId="10" r:id="rId3"/>
  </sheets>
  <definedNames>
    <definedName name="nextDate">#REF!</definedName>
    <definedName name="pEnd">#REF!</definedName>
    <definedName name="_xlnm.Print_Titles" localSheetId="0">ProjectPlan!$6:$7</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5" i="11" l="1"/>
  <c r="I42" i="11"/>
  <c r="J42" i="11"/>
  <c r="H42" i="11"/>
  <c r="J38" i="11"/>
  <c r="J39" i="11"/>
  <c r="J40" i="11"/>
  <c r="J41" i="11"/>
  <c r="J37" i="11"/>
  <c r="I38" i="11"/>
  <c r="I39" i="11"/>
  <c r="I40" i="11"/>
  <c r="I41" i="11"/>
  <c r="I37" i="11"/>
  <c r="I36" i="11"/>
  <c r="H38" i="11"/>
  <c r="H39" i="11"/>
  <c r="H40" i="11"/>
  <c r="H41" i="11"/>
  <c r="H37" i="11"/>
  <c r="H36" i="11"/>
  <c r="I35" i="11"/>
  <c r="I29" i="11" s="1"/>
  <c r="J35" i="11"/>
  <c r="H35" i="11"/>
  <c r="J31" i="11"/>
  <c r="J32" i="11"/>
  <c r="J33" i="11"/>
  <c r="J34" i="11"/>
  <c r="J30" i="11"/>
  <c r="I31" i="11"/>
  <c r="I32" i="11"/>
  <c r="I33" i="11"/>
  <c r="I34" i="11"/>
  <c r="I30" i="11"/>
  <c r="H31" i="11"/>
  <c r="H32" i="11"/>
  <c r="H33" i="11"/>
  <c r="H34" i="11"/>
  <c r="H30" i="11"/>
  <c r="H29" i="11"/>
  <c r="I28" i="11"/>
  <c r="H28" i="11"/>
  <c r="J28" i="11" s="1"/>
  <c r="I23" i="11"/>
  <c r="J24" i="11"/>
  <c r="J25" i="11"/>
  <c r="J26" i="11"/>
  <c r="J27" i="11"/>
  <c r="J23" i="11"/>
  <c r="I24" i="11"/>
  <c r="I25" i="11"/>
  <c r="I26" i="11"/>
  <c r="I27" i="11"/>
  <c r="I22" i="11"/>
  <c r="H24" i="11"/>
  <c r="H25" i="11"/>
  <c r="H26" i="11"/>
  <c r="H27" i="11"/>
  <c r="H23" i="11"/>
  <c r="I13" i="11"/>
  <c r="H13" i="11"/>
  <c r="I15" i="11"/>
  <c r="I16" i="11"/>
  <c r="I17" i="11"/>
  <c r="I18" i="11"/>
  <c r="I19" i="11"/>
  <c r="I20" i="11"/>
  <c r="H21" i="11" s="1"/>
  <c r="I21" i="11" s="1"/>
  <c r="I14" i="11"/>
  <c r="I12" i="11"/>
  <c r="H15" i="11"/>
  <c r="H16" i="11"/>
  <c r="H17" i="11"/>
  <c r="H18" i="11"/>
  <c r="H19" i="11"/>
  <c r="H20" i="11"/>
  <c r="H14" i="11"/>
  <c r="I11" i="11"/>
  <c r="I10" i="11"/>
  <c r="H12" i="11"/>
  <c r="J12" i="11"/>
  <c r="J10" i="11"/>
  <c r="H22" i="11" l="1"/>
  <c r="H11" i="11"/>
  <c r="E15" i="11"/>
  <c r="E16" i="11"/>
  <c r="E17" i="11"/>
  <c r="E18" i="11"/>
  <c r="E19" i="11"/>
  <c r="E20" i="11"/>
  <c r="E14" i="11"/>
  <c r="J22" i="11"/>
  <c r="H10" i="11"/>
  <c r="H9" i="11"/>
  <c r="I9" i="11" l="1"/>
  <c r="E44" i="11"/>
  <c r="F44" i="11" l="1"/>
  <c r="F43" i="11" s="1"/>
  <c r="F45" i="11"/>
  <c r="E43" i="11"/>
  <c r="F10" i="11"/>
  <c r="E11" i="11" s="1"/>
  <c r="F11" i="11" s="1"/>
  <c r="J36" i="11"/>
  <c r="G43" i="11" l="1"/>
  <c r="J43" i="11"/>
  <c r="E46" i="11"/>
  <c r="G10" i="11"/>
  <c r="J29" i="11"/>
  <c r="F46" i="11" l="1"/>
  <c r="G11" i="11"/>
  <c r="E12" i="11"/>
  <c r="J11" i="11"/>
  <c r="J21" i="11"/>
  <c r="G46" i="11" l="1"/>
  <c r="E9" i="11"/>
  <c r="F12" i="11"/>
  <c r="J9" i="11"/>
  <c r="F15" i="11" l="1"/>
  <c r="F20" i="11"/>
  <c r="F19" i="11"/>
  <c r="F16" i="11"/>
  <c r="F17" i="11"/>
  <c r="F18" i="11"/>
  <c r="G12" i="11"/>
  <c r="F9" i="11"/>
  <c r="G9" i="11" s="1"/>
  <c r="J13" i="11"/>
  <c r="J8" i="11"/>
  <c r="G8" i="11"/>
  <c r="K7" i="1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K5" i="11"/>
  <c r="L5" i="11" s="1"/>
  <c r="F14" i="11" l="1"/>
  <c r="G14" i="11" s="1"/>
  <c r="L6" i="11"/>
  <c r="M5" i="11"/>
  <c r="K6" i="11"/>
  <c r="J14" i="11" l="1"/>
  <c r="G18" i="11"/>
  <c r="M6" i="11"/>
  <c r="N5" i="11"/>
  <c r="N6" i="11" l="1"/>
  <c r="O5" i="11"/>
  <c r="P5" i="11" l="1"/>
  <c r="O6" i="11"/>
  <c r="Q5" i="11" l="1"/>
  <c r="P6" i="11"/>
  <c r="R5" i="11" l="1"/>
  <c r="Q6" i="11"/>
  <c r="S5" i="11" l="1"/>
  <c r="R6" i="11"/>
  <c r="T5" i="11" l="1"/>
  <c r="S6" i="11"/>
  <c r="T6" i="11" l="1"/>
  <c r="U5" i="11"/>
  <c r="U6" i="11" l="1"/>
  <c r="V5" i="11"/>
  <c r="V6" i="11" l="1"/>
  <c r="W5" i="11"/>
  <c r="X5" i="11" l="1"/>
  <c r="W6" i="11"/>
  <c r="Y5" i="11" l="1"/>
  <c r="X6" i="11"/>
  <c r="Z5" i="11" l="1"/>
  <c r="Y6" i="11"/>
  <c r="AA5" i="11" l="1"/>
  <c r="Z6" i="11"/>
  <c r="AB5" i="11" l="1"/>
  <c r="AA6" i="11"/>
  <c r="AC5" i="11" l="1"/>
  <c r="AB6" i="11"/>
  <c r="AC6" i="11" l="1"/>
  <c r="AD5" i="11"/>
  <c r="AD6" i="11" l="1"/>
  <c r="AE5" i="11"/>
  <c r="AF5" i="11" l="1"/>
  <c r="AE6" i="11"/>
  <c r="AG5" i="11" l="1"/>
  <c r="AF6" i="11"/>
  <c r="AH5" i="11" l="1"/>
  <c r="AG6" i="11"/>
  <c r="AI5" i="11" l="1"/>
  <c r="AH6" i="11"/>
  <c r="AJ5" i="11" l="1"/>
  <c r="AI6" i="11"/>
  <c r="AJ6" i="11" l="1"/>
  <c r="AK5" i="11"/>
  <c r="AK6" i="11" l="1"/>
  <c r="AL5" i="11"/>
  <c r="AM5" i="11" l="1"/>
  <c r="AL6" i="11"/>
  <c r="AN5" i="11" l="1"/>
  <c r="AM6" i="11"/>
  <c r="AO5" i="11" l="1"/>
  <c r="AN6" i="11"/>
  <c r="AP5" i="11" l="1"/>
  <c r="AO6" i="11"/>
  <c r="AQ5" i="11" l="1"/>
  <c r="AP6" i="11"/>
  <c r="AR5" i="11" l="1"/>
  <c r="AQ6" i="11"/>
  <c r="AR6" i="11" l="1"/>
  <c r="AS5" i="11"/>
  <c r="AS6" i="11" l="1"/>
  <c r="AT5" i="11"/>
  <c r="AU5" i="11" l="1"/>
  <c r="AT6" i="11"/>
  <c r="AV5" i="11" l="1"/>
  <c r="AU6" i="11"/>
  <c r="AW5" i="11" l="1"/>
  <c r="AV6" i="11"/>
  <c r="AX5" i="11" l="1"/>
  <c r="AW6" i="11"/>
  <c r="AY5" i="11" l="1"/>
  <c r="AX6" i="11"/>
  <c r="AZ5" i="11" l="1"/>
  <c r="AY6" i="11"/>
  <c r="AZ6" i="11" l="1"/>
  <c r="BA5" i="11"/>
  <c r="BA6" i="11" l="1"/>
  <c r="BB5" i="11"/>
  <c r="BB6" i="11" l="1"/>
  <c r="BC5" i="11"/>
  <c r="BD5" i="11" l="1"/>
  <c r="BC6" i="11"/>
  <c r="BE5" i="11" l="1"/>
  <c r="BD6" i="11"/>
  <c r="BF5" i="11" l="1"/>
  <c r="BE6" i="11"/>
  <c r="BG5" i="11" l="1"/>
  <c r="BF6" i="11"/>
  <c r="BH5" i="11" l="1"/>
  <c r="BG6" i="11"/>
  <c r="BH6" i="11" l="1"/>
  <c r="BI5" i="11"/>
  <c r="BI6" i="11" l="1"/>
  <c r="BJ5" i="11"/>
  <c r="BJ6" i="11" l="1"/>
  <c r="BK5" i="11"/>
  <c r="BL5" i="11" l="1"/>
  <c r="BK6" i="11"/>
  <c r="BM5" i="11" l="1"/>
  <c r="BM6" i="11" s="1"/>
  <c r="BL6" i="11"/>
  <c r="G15" i="11" l="1"/>
  <c r="J15" i="11" l="1"/>
  <c r="G17" i="11"/>
  <c r="G19" i="11"/>
  <c r="G16" i="11"/>
  <c r="E13" i="11"/>
  <c r="E21" i="11" l="1"/>
  <c r="J17" i="11" l="1"/>
  <c r="J16" i="11"/>
  <c r="F21" i="11"/>
  <c r="G21" i="11" s="1"/>
  <c r="E25" i="11"/>
  <c r="F25" i="11" s="1"/>
  <c r="E26" i="11"/>
  <c r="F26" i="11" s="1"/>
  <c r="E27" i="11"/>
  <c r="F27" i="11" s="1"/>
  <c r="E28" i="11" s="1"/>
  <c r="E24" i="11"/>
  <c r="F24" i="11" s="1"/>
  <c r="E23" i="11"/>
  <c r="G20" i="11"/>
  <c r="F13" i="11"/>
  <c r="G13" i="11" s="1"/>
  <c r="J18" i="11" l="1"/>
  <c r="F28" i="11"/>
  <c r="G28" i="11" s="1"/>
  <c r="F23" i="11"/>
  <c r="F22" i="11" s="1"/>
  <c r="E22" i="11"/>
  <c r="J19" i="11" l="1"/>
  <c r="G22" i="11"/>
  <c r="E34" i="11"/>
  <c r="E33" i="11"/>
  <c r="F33" i="11" s="1"/>
  <c r="E31" i="11"/>
  <c r="F31" i="11" s="1"/>
  <c r="E30" i="11"/>
  <c r="E32" i="11"/>
  <c r="F32" i="11" s="1"/>
  <c r="J20" i="11" l="1"/>
  <c r="F30" i="11"/>
  <c r="E29" i="11"/>
  <c r="F34" i="11"/>
  <c r="E35" i="11" s="1"/>
  <c r="F29" i="11" l="1"/>
  <c r="G29" i="11" s="1"/>
  <c r="F35" i="11"/>
  <c r="G35" i="11"/>
  <c r="E37" i="11" l="1"/>
  <c r="E39" i="11"/>
  <c r="F39" i="11" s="1"/>
  <c r="E41" i="11"/>
  <c r="F41" i="11" s="1"/>
  <c r="E42" i="11" s="1"/>
  <c r="F42" i="11" s="1"/>
  <c r="E40" i="11"/>
  <c r="F40" i="11" s="1"/>
  <c r="E38" i="11"/>
  <c r="F38" i="11" s="1"/>
  <c r="E36" i="11" l="1"/>
  <c r="F37" i="11"/>
  <c r="F36" i="11" s="1"/>
  <c r="G42" i="11"/>
  <c r="G36" i="11" l="1"/>
</calcChain>
</file>

<file path=xl/sharedStrings.xml><?xml version="1.0" encoding="utf-8"?>
<sst xmlns="http://schemas.openxmlformats.org/spreadsheetml/2006/main" count="109" uniqueCount="85">
  <si>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</si>
  <si>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</si>
  <si>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</si>
  <si>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</si>
  <si>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</si>
  <si>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</si>
  <si>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</si>
  <si>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</si>
  <si>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</si>
  <si>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</si>
  <si>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</si>
  <si>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When you insert new rows, you should insert a blank row between rows that have the formatting you want. If you do that, the formatting will be copied automatically.</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</si>
  <si>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</si>
  <si>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</si>
  <si>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</si>
  <si>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</si>
  <si>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</si>
  <si>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</si>
  <si>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</si>
  <si>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</si>
  <si>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ACTUAL
END</t>
  </si>
  <si>
    <t>ACTUAL
START</t>
  </si>
  <si>
    <t>PLAN
DAYS</t>
  </si>
  <si>
    <t>ACTUAL
DAYS</t>
  </si>
  <si>
    <t>PROGRESS</t>
  </si>
  <si>
    <t>Display:</t>
  </si>
  <si>
    <t>Display Period:</t>
  </si>
  <si>
    <t>Weekly</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</si>
  <si>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</si>
  <si>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</si>
  <si>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</si>
  <si>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</si>
  <si>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</si>
  <si>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</si>
  <si>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</si>
  <si>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</si>
  <si>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</si>
  <si>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</si>
  <si>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PROJECT TITLE</t>
  </si>
  <si>
    <t>[Project Lead]</t>
  </si>
  <si>
    <t>[Company Name]</t>
  </si>
  <si>
    <t>Learn About Gantt Chart Template Pro</t>
  </si>
  <si>
    <t>Project Management Templates</t>
  </si>
  <si>
    <t>© 2017 by Vertex42.com</t>
  </si>
  <si>
    <t>This project planner template was designed to provide a simple way to create a project schedule with a Gantt chart that shows both planned and actual dates. Other than that, it contains very few features, which may be great if you want something simple.</t>
  </si>
  <si>
    <t>Thiết Kế Database</t>
  </si>
  <si>
    <t>Cài Đặt Môi Trường FrontEnd</t>
  </si>
  <si>
    <t>Cài Đặt Môi Trường BackEnd</t>
  </si>
  <si>
    <t>Tạo Entities từ Database</t>
  </si>
  <si>
    <t>Phùng</t>
  </si>
  <si>
    <t>Phùng và Hiển</t>
  </si>
  <si>
    <t>Vẽ Database Diagram</t>
  </si>
  <si>
    <t>Vẽ  Class Diagram</t>
  </si>
  <si>
    <t>Hiển</t>
  </si>
  <si>
    <t>Tường</t>
  </si>
  <si>
    <t>Duy</t>
  </si>
  <si>
    <t>Báo Cáo</t>
  </si>
  <si>
    <t>Quy Tắc Chung Giao Diện</t>
  </si>
  <si>
    <t>Viết Giới Thiệu</t>
  </si>
  <si>
    <t>Tổng Hợp Chức Năng</t>
  </si>
  <si>
    <t>Tất Cả</t>
  </si>
  <si>
    <t>Đăng Nhập với JWT</t>
  </si>
  <si>
    <t xml:space="preserve">Đăng Ký học phần sinh viên </t>
  </si>
  <si>
    <t xml:space="preserve">Đăng Ký lớp giáo viên </t>
  </si>
  <si>
    <t>Xem điểm</t>
  </si>
  <si>
    <t>Thêm Điểm Tự Động</t>
  </si>
  <si>
    <t xml:space="preserve">Xem thời khóa biểu </t>
  </si>
  <si>
    <t xml:space="preserve">Xem Lịch Thi </t>
  </si>
  <si>
    <t xml:space="preserve">Xem Học Phí </t>
  </si>
  <si>
    <t xml:space="preserve">Xem Thông Tin Giáo viên </t>
  </si>
  <si>
    <t xml:space="preserve">Kết Thúc Đăng Ký </t>
  </si>
  <si>
    <t xml:space="preserve">Thêm Học Viên Tự Động </t>
  </si>
  <si>
    <t>Thông báo</t>
  </si>
  <si>
    <t>Quên Mật Khẩu</t>
  </si>
  <si>
    <t>Gian Đoạn 1 (Giới Thiệu)</t>
  </si>
  <si>
    <t>Gian Đoạn 2 (Thiết Kế và Cài Đặt)</t>
  </si>
  <si>
    <t>Gian Đoạn 3 (Chức Năng)</t>
  </si>
  <si>
    <t>Gian Đoạn 4 (Chức Năng)</t>
  </si>
  <si>
    <t>Gian Đoạn 5 (Chức Năng)</t>
  </si>
  <si>
    <t>Gian Đoạn 6 (Phát Sinh)</t>
  </si>
  <si>
    <t>Biểu Đồ</t>
  </si>
  <si>
    <t>Xem Chương Trình Đào Tạo</t>
  </si>
  <si>
    <t>Tra Cứu Thông Tin Tốt Ngiệp</t>
  </si>
  <si>
    <t>Quản Lý Entities</t>
  </si>
  <si>
    <t>Khánh(out)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</si>
</sst>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
    <numFmt numFmtId="165" formatCode="ddd\,\ m/d/yyyy"/>
  </numFmts>
  <fonts count="29"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b/>
      <sz val="20"/>
      <color theme="4"/>
      <name val="Arial"/>
      <family val="2"/>
      <scheme val="major"/>
    </font>
    <font>
      <sz val="9"/>
      <color theme="1" tint="0.499984740745262"/>
      <name val="Arial"/>
      <family val="2"/>
      <scheme val="minor"/>
    </font>
    <font>
      <sz val="11"/>
      <color rgb="FFFF0000"/>
      <name val="Arial"/>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
      <patternFill patternType="solid">
        <fgColor rgb="FFFFFF00"/>
        <bgColor indexed="64"/>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7" fillId="0" borderId="0" applyNumberFormat="0" applyFill="0" applyBorder="0" applyAlignment="0" applyProtection="0">
      <alignment vertical="top"/>
      <protection locked="0"/>
    </xf>
    <xf numFmtId="9" fontId="24" fillId="0" borderId="0" applyFont="0" applyFill="0" applyBorder="0" applyAlignment="0" applyProtection="0"/>
  </cellStyleXfs>
  <cellXfs count="73">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3" fillId="0" borderId="0" xfId="0" applyFont="1"/>
    <xf numFmtId="0" fontId="11" fillId="3" borderId="1" xfId="0" applyFont="1" applyFill="1" applyBorder="1" applyAlignment="1">
      <alignment horizontal="left" vertical="center" indent="1"/>
    </xf>
    <xf numFmtId="0" fontId="11" fillId="3" borderId="1" xfId="0" applyFont="1" applyFill="1" applyBorder="1" applyAlignment="1">
      <alignment horizontal="center" vertical="center" wrapText="1"/>
    </xf>
    <xf numFmtId="0" fontId="14"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5" borderId="0" xfId="0" applyFont="1" applyFill="1" applyAlignment="1">
      <alignment vertical="top" wrapText="1"/>
    </xf>
    <xf numFmtId="0" fontId="12" fillId="5" borderId="0" xfId="0" applyFont="1" applyFill="1" applyAlignment="1">
      <alignment horizontal="center" vertical="top" wrapText="1"/>
    </xf>
    <xf numFmtId="0" fontId="15"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6" fillId="0" borderId="6" xfId="0" applyFont="1" applyFill="1" applyBorder="1" applyAlignment="1">
      <alignment horizontal="left" vertical="center"/>
    </xf>
    <xf numFmtId="0" fontId="0" fillId="0" borderId="5" xfId="0" applyBorder="1"/>
    <xf numFmtId="0" fontId="17" fillId="0" borderId="7" xfId="0" applyFont="1" applyBorder="1" applyAlignment="1">
      <alignment horizontal="left" wrapText="1" indent="1"/>
    </xf>
    <xf numFmtId="0" fontId="6" fillId="0" borderId="5" xfId="0" applyFont="1" applyBorder="1"/>
    <xf numFmtId="0" fontId="17" fillId="0" borderId="5" xfId="0" applyFont="1" applyBorder="1" applyAlignment="1">
      <alignment horizontal="left" wrapText="1"/>
    </xf>
    <xf numFmtId="0" fontId="18" fillId="0" borderId="5" xfId="0" applyFont="1" applyBorder="1" applyAlignment="1">
      <alignment horizontal="left" wrapText="1"/>
    </xf>
    <xf numFmtId="0" fontId="17"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19"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2" fillId="0" borderId="2" xfId="0" applyNumberFormat="1" applyFont="1" applyBorder="1"/>
    <xf numFmtId="14" fontId="21"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3" fillId="0" borderId="0" xfId="0" applyFont="1" applyAlignment="1">
      <alignment vertical="center"/>
    </xf>
    <xf numFmtId="0" fontId="0" fillId="0" borderId="3"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3" xfId="0" applyFont="1" applyFill="1" applyBorder="1" applyAlignment="1">
      <alignment horizontal="left" vertical="center"/>
    </xf>
    <xf numFmtId="0" fontId="10" fillId="4"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5" fillId="4" borderId="3" xfId="0" applyNumberFormat="1" applyFont="1" applyFill="1" applyBorder="1" applyAlignment="1">
      <alignment horizontal="center" vertical="center"/>
    </xf>
    <xf numFmtId="0" fontId="11" fillId="3" borderId="1" xfId="0" applyFont="1" applyFill="1" applyBorder="1" applyAlignment="1">
      <alignment horizontal="center" vertical="center"/>
    </xf>
    <xf numFmtId="9" fontId="9" fillId="0" borderId="3" xfId="2" applyFont="1" applyFill="1" applyBorder="1" applyAlignment="1">
      <alignment horizontal="center" vertical="center"/>
    </xf>
    <xf numFmtId="9" fontId="9" fillId="4"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9"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9" fillId="4" borderId="3" xfId="0" applyNumberFormat="1" applyFont="1" applyFill="1" applyBorder="1" applyAlignment="1">
      <alignment horizontal="center" vertical="center"/>
    </xf>
    <xf numFmtId="0" fontId="26" fillId="0" borderId="0" xfId="0" applyFont="1" applyAlignment="1">
      <alignment horizontal="left"/>
    </xf>
    <xf numFmtId="0" fontId="0" fillId="0" borderId="11" xfId="0" applyNumberFormat="1" applyBorder="1" applyAlignment="1">
      <alignment horizontal="center" vertical="center"/>
    </xf>
    <xf numFmtId="0" fontId="9" fillId="0"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0" fontId="20"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27" fillId="0" borderId="0" xfId="0" applyFont="1" applyAlignment="1">
      <alignment horizontal="left"/>
    </xf>
    <xf numFmtId="0" fontId="11" fillId="7" borderId="1" xfId="0" applyFont="1" applyFill="1" applyBorder="1" applyAlignment="1">
      <alignment horizontal="center" vertical="center" wrapText="1"/>
    </xf>
    <xf numFmtId="0" fontId="8" fillId="8" borderId="3" xfId="0" applyNumberFormat="1" applyFont="1" applyFill="1" applyBorder="1" applyAlignment="1">
      <alignment horizontal="center" vertical="center"/>
    </xf>
    <xf numFmtId="0" fontId="0" fillId="8" borderId="3" xfId="0" applyFont="1" applyFill="1" applyBorder="1" applyAlignment="1">
      <alignment horizontal="left" vertical="center" indent="1"/>
    </xf>
    <xf numFmtId="0" fontId="0" fillId="8" borderId="3" xfId="0" applyFont="1" applyFill="1" applyBorder="1" applyAlignment="1">
      <alignment horizontal="center" vertical="center"/>
    </xf>
    <xf numFmtId="9" fontId="9" fillId="8" borderId="3" xfId="2" applyFont="1" applyFill="1" applyBorder="1" applyAlignment="1">
      <alignment horizontal="center" vertical="center"/>
    </xf>
    <xf numFmtId="164" fontId="0" fillId="8" borderId="3" xfId="0" applyNumberFormat="1" applyFont="1" applyFill="1" applyBorder="1" applyAlignment="1">
      <alignment horizontal="center" vertical="center"/>
    </xf>
    <xf numFmtId="164" fontId="9" fillId="8"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0" fontId="28" fillId="0" borderId="3" xfId="0" applyFont="1" applyFill="1" applyBorder="1" applyAlignment="1">
      <alignment horizontal="center" vertical="center"/>
    </xf>
    <xf numFmtId="0" fontId="28" fillId="8" borderId="3" xfId="0" applyFont="1" applyFill="1" applyBorder="1" applyAlignment="1">
      <alignment horizontal="center" vertical="center"/>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cellXfs>
  <cellStyles count="3">
    <cellStyle name="Hyperlink" xfId="1" builtinId="8" customBuiltin="1"/>
    <cellStyle name="Normal" xfId="0" builtinId="0"/>
    <cellStyle name="Percent" xfId="2" builtinId="5"/>
  </cellStyles>
  <dxfs count="3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E$5" horiz="1" max="100" min="1" page="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552450</xdr:colOff>
          <xdr:row>2</xdr:row>
          <xdr:rowOff>171450</xdr:rowOff>
        </xdr:from>
        <xdr:to>
          <xdr:col>28</xdr:col>
          <xdr:colOff>28575</xdr:colOff>
          <xdr:row>3</xdr:row>
          <xdr:rowOff>180975</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10</xdr:col>
      <xdr:colOff>0</xdr:colOff>
      <xdr:row>0</xdr:row>
      <xdr:rowOff>0</xdr:rowOff>
    </xdr:from>
    <xdr:to>
      <xdr:col>16</xdr:col>
      <xdr:colOff>137582</xdr:colOff>
      <xdr:row>1</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2825" y="0"/>
          <a:ext cx="1566333"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vertex42.com/ExcelTemplates/project-planner-template.html" TargetMode="External"/><Relationship Id="rId7" Type="http://schemas.openxmlformats.org/officeDocument/2006/relationships/printerSettings" Target="../printerSettings/printerSettings1.bin"/><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ExcelTemplates/project-planner-template.html" TargetMode="External"/><Relationship Id="rId6" Type="http://schemas.openxmlformats.org/officeDocument/2006/relationships/hyperlink" Target="https://www.vertex42.com/ExcelTemplates/project-planner-template.html" TargetMode="External"/><Relationship Id="rId5" Type="http://schemas.openxmlformats.org/officeDocument/2006/relationships/hyperlink" Target="https://www.vertex42.com/ExcelTemplates/project-planner-template.html" TargetMode="External"/><Relationship Id="rId10" Type="http://schemas.openxmlformats.org/officeDocument/2006/relationships/ctrlProp" Target="../ctrlProps/ctrlProp1.xml"/><Relationship Id="rId4" Type="http://schemas.openxmlformats.org/officeDocument/2006/relationships/hyperlink" Target="https://www.vertex42.com/ExcelTemplates/project-planner-template.html"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M46"/>
  <sheetViews>
    <sheetView showGridLines="0" tabSelected="1" showRuler="0" topLeftCell="A31" zoomScaleNormal="100" zoomScalePageLayoutView="70" workbookViewId="0">
      <selection activeCell="D17" sqref="D17"/>
    </sheetView>
  </sheetViews>
  <sheetFormatPr defaultRowHeight="14.25" x14ac:dyDescent="0.2"/>
  <cols>
    <col min="1" max="1" width="5.375" customWidth="1"/>
    <col min="2" max="2" width="27" bestFit="1" customWidth="1"/>
    <col min="3" max="3" width="12.625" bestFit="1" customWidth="1"/>
    <col min="4" max="4" width="10.625" customWidth="1"/>
    <col min="5" max="5" width="9.5" style="10" customWidth="1"/>
    <col min="6" max="6" width="9.5" customWidth="1"/>
    <col min="7" max="7" width="7.375" customWidth="1"/>
    <col min="8" max="8" width="18.75" style="10" customWidth="1"/>
    <col min="9" max="9" width="9.5" customWidth="1"/>
    <col min="10" max="10" width="8.125" customWidth="1"/>
    <col min="11" max="64" width="3.125" customWidth="1"/>
    <col min="65" max="65" width="3.75" customWidth="1"/>
  </cols>
  <sheetData>
    <row r="1" spans="1:65" ht="26.25" x14ac:dyDescent="0.4">
      <c r="A1" s="52" t="s">
        <v>38</v>
      </c>
      <c r="B1" s="1"/>
      <c r="C1" s="1"/>
      <c r="D1" s="2"/>
      <c r="E1" s="57"/>
      <c r="F1" s="2"/>
      <c r="G1" s="2"/>
      <c r="H1" s="9"/>
      <c r="I1" s="2"/>
      <c r="J1" s="2"/>
      <c r="K1" s="38"/>
      <c r="BG1" s="11" t="s">
        <v>7</v>
      </c>
    </row>
    <row r="2" spans="1:65" ht="19.5" customHeight="1" x14ac:dyDescent="0.3">
      <c r="A2" s="14" t="s">
        <v>40</v>
      </c>
      <c r="B2" s="14"/>
      <c r="C2" s="14"/>
      <c r="K2" s="59" t="s">
        <v>43</v>
      </c>
    </row>
    <row r="3" spans="1:65" ht="19.5" customHeight="1" x14ac:dyDescent="0.3">
      <c r="A3" s="14" t="s">
        <v>39</v>
      </c>
      <c r="D3" s="33" t="s">
        <v>18</v>
      </c>
      <c r="E3" s="70">
        <v>44634</v>
      </c>
      <c r="F3" s="71"/>
    </row>
    <row r="4" spans="1:65" ht="19.5" customHeight="1" x14ac:dyDescent="0.2">
      <c r="A4" s="33"/>
      <c r="D4" s="33" t="s">
        <v>25</v>
      </c>
      <c r="E4" s="53" t="s">
        <v>27</v>
      </c>
    </row>
    <row r="5" spans="1:65" ht="18" hidden="1" customHeight="1" x14ac:dyDescent="0.2">
      <c r="A5" s="33"/>
      <c r="D5" s="33" t="s">
        <v>26</v>
      </c>
      <c r="E5" s="34">
        <v>1</v>
      </c>
      <c r="K5" s="35">
        <f>IF(E4="Weekly",E3+7*(E5-1),IF(E4="Daily",E3+(E5-1),IF(E4="Monthly",EDATE($E$3,($E$5-1)),EDATE($E$3,3*($E$5-1)))))</f>
        <v>44634</v>
      </c>
      <c r="L5" s="35">
        <f t="shared" ref="L5:BM5" si="0">IF($E$4="Daily",K5+1,IF($E$4="Weekly",K5+7,IF($E$4="Monthly",EDATE($E$3,L7-1),EDATE($E$3,3*(L7-1)))))</f>
        <v>44641</v>
      </c>
      <c r="M5" s="35">
        <f t="shared" si="0"/>
        <v>44648</v>
      </c>
      <c r="N5" s="35">
        <f t="shared" si="0"/>
        <v>44655</v>
      </c>
      <c r="O5" s="35">
        <f t="shared" si="0"/>
        <v>44662</v>
      </c>
      <c r="P5" s="35">
        <f t="shared" si="0"/>
        <v>44669</v>
      </c>
      <c r="Q5" s="35">
        <f t="shared" si="0"/>
        <v>44676</v>
      </c>
      <c r="R5" s="35">
        <f t="shared" si="0"/>
        <v>44683</v>
      </c>
      <c r="S5" s="35">
        <f t="shared" si="0"/>
        <v>44690</v>
      </c>
      <c r="T5" s="35">
        <f t="shared" si="0"/>
        <v>44697</v>
      </c>
      <c r="U5" s="35">
        <f t="shared" si="0"/>
        <v>44704</v>
      </c>
      <c r="V5" s="35">
        <f t="shared" si="0"/>
        <v>44711</v>
      </c>
      <c r="W5" s="35">
        <f t="shared" si="0"/>
        <v>44718</v>
      </c>
      <c r="X5" s="35">
        <f t="shared" si="0"/>
        <v>44725</v>
      </c>
      <c r="Y5" s="35">
        <f t="shared" si="0"/>
        <v>44732</v>
      </c>
      <c r="Z5" s="35">
        <f t="shared" si="0"/>
        <v>44739</v>
      </c>
      <c r="AA5" s="35">
        <f t="shared" si="0"/>
        <v>44746</v>
      </c>
      <c r="AB5" s="35">
        <f t="shared" si="0"/>
        <v>44753</v>
      </c>
      <c r="AC5" s="35">
        <f t="shared" si="0"/>
        <v>44760</v>
      </c>
      <c r="AD5" s="35">
        <f t="shared" si="0"/>
        <v>44767</v>
      </c>
      <c r="AE5" s="35">
        <f t="shared" si="0"/>
        <v>44774</v>
      </c>
      <c r="AF5" s="35">
        <f t="shared" si="0"/>
        <v>44781</v>
      </c>
      <c r="AG5" s="35">
        <f t="shared" si="0"/>
        <v>44788</v>
      </c>
      <c r="AH5" s="35">
        <f t="shared" si="0"/>
        <v>44795</v>
      </c>
      <c r="AI5" s="35">
        <f t="shared" si="0"/>
        <v>44802</v>
      </c>
      <c r="AJ5" s="35">
        <f t="shared" si="0"/>
        <v>44809</v>
      </c>
      <c r="AK5" s="35">
        <f t="shared" si="0"/>
        <v>44816</v>
      </c>
      <c r="AL5" s="35">
        <f t="shared" si="0"/>
        <v>44823</v>
      </c>
      <c r="AM5" s="35">
        <f t="shared" si="0"/>
        <v>44830</v>
      </c>
      <c r="AN5" s="35">
        <f t="shared" si="0"/>
        <v>44837</v>
      </c>
      <c r="AO5" s="35">
        <f t="shared" si="0"/>
        <v>44844</v>
      </c>
      <c r="AP5" s="35">
        <f t="shared" si="0"/>
        <v>44851</v>
      </c>
      <c r="AQ5" s="35">
        <f t="shared" si="0"/>
        <v>44858</v>
      </c>
      <c r="AR5" s="35">
        <f t="shared" si="0"/>
        <v>44865</v>
      </c>
      <c r="AS5" s="35">
        <f t="shared" si="0"/>
        <v>44872</v>
      </c>
      <c r="AT5" s="35">
        <f t="shared" si="0"/>
        <v>44879</v>
      </c>
      <c r="AU5" s="35">
        <f t="shared" si="0"/>
        <v>44886</v>
      </c>
      <c r="AV5" s="35">
        <f t="shared" si="0"/>
        <v>44893</v>
      </c>
      <c r="AW5" s="35">
        <f t="shared" si="0"/>
        <v>44900</v>
      </c>
      <c r="AX5" s="35">
        <f t="shared" si="0"/>
        <v>44907</v>
      </c>
      <c r="AY5" s="35">
        <f t="shared" si="0"/>
        <v>44914</v>
      </c>
      <c r="AZ5" s="35">
        <f t="shared" si="0"/>
        <v>44921</v>
      </c>
      <c r="BA5" s="35">
        <f t="shared" si="0"/>
        <v>44928</v>
      </c>
      <c r="BB5" s="35">
        <f t="shared" si="0"/>
        <v>44935</v>
      </c>
      <c r="BC5" s="35">
        <f t="shared" si="0"/>
        <v>44942</v>
      </c>
      <c r="BD5" s="35">
        <f t="shared" si="0"/>
        <v>44949</v>
      </c>
      <c r="BE5" s="35">
        <f t="shared" si="0"/>
        <v>44956</v>
      </c>
      <c r="BF5" s="35">
        <f t="shared" si="0"/>
        <v>44963</v>
      </c>
      <c r="BG5" s="35">
        <f t="shared" si="0"/>
        <v>44970</v>
      </c>
      <c r="BH5" s="35">
        <f t="shared" si="0"/>
        <v>44977</v>
      </c>
      <c r="BI5" s="35">
        <f t="shared" si="0"/>
        <v>44984</v>
      </c>
      <c r="BJ5" s="35">
        <f t="shared" si="0"/>
        <v>44991</v>
      </c>
      <c r="BK5" s="35">
        <f t="shared" si="0"/>
        <v>44998</v>
      </c>
      <c r="BL5" s="35">
        <f t="shared" si="0"/>
        <v>45005</v>
      </c>
      <c r="BM5" s="35">
        <f t="shared" si="0"/>
        <v>45012</v>
      </c>
    </row>
    <row r="6" spans="1:65" ht="47.25" customHeight="1" x14ac:dyDescent="0.2">
      <c r="K6" s="36" t="str">
        <f>DAY(K5)&amp;CHAR(10)&amp;LEFT(TEXT(K5,"mmm"),3)&amp;CHAR(10)&amp;"'"&amp;RIGHT(YEAR(K5),2)</f>
        <v>14
Mar
'22</v>
      </c>
      <c r="L6" s="36" t="str">
        <f t="shared" ref="L6:BM6" si="1">DAY(L5)&amp;CHAR(10)&amp;LEFT(TEXT(L5,"mmm"),3)&amp;CHAR(10)&amp;"'"&amp;RIGHT(YEAR(L5),2)</f>
        <v>21
Mar
'22</v>
      </c>
      <c r="M6" s="36" t="str">
        <f t="shared" si="1"/>
        <v>28
Mar
'22</v>
      </c>
      <c r="N6" s="36" t="str">
        <f t="shared" si="1"/>
        <v>4
Apr
'22</v>
      </c>
      <c r="O6" s="36" t="str">
        <f t="shared" si="1"/>
        <v>11
Apr
'22</v>
      </c>
      <c r="P6" s="36" t="str">
        <f t="shared" si="1"/>
        <v>18
Apr
'22</v>
      </c>
      <c r="Q6" s="36" t="str">
        <f t="shared" si="1"/>
        <v>25
Apr
'22</v>
      </c>
      <c r="R6" s="36" t="str">
        <f t="shared" si="1"/>
        <v>2
May
'22</v>
      </c>
      <c r="S6" s="36" t="str">
        <f t="shared" si="1"/>
        <v>9
May
'22</v>
      </c>
      <c r="T6" s="36" t="str">
        <f t="shared" si="1"/>
        <v>16
May
'22</v>
      </c>
      <c r="U6" s="36" t="str">
        <f t="shared" si="1"/>
        <v>23
May
'22</v>
      </c>
      <c r="V6" s="36" t="str">
        <f t="shared" si="1"/>
        <v>30
May
'22</v>
      </c>
      <c r="W6" s="36" t="str">
        <f t="shared" si="1"/>
        <v>6
Jun
'22</v>
      </c>
      <c r="X6" s="36" t="str">
        <f t="shared" si="1"/>
        <v>13
Jun
'22</v>
      </c>
      <c r="Y6" s="36" t="str">
        <f t="shared" si="1"/>
        <v>20
Jun
'22</v>
      </c>
      <c r="Z6" s="36" t="str">
        <f t="shared" si="1"/>
        <v>27
Jun
'22</v>
      </c>
      <c r="AA6" s="36" t="str">
        <f t="shared" si="1"/>
        <v>4
Jul
'22</v>
      </c>
      <c r="AB6" s="36" t="str">
        <f t="shared" si="1"/>
        <v>11
Jul
'22</v>
      </c>
      <c r="AC6" s="36" t="str">
        <f t="shared" si="1"/>
        <v>18
Jul
'22</v>
      </c>
      <c r="AD6" s="36" t="str">
        <f t="shared" si="1"/>
        <v>25
Jul
'22</v>
      </c>
      <c r="AE6" s="36" t="str">
        <f t="shared" si="1"/>
        <v>1
Aug
'22</v>
      </c>
      <c r="AF6" s="36" t="str">
        <f t="shared" si="1"/>
        <v>8
Aug
'22</v>
      </c>
      <c r="AG6" s="36" t="str">
        <f t="shared" si="1"/>
        <v>15
Aug
'22</v>
      </c>
      <c r="AH6" s="36" t="str">
        <f t="shared" si="1"/>
        <v>22
Aug
'22</v>
      </c>
      <c r="AI6" s="36" t="str">
        <f t="shared" si="1"/>
        <v>29
Aug
'22</v>
      </c>
      <c r="AJ6" s="36" t="str">
        <f t="shared" si="1"/>
        <v>5
Sep
'22</v>
      </c>
      <c r="AK6" s="36" t="str">
        <f t="shared" si="1"/>
        <v>12
Sep
'22</v>
      </c>
      <c r="AL6" s="36" t="str">
        <f t="shared" si="1"/>
        <v>19
Sep
'22</v>
      </c>
      <c r="AM6" s="36" t="str">
        <f t="shared" si="1"/>
        <v>26
Sep
'22</v>
      </c>
      <c r="AN6" s="36" t="str">
        <f t="shared" si="1"/>
        <v>3
Oct
'22</v>
      </c>
      <c r="AO6" s="36" t="str">
        <f t="shared" si="1"/>
        <v>10
Oct
'22</v>
      </c>
      <c r="AP6" s="36" t="str">
        <f t="shared" si="1"/>
        <v>17
Oct
'22</v>
      </c>
      <c r="AQ6" s="36" t="str">
        <f t="shared" si="1"/>
        <v>24
Oct
'22</v>
      </c>
      <c r="AR6" s="36" t="str">
        <f t="shared" si="1"/>
        <v>31
Oct
'22</v>
      </c>
      <c r="AS6" s="36" t="str">
        <f t="shared" si="1"/>
        <v>7
Nov
'22</v>
      </c>
      <c r="AT6" s="36" t="str">
        <f t="shared" si="1"/>
        <v>14
Nov
'22</v>
      </c>
      <c r="AU6" s="36" t="str">
        <f t="shared" si="1"/>
        <v>21
Nov
'22</v>
      </c>
      <c r="AV6" s="36" t="str">
        <f t="shared" si="1"/>
        <v>28
Nov
'22</v>
      </c>
      <c r="AW6" s="36" t="str">
        <f t="shared" si="1"/>
        <v>5
Dec
'22</v>
      </c>
      <c r="AX6" s="36" t="str">
        <f t="shared" si="1"/>
        <v>12
Dec
'22</v>
      </c>
      <c r="AY6" s="36" t="str">
        <f t="shared" si="1"/>
        <v>19
Dec
'22</v>
      </c>
      <c r="AZ6" s="36" t="str">
        <f t="shared" si="1"/>
        <v>26
Dec
'22</v>
      </c>
      <c r="BA6" s="36" t="str">
        <f t="shared" si="1"/>
        <v>2
Jan
'23</v>
      </c>
      <c r="BB6" s="36" t="str">
        <f t="shared" si="1"/>
        <v>9
Jan
'23</v>
      </c>
      <c r="BC6" s="36" t="str">
        <f t="shared" si="1"/>
        <v>16
Jan
'23</v>
      </c>
      <c r="BD6" s="36" t="str">
        <f t="shared" si="1"/>
        <v>23
Jan
'23</v>
      </c>
      <c r="BE6" s="36" t="str">
        <f t="shared" si="1"/>
        <v>30
Jan
'23</v>
      </c>
      <c r="BF6" s="36" t="str">
        <f t="shared" si="1"/>
        <v>6
Feb
'23</v>
      </c>
      <c r="BG6" s="36" t="str">
        <f t="shared" si="1"/>
        <v>13
Feb
'23</v>
      </c>
      <c r="BH6" s="36" t="str">
        <f t="shared" si="1"/>
        <v>20
Feb
'23</v>
      </c>
      <c r="BI6" s="36" t="str">
        <f t="shared" si="1"/>
        <v>27
Feb
'23</v>
      </c>
      <c r="BJ6" s="36" t="str">
        <f t="shared" si="1"/>
        <v>6
Mar
'23</v>
      </c>
      <c r="BK6" s="36" t="str">
        <f t="shared" si="1"/>
        <v>13
Mar
'23</v>
      </c>
      <c r="BL6" s="36" t="str">
        <f t="shared" si="1"/>
        <v>20
Mar
'23</v>
      </c>
      <c r="BM6" s="36" t="str">
        <f t="shared" si="1"/>
        <v>27
Mar
'23</v>
      </c>
    </row>
    <row r="7" spans="1:65" ht="29.25" customHeight="1" thickBot="1" x14ac:dyDescent="0.25">
      <c r="A7" s="45" t="s">
        <v>19</v>
      </c>
      <c r="B7" s="12" t="s">
        <v>10</v>
      </c>
      <c r="C7" s="13" t="s">
        <v>28</v>
      </c>
      <c r="D7" s="13" t="s">
        <v>24</v>
      </c>
      <c r="E7" s="60" t="s">
        <v>8</v>
      </c>
      <c r="F7" s="60" t="s">
        <v>9</v>
      </c>
      <c r="G7" s="60" t="s">
        <v>22</v>
      </c>
      <c r="H7" s="13" t="s">
        <v>21</v>
      </c>
      <c r="I7" s="13" t="s">
        <v>20</v>
      </c>
      <c r="J7" s="13" t="s">
        <v>23</v>
      </c>
      <c r="K7" s="37">
        <f>E5</f>
        <v>1</v>
      </c>
      <c r="L7" s="37">
        <f>K7+1</f>
        <v>2</v>
      </c>
      <c r="M7" s="37">
        <f t="shared" ref="M7:BL7" si="2">L7+1</f>
        <v>3</v>
      </c>
      <c r="N7" s="37">
        <f t="shared" si="2"/>
        <v>4</v>
      </c>
      <c r="O7" s="37">
        <f t="shared" si="2"/>
        <v>5</v>
      </c>
      <c r="P7" s="37">
        <f t="shared" si="2"/>
        <v>6</v>
      </c>
      <c r="Q7" s="37">
        <f t="shared" si="2"/>
        <v>7</v>
      </c>
      <c r="R7" s="37">
        <f t="shared" si="2"/>
        <v>8</v>
      </c>
      <c r="S7" s="37">
        <f t="shared" si="2"/>
        <v>9</v>
      </c>
      <c r="T7" s="37">
        <f t="shared" si="2"/>
        <v>10</v>
      </c>
      <c r="U7" s="37">
        <f t="shared" si="2"/>
        <v>11</v>
      </c>
      <c r="V7" s="37">
        <f t="shared" si="2"/>
        <v>12</v>
      </c>
      <c r="W7" s="37">
        <f t="shared" si="2"/>
        <v>13</v>
      </c>
      <c r="X7" s="37">
        <f t="shared" si="2"/>
        <v>14</v>
      </c>
      <c r="Y7" s="37">
        <f t="shared" si="2"/>
        <v>15</v>
      </c>
      <c r="Z7" s="37">
        <f t="shared" si="2"/>
        <v>16</v>
      </c>
      <c r="AA7" s="37">
        <f t="shared" si="2"/>
        <v>17</v>
      </c>
      <c r="AB7" s="37">
        <f t="shared" si="2"/>
        <v>18</v>
      </c>
      <c r="AC7" s="37">
        <f t="shared" si="2"/>
        <v>19</v>
      </c>
      <c r="AD7" s="37">
        <f t="shared" si="2"/>
        <v>20</v>
      </c>
      <c r="AE7" s="37">
        <f t="shared" si="2"/>
        <v>21</v>
      </c>
      <c r="AF7" s="37">
        <f t="shared" si="2"/>
        <v>22</v>
      </c>
      <c r="AG7" s="37">
        <f t="shared" si="2"/>
        <v>23</v>
      </c>
      <c r="AH7" s="37">
        <f t="shared" si="2"/>
        <v>24</v>
      </c>
      <c r="AI7" s="37">
        <f t="shared" si="2"/>
        <v>25</v>
      </c>
      <c r="AJ7" s="37">
        <f t="shared" si="2"/>
        <v>26</v>
      </c>
      <c r="AK7" s="37">
        <f t="shared" si="2"/>
        <v>27</v>
      </c>
      <c r="AL7" s="37">
        <f t="shared" si="2"/>
        <v>28</v>
      </c>
      <c r="AM7" s="37">
        <f t="shared" si="2"/>
        <v>29</v>
      </c>
      <c r="AN7" s="37">
        <f t="shared" si="2"/>
        <v>30</v>
      </c>
      <c r="AO7" s="37">
        <f t="shared" si="2"/>
        <v>31</v>
      </c>
      <c r="AP7" s="37">
        <f t="shared" si="2"/>
        <v>32</v>
      </c>
      <c r="AQ7" s="37">
        <f t="shared" si="2"/>
        <v>33</v>
      </c>
      <c r="AR7" s="37">
        <f t="shared" si="2"/>
        <v>34</v>
      </c>
      <c r="AS7" s="37">
        <f t="shared" si="2"/>
        <v>35</v>
      </c>
      <c r="AT7" s="37">
        <f t="shared" si="2"/>
        <v>36</v>
      </c>
      <c r="AU7" s="37">
        <f t="shared" si="2"/>
        <v>37</v>
      </c>
      <c r="AV7" s="37">
        <f t="shared" si="2"/>
        <v>38</v>
      </c>
      <c r="AW7" s="37">
        <f t="shared" si="2"/>
        <v>39</v>
      </c>
      <c r="AX7" s="37">
        <f t="shared" si="2"/>
        <v>40</v>
      </c>
      <c r="AY7" s="37">
        <f t="shared" si="2"/>
        <v>41</v>
      </c>
      <c r="AZ7" s="37">
        <f t="shared" si="2"/>
        <v>42</v>
      </c>
      <c r="BA7" s="37">
        <f t="shared" si="2"/>
        <v>43</v>
      </c>
      <c r="BB7" s="37">
        <f t="shared" si="2"/>
        <v>44</v>
      </c>
      <c r="BC7" s="37">
        <f t="shared" si="2"/>
        <v>45</v>
      </c>
      <c r="BD7" s="37">
        <f t="shared" si="2"/>
        <v>46</v>
      </c>
      <c r="BE7" s="37">
        <f t="shared" si="2"/>
        <v>47</v>
      </c>
      <c r="BF7" s="37">
        <f t="shared" si="2"/>
        <v>48</v>
      </c>
      <c r="BG7" s="37">
        <f t="shared" si="2"/>
        <v>49</v>
      </c>
      <c r="BH7" s="37">
        <f t="shared" si="2"/>
        <v>50</v>
      </c>
      <c r="BI7" s="37">
        <f t="shared" si="2"/>
        <v>51</v>
      </c>
      <c r="BJ7" s="37">
        <f t="shared" si="2"/>
        <v>52</v>
      </c>
      <c r="BK7" s="37">
        <f t="shared" si="2"/>
        <v>53</v>
      </c>
      <c r="BL7" s="37">
        <f t="shared" si="2"/>
        <v>54</v>
      </c>
    </row>
    <row r="8" spans="1:65" s="8" customFormat="1" ht="15" thickBot="1" x14ac:dyDescent="0.25">
      <c r="A8" s="43"/>
      <c r="B8" s="41"/>
      <c r="C8" s="39"/>
      <c r="D8" s="46"/>
      <c r="E8" s="48"/>
      <c r="F8" s="49"/>
      <c r="G8" s="54" t="str">
        <f>IF(OR(ISBLANK(E8),ISBLANK(F8)),"",F8-E8+1)</f>
        <v/>
      </c>
      <c r="H8" s="48"/>
      <c r="I8" s="49"/>
      <c r="J8" s="54" t="str">
        <f>IF(OR(ISBLANK(H8),ISBLANK(I8)),"",I8-H8+1)</f>
        <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row>
    <row r="9" spans="1:65" s="8" customFormat="1" ht="22.5" customHeight="1" thickBot="1" x14ac:dyDescent="0.25">
      <c r="A9" s="44"/>
      <c r="B9" s="42" t="s">
        <v>74</v>
      </c>
      <c r="C9" s="40"/>
      <c r="D9" s="47">
        <v>0.85</v>
      </c>
      <c r="E9" s="51">
        <f>MIN(E10:E12)</f>
        <v>44634</v>
      </c>
      <c r="F9" s="51">
        <f>MAX(F10:F12)</f>
        <v>44655</v>
      </c>
      <c r="G9" s="55">
        <f>IF(OR(ISBLANK(E9),ISBLANK(F9)),"",F9-E9+1)</f>
        <v>22</v>
      </c>
      <c r="H9" s="51">
        <f>E9</f>
        <v>44634</v>
      </c>
      <c r="I9" s="51">
        <f>I12</f>
        <v>44658</v>
      </c>
      <c r="J9" s="55">
        <f>IF(OR(ISBLANK(H9),ISBLANK(I9)),"",I9-H9+1)</f>
        <v>25</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5" s="8" customFormat="1" ht="22.5" customHeight="1" thickBot="1" x14ac:dyDescent="0.25">
      <c r="A10" s="43">
        <v>1</v>
      </c>
      <c r="B10" s="15" t="s">
        <v>58</v>
      </c>
      <c r="C10" s="39" t="s">
        <v>60</v>
      </c>
      <c r="D10" s="46">
        <v>0.8</v>
      </c>
      <c r="E10" s="48">
        <v>44634</v>
      </c>
      <c r="F10" s="49">
        <f>E10+10</f>
        <v>44644</v>
      </c>
      <c r="G10" s="54">
        <f t="shared" ref="G10:G12" si="3">IF(OR(ISBLANK(E10),ISBLANK(F10)),"",F10-E10+1)</f>
        <v>11</v>
      </c>
      <c r="H10" s="48">
        <f>E10</f>
        <v>44634</v>
      </c>
      <c r="I10" s="49">
        <f>H10+G10+3</f>
        <v>44648</v>
      </c>
      <c r="J10" s="54">
        <f>IF(OR(ISBLANK(H10),ISBLANK(I10)),"",I10-H10+1)</f>
        <v>15</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5" s="8" customFormat="1" ht="22.5" customHeight="1" thickBot="1" x14ac:dyDescent="0.25">
      <c r="A11" s="43">
        <v>2</v>
      </c>
      <c r="B11" s="15" t="s">
        <v>59</v>
      </c>
      <c r="C11" s="39" t="s">
        <v>60</v>
      </c>
      <c r="D11" s="46">
        <v>0.9</v>
      </c>
      <c r="E11" s="48">
        <f>F10</f>
        <v>44644</v>
      </c>
      <c r="F11" s="49">
        <f>E11+10</f>
        <v>44654</v>
      </c>
      <c r="G11" s="54">
        <f t="shared" si="3"/>
        <v>11</v>
      </c>
      <c r="H11" s="48">
        <f>E11</f>
        <v>44644</v>
      </c>
      <c r="I11" s="49">
        <f>H11+G11+3</f>
        <v>44658</v>
      </c>
      <c r="J11" s="54">
        <f>IF(OR(ISBLANK(H11),ISBLANK(I11)),"",I11-H11+1)</f>
        <v>15</v>
      </c>
      <c r="K11" s="16"/>
      <c r="L11" s="16"/>
      <c r="M11" s="16"/>
      <c r="N11" s="16"/>
      <c r="O11" s="16"/>
      <c r="P11" s="16"/>
      <c r="Q11" s="16"/>
      <c r="R11" s="16"/>
      <c r="S11" s="16"/>
      <c r="T11" s="16"/>
      <c r="U11" s="16"/>
      <c r="V11" s="16"/>
      <c r="W11" s="17"/>
      <c r="X11" s="17"/>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5" s="8" customFormat="1" ht="22.5" customHeight="1" thickBot="1" x14ac:dyDescent="0.25">
      <c r="A12" s="43">
        <v>3</v>
      </c>
      <c r="B12" s="15" t="s">
        <v>56</v>
      </c>
      <c r="C12" s="39"/>
      <c r="D12" s="46"/>
      <c r="E12" s="48">
        <f>F11+1</f>
        <v>44655</v>
      </c>
      <c r="F12" s="49">
        <f>E12</f>
        <v>44655</v>
      </c>
      <c r="G12" s="54">
        <f t="shared" si="3"/>
        <v>1</v>
      </c>
      <c r="H12" s="48">
        <f>I11</f>
        <v>44658</v>
      </c>
      <c r="I12" s="49">
        <f>H12</f>
        <v>44658</v>
      </c>
      <c r="J12" s="54">
        <f xml:space="preserve"> 1</f>
        <v>1</v>
      </c>
      <c r="K12" s="16"/>
      <c r="L12" s="16"/>
      <c r="M12" s="16"/>
      <c r="N12" s="16"/>
      <c r="O12" s="16"/>
      <c r="P12" s="16"/>
      <c r="Q12" s="16"/>
      <c r="R12" s="16"/>
      <c r="S12" s="16"/>
      <c r="T12" s="16"/>
      <c r="U12" s="16"/>
      <c r="V12" s="16"/>
      <c r="W12" s="17"/>
      <c r="X12" s="16"/>
      <c r="Y12" s="16"/>
      <c r="Z12" s="17"/>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5" s="8" customFormat="1" ht="22.5" customHeight="1" thickBot="1" x14ac:dyDescent="0.25">
      <c r="A13" s="44"/>
      <c r="B13" s="42" t="s">
        <v>75</v>
      </c>
      <c r="C13" s="40"/>
      <c r="D13" s="47"/>
      <c r="E13" s="50">
        <f>MIN(E14:E20)</f>
        <v>44656</v>
      </c>
      <c r="F13" s="50">
        <f>MAX(F14:F20)</f>
        <v>44676</v>
      </c>
      <c r="G13" s="55">
        <f t="shared" ref="G13:G21" si="4">IF(OR(ISBLANK(E13),ISBLANK(F13)),"",F13-E13+1)</f>
        <v>21</v>
      </c>
      <c r="H13" s="50">
        <f>H14</f>
        <v>44658</v>
      </c>
      <c r="I13" s="51">
        <f>I21</f>
        <v>44682</v>
      </c>
      <c r="J13" s="55">
        <f t="shared" ref="J13" si="5">IF(OR(ISBLANK(H13),ISBLANK(I13)),"",I13-H13+1)</f>
        <v>25</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row>
    <row r="14" spans="1:65" s="8" customFormat="1" ht="22.5" customHeight="1" thickBot="1" x14ac:dyDescent="0.25">
      <c r="A14" s="43">
        <v>3</v>
      </c>
      <c r="B14" s="15" t="s">
        <v>45</v>
      </c>
      <c r="C14" s="39" t="s">
        <v>50</v>
      </c>
      <c r="D14" s="46">
        <v>0.8</v>
      </c>
      <c r="E14" s="48">
        <f>$F$12+1</f>
        <v>44656</v>
      </c>
      <c r="F14" s="49">
        <f>E14+20</f>
        <v>44676</v>
      </c>
      <c r="G14" s="54">
        <f t="shared" si="4"/>
        <v>21</v>
      </c>
      <c r="H14" s="48">
        <f>$I$12</f>
        <v>44658</v>
      </c>
      <c r="I14" s="49">
        <f>H14+G14+3</f>
        <v>44682</v>
      </c>
      <c r="J14" s="54">
        <f t="shared" ref="J14:J42" si="6">IF(OR(ISBLANK(H14),ISBLANK(I14)),"",I14-H14+1)</f>
        <v>25</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5" s="8" customFormat="1" ht="22.5" customHeight="1" thickBot="1" x14ac:dyDescent="0.25">
      <c r="A15" s="43">
        <v>4</v>
      </c>
      <c r="B15" s="15" t="s">
        <v>46</v>
      </c>
      <c r="C15" s="39" t="s">
        <v>53</v>
      </c>
      <c r="D15" s="46">
        <v>0.7</v>
      </c>
      <c r="E15" s="48">
        <f t="shared" ref="E15:E20" si="7">$F$12+1</f>
        <v>44656</v>
      </c>
      <c r="F15" s="49">
        <f t="shared" ref="F15:F20" si="8">E15+20</f>
        <v>44676</v>
      </c>
      <c r="G15" s="54">
        <f t="shared" si="4"/>
        <v>21</v>
      </c>
      <c r="H15" s="48">
        <f t="shared" ref="H15:H21" si="9">$I$12</f>
        <v>44658</v>
      </c>
      <c r="I15" s="49">
        <f t="shared" ref="I15:I20" si="10">H15+G15+3</f>
        <v>44682</v>
      </c>
      <c r="J15" s="54">
        <f t="shared" si="6"/>
        <v>25</v>
      </c>
      <c r="K15" s="16"/>
      <c r="L15" s="16"/>
      <c r="M15" s="16"/>
      <c r="N15" s="16"/>
      <c r="O15" s="16"/>
      <c r="P15" s="16"/>
      <c r="Q15" s="16"/>
      <c r="R15" s="16"/>
      <c r="S15" s="16"/>
      <c r="T15" s="16"/>
      <c r="U15" s="16"/>
      <c r="V15" s="16"/>
      <c r="W15" s="17"/>
      <c r="X15" s="17"/>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5" s="8" customFormat="1" ht="22.5" customHeight="1" thickBot="1" x14ac:dyDescent="0.25">
      <c r="A16" s="43">
        <v>5</v>
      </c>
      <c r="B16" s="15" t="s">
        <v>47</v>
      </c>
      <c r="C16" s="39" t="s">
        <v>49</v>
      </c>
      <c r="D16" s="46">
        <v>0.7</v>
      </c>
      <c r="E16" s="48">
        <f t="shared" si="7"/>
        <v>44656</v>
      </c>
      <c r="F16" s="49">
        <f t="shared" si="8"/>
        <v>44676</v>
      </c>
      <c r="G16" s="54">
        <f t="shared" si="4"/>
        <v>21</v>
      </c>
      <c r="H16" s="48">
        <f t="shared" si="9"/>
        <v>44658</v>
      </c>
      <c r="I16" s="49">
        <f t="shared" si="10"/>
        <v>44682</v>
      </c>
      <c r="J16" s="54">
        <f t="shared" si="6"/>
        <v>25</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row>
    <row r="17" spans="1:64" s="8" customFormat="1" ht="22.5" customHeight="1" thickBot="1" x14ac:dyDescent="0.25">
      <c r="A17" s="43">
        <v>6</v>
      </c>
      <c r="B17" s="15" t="s">
        <v>48</v>
      </c>
      <c r="C17" s="39" t="s">
        <v>53</v>
      </c>
      <c r="D17" s="46">
        <v>1</v>
      </c>
      <c r="E17" s="48">
        <f t="shared" si="7"/>
        <v>44656</v>
      </c>
      <c r="F17" s="49">
        <f t="shared" si="8"/>
        <v>44676</v>
      </c>
      <c r="G17" s="54">
        <f t="shared" si="4"/>
        <v>21</v>
      </c>
      <c r="H17" s="48">
        <f t="shared" si="9"/>
        <v>44658</v>
      </c>
      <c r="I17" s="49">
        <f t="shared" si="10"/>
        <v>44682</v>
      </c>
      <c r="J17" s="54">
        <f t="shared" si="6"/>
        <v>25</v>
      </c>
      <c r="K17" s="16"/>
      <c r="L17" s="16"/>
      <c r="M17" s="16"/>
      <c r="N17" s="16"/>
      <c r="O17" s="16"/>
      <c r="P17" s="16"/>
      <c r="Q17" s="16"/>
      <c r="R17" s="16"/>
      <c r="S17" s="16"/>
      <c r="T17" s="16"/>
      <c r="U17" s="16"/>
      <c r="V17" s="16"/>
      <c r="W17" s="16"/>
      <c r="X17" s="16"/>
      <c r="Y17" s="16"/>
      <c r="Z17" s="16"/>
      <c r="AA17" s="17"/>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8" customFormat="1" ht="22.5" customHeight="1" thickBot="1" x14ac:dyDescent="0.25">
      <c r="A18" s="43">
        <v>7</v>
      </c>
      <c r="B18" s="15" t="s">
        <v>52</v>
      </c>
      <c r="C18" s="39" t="s">
        <v>54</v>
      </c>
      <c r="D18" s="46">
        <v>1</v>
      </c>
      <c r="E18" s="48">
        <f t="shared" si="7"/>
        <v>44656</v>
      </c>
      <c r="F18" s="49">
        <f t="shared" si="8"/>
        <v>44676</v>
      </c>
      <c r="G18" s="54">
        <f t="shared" si="4"/>
        <v>21</v>
      </c>
      <c r="H18" s="48">
        <f t="shared" si="9"/>
        <v>44658</v>
      </c>
      <c r="I18" s="49">
        <f t="shared" si="10"/>
        <v>44682</v>
      </c>
      <c r="J18" s="54">
        <f t="shared" si="6"/>
        <v>25</v>
      </c>
      <c r="K18" s="16"/>
      <c r="L18" s="16"/>
      <c r="M18" s="16"/>
      <c r="N18" s="16"/>
      <c r="O18" s="16"/>
      <c r="P18" s="16"/>
      <c r="Q18" s="16"/>
      <c r="R18" s="16"/>
      <c r="S18" s="16"/>
      <c r="T18" s="16"/>
      <c r="U18" s="16"/>
      <c r="V18" s="16"/>
      <c r="W18" s="16"/>
      <c r="X18" s="16"/>
      <c r="Y18" s="16"/>
      <c r="Z18" s="16"/>
      <c r="AA18" s="17"/>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8" customFormat="1" ht="22.5" customHeight="1" thickBot="1" x14ac:dyDescent="0.25">
      <c r="A19" s="43">
        <v>8</v>
      </c>
      <c r="B19" s="15" t="s">
        <v>51</v>
      </c>
      <c r="C19" s="68" t="s">
        <v>84</v>
      </c>
      <c r="D19" s="46">
        <v>1</v>
      </c>
      <c r="E19" s="48">
        <f t="shared" si="7"/>
        <v>44656</v>
      </c>
      <c r="F19" s="49">
        <f t="shared" si="8"/>
        <v>44676</v>
      </c>
      <c r="G19" s="54">
        <f t="shared" si="4"/>
        <v>21</v>
      </c>
      <c r="H19" s="48">
        <f t="shared" si="9"/>
        <v>44658</v>
      </c>
      <c r="I19" s="49">
        <f t="shared" si="10"/>
        <v>44682</v>
      </c>
      <c r="J19" s="54">
        <f t="shared" si="6"/>
        <v>25</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row>
    <row r="20" spans="1:64" s="8" customFormat="1" ht="22.5" customHeight="1" thickBot="1" x14ac:dyDescent="0.25">
      <c r="A20" s="43">
        <v>9</v>
      </c>
      <c r="B20" s="15" t="s">
        <v>57</v>
      </c>
      <c r="C20" s="39" t="s">
        <v>55</v>
      </c>
      <c r="D20" s="46">
        <v>1</v>
      </c>
      <c r="E20" s="48">
        <f t="shared" si="7"/>
        <v>44656</v>
      </c>
      <c r="F20" s="49">
        <f t="shared" si="8"/>
        <v>44676</v>
      </c>
      <c r="G20" s="54">
        <f t="shared" si="4"/>
        <v>21</v>
      </c>
      <c r="H20" s="48">
        <f t="shared" si="9"/>
        <v>44658</v>
      </c>
      <c r="I20" s="49">
        <f t="shared" si="10"/>
        <v>44682</v>
      </c>
      <c r="J20" s="54">
        <f t="shared" si="6"/>
        <v>25</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row>
    <row r="21" spans="1:64" s="8" customFormat="1" ht="22.5" customHeight="1" thickBot="1" x14ac:dyDescent="0.25">
      <c r="A21" s="43">
        <v>10</v>
      </c>
      <c r="B21" s="15" t="s">
        <v>56</v>
      </c>
      <c r="C21" s="39"/>
      <c r="D21" s="46"/>
      <c r="E21" s="48">
        <f>F20+1</f>
        <v>44677</v>
      </c>
      <c r="F21" s="49">
        <f>E21</f>
        <v>44677</v>
      </c>
      <c r="G21" s="54">
        <f t="shared" si="4"/>
        <v>1</v>
      </c>
      <c r="H21" s="48">
        <f>I20</f>
        <v>44682</v>
      </c>
      <c r="I21" s="49">
        <f t="shared" ref="I15:I22" si="11">H21+G21-1</f>
        <v>44682</v>
      </c>
      <c r="J21" s="54">
        <f t="shared" si="6"/>
        <v>1</v>
      </c>
      <c r="K21" s="16"/>
      <c r="L21" s="16"/>
      <c r="M21" s="16"/>
      <c r="N21" s="16"/>
      <c r="O21" s="16"/>
      <c r="P21" s="16"/>
      <c r="Q21" s="16"/>
      <c r="R21" s="16"/>
      <c r="S21" s="16"/>
      <c r="T21" s="16"/>
      <c r="U21" s="16"/>
      <c r="V21" s="16"/>
      <c r="W21" s="17"/>
      <c r="X21" s="16"/>
      <c r="Y21" s="16"/>
      <c r="Z21" s="17"/>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row>
    <row r="22" spans="1:64" s="8" customFormat="1" ht="22.5" customHeight="1" thickBot="1" x14ac:dyDescent="0.25">
      <c r="A22" s="44"/>
      <c r="B22" s="42" t="s">
        <v>76</v>
      </c>
      <c r="C22" s="40"/>
      <c r="D22" s="47"/>
      <c r="E22" s="50">
        <f>MIN(E23:E27)</f>
        <v>44677</v>
      </c>
      <c r="F22" s="50">
        <f>MAX(F23:F27)</f>
        <v>44697</v>
      </c>
      <c r="G22" s="55">
        <f t="shared" ref="G22" si="12">IF(OR(ISBLANK(E22),ISBLANK(F22)),"",F22-E22+1)</f>
        <v>21</v>
      </c>
      <c r="H22" s="50">
        <f>H23</f>
        <v>44682</v>
      </c>
      <c r="I22" s="51">
        <f>I28</f>
        <v>44706</v>
      </c>
      <c r="J22" s="55">
        <f t="shared" ref="J22" si="13">IF(OR(ISBLANK(H22),ISBLANK(I22)),"",I22-H22+1)</f>
        <v>25</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row>
    <row r="23" spans="1:64" s="8" customFormat="1" ht="22.5" customHeight="1" thickBot="1" x14ac:dyDescent="0.25">
      <c r="A23" s="43">
        <v>11</v>
      </c>
      <c r="B23" s="15" t="s">
        <v>61</v>
      </c>
      <c r="C23" s="39" t="s">
        <v>49</v>
      </c>
      <c r="D23" s="46">
        <v>1</v>
      </c>
      <c r="E23" s="48">
        <f>$E$21</f>
        <v>44677</v>
      </c>
      <c r="F23" s="49">
        <f>E23+20</f>
        <v>44697</v>
      </c>
      <c r="G23" s="54">
        <v>21</v>
      </c>
      <c r="H23" s="48">
        <f>$I$21</f>
        <v>44682</v>
      </c>
      <c r="I23" s="49">
        <f>H23+G23+3</f>
        <v>44706</v>
      </c>
      <c r="J23" s="54">
        <f t="shared" si="6"/>
        <v>25</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row>
    <row r="24" spans="1:64" s="8" customFormat="1" ht="22.5" customHeight="1" thickBot="1" x14ac:dyDescent="0.25">
      <c r="A24" s="43">
        <v>12</v>
      </c>
      <c r="B24" s="15" t="s">
        <v>62</v>
      </c>
      <c r="C24" s="39" t="s">
        <v>53</v>
      </c>
      <c r="D24" s="46">
        <v>1</v>
      </c>
      <c r="E24" s="48">
        <f t="shared" ref="E24:E27" si="14">$E$21</f>
        <v>44677</v>
      </c>
      <c r="F24" s="49">
        <f t="shared" ref="F24:F27" si="15">E24+20</f>
        <v>44697</v>
      </c>
      <c r="G24" s="54">
        <v>21</v>
      </c>
      <c r="H24" s="48">
        <f t="shared" ref="H24:H28" si="16">$I$21</f>
        <v>44682</v>
      </c>
      <c r="I24" s="49">
        <f t="shared" ref="I23:I34" si="17">H24+G24+3</f>
        <v>44706</v>
      </c>
      <c r="J24" s="54">
        <f t="shared" si="6"/>
        <v>25</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row>
    <row r="25" spans="1:64" s="8" customFormat="1" ht="22.5" customHeight="1" thickBot="1" x14ac:dyDescent="0.25">
      <c r="A25" s="43">
        <v>13</v>
      </c>
      <c r="B25" s="15" t="s">
        <v>63</v>
      </c>
      <c r="C25" s="39" t="s">
        <v>54</v>
      </c>
      <c r="D25" s="46">
        <v>1</v>
      </c>
      <c r="E25" s="48">
        <f t="shared" si="14"/>
        <v>44677</v>
      </c>
      <c r="F25" s="49">
        <f t="shared" si="15"/>
        <v>44697</v>
      </c>
      <c r="G25" s="54">
        <v>21</v>
      </c>
      <c r="H25" s="48">
        <f t="shared" si="16"/>
        <v>44682</v>
      </c>
      <c r="I25" s="49">
        <f t="shared" si="17"/>
        <v>44706</v>
      </c>
      <c r="J25" s="54">
        <f t="shared" si="6"/>
        <v>25</v>
      </c>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row>
    <row r="26" spans="1:64" s="8" customFormat="1" ht="22.5" customHeight="1" thickBot="1" x14ac:dyDescent="0.25">
      <c r="A26" s="43">
        <v>14</v>
      </c>
      <c r="B26" s="15" t="s">
        <v>68</v>
      </c>
      <c r="C26" s="68" t="s">
        <v>84</v>
      </c>
      <c r="D26" s="46">
        <v>1</v>
      </c>
      <c r="E26" s="48">
        <f t="shared" si="14"/>
        <v>44677</v>
      </c>
      <c r="F26" s="49">
        <f t="shared" si="15"/>
        <v>44697</v>
      </c>
      <c r="G26" s="54">
        <v>21</v>
      </c>
      <c r="H26" s="48">
        <f t="shared" si="16"/>
        <v>44682</v>
      </c>
      <c r="I26" s="49">
        <f t="shared" si="17"/>
        <v>44706</v>
      </c>
      <c r="J26" s="54">
        <f t="shared" si="6"/>
        <v>25</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row>
    <row r="27" spans="1:64" s="8" customFormat="1" ht="22.5" customHeight="1" thickBot="1" x14ac:dyDescent="0.25">
      <c r="A27" s="43">
        <v>14</v>
      </c>
      <c r="B27" s="15" t="s">
        <v>67</v>
      </c>
      <c r="C27" s="39" t="s">
        <v>55</v>
      </c>
      <c r="D27" s="46">
        <v>1</v>
      </c>
      <c r="E27" s="48">
        <f t="shared" si="14"/>
        <v>44677</v>
      </c>
      <c r="F27" s="49">
        <f t="shared" si="15"/>
        <v>44697</v>
      </c>
      <c r="G27" s="54">
        <v>21</v>
      </c>
      <c r="H27" s="48">
        <f t="shared" si="16"/>
        <v>44682</v>
      </c>
      <c r="I27" s="49">
        <f t="shared" si="17"/>
        <v>44706</v>
      </c>
      <c r="J27" s="54">
        <f t="shared" si="6"/>
        <v>25</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row>
    <row r="28" spans="1:64" s="8" customFormat="1" ht="22.5" customHeight="1" thickBot="1" x14ac:dyDescent="0.25">
      <c r="A28" s="43">
        <v>15</v>
      </c>
      <c r="B28" s="15" t="s">
        <v>56</v>
      </c>
      <c r="C28" s="39"/>
      <c r="D28" s="46"/>
      <c r="E28" s="48">
        <f>F27+1</f>
        <v>44698</v>
      </c>
      <c r="F28" s="49">
        <f>E28</f>
        <v>44698</v>
      </c>
      <c r="G28" s="54">
        <f>IF(OR(ISBLANK(E28),ISBLANK(F28)),"",F28-E28+1)</f>
        <v>1</v>
      </c>
      <c r="H28" s="48">
        <f>I27</f>
        <v>44706</v>
      </c>
      <c r="I28" s="49">
        <f>I27</f>
        <v>44706</v>
      </c>
      <c r="J28" s="54">
        <f t="shared" si="6"/>
        <v>1</v>
      </c>
      <c r="K28" s="16"/>
      <c r="L28" s="16"/>
      <c r="M28" s="16"/>
      <c r="N28" s="16"/>
      <c r="O28" s="16"/>
      <c r="P28" s="16"/>
      <c r="Q28" s="16"/>
      <c r="R28" s="16"/>
      <c r="S28" s="16"/>
      <c r="T28" s="16"/>
      <c r="U28" s="16"/>
      <c r="V28" s="16"/>
      <c r="W28" s="17"/>
      <c r="X28" s="16"/>
      <c r="Y28" s="16"/>
      <c r="Z28" s="17"/>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row>
    <row r="29" spans="1:64" s="8" customFormat="1" ht="22.5" customHeight="1" thickBot="1" x14ac:dyDescent="0.25">
      <c r="A29" s="44"/>
      <c r="B29" s="42" t="s">
        <v>77</v>
      </c>
      <c r="C29" s="40"/>
      <c r="D29" s="47"/>
      <c r="E29" s="50">
        <f>MIN(E30:E34)</f>
        <v>44698</v>
      </c>
      <c r="F29" s="50">
        <f>MAX(F30:F34)</f>
        <v>44718</v>
      </c>
      <c r="G29" s="55">
        <f t="shared" ref="G29" si="18">IF(OR(ISBLANK(E29),ISBLANK(F29)),"",F29-E29+1)</f>
        <v>21</v>
      </c>
      <c r="H29" s="50">
        <f>$I$28</f>
        <v>44706</v>
      </c>
      <c r="I29" s="51">
        <f>I35</f>
        <v>44730</v>
      </c>
      <c r="J29" s="55">
        <f t="shared" ref="J29" si="19">IF(OR(ISBLANK(H29),ISBLANK(I29)),"",I29-H29+1)</f>
        <v>25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row>
    <row r="30" spans="1:64" s="8" customFormat="1" ht="22.5" customHeight="1" thickBot="1" x14ac:dyDescent="0.25">
      <c r="A30" s="43">
        <v>16</v>
      </c>
      <c r="B30" s="15" t="s">
        <v>83</v>
      </c>
      <c r="C30" s="39" t="s">
        <v>49</v>
      </c>
      <c r="D30" s="46">
        <v>1</v>
      </c>
      <c r="E30" s="48">
        <f>$F$28</f>
        <v>44698</v>
      </c>
      <c r="F30" s="49">
        <f>E30+20</f>
        <v>44718</v>
      </c>
      <c r="G30" s="54">
        <v>21</v>
      </c>
      <c r="H30" s="48">
        <f>$I$28</f>
        <v>44706</v>
      </c>
      <c r="I30" s="49">
        <f t="shared" si="17"/>
        <v>44730</v>
      </c>
      <c r="J30" s="54">
        <f t="shared" si="6"/>
        <v>25</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row>
    <row r="31" spans="1:64" s="8" customFormat="1" ht="22.5" customHeight="1" thickBot="1" x14ac:dyDescent="0.25">
      <c r="A31" s="43">
        <v>17</v>
      </c>
      <c r="B31" s="15" t="s">
        <v>71</v>
      </c>
      <c r="C31" s="39" t="s">
        <v>53</v>
      </c>
      <c r="D31" s="46">
        <v>1</v>
      </c>
      <c r="E31" s="48">
        <f t="shared" ref="E31:E34" si="20">$F$28</f>
        <v>44698</v>
      </c>
      <c r="F31" s="49">
        <f t="shared" ref="F31:F34" si="21">E31+20</f>
        <v>44718</v>
      </c>
      <c r="G31" s="54">
        <v>21</v>
      </c>
      <c r="H31" s="48">
        <f t="shared" ref="H31:H35" si="22">$I$28</f>
        <v>44706</v>
      </c>
      <c r="I31" s="49">
        <f t="shared" si="17"/>
        <v>44730</v>
      </c>
      <c r="J31" s="54">
        <f t="shared" si="6"/>
        <v>25</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row>
    <row r="32" spans="1:64" s="8" customFormat="1" ht="22.5" customHeight="1" thickBot="1" x14ac:dyDescent="0.25">
      <c r="A32" s="43">
        <v>18</v>
      </c>
      <c r="B32" s="15" t="s">
        <v>64</v>
      </c>
      <c r="C32" s="39" t="s">
        <v>54</v>
      </c>
      <c r="D32" s="46">
        <v>1</v>
      </c>
      <c r="E32" s="48">
        <f t="shared" si="20"/>
        <v>44698</v>
      </c>
      <c r="F32" s="49">
        <f t="shared" si="21"/>
        <v>44718</v>
      </c>
      <c r="G32" s="54">
        <v>21</v>
      </c>
      <c r="H32" s="48">
        <f t="shared" si="22"/>
        <v>44706</v>
      </c>
      <c r="I32" s="49">
        <f t="shared" si="17"/>
        <v>44730</v>
      </c>
      <c r="J32" s="54">
        <f t="shared" si="6"/>
        <v>25</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row>
    <row r="33" spans="1:64" s="8" customFormat="1" ht="22.5" customHeight="1" thickBot="1" x14ac:dyDescent="0.25">
      <c r="A33" s="61">
        <v>19</v>
      </c>
      <c r="B33" s="62" t="s">
        <v>69</v>
      </c>
      <c r="C33" s="69" t="s">
        <v>84</v>
      </c>
      <c r="D33" s="64">
        <v>0</v>
      </c>
      <c r="E33" s="65">
        <f t="shared" si="20"/>
        <v>44698</v>
      </c>
      <c r="F33" s="66">
        <f t="shared" si="21"/>
        <v>44718</v>
      </c>
      <c r="G33" s="67">
        <v>21</v>
      </c>
      <c r="H33" s="48">
        <f t="shared" si="22"/>
        <v>44706</v>
      </c>
      <c r="I33" s="49">
        <f t="shared" si="17"/>
        <v>44730</v>
      </c>
      <c r="J33" s="54">
        <f t="shared" si="6"/>
        <v>25</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row>
    <row r="34" spans="1:64" s="8" customFormat="1" ht="22.5" customHeight="1" thickBot="1" x14ac:dyDescent="0.25">
      <c r="A34" s="43">
        <v>20</v>
      </c>
      <c r="B34" s="15" t="s">
        <v>66</v>
      </c>
      <c r="C34" s="39" t="s">
        <v>55</v>
      </c>
      <c r="D34" s="46">
        <v>1</v>
      </c>
      <c r="E34" s="48">
        <f t="shared" si="20"/>
        <v>44698</v>
      </c>
      <c r="F34" s="49">
        <f t="shared" si="21"/>
        <v>44718</v>
      </c>
      <c r="G34" s="54">
        <v>21</v>
      </c>
      <c r="H34" s="48">
        <f t="shared" si="22"/>
        <v>44706</v>
      </c>
      <c r="I34" s="49">
        <f t="shared" si="17"/>
        <v>44730</v>
      </c>
      <c r="J34" s="54">
        <f t="shared" si="6"/>
        <v>25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row>
    <row r="35" spans="1:64" s="8" customFormat="1" ht="22.5" customHeight="1" thickBot="1" x14ac:dyDescent="0.25">
      <c r="A35" s="43">
        <v>21</v>
      </c>
      <c r="B35" s="15" t="s">
        <v>56</v>
      </c>
      <c r="C35" s="39"/>
      <c r="D35" s="46"/>
      <c r="E35" s="48">
        <f>F34+1</f>
        <v>44719</v>
      </c>
      <c r="F35" s="49">
        <f>E35</f>
        <v>44719</v>
      </c>
      <c r="G35" s="54">
        <f t="shared" ref="G35:G36" si="23">IF(OR(ISBLANK(E35),ISBLANK(F35)),"",F35-E35+1)</f>
        <v>1</v>
      </c>
      <c r="H35" s="48">
        <f>I34</f>
        <v>44730</v>
      </c>
      <c r="I35" s="49">
        <f>I34</f>
        <v>44730</v>
      </c>
      <c r="J35" s="54">
        <f t="shared" si="6"/>
        <v>1</v>
      </c>
      <c r="K35" s="16"/>
      <c r="L35" s="16"/>
      <c r="M35" s="16"/>
      <c r="N35" s="16"/>
      <c r="O35" s="16"/>
      <c r="P35" s="16"/>
      <c r="Q35" s="16"/>
      <c r="R35" s="16"/>
      <c r="S35" s="16"/>
      <c r="T35" s="16"/>
      <c r="U35" s="16"/>
      <c r="V35" s="16"/>
      <c r="W35" s="17"/>
      <c r="X35" s="16"/>
      <c r="Y35" s="16"/>
      <c r="Z35" s="17"/>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row>
    <row r="36" spans="1:64" s="8" customFormat="1" ht="22.5" customHeight="1" thickBot="1" x14ac:dyDescent="0.25">
      <c r="A36" s="44"/>
      <c r="B36" s="42" t="s">
        <v>78</v>
      </c>
      <c r="C36" s="40"/>
      <c r="D36" s="47"/>
      <c r="E36" s="50">
        <f>MIN(E37:E41)</f>
        <v>44719</v>
      </c>
      <c r="F36" s="50">
        <f>MAX(F37:F41)</f>
        <v>44739</v>
      </c>
      <c r="G36" s="55">
        <f t="shared" si="23"/>
        <v>21</v>
      </c>
      <c r="H36" s="50">
        <f>I35</f>
        <v>44730</v>
      </c>
      <c r="I36" s="51">
        <f>I42</f>
        <v>44754</v>
      </c>
      <c r="J36" s="55">
        <f t="shared" ref="J36" si="24">IF(OR(ISBLANK(H36),ISBLANK(I36)),"",I36-H36+1)</f>
        <v>25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row>
    <row r="37" spans="1:64" s="8" customFormat="1" ht="22.5" customHeight="1" thickBot="1" x14ac:dyDescent="0.25">
      <c r="A37" s="43">
        <v>22</v>
      </c>
      <c r="B37" s="15" t="s">
        <v>65</v>
      </c>
      <c r="C37" s="39" t="s">
        <v>49</v>
      </c>
      <c r="D37" s="46">
        <v>1</v>
      </c>
      <c r="E37" s="48">
        <f>$F$35</f>
        <v>44719</v>
      </c>
      <c r="F37" s="49">
        <f>E37+20</f>
        <v>44739</v>
      </c>
      <c r="G37" s="54">
        <v>21</v>
      </c>
      <c r="H37" s="48">
        <f>$I$35</f>
        <v>44730</v>
      </c>
      <c r="I37" s="49">
        <f t="shared" ref="I37:I41" si="25">H37+G37+3</f>
        <v>44754</v>
      </c>
      <c r="J37" s="54">
        <f t="shared" si="6"/>
        <v>25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row>
    <row r="38" spans="1:64" s="8" customFormat="1" ht="22.5" customHeight="1" thickBot="1" x14ac:dyDescent="0.25">
      <c r="A38" s="61">
        <v>23</v>
      </c>
      <c r="B38" s="62" t="s">
        <v>82</v>
      </c>
      <c r="C38" s="63" t="s">
        <v>53</v>
      </c>
      <c r="D38" s="64">
        <v>0</v>
      </c>
      <c r="E38" s="65">
        <f t="shared" ref="E38:E41" si="26">$F$35</f>
        <v>44719</v>
      </c>
      <c r="F38" s="66">
        <f t="shared" ref="F38:F41" si="27">E38+20</f>
        <v>44739</v>
      </c>
      <c r="G38" s="67">
        <v>21</v>
      </c>
      <c r="H38" s="48">
        <f t="shared" ref="H38:H41" si="28">$I$35</f>
        <v>44730</v>
      </c>
      <c r="I38" s="49">
        <f t="shared" si="25"/>
        <v>44754</v>
      </c>
      <c r="J38" s="54">
        <f t="shared" si="6"/>
        <v>25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row>
    <row r="39" spans="1:64" s="8" customFormat="1" ht="22.5" customHeight="1" thickBot="1" x14ac:dyDescent="0.25">
      <c r="A39" s="43">
        <v>24</v>
      </c>
      <c r="B39" s="15" t="s">
        <v>70</v>
      </c>
      <c r="C39" s="39" t="s">
        <v>54</v>
      </c>
      <c r="D39" s="46">
        <v>1</v>
      </c>
      <c r="E39" s="48">
        <f t="shared" si="26"/>
        <v>44719</v>
      </c>
      <c r="F39" s="49">
        <f t="shared" si="27"/>
        <v>44739</v>
      </c>
      <c r="G39" s="54">
        <v>21</v>
      </c>
      <c r="H39" s="48">
        <f t="shared" si="28"/>
        <v>44730</v>
      </c>
      <c r="I39" s="49">
        <f t="shared" si="25"/>
        <v>44754</v>
      </c>
      <c r="J39" s="54">
        <f t="shared" si="6"/>
        <v>25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row>
    <row r="40" spans="1:64" s="8" customFormat="1" ht="22.5" customHeight="1" thickBot="1" x14ac:dyDescent="0.25">
      <c r="A40" s="43">
        <v>25</v>
      </c>
      <c r="B40" s="15" t="s">
        <v>81</v>
      </c>
      <c r="C40" s="39" t="s">
        <v>53</v>
      </c>
      <c r="D40" s="46">
        <v>1</v>
      </c>
      <c r="E40" s="48">
        <f t="shared" si="26"/>
        <v>44719</v>
      </c>
      <c r="F40" s="49">
        <f t="shared" si="27"/>
        <v>44739</v>
      </c>
      <c r="G40" s="54">
        <v>21</v>
      </c>
      <c r="H40" s="48">
        <f t="shared" si="28"/>
        <v>44730</v>
      </c>
      <c r="I40" s="49">
        <f t="shared" si="25"/>
        <v>44754</v>
      </c>
      <c r="J40" s="54">
        <f t="shared" si="6"/>
        <v>25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row>
    <row r="41" spans="1:64" s="8" customFormat="1" ht="22.5" customHeight="1" thickBot="1" x14ac:dyDescent="0.25">
      <c r="A41" s="61">
        <v>26</v>
      </c>
      <c r="B41" s="62" t="s">
        <v>73</v>
      </c>
      <c r="C41" s="63" t="s">
        <v>55</v>
      </c>
      <c r="D41" s="64">
        <v>0</v>
      </c>
      <c r="E41" s="65">
        <f t="shared" si="26"/>
        <v>44719</v>
      </c>
      <c r="F41" s="66">
        <f t="shared" si="27"/>
        <v>44739</v>
      </c>
      <c r="G41" s="67">
        <v>21</v>
      </c>
      <c r="H41" s="48">
        <f t="shared" si="28"/>
        <v>44730</v>
      </c>
      <c r="I41" s="49">
        <f t="shared" si="25"/>
        <v>44754</v>
      </c>
      <c r="J41" s="54">
        <f t="shared" si="6"/>
        <v>25</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row>
    <row r="42" spans="1:64" s="8" customFormat="1" ht="22.5" customHeight="1" thickBot="1" x14ac:dyDescent="0.25">
      <c r="A42" s="43">
        <v>27</v>
      </c>
      <c r="B42" s="15" t="s">
        <v>56</v>
      </c>
      <c r="C42" s="39"/>
      <c r="D42" s="46"/>
      <c r="E42" s="48">
        <f>F41+1</f>
        <v>44740</v>
      </c>
      <c r="F42" s="49">
        <f>E42</f>
        <v>44740</v>
      </c>
      <c r="G42" s="54">
        <f t="shared" ref="G42:G43" si="29">IF(OR(ISBLANK(E42),ISBLANK(F42)),"",F42-E42+1)</f>
        <v>1</v>
      </c>
      <c r="H42" s="48">
        <f>I41</f>
        <v>44754</v>
      </c>
      <c r="I42" s="49">
        <f>I41</f>
        <v>44754</v>
      </c>
      <c r="J42" s="54">
        <f t="shared" si="6"/>
        <v>1</v>
      </c>
      <c r="K42" s="16"/>
      <c r="L42" s="16"/>
      <c r="M42" s="16"/>
      <c r="N42" s="16"/>
      <c r="O42" s="16"/>
      <c r="P42" s="16"/>
      <c r="Q42" s="16"/>
      <c r="R42" s="16"/>
      <c r="S42" s="16"/>
      <c r="T42" s="16"/>
      <c r="U42" s="16"/>
      <c r="V42" s="16"/>
      <c r="W42" s="17"/>
      <c r="X42" s="16"/>
      <c r="Y42" s="16"/>
      <c r="Z42" s="17"/>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row>
    <row r="43" spans="1:64" s="8" customFormat="1" ht="22.5" customHeight="1" thickBot="1" x14ac:dyDescent="0.25">
      <c r="A43" s="44"/>
      <c r="B43" s="42" t="s">
        <v>79</v>
      </c>
      <c r="C43" s="40"/>
      <c r="D43" s="47"/>
      <c r="E43" s="50">
        <f>MIN(E44:E45)</f>
        <v>44754</v>
      </c>
      <c r="F43" s="50">
        <f>MAX(F44:F45)</f>
        <v>44774</v>
      </c>
      <c r="G43" s="55">
        <f t="shared" si="29"/>
        <v>21</v>
      </c>
      <c r="H43" s="50"/>
      <c r="I43" s="51"/>
      <c r="J43" s="55" t="str">
        <f t="shared" ref="J43" si="30">IF(OR(ISBLANK(H43),ISBLANK(I43)),"",I43-H43+1)</f>
        <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row>
    <row r="44" spans="1:64" s="8" customFormat="1" ht="22.5" customHeight="1" thickBot="1" x14ac:dyDescent="0.25">
      <c r="A44" s="43">
        <v>28</v>
      </c>
      <c r="B44" s="15" t="s">
        <v>80</v>
      </c>
      <c r="C44" s="39"/>
      <c r="D44" s="46">
        <v>1</v>
      </c>
      <c r="E44" s="48">
        <f>$I$42</f>
        <v>44754</v>
      </c>
      <c r="F44" s="49">
        <f>E44+20</f>
        <v>44774</v>
      </c>
      <c r="G44" s="54">
        <v>21</v>
      </c>
      <c r="H44" s="48"/>
      <c r="I44" s="49"/>
      <c r="J44" s="54"/>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row>
    <row r="45" spans="1:64" s="8" customFormat="1" ht="22.5" customHeight="1" thickBot="1" x14ac:dyDescent="0.25">
      <c r="A45" s="43">
        <v>29</v>
      </c>
      <c r="B45" s="15" t="s">
        <v>72</v>
      </c>
      <c r="C45" s="39"/>
      <c r="D45" s="46">
        <v>1</v>
      </c>
      <c r="E45" s="48">
        <f>$I$42</f>
        <v>44754</v>
      </c>
      <c r="F45" s="49">
        <f t="shared" ref="F45" si="31">E45+20</f>
        <v>44774</v>
      </c>
      <c r="G45" s="54">
        <v>21</v>
      </c>
      <c r="H45" s="48"/>
      <c r="I45" s="49"/>
      <c r="J45" s="54"/>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row>
    <row r="46" spans="1:64" s="8" customFormat="1" ht="22.5" customHeight="1" thickBot="1" x14ac:dyDescent="0.25">
      <c r="A46" s="43">
        <v>33</v>
      </c>
      <c r="B46" s="15" t="s">
        <v>56</v>
      </c>
      <c r="C46" s="39"/>
      <c r="D46" s="46"/>
      <c r="E46" s="48">
        <f>F45+1</f>
        <v>44775</v>
      </c>
      <c r="F46" s="49">
        <f>E46</f>
        <v>44775</v>
      </c>
      <c r="G46" s="54">
        <f t="shared" ref="G46" si="32">IF(OR(ISBLANK(E46),ISBLANK(F46)),"",F46-E46+1)</f>
        <v>1</v>
      </c>
      <c r="H46" s="48"/>
      <c r="I46" s="49"/>
      <c r="J46" s="54"/>
      <c r="K46" s="16"/>
      <c r="L46" s="16"/>
      <c r="M46" s="16"/>
      <c r="N46" s="16"/>
      <c r="O46" s="16"/>
      <c r="P46" s="16"/>
      <c r="Q46" s="16"/>
      <c r="R46" s="16"/>
      <c r="S46" s="16"/>
      <c r="T46" s="16"/>
      <c r="U46" s="16"/>
      <c r="V46" s="16"/>
      <c r="W46" s="17"/>
      <c r="X46" s="16"/>
      <c r="Y46" s="16"/>
      <c r="Z46" s="17"/>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row>
  </sheetData>
  <mergeCells count="1">
    <mergeCell ref="E3:F3"/>
  </mergeCells>
  <conditionalFormatting sqref="D8:D13">
    <cfRule type="dataBar" priority="90">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K8:BL25 K27:BL35 K43:BL46">
    <cfRule type="expression" dxfId="26" priority="91" stopIfTrue="1">
      <formula>NOT(AND(MAX($I8,$F8)&gt;=K$5,MIN($H8,$E8)&lt;L$5))</formula>
    </cfRule>
    <cfRule type="expression" dxfId="25" priority="92">
      <formula>AND($F8&gt;=K$5,$E8&lt;L$5)</formula>
    </cfRule>
    <cfRule type="expression" dxfId="24" priority="94" stopIfTrue="1">
      <formula>AND($I8&gt;=K$5,$H8&lt;L$5)</formula>
    </cfRule>
  </conditionalFormatting>
  <conditionalFormatting sqref="K6:BL13">
    <cfRule type="expression" dxfId="23" priority="87">
      <formula>AND(TODAY()&gt;=K$5,TODAY()&lt;L$5)</formula>
    </cfRule>
  </conditionalFormatting>
  <conditionalFormatting sqref="D22">
    <cfRule type="dataBar" priority="83">
      <dataBar>
        <cfvo type="num" val="0"/>
        <cfvo type="num" val="1"/>
        <color theme="7" tint="0.59999389629810485"/>
      </dataBar>
      <extLst>
        <ext xmlns:x14="http://schemas.microsoft.com/office/spreadsheetml/2009/9/main" uri="{B025F937-C7B1-47D3-B67F-A62EFF666E3E}">
          <x14:id>{73D7DDB1-19B3-49A9-BD44-485C470C4A8C}</x14:id>
        </ext>
      </extLst>
    </cfRule>
  </conditionalFormatting>
  <conditionalFormatting sqref="K22:BL22">
    <cfRule type="expression" dxfId="22" priority="82">
      <formula>AND(TODAY()&gt;=K$5,TODAY()&lt;L$5)</formula>
    </cfRule>
  </conditionalFormatting>
  <conditionalFormatting sqref="D23:D27">
    <cfRule type="dataBar" priority="73">
      <dataBar>
        <cfvo type="num" val="0"/>
        <cfvo type="num" val="1"/>
        <color theme="7" tint="0.59999389629810485"/>
      </dataBar>
      <extLst>
        <ext xmlns:x14="http://schemas.microsoft.com/office/spreadsheetml/2009/9/main" uri="{B025F937-C7B1-47D3-B67F-A62EFF666E3E}">
          <x14:id>{963F767B-793C-4C30-9EA2-E32DDA42219E}</x14:id>
        </ext>
      </extLst>
    </cfRule>
  </conditionalFormatting>
  <conditionalFormatting sqref="K23:BL25 K27:BL27">
    <cfRule type="expression" dxfId="21" priority="72">
      <formula>AND(TODAY()&gt;=K$5,TODAY()&lt;L$5)</formula>
    </cfRule>
  </conditionalFormatting>
  <conditionalFormatting sqref="D29">
    <cfRule type="dataBar" priority="68">
      <dataBar>
        <cfvo type="num" val="0"/>
        <cfvo type="num" val="1"/>
        <color theme="7" tint="0.59999389629810485"/>
      </dataBar>
      <extLst>
        <ext xmlns:x14="http://schemas.microsoft.com/office/spreadsheetml/2009/9/main" uri="{B025F937-C7B1-47D3-B67F-A62EFF666E3E}">
          <x14:id>{2E5435B1-AA17-4C80-9717-9163C93DE729}</x14:id>
        </ext>
      </extLst>
    </cfRule>
  </conditionalFormatting>
  <conditionalFormatting sqref="K29:BL29">
    <cfRule type="expression" dxfId="20" priority="67">
      <formula>AND(TODAY()&gt;=K$5,TODAY()&lt;L$5)</formula>
    </cfRule>
  </conditionalFormatting>
  <conditionalFormatting sqref="D29">
    <cfRule type="dataBar" priority="63">
      <dataBar>
        <cfvo type="num" val="0"/>
        <cfvo type="num" val="1"/>
        <color theme="7" tint="0.59999389629810485"/>
      </dataBar>
      <extLst>
        <ext xmlns:x14="http://schemas.microsoft.com/office/spreadsheetml/2009/9/main" uri="{B025F937-C7B1-47D3-B67F-A62EFF666E3E}">
          <x14:id>{EC40B489-2C85-4C94-84E6-6E4C90C8BC46}</x14:id>
        </ext>
      </extLst>
    </cfRule>
  </conditionalFormatting>
  <conditionalFormatting sqref="K29:BL29">
    <cfRule type="expression" dxfId="19" priority="62">
      <formula>AND(TODAY()&gt;=K$5,TODAY()&lt;L$5)</formula>
    </cfRule>
  </conditionalFormatting>
  <conditionalFormatting sqref="D30">
    <cfRule type="dataBar" priority="58">
      <dataBar>
        <cfvo type="num" val="0"/>
        <cfvo type="num" val="1"/>
        <color theme="7" tint="0.59999389629810485"/>
      </dataBar>
      <extLst>
        <ext xmlns:x14="http://schemas.microsoft.com/office/spreadsheetml/2009/9/main" uri="{B025F937-C7B1-47D3-B67F-A62EFF666E3E}">
          <x14:id>{F492657B-0AFA-443D-9AE0-67A688FE0EB1}</x14:id>
        </ext>
      </extLst>
    </cfRule>
  </conditionalFormatting>
  <conditionalFormatting sqref="K30:BL34">
    <cfRule type="expression" dxfId="18" priority="57">
      <formula>AND(TODAY()&gt;=K$5,TODAY()&lt;L$5)</formula>
    </cfRule>
  </conditionalFormatting>
  <conditionalFormatting sqref="D35">
    <cfRule type="dataBar" priority="53">
      <dataBar>
        <cfvo type="num" val="0"/>
        <cfvo type="num" val="1"/>
        <color theme="7" tint="0.59999389629810485"/>
      </dataBar>
      <extLst>
        <ext xmlns:x14="http://schemas.microsoft.com/office/spreadsheetml/2009/9/main" uri="{B025F937-C7B1-47D3-B67F-A62EFF666E3E}">
          <x14:id>{279E3718-5961-47CD-ACD3-56C3B117DF3F}</x14:id>
        </ext>
      </extLst>
    </cfRule>
  </conditionalFormatting>
  <conditionalFormatting sqref="K35:BL35">
    <cfRule type="expression" dxfId="17" priority="52">
      <formula>AND(TODAY()&gt;=K$5,TODAY()&lt;L$5)</formula>
    </cfRule>
  </conditionalFormatting>
  <conditionalFormatting sqref="D28">
    <cfRule type="dataBar" priority="48">
      <dataBar>
        <cfvo type="num" val="0"/>
        <cfvo type="num" val="1"/>
        <color theme="7" tint="0.59999389629810485"/>
      </dataBar>
      <extLst>
        <ext xmlns:x14="http://schemas.microsoft.com/office/spreadsheetml/2009/9/main" uri="{B025F937-C7B1-47D3-B67F-A62EFF666E3E}">
          <x14:id>{9CA2D10D-574D-41F4-83C9-FAEB1148BBDA}</x14:id>
        </ext>
      </extLst>
    </cfRule>
  </conditionalFormatting>
  <conditionalFormatting sqref="K28:BL28">
    <cfRule type="expression" dxfId="16" priority="47">
      <formula>AND(TODAY()&gt;=K$5,TODAY()&lt;L$5)</formula>
    </cfRule>
  </conditionalFormatting>
  <conditionalFormatting sqref="K14:BL21">
    <cfRule type="expression" dxfId="15" priority="42">
      <formula>AND(TODAY()&gt;=K$5,TODAY()&lt;L$5)</formula>
    </cfRule>
  </conditionalFormatting>
  <conditionalFormatting sqref="D14:D21">
    <cfRule type="dataBar" priority="43">
      <dataBar>
        <cfvo type="num" val="0"/>
        <cfvo type="num" val="1"/>
        <color theme="7" tint="0.59999389629810485"/>
      </dataBar>
      <extLst>
        <ext xmlns:x14="http://schemas.microsoft.com/office/spreadsheetml/2009/9/main" uri="{B025F937-C7B1-47D3-B67F-A62EFF666E3E}">
          <x14:id>{40D0B13A-3712-478E-A773-0FBC2EA9A866}</x14:id>
        </ext>
      </extLst>
    </cfRule>
  </conditionalFormatting>
  <conditionalFormatting sqref="K26:BL26">
    <cfRule type="expression" dxfId="14" priority="39" stopIfTrue="1">
      <formula>NOT(AND(MAX($I26,$F26)&gt;=K$5,MIN($H26,$E26)&lt;L$5))</formula>
    </cfRule>
    <cfRule type="expression" dxfId="13" priority="40">
      <formula>AND($F26&gt;=K$5,$E26&lt;L$5)</formula>
    </cfRule>
    <cfRule type="expression" dxfId="12" priority="41" stopIfTrue="1">
      <formula>AND($I26&gt;=K$5,$H26&lt;L$5)</formula>
    </cfRule>
  </conditionalFormatting>
  <conditionalFormatting sqref="K26:BL26">
    <cfRule type="expression" dxfId="11" priority="37">
      <formula>AND(TODAY()&gt;=K$5,TODAY()&lt;L$5)</formula>
    </cfRule>
  </conditionalFormatting>
  <conditionalFormatting sqref="K36:BL42">
    <cfRule type="expression" dxfId="10" priority="34" stopIfTrue="1">
      <formula>NOT(AND(MAX($I36,$F36)&gt;=K$5,MIN($H36,$E36)&lt;L$5))</formula>
    </cfRule>
    <cfRule type="expression" dxfId="9" priority="35">
      <formula>AND($F36&gt;=K$5,$E36&lt;L$5)</formula>
    </cfRule>
    <cfRule type="expression" dxfId="8" priority="36" stopIfTrue="1">
      <formula>AND($I36&gt;=K$5,$H36&lt;L$5)</formula>
    </cfRule>
  </conditionalFormatting>
  <conditionalFormatting sqref="D36">
    <cfRule type="dataBar" priority="33">
      <dataBar>
        <cfvo type="num" val="0"/>
        <cfvo type="num" val="1"/>
        <color theme="7" tint="0.59999389629810485"/>
      </dataBar>
      <extLst>
        <ext xmlns:x14="http://schemas.microsoft.com/office/spreadsheetml/2009/9/main" uri="{B025F937-C7B1-47D3-B67F-A62EFF666E3E}">
          <x14:id>{3BE3143D-B3CC-4049-9090-B24380DB3564}</x14:id>
        </ext>
      </extLst>
    </cfRule>
  </conditionalFormatting>
  <conditionalFormatting sqref="K36:BL36">
    <cfRule type="expression" dxfId="7" priority="32">
      <formula>AND(TODAY()&gt;=K$5,TODAY()&lt;L$5)</formula>
    </cfRule>
  </conditionalFormatting>
  <conditionalFormatting sqref="D36">
    <cfRule type="dataBar" priority="31">
      <dataBar>
        <cfvo type="num" val="0"/>
        <cfvo type="num" val="1"/>
        <color theme="7" tint="0.59999389629810485"/>
      </dataBar>
      <extLst>
        <ext xmlns:x14="http://schemas.microsoft.com/office/spreadsheetml/2009/9/main" uri="{B025F937-C7B1-47D3-B67F-A62EFF666E3E}">
          <x14:id>{956343F1-D62E-48B5-92EB-A0676B6FEAD7}</x14:id>
        </ext>
      </extLst>
    </cfRule>
  </conditionalFormatting>
  <conditionalFormatting sqref="K36:BL36">
    <cfRule type="expression" dxfId="6" priority="30">
      <formula>AND(TODAY()&gt;=K$5,TODAY()&lt;L$5)</formula>
    </cfRule>
  </conditionalFormatting>
  <conditionalFormatting sqref="D37">
    <cfRule type="dataBar" priority="29">
      <dataBar>
        <cfvo type="num" val="0"/>
        <cfvo type="num" val="1"/>
        <color theme="7" tint="0.59999389629810485"/>
      </dataBar>
      <extLst>
        <ext xmlns:x14="http://schemas.microsoft.com/office/spreadsheetml/2009/9/main" uri="{B025F937-C7B1-47D3-B67F-A62EFF666E3E}">
          <x14:id>{92533E72-D3F3-429D-89EB-1959855C1824}</x14:id>
        </ext>
      </extLst>
    </cfRule>
  </conditionalFormatting>
  <conditionalFormatting sqref="K37:BL41">
    <cfRule type="expression" dxfId="5" priority="28">
      <formula>AND(TODAY()&gt;=K$5,TODAY()&lt;L$5)</formula>
    </cfRule>
  </conditionalFormatting>
  <conditionalFormatting sqref="D42">
    <cfRule type="dataBar" priority="27">
      <dataBar>
        <cfvo type="num" val="0"/>
        <cfvo type="num" val="1"/>
        <color theme="7" tint="0.59999389629810485"/>
      </dataBar>
      <extLst>
        <ext xmlns:x14="http://schemas.microsoft.com/office/spreadsheetml/2009/9/main" uri="{B025F937-C7B1-47D3-B67F-A62EFF666E3E}">
          <x14:id>{7A4A89CA-CD74-4AE8-B8EF-FE43AADDF462}</x14:id>
        </ext>
      </extLst>
    </cfRule>
  </conditionalFormatting>
  <conditionalFormatting sqref="K42:BL42">
    <cfRule type="expression" dxfId="4" priority="26">
      <formula>AND(TODAY()&gt;=K$5,TODAY()&lt;L$5)</formula>
    </cfRule>
  </conditionalFormatting>
  <conditionalFormatting sqref="D43">
    <cfRule type="dataBar" priority="22">
      <dataBar>
        <cfvo type="num" val="0"/>
        <cfvo type="num" val="1"/>
        <color theme="7" tint="0.59999389629810485"/>
      </dataBar>
      <extLst>
        <ext xmlns:x14="http://schemas.microsoft.com/office/spreadsheetml/2009/9/main" uri="{B025F937-C7B1-47D3-B67F-A62EFF666E3E}">
          <x14:id>{2D382742-0A88-44FB-8AA9-E3910E71F86B}</x14:id>
        </ext>
      </extLst>
    </cfRule>
  </conditionalFormatting>
  <conditionalFormatting sqref="K43:BL43">
    <cfRule type="expression" dxfId="3" priority="21">
      <formula>AND(TODAY()&gt;=K$5,TODAY()&lt;L$5)</formula>
    </cfRule>
  </conditionalFormatting>
  <conditionalFormatting sqref="D43">
    <cfRule type="dataBar" priority="20">
      <dataBar>
        <cfvo type="num" val="0"/>
        <cfvo type="num" val="1"/>
        <color theme="7" tint="0.59999389629810485"/>
      </dataBar>
      <extLst>
        <ext xmlns:x14="http://schemas.microsoft.com/office/spreadsheetml/2009/9/main" uri="{B025F937-C7B1-47D3-B67F-A62EFF666E3E}">
          <x14:id>{8FFD29AB-3737-4A66-8F0A-C786ECFD9A7A}</x14:id>
        </ext>
      </extLst>
    </cfRule>
  </conditionalFormatting>
  <conditionalFormatting sqref="K43:BL43">
    <cfRule type="expression" dxfId="2" priority="19">
      <formula>AND(TODAY()&gt;=K$5,TODAY()&lt;L$5)</formula>
    </cfRule>
  </conditionalFormatting>
  <conditionalFormatting sqref="K44:BL45">
    <cfRule type="expression" dxfId="1" priority="17">
      <formula>AND(TODAY()&gt;=K$5,TODAY()&lt;L$5)</formula>
    </cfRule>
  </conditionalFormatting>
  <conditionalFormatting sqref="D46">
    <cfRule type="dataBar" priority="16">
      <dataBar>
        <cfvo type="num" val="0"/>
        <cfvo type="num" val="1"/>
        <color theme="7" tint="0.59999389629810485"/>
      </dataBar>
      <extLst>
        <ext xmlns:x14="http://schemas.microsoft.com/office/spreadsheetml/2009/9/main" uri="{B025F937-C7B1-47D3-B67F-A62EFF666E3E}">
          <x14:id>{E0B14C20-4574-4995-8166-CF49DA71BCD7}</x14:id>
        </ext>
      </extLst>
    </cfRule>
  </conditionalFormatting>
  <conditionalFormatting sqref="K46:BL46">
    <cfRule type="expression" dxfId="0" priority="15">
      <formula>AND(TODAY()&gt;=K$5,TODAY()&lt;L$5)</formula>
    </cfRule>
  </conditionalFormatting>
  <conditionalFormatting sqref="D44:D45">
    <cfRule type="dataBar" priority="8">
      <dataBar>
        <cfvo type="num" val="0"/>
        <cfvo type="num" val="1"/>
        <color theme="7" tint="0.59999389629810485"/>
      </dataBar>
      <extLst>
        <ext xmlns:x14="http://schemas.microsoft.com/office/spreadsheetml/2009/9/main" uri="{B025F937-C7B1-47D3-B67F-A62EFF666E3E}">
          <x14:id>{17576CA7-94E2-4ED9-B8A4-E48EF27BC6F3}</x14:id>
        </ext>
      </extLst>
    </cfRule>
  </conditionalFormatting>
  <conditionalFormatting sqref="D31">
    <cfRule type="dataBar" priority="13">
      <dataBar>
        <cfvo type="num" val="0"/>
        <cfvo type="num" val="1"/>
        <color theme="7" tint="0.59999389629810485"/>
      </dataBar>
      <extLst>
        <ext xmlns:x14="http://schemas.microsoft.com/office/spreadsheetml/2009/9/main" uri="{B025F937-C7B1-47D3-B67F-A62EFF666E3E}">
          <x14:id>{AA569E91-218F-4A53-983B-45E9C99FD416}</x14:id>
        </ext>
      </extLst>
    </cfRule>
  </conditionalFormatting>
  <conditionalFormatting sqref="D41">
    <cfRule type="dataBar" priority="7">
      <dataBar>
        <cfvo type="num" val="0"/>
        <cfvo type="num" val="1"/>
        <color theme="7" tint="0.59999389629810485"/>
      </dataBar>
      <extLst>
        <ext xmlns:x14="http://schemas.microsoft.com/office/spreadsheetml/2009/9/main" uri="{B025F937-C7B1-47D3-B67F-A62EFF666E3E}">
          <x14:id>{C96F469D-133B-4BE8-BCF4-D03D9A373F26}</x14:id>
        </ext>
      </extLst>
    </cfRule>
  </conditionalFormatting>
  <conditionalFormatting sqref="D34">
    <cfRule type="dataBar" priority="10">
      <dataBar>
        <cfvo type="num" val="0"/>
        <cfvo type="num" val="1"/>
        <color theme="7" tint="0.59999389629810485"/>
      </dataBar>
      <extLst>
        <ext xmlns:x14="http://schemas.microsoft.com/office/spreadsheetml/2009/9/main" uri="{B025F937-C7B1-47D3-B67F-A62EFF666E3E}">
          <x14:id>{08562578-9A35-448E-940F-0F86F7A63026}</x14:id>
        </ext>
      </extLst>
    </cfRule>
  </conditionalFormatting>
  <conditionalFormatting sqref="D39">
    <cfRule type="dataBar" priority="1">
      <dataBar>
        <cfvo type="num" val="0"/>
        <cfvo type="num" val="1"/>
        <color theme="7" tint="0.59999389629810485"/>
      </dataBar>
      <extLst>
        <ext xmlns:x14="http://schemas.microsoft.com/office/spreadsheetml/2009/9/main" uri="{B025F937-C7B1-47D3-B67F-A62EFF666E3E}">
          <x14:id>{88844948-ABE1-4191-A774-ADA8255F120E}</x14:id>
        </ext>
      </extLst>
    </cfRule>
  </conditionalFormatting>
  <conditionalFormatting sqref="D32">
    <cfRule type="dataBar" priority="5">
      <dataBar>
        <cfvo type="num" val="0"/>
        <cfvo type="num" val="1"/>
        <color theme="7" tint="0.59999389629810485"/>
      </dataBar>
      <extLst>
        <ext xmlns:x14="http://schemas.microsoft.com/office/spreadsheetml/2009/9/main" uri="{B025F937-C7B1-47D3-B67F-A62EFF666E3E}">
          <x14:id>{3484E2CD-CBB5-4436-9BBA-DA4643E025C2}</x14:id>
        </ext>
      </extLst>
    </cfRule>
  </conditionalFormatting>
  <conditionalFormatting sqref="D33">
    <cfRule type="dataBar" priority="4">
      <dataBar>
        <cfvo type="num" val="0"/>
        <cfvo type="num" val="1"/>
        <color theme="7" tint="0.59999389629810485"/>
      </dataBar>
      <extLst>
        <ext xmlns:x14="http://schemas.microsoft.com/office/spreadsheetml/2009/9/main" uri="{B025F937-C7B1-47D3-B67F-A62EFF666E3E}">
          <x14:id>{D6DAFDF5-5B69-456D-8F97-7A144BC30F7F}</x14:id>
        </ext>
      </extLst>
    </cfRule>
  </conditionalFormatting>
  <conditionalFormatting sqref="D38">
    <cfRule type="dataBar" priority="3">
      <dataBar>
        <cfvo type="num" val="0"/>
        <cfvo type="num" val="1"/>
        <color theme="7" tint="0.59999389629810485"/>
      </dataBar>
      <extLst>
        <ext xmlns:x14="http://schemas.microsoft.com/office/spreadsheetml/2009/9/main" uri="{B025F937-C7B1-47D3-B67F-A62EFF666E3E}">
          <x14:id>{F1C03ADA-5308-468A-8501-59C1AE415092}</x14:id>
        </ext>
      </extLst>
    </cfRule>
  </conditionalFormatting>
  <conditionalFormatting sqref="D40">
    <cfRule type="dataBar" priority="2">
      <dataBar>
        <cfvo type="num" val="0"/>
        <cfvo type="num" val="1"/>
        <color theme="7" tint="0.59999389629810485"/>
      </dataBar>
      <extLst>
        <ext xmlns:x14="http://schemas.microsoft.com/office/spreadsheetml/2009/9/main" uri="{B025F937-C7B1-47D3-B67F-A62EFF666E3E}">
          <x14:id>{396B6170-704C-47CA-AE28-4F7116CCE9F6}</x14:id>
        </ext>
      </extLst>
    </cfRule>
  </conditionalFormatting>
  <dataValidations disablePrompts="1" count="1">
    <dataValidation type="list" allowBlank="1" showInputMessage="1" showErrorMessage="1" sqref="E4" xr:uid="{00000000-0002-0000-0000-000000000000}">
      <formula1>"Daily,Weekly,Monthly,Quarterly"</formula1>
    </dataValidation>
  </dataValidations>
  <hyperlinks>
    <hyperlink ref="A30" r:id="rId1" display="https://www.vertex42.com/ExcelTemplates/project-planner-template.html" xr:uid="{00000000-0004-0000-0000-000000000000}"/>
    <hyperlink ref="A37" r:id="rId2" display="https://www.vertex42.com/ExcelTemplates/project-planner-template.html" xr:uid="{00000000-0004-0000-0000-000001000000}"/>
    <hyperlink ref="A32" r:id="rId3" display="https://www.vertex42.com/ExcelTemplates/project-planner-template.html" xr:uid="{00000000-0004-0000-0000-000002000000}"/>
    <hyperlink ref="A39" r:id="rId4" display="https://www.vertex42.com/ExcelTemplates/project-planner-template.html" xr:uid="{00000000-0004-0000-0000-000003000000}"/>
    <hyperlink ref="A41" r:id="rId5" display="https://www.vertex42.com/ExcelTemplates/project-planner-template.html" xr:uid="{00000000-0004-0000-0000-000004000000}"/>
    <hyperlink ref="A44" r:id="rId6" display="https://www.vertex42.com/ExcelTemplates/project-planner-template.html" xr:uid="{00000000-0004-0000-0000-000005000000}"/>
  </hyperlinks>
  <pageMargins left="0.35" right="0.35" top="0.35" bottom="0.5" header="0.3" footer="0.3"/>
  <pageSetup scale="43" fitToHeight="0" orientation="landscape" r:id="rId7"/>
  <headerFooter scaleWithDoc="0">
    <oddFooter>&amp;L&amp;"Arial,Regular"&amp;8&amp;K01+043https://www.vertex42.com/ExcelTemplates/construction-schedule.html&amp;R&amp;"Arial,Regular"&amp;8&amp;K01+043Construction Schedule Template © 2017 by Vertex42.com</oddFooter>
  </headerFooter>
  <drawing r:id="rId8"/>
  <legacyDrawing r:id="rId9"/>
  <mc:AlternateContent xmlns:mc="http://schemas.openxmlformats.org/markup-compatibility/2006">
    <mc:Choice Requires="x14">
      <controls>
        <mc:AlternateContent xmlns:mc="http://schemas.openxmlformats.org/markup-compatibility/2006">
          <mc:Choice Requires="x14">
            <control shapeId="6145" r:id="rId10" name="Scroll Bar 1">
              <controlPr defaultSize="0" print="0" autoPict="0">
                <anchor moveWithCells="1">
                  <from>
                    <xdr:col>9</xdr:col>
                    <xdr:colOff>552450</xdr:colOff>
                    <xdr:row>2</xdr:row>
                    <xdr:rowOff>171450</xdr:rowOff>
                  </from>
                  <to>
                    <xdr:col>28</xdr:col>
                    <xdr:colOff>28575</xdr:colOff>
                    <xdr:row>3</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D8:D13</xm:sqref>
        </x14:conditionalFormatting>
        <x14:conditionalFormatting xmlns:xm="http://schemas.microsoft.com/office/excel/2006/main">
          <x14:cfRule type="dataBar" id="{73D7DDB1-19B3-49A9-BD44-485C470C4A8C}">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963F767B-793C-4C30-9EA2-E32DDA42219E}">
            <x14:dataBar minLength="0" maxLength="100" gradient="0">
              <x14:cfvo type="num">
                <xm:f>0</xm:f>
              </x14:cfvo>
              <x14:cfvo type="num">
                <xm:f>1</xm:f>
              </x14:cfvo>
              <x14:negativeFillColor rgb="FFFF0000"/>
              <x14:axisColor rgb="FF000000"/>
            </x14:dataBar>
          </x14:cfRule>
          <xm:sqref>D23:D27</xm:sqref>
        </x14:conditionalFormatting>
        <x14:conditionalFormatting xmlns:xm="http://schemas.microsoft.com/office/excel/2006/main">
          <x14:cfRule type="dataBar" id="{2E5435B1-AA17-4C80-9717-9163C93DE729}">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EC40B489-2C85-4C94-84E6-6E4C90C8BC46}">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F492657B-0AFA-443D-9AE0-67A688FE0EB1}">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279E3718-5961-47CD-ACD3-56C3B117DF3F}">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9CA2D10D-574D-41F4-83C9-FAEB1148BBD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40D0B13A-3712-478E-A773-0FBC2EA9A866}">
            <x14:dataBar minLength="0" maxLength="100" gradient="0">
              <x14:cfvo type="num">
                <xm:f>0</xm:f>
              </x14:cfvo>
              <x14:cfvo type="num">
                <xm:f>1</xm:f>
              </x14:cfvo>
              <x14:negativeFillColor rgb="FFFF0000"/>
              <x14:axisColor rgb="FF000000"/>
            </x14:dataBar>
          </x14:cfRule>
          <xm:sqref>D14:D21</xm:sqref>
        </x14:conditionalFormatting>
        <x14:conditionalFormatting xmlns:xm="http://schemas.microsoft.com/office/excel/2006/main">
          <x14:cfRule type="dataBar" id="{3BE3143D-B3CC-4049-9090-B24380DB3564}">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956343F1-D62E-48B5-92EB-A0676B6FEAD7}">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92533E72-D3F3-429D-89EB-1959855C1824}">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7A4A89CA-CD74-4AE8-B8EF-FE43AADDF462}">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2D382742-0A88-44FB-8AA9-E3910E71F86B}">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8FFD29AB-3737-4A66-8F0A-C786ECFD9A7A}">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E0B14C20-4574-4995-8166-CF49DA71BCD7}">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17576CA7-94E2-4ED9-B8A4-E48EF27BC6F3}">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AA569E91-218F-4A53-983B-45E9C99FD416}">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C96F469D-133B-4BE8-BCF4-D03D9A373F26}">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08562578-9A35-448E-940F-0F86F7A63026}">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88844948-ABE1-4191-A774-ADA8255F120E}">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3484E2CD-CBB5-4436-9BBA-DA4643E025C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D6DAFDF5-5B69-456D-8F97-7A144BC30F7F}">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F1C03ADA-5308-468A-8501-59C1AE415092}">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396B6170-704C-47CA-AE28-4F7116CCE9F6}">
            <x14:dataBar minLength="0" maxLength="100" gradient="0">
              <x14:cfvo type="num">
                <xm:f>0</xm:f>
              </x14:cfvo>
              <x14:cfvo type="num">
                <xm:f>1</xm:f>
              </x14:cfvo>
              <x14:negativeFillColor rgb="FFFF0000"/>
              <x14:axisColor rgb="FF000000"/>
            </x14:dataBar>
          </x14:cfRule>
          <xm:sqref>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2" t="s">
        <v>29</v>
      </c>
      <c r="C2" s="72"/>
    </row>
    <row r="3" spans="1:4" x14ac:dyDescent="0.2">
      <c r="C3" s="21" t="s">
        <v>14</v>
      </c>
    </row>
    <row r="4" spans="1:4" ht="15" x14ac:dyDescent="0.25">
      <c r="A4" s="6" t="s">
        <v>1</v>
      </c>
      <c r="B4" s="5"/>
      <c r="D4" s="5"/>
    </row>
    <row r="5" spans="1:4" ht="57" x14ac:dyDescent="0.2">
      <c r="B5" s="7" t="s">
        <v>44</v>
      </c>
      <c r="D5" s="5"/>
    </row>
    <row r="6" spans="1:4" x14ac:dyDescent="0.2">
      <c r="B6" s="7"/>
      <c r="D6" s="5"/>
    </row>
    <row r="7" spans="1:4" x14ac:dyDescent="0.2">
      <c r="B7" s="18"/>
      <c r="D7" s="5"/>
    </row>
    <row r="8" spans="1:4" ht="15" x14ac:dyDescent="0.2">
      <c r="B8" s="19" t="s">
        <v>13</v>
      </c>
      <c r="D8" s="5"/>
    </row>
    <row r="9" spans="1:4" ht="15.75" x14ac:dyDescent="0.2">
      <c r="B9" s="20" t="s">
        <v>41</v>
      </c>
      <c r="D9" s="5"/>
    </row>
    <row r="10" spans="1:4" x14ac:dyDescent="0.2">
      <c r="B10" s="18"/>
      <c r="D10" s="5"/>
    </row>
    <row r="11" spans="1:4" x14ac:dyDescent="0.2">
      <c r="B11" s="7"/>
      <c r="D11" s="5"/>
    </row>
    <row r="12" spans="1:4" ht="15" x14ac:dyDescent="0.25">
      <c r="A12" s="6" t="s">
        <v>6</v>
      </c>
      <c r="B12" s="7"/>
      <c r="D12" s="5"/>
    </row>
    <row r="13" spans="1:4" ht="28.5" x14ac:dyDescent="0.2">
      <c r="B13" s="7" t="s">
        <v>11</v>
      </c>
      <c r="D13" s="5"/>
    </row>
    <row r="14" spans="1:4" x14ac:dyDescent="0.2">
      <c r="B14" s="7"/>
      <c r="D14" s="5"/>
    </row>
    <row r="15" spans="1:4" ht="15" x14ac:dyDescent="0.25">
      <c r="A15" s="6" t="s">
        <v>30</v>
      </c>
      <c r="B15" s="7"/>
      <c r="D15" s="5"/>
    </row>
    <row r="16" spans="1:4" ht="28.5" x14ac:dyDescent="0.2">
      <c r="B16" s="7" t="s">
        <v>31</v>
      </c>
      <c r="D16" s="5"/>
    </row>
    <row r="17" spans="1:4" x14ac:dyDescent="0.2">
      <c r="B17" s="7"/>
      <c r="D17" s="5"/>
    </row>
    <row r="18" spans="1:4" ht="15" x14ac:dyDescent="0.25">
      <c r="A18" s="6" t="s">
        <v>12</v>
      </c>
      <c r="B18" s="7"/>
      <c r="D18" s="5"/>
    </row>
    <row r="19" spans="1:4" ht="28.5" x14ac:dyDescent="0.2">
      <c r="B19" s="7" t="s">
        <v>32</v>
      </c>
      <c r="D19" s="5"/>
    </row>
    <row r="20" spans="1:4" x14ac:dyDescent="0.2">
      <c r="B20" s="7"/>
      <c r="D20" s="5"/>
    </row>
    <row r="21" spans="1:4" ht="15" x14ac:dyDescent="0.25">
      <c r="A21" s="6" t="s">
        <v>4</v>
      </c>
      <c r="B21" s="7"/>
      <c r="D21" s="5"/>
    </row>
    <row r="22" spans="1:4" ht="42.75" x14ac:dyDescent="0.2">
      <c r="B22" s="7" t="s">
        <v>33</v>
      </c>
    </row>
    <row r="23" spans="1:4" x14ac:dyDescent="0.2">
      <c r="B23" s="7"/>
    </row>
    <row r="24" spans="1:4" ht="28.5" x14ac:dyDescent="0.2">
      <c r="B24" s="7" t="s">
        <v>5</v>
      </c>
    </row>
    <row r="26" spans="1:4" ht="15" x14ac:dyDescent="0.25">
      <c r="A26" s="6" t="s">
        <v>34</v>
      </c>
      <c r="B26" s="7"/>
    </row>
    <row r="27" spans="1:4" x14ac:dyDescent="0.2">
      <c r="B27" s="7" t="s">
        <v>35</v>
      </c>
    </row>
    <row r="28" spans="1:4" x14ac:dyDescent="0.2">
      <c r="B28" s="58" t="s">
        <v>42</v>
      </c>
    </row>
  </sheetData>
  <mergeCells count="1">
    <mergeCell ref="B2:C2"/>
  </mergeCells>
  <hyperlinks>
    <hyperlink ref="B2" r:id="rId1" xr:uid="{00000000-0004-0000-0100-000000000000}"/>
    <hyperlink ref="B9" r:id="rId2" display="Get Gantt Chart Template Pro for Excel" xr:uid="{00000000-0004-0000-0100-000001000000}"/>
    <hyperlink ref="B28" r:id="rId3" display="Project Management Template"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25" x14ac:dyDescent="0.2"/>
  <cols>
    <col min="1" max="1" width="2.625" style="30" customWidth="1"/>
    <col min="2" max="2" width="66.5" style="30" customWidth="1"/>
  </cols>
  <sheetData>
    <row r="1" spans="1:3" ht="35.25" customHeight="1" x14ac:dyDescent="0.2">
      <c r="A1" s="22"/>
      <c r="B1" s="23" t="s">
        <v>36</v>
      </c>
      <c r="C1" s="24"/>
    </row>
    <row r="2" spans="1:3" ht="15" x14ac:dyDescent="0.2">
      <c r="A2" s="22"/>
      <c r="B2" s="25"/>
      <c r="C2" s="24"/>
    </row>
    <row r="3" spans="1:3" x14ac:dyDescent="0.2">
      <c r="A3" s="22"/>
      <c r="B3" s="26" t="s">
        <v>15</v>
      </c>
      <c r="C3" s="24"/>
    </row>
    <row r="4" spans="1:3" x14ac:dyDescent="0.2">
      <c r="A4" s="22"/>
      <c r="B4" s="31" t="s">
        <v>29</v>
      </c>
      <c r="C4" s="24"/>
    </row>
    <row r="5" spans="1:3" ht="15" x14ac:dyDescent="0.2">
      <c r="A5" s="22"/>
      <c r="B5" s="27"/>
      <c r="C5" s="24"/>
    </row>
    <row r="6" spans="1:3" ht="15.75" x14ac:dyDescent="0.25">
      <c r="A6" s="22"/>
      <c r="B6" s="28" t="s">
        <v>14</v>
      </c>
      <c r="C6" s="24"/>
    </row>
    <row r="7" spans="1:3" ht="15" x14ac:dyDescent="0.2">
      <c r="A7" s="22"/>
      <c r="B7" s="27"/>
      <c r="C7" s="24"/>
    </row>
    <row r="8" spans="1:3" ht="30" x14ac:dyDescent="0.2">
      <c r="A8" s="22"/>
      <c r="B8" s="27" t="s">
        <v>2</v>
      </c>
      <c r="C8" s="24"/>
    </row>
    <row r="9" spans="1:3" ht="15" x14ac:dyDescent="0.2">
      <c r="A9" s="22"/>
      <c r="B9" s="27"/>
      <c r="C9" s="24"/>
    </row>
    <row r="10" spans="1:3" ht="30" x14ac:dyDescent="0.2">
      <c r="A10" s="22"/>
      <c r="B10" s="27" t="s">
        <v>16</v>
      </c>
      <c r="C10" s="24"/>
    </row>
    <row r="11" spans="1:3" ht="15" x14ac:dyDescent="0.2">
      <c r="A11" s="22"/>
      <c r="B11" s="27"/>
      <c r="C11" s="24"/>
    </row>
    <row r="12" spans="1:3" ht="30" x14ac:dyDescent="0.2">
      <c r="A12" s="22"/>
      <c r="B12" s="27" t="s">
        <v>17</v>
      </c>
      <c r="C12" s="24"/>
    </row>
    <row r="13" spans="1:3" ht="15" x14ac:dyDescent="0.2">
      <c r="A13" s="22"/>
      <c r="B13" s="27"/>
      <c r="C13" s="24"/>
    </row>
    <row r="14" spans="1:3" ht="15" x14ac:dyDescent="0.2">
      <c r="A14" s="22"/>
      <c r="B14" s="32" t="s">
        <v>3</v>
      </c>
      <c r="C14" s="24"/>
    </row>
    <row r="15" spans="1:3" ht="15" x14ac:dyDescent="0.2">
      <c r="A15" s="22"/>
      <c r="B15" s="29"/>
      <c r="C15" s="24"/>
    </row>
    <row r="16" spans="1:3" ht="15.75" x14ac:dyDescent="0.25">
      <c r="A16" s="22"/>
      <c r="B16" s="56" t="s">
        <v>37</v>
      </c>
      <c r="C16" s="24"/>
    </row>
    <row r="17" spans="1:3" x14ac:dyDescent="0.2">
      <c r="A17" s="22"/>
      <c r="B17" s="22"/>
      <c r="C17" s="24"/>
    </row>
    <row r="18" spans="1:3" x14ac:dyDescent="0.2">
      <c r="A18" s="22"/>
      <c r="B18" s="22"/>
      <c r="C18" s="24"/>
    </row>
    <row r="19" spans="1:3" x14ac:dyDescent="0.2">
      <c r="A19" s="22"/>
      <c r="B19" s="22"/>
      <c r="C19" s="24"/>
    </row>
    <row r="20" spans="1:3" x14ac:dyDescent="0.2">
      <c r="A20" s="22"/>
      <c r="B20" s="22"/>
      <c r="C20" s="24"/>
    </row>
    <row r="21" spans="1:3" x14ac:dyDescent="0.2">
      <c r="A21" s="22"/>
      <c r="B21" s="22"/>
      <c r="C21" s="24"/>
    </row>
    <row r="22" spans="1:3" x14ac:dyDescent="0.2">
      <c r="A22" s="22"/>
      <c r="B22" s="22"/>
      <c r="C22" s="24"/>
    </row>
    <row r="23" spans="1:3" x14ac:dyDescent="0.2">
      <c r="A23" s="22"/>
      <c r="B23" s="22"/>
      <c r="C23" s="24"/>
    </row>
    <row r="24" spans="1:3" x14ac:dyDescent="0.2">
      <c r="A24" s="22"/>
      <c r="B24" s="22"/>
      <c r="C24" s="24"/>
    </row>
    <row r="25" spans="1:3" x14ac:dyDescent="0.2">
      <c r="A25" s="22"/>
      <c r="B25" s="22"/>
      <c r="C25" s="24"/>
    </row>
    <row r="26" spans="1:3" x14ac:dyDescent="0.2">
      <c r="A26" s="22"/>
      <c r="B26" s="22"/>
      <c r="C26" s="24"/>
    </row>
    <row r="27" spans="1:3" x14ac:dyDescent="0.2">
      <c r="A27" s="22"/>
      <c r="B27" s="22"/>
      <c r="C27" s="24"/>
    </row>
    <row r="28" spans="1:3" x14ac:dyDescent="0.2">
      <c r="A28" s="22"/>
      <c r="B28" s="22"/>
      <c r="C28" s="24"/>
    </row>
  </sheetData>
  <hyperlinks>
    <hyperlink ref="B14" r:id="rId1" xr:uid="{00000000-0004-0000-0200-000000000000}"/>
    <hyperlink ref="B4" r:id="rId2" xr:uid="{00000000-0004-0000-02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Phùng Lê Đình</cp:lastModifiedBy>
  <cp:lastPrinted>2017-01-28T01:37:13Z</cp:lastPrinted>
  <dcterms:created xsi:type="dcterms:W3CDTF">2017-01-09T18:01:51Z</dcterms:created>
  <dcterms:modified xsi:type="dcterms:W3CDTF">2022-07-25T15:20:10Z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