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<sst xmlns="http://schemas.openxmlformats.org/spreadsheetml/2006/main" count="675" uniqueCount="141">
  <si>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</si>
  <si>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</si>
  <si>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</si>
  <si>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</si>
  <si>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</si>
  <si>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</si>
  <si>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</si>
  <si>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</si>
  <si>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</si>
  <si>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</si>
  <si>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</si>
  <si>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</si>
  <si>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20211214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</si>
  <si>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</si>
  <si>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</si>
  <si>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</si>
  <si>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</si>
  <si>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</si>
  <si>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</si>
  <si>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</si>
  <si>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11792</t>
  </si>
  <si>
    <t>シティグループ証券</t>
  </si>
  <si>
    <t>Citigroup Global Markets Japan</t>
  </si>
  <si>
    <t>2</t>
  </si>
  <si>
    <t>11256</t>
  </si>
  <si>
    <t>ＳＢＩ証券</t>
  </si>
  <si>
    <t>SBI SECURITIES</t>
  </si>
  <si>
    <t>3</t>
  </si>
  <si>
    <t>11560</t>
  </si>
  <si>
    <t>ゴールドマン証券</t>
  </si>
  <si>
    <t>Goldman Sachs Japan</t>
  </si>
  <si>
    <t>12400</t>
  </si>
  <si>
    <t>野村証券</t>
  </si>
  <si>
    <t>The Nomura Securities</t>
  </si>
  <si>
    <t>4</t>
  </si>
  <si>
    <t>11746</t>
  </si>
  <si>
    <t>ＵＢＳ証券</t>
  </si>
  <si>
    <t>UBS Securities Japan</t>
  </si>
  <si>
    <t>5</t>
  </si>
  <si>
    <t>11788</t>
  </si>
  <si>
    <t>ソシエテＧ証券</t>
  </si>
  <si>
    <t>Societe Generale Securities Japan</t>
  </si>
  <si>
    <t>6</t>
  </si>
  <si>
    <t>12000</t>
  </si>
  <si>
    <t>大和証券</t>
  </si>
  <si>
    <t>Daiwa Securities</t>
  </si>
  <si>
    <t>7</t>
  </si>
  <si>
    <t>12800</t>
  </si>
  <si>
    <t>モルガンＭＵＦＧ証券</t>
  </si>
  <si>
    <t>Morgan Stanley MUFG Securities</t>
  </si>
  <si>
    <t>8</t>
  </si>
  <si>
    <t>9</t>
  </si>
  <si>
    <t>10</t>
  </si>
  <si>
    <t>12410</t>
  </si>
  <si>
    <t>バークレイズ証券</t>
  </si>
  <si>
    <t>Barclays Securities Japan</t>
  </si>
  <si>
    <t>12336</t>
  </si>
  <si>
    <t>日産証券</t>
  </si>
  <si>
    <t>Nissan Securities</t>
  </si>
  <si>
    <t>11</t>
  </si>
  <si>
    <t>12792</t>
  </si>
  <si>
    <t>ビーオブエー証券</t>
  </si>
  <si>
    <t>BofA Securities Japan</t>
  </si>
  <si>
    <t>12328</t>
  </si>
  <si>
    <t>ＳＭＢＣ日興証券</t>
  </si>
  <si>
    <t>SMBC Nikko Securities</t>
  </si>
  <si>
    <t>12</t>
  </si>
  <si>
    <t>11696</t>
  </si>
  <si>
    <t>みずほ証券</t>
  </si>
  <si>
    <t>Mizuho Securities</t>
  </si>
  <si>
    <t>12176</t>
  </si>
  <si>
    <t>ドイツ証券</t>
  </si>
  <si>
    <t>Deutsche Securities</t>
  </si>
  <si>
    <t>13</t>
  </si>
  <si>
    <t>11714</t>
  </si>
  <si>
    <t>ＪＰモルガン証券</t>
  </si>
  <si>
    <t>JPMorgan Securities Japan</t>
  </si>
  <si>
    <t>14</t>
  </si>
  <si>
    <t>12428</t>
  </si>
  <si>
    <t>ＢＮＰパリバ証券</t>
  </si>
  <si>
    <t>BNP Paribas Securities(Japan)Limited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</si>
  <si>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</si>
  <si>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</si>
  <si>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</si>
  <si>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</si>
  <si>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</si>
  <si>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</si>
  <si>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</si>
  <si>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</si>
  <si>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</si>
  <si>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</si>
  <si>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11520</t>
  </si>
  <si>
    <t>三菱ＵＦＪ証券</t>
  </si>
  <si>
    <t>Mitsubishi UFJ Morgan Stanley Securities</t>
  </si>
  <si>
    <t>12724</t>
  </si>
  <si>
    <t>ＨＳＢＣ証券</t>
  </si>
  <si>
    <t>HSBC SECURITIES (JAPAN)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</si>
  <si>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</si>
  <si>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</si>
  <si>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</si>
  <si>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</si>
  <si>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</si>
  <si>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</si>
  <si>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15</t>
  </si>
  <si>
    <t>16</t>
  </si>
  <si>
    <t>－</t>
  </si>
  <si>
    <t>NK225E</t>
  </si>
  <si>
    <t>137017518</t>
  </si>
  <si>
    <t>NIKKEI 225 OOP P2201-27500</t>
  </si>
  <si>
    <t>137017718</t>
  </si>
  <si>
    <t>NIKKEI 225 OOP P2201-27750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</si>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</sst>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1635</f>
        <v>1635.0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1204</f>
        <v>1204.0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820</f>
        <v>820.0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820</f>
        <v>820.0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602</f>
        <v>602.0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585</f>
        <v>585.0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416</f>
        <v>416.0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502</f>
        <v>502.0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359</f>
        <v>359.0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356</f>
        <v>356.0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298</f>
        <v>298.0</v>
      </c>
      <c r="I14" s="2" t="s">
        <v>42</v>
      </c>
      <c r="J14" s="10" t="s">
        <v>17</v>
      </c>
      <c r="K14" s="10" t="s">
        <v>18</v>
      </c>
      <c r="L14" s="10" t="s">
        <v>19</v>
      </c>
      <c r="M14" s="3" t="n">
        <f>330</f>
        <v>330.0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216</f>
        <v>216.0</v>
      </c>
      <c r="I15" s="2" t="s">
        <v>46</v>
      </c>
      <c r="J15" s="10" t="s">
        <v>28</v>
      </c>
      <c r="K15" s="10" t="s">
        <v>29</v>
      </c>
      <c r="L15" s="10" t="s">
        <v>30</v>
      </c>
      <c r="M15" s="3" t="n">
        <f>300</f>
        <v>300.0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35</v>
      </c>
      <c r="F16" s="10" t="s">
        <v>36</v>
      </c>
      <c r="G16" s="10" t="s">
        <v>37</v>
      </c>
      <c r="H16" s="3" t="n">
        <f>111</f>
        <v>111.0</v>
      </c>
      <c r="I16" s="2" t="s">
        <v>50</v>
      </c>
      <c r="J16" s="10" t="s">
        <v>47</v>
      </c>
      <c r="K16" s="10" t="s">
        <v>48</v>
      </c>
      <c r="L16" s="10" t="s">
        <v>49</v>
      </c>
      <c r="M16" s="3" t="n">
        <f>176</f>
        <v>176.0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39</v>
      </c>
      <c r="F17" s="10" t="s">
        <v>40</v>
      </c>
      <c r="G17" s="10" t="s">
        <v>41</v>
      </c>
      <c r="H17" s="3" t="n">
        <f>80</f>
        <v>80.0</v>
      </c>
      <c r="I17" s="2" t="s">
        <v>51</v>
      </c>
      <c r="J17" s="10" t="s">
        <v>43</v>
      </c>
      <c r="K17" s="10" t="s">
        <v>44</v>
      </c>
      <c r="L17" s="10" t="s">
        <v>45</v>
      </c>
      <c r="M17" s="3" t="n">
        <f>149</f>
        <v>149.0</v>
      </c>
    </row>
    <row r="18">
      <c r="A18" s="2" t="s">
        <v>13</v>
      </c>
      <c r="B18" s="10" t="s">
        <v>14</v>
      </c>
      <c r="C18" s="10" t="s">
        <v>15</v>
      </c>
      <c r="D18" s="2" t="s">
        <v>52</v>
      </c>
      <c r="E18" s="10" t="s">
        <v>53</v>
      </c>
      <c r="F18" s="10" t="s">
        <v>54</v>
      </c>
      <c r="G18" s="10" t="s">
        <v>55</v>
      </c>
      <c r="H18" s="3" t="n">
        <f>64</f>
        <v>64.0</v>
      </c>
      <c r="I18" s="2" t="s">
        <v>52</v>
      </c>
      <c r="J18" s="10" t="s">
        <v>56</v>
      </c>
      <c r="K18" s="10" t="s">
        <v>57</v>
      </c>
      <c r="L18" s="10" t="s">
        <v>58</v>
      </c>
      <c r="M18" s="3" t="n">
        <f>117</f>
        <v>117.0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53</f>
        <v>53.0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65</f>
        <v>65.0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12</f>
        <v>12.0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39</f>
        <v>39.0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9</f>
        <v>9.0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33</f>
        <v>33.0</v>
      </c>
    </row>
    <row r="22">
      <c r="A22" s="2" t="s">
        <v>13</v>
      </c>
      <c r="B22" s="10" t="s">
        <v>14</v>
      </c>
      <c r="C22" s="10" t="s">
        <v>15</v>
      </c>
      <c r="D22" s="2" t="s">
        <v>73</v>
      </c>
      <c r="E22" s="10" t="s">
        <v>70</v>
      </c>
      <c r="F22" s="10" t="s">
        <v>71</v>
      </c>
      <c r="G22" s="10" t="s">
        <v>72</v>
      </c>
      <c r="H22" s="3" t="n">
        <f>9</f>
        <v>9.0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8</f>
        <v>8.0</v>
      </c>
    </row>
    <row r="23">
      <c r="A23" s="2" t="s">
        <v>81</v>
      </c>
      <c r="B23" s="10" t="s">
        <v>82</v>
      </c>
      <c r="C23" s="10" t="s">
        <v>83</v>
      </c>
      <c r="D23" s="2" t="s">
        <v>16</v>
      </c>
      <c r="E23" s="10" t="s">
        <v>24</v>
      </c>
      <c r="F23" s="10" t="s">
        <v>25</v>
      </c>
      <c r="G23" s="10" t="s">
        <v>26</v>
      </c>
      <c r="H23" s="3" t="n">
        <f>3192</f>
        <v>3192.0</v>
      </c>
      <c r="I23" s="2" t="s">
        <v>16</v>
      </c>
      <c r="J23" s="10" t="s">
        <v>24</v>
      </c>
      <c r="K23" s="10" t="s">
        <v>25</v>
      </c>
      <c r="L23" s="10" t="s">
        <v>26</v>
      </c>
      <c r="M23" s="3" t="n">
        <f>3192</f>
        <v>3192.0</v>
      </c>
    </row>
    <row r="24">
      <c r="A24" s="2" t="s">
        <v>81</v>
      </c>
      <c r="B24" s="10" t="s">
        <v>84</v>
      </c>
      <c r="C24" s="10" t="s">
        <v>85</v>
      </c>
      <c r="D24" s="2" t="s">
        <v>16</v>
      </c>
      <c r="E24" s="10" t="s">
        <v>24</v>
      </c>
      <c r="F24" s="10" t="s">
        <v>25</v>
      </c>
      <c r="G24" s="10" t="s">
        <v>26</v>
      </c>
      <c r="H24" s="3" t="n">
        <f>45</f>
        <v>45.0</v>
      </c>
      <c r="I24" s="2" t="s">
        <v>16</v>
      </c>
      <c r="J24" s="10" t="s">
        <v>24</v>
      </c>
      <c r="K24" s="10" t="s">
        <v>25</v>
      </c>
      <c r="L24" s="10" t="s">
        <v>26</v>
      </c>
      <c r="M24" s="3" t="n">
        <f>45</f>
        <v>45.0</v>
      </c>
    </row>
    <row r="25">
      <c r="A25" s="2" t="s">
        <v>81</v>
      </c>
      <c r="B25" s="10" t="s">
        <v>86</v>
      </c>
      <c r="C25" s="10" t="s">
        <v>87</v>
      </c>
      <c r="D25" s="2" t="s">
        <v>16</v>
      </c>
      <c r="E25" s="10" t="s">
        <v>24</v>
      </c>
      <c r="F25" s="10" t="s">
        <v>25</v>
      </c>
      <c r="G25" s="10" t="s">
        <v>26</v>
      </c>
      <c r="H25" s="3" t="n">
        <f>23563</f>
        <v>23563.0</v>
      </c>
      <c r="I25" s="2" t="s">
        <v>16</v>
      </c>
      <c r="J25" s="10" t="s">
        <v>24</v>
      </c>
      <c r="K25" s="10" t="s">
        <v>25</v>
      </c>
      <c r="L25" s="10" t="s">
        <v>26</v>
      </c>
      <c r="M25" s="3" t="n">
        <f>23563</f>
        <v>23563.0</v>
      </c>
    </row>
    <row r="26">
      <c r="A26" s="2" t="s">
        <v>81</v>
      </c>
      <c r="B26" s="10" t="s">
        <v>86</v>
      </c>
      <c r="C26" s="10" t="s">
        <v>87</v>
      </c>
      <c r="D26" s="2" t="s">
        <v>23</v>
      </c>
      <c r="E26" s="10" t="s">
        <v>31</v>
      </c>
      <c r="F26" s="10" t="s">
        <v>32</v>
      </c>
      <c r="G26" s="10" t="s">
        <v>33</v>
      </c>
      <c r="H26" s="3" t="n">
        <f>1478</f>
        <v>1478.0</v>
      </c>
      <c r="I26" s="2" t="s">
        <v>23</v>
      </c>
      <c r="J26" s="10" t="s">
        <v>31</v>
      </c>
      <c r="K26" s="10" t="s">
        <v>32</v>
      </c>
      <c r="L26" s="10" t="s">
        <v>33</v>
      </c>
      <c r="M26" s="3" t="n">
        <f>1478</f>
        <v>1478.0</v>
      </c>
    </row>
    <row r="27">
      <c r="A27" s="2" t="s">
        <v>81</v>
      </c>
      <c r="B27" s="10" t="s">
        <v>86</v>
      </c>
      <c r="C27" s="10" t="s">
        <v>87</v>
      </c>
      <c r="D27" s="2" t="s">
        <v>27</v>
      </c>
      <c r="E27" s="10" t="s">
        <v>47</v>
      </c>
      <c r="F27" s="10" t="s">
        <v>48</v>
      </c>
      <c r="G27" s="10" t="s">
        <v>49</v>
      </c>
      <c r="H27" s="3" t="n">
        <f>42</f>
        <v>42.0</v>
      </c>
      <c r="I27" s="2" t="s">
        <v>27</v>
      </c>
      <c r="J27" s="10" t="s">
        <v>47</v>
      </c>
      <c r="K27" s="10" t="s">
        <v>48</v>
      </c>
      <c r="L27" s="10" t="s">
        <v>49</v>
      </c>
      <c r="M27" s="3" t="n">
        <f>42</f>
        <v>42.0</v>
      </c>
    </row>
    <row r="28">
      <c r="A28" s="2" t="s">
        <v>88</v>
      </c>
      <c r="B28" s="10" t="s">
        <v>89</v>
      </c>
      <c r="C28" s="10" t="s">
        <v>90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2276</f>
        <v>2276.0</v>
      </c>
      <c r="I28" s="2" t="s">
        <v>16</v>
      </c>
      <c r="J28" s="10" t="s">
        <v>60</v>
      </c>
      <c r="K28" s="10" t="s">
        <v>61</v>
      </c>
      <c r="L28" s="10" t="s">
        <v>62</v>
      </c>
      <c r="M28" s="3" t="n">
        <f>1189</f>
        <v>1189.0</v>
      </c>
    </row>
    <row r="29">
      <c r="A29" s="2" t="s">
        <v>88</v>
      </c>
      <c r="B29" s="10" t="s">
        <v>89</v>
      </c>
      <c r="C29" s="10" t="s">
        <v>90</v>
      </c>
      <c r="D29" s="2" t="s">
        <v>23</v>
      </c>
      <c r="E29" s="10" t="s">
        <v>43</v>
      </c>
      <c r="F29" s="10" t="s">
        <v>44</v>
      </c>
      <c r="G29" s="10" t="s">
        <v>45</v>
      </c>
      <c r="H29" s="3" t="n">
        <f>979</f>
        <v>979.0</v>
      </c>
      <c r="I29" s="2" t="s">
        <v>23</v>
      </c>
      <c r="J29" s="10" t="s">
        <v>28</v>
      </c>
      <c r="K29" s="10" t="s">
        <v>29</v>
      </c>
      <c r="L29" s="10" t="s">
        <v>30</v>
      </c>
      <c r="M29" s="3" t="n">
        <f>1076</f>
        <v>1076.0</v>
      </c>
    </row>
    <row r="30">
      <c r="A30" s="2" t="s">
        <v>88</v>
      </c>
      <c r="B30" s="10" t="s">
        <v>89</v>
      </c>
      <c r="C30" s="10" t="s">
        <v>90</v>
      </c>
      <c r="D30" s="2" t="s">
        <v>27</v>
      </c>
      <c r="E30" s="10" t="s">
        <v>67</v>
      </c>
      <c r="F30" s="10" t="s">
        <v>68</v>
      </c>
      <c r="G30" s="10" t="s">
        <v>69</v>
      </c>
      <c r="H30" s="3" t="n">
        <f>894</f>
        <v>894.0</v>
      </c>
      <c r="I30" s="2" t="s">
        <v>27</v>
      </c>
      <c r="J30" s="10" t="s">
        <v>43</v>
      </c>
      <c r="K30" s="10" t="s">
        <v>44</v>
      </c>
      <c r="L30" s="10" t="s">
        <v>45</v>
      </c>
      <c r="M30" s="3" t="n">
        <f>925</f>
        <v>925.0</v>
      </c>
    </row>
    <row r="31">
      <c r="A31" s="2" t="s">
        <v>88</v>
      </c>
      <c r="B31" s="10" t="s">
        <v>89</v>
      </c>
      <c r="C31" s="10" t="s">
        <v>90</v>
      </c>
      <c r="D31" s="2" t="s">
        <v>34</v>
      </c>
      <c r="E31" s="10" t="s">
        <v>91</v>
      </c>
      <c r="F31" s="10" t="s">
        <v>92</v>
      </c>
      <c r="G31" s="10" t="s">
        <v>93</v>
      </c>
      <c r="H31" s="3" t="n">
        <f>779</f>
        <v>779.0</v>
      </c>
      <c r="I31" s="2" t="s">
        <v>34</v>
      </c>
      <c r="J31" s="10" t="s">
        <v>67</v>
      </c>
      <c r="K31" s="10" t="s">
        <v>68</v>
      </c>
      <c r="L31" s="10" t="s">
        <v>69</v>
      </c>
      <c r="M31" s="3" t="n">
        <f>898</f>
        <v>898.0</v>
      </c>
    </row>
    <row r="32">
      <c r="A32" s="2" t="s">
        <v>88</v>
      </c>
      <c r="B32" s="10" t="s">
        <v>89</v>
      </c>
      <c r="C32" s="10" t="s">
        <v>90</v>
      </c>
      <c r="D32" s="2" t="s">
        <v>38</v>
      </c>
      <c r="E32" s="10" t="s">
        <v>60</v>
      </c>
      <c r="F32" s="10" t="s">
        <v>61</v>
      </c>
      <c r="G32" s="10" t="s">
        <v>62</v>
      </c>
      <c r="H32" s="3" t="n">
        <f>482</f>
        <v>482.0</v>
      </c>
      <c r="I32" s="2" t="s">
        <v>38</v>
      </c>
      <c r="J32" s="10" t="s">
        <v>91</v>
      </c>
      <c r="K32" s="10" t="s">
        <v>92</v>
      </c>
      <c r="L32" s="10" t="s">
        <v>93</v>
      </c>
      <c r="M32" s="3" t="n">
        <f>874</f>
        <v>874.0</v>
      </c>
    </row>
    <row r="33">
      <c r="A33" s="2" t="s">
        <v>88</v>
      </c>
      <c r="B33" s="10" t="s">
        <v>89</v>
      </c>
      <c r="C33" s="10" t="s">
        <v>90</v>
      </c>
      <c r="D33" s="2" t="s">
        <v>42</v>
      </c>
      <c r="E33" s="10" t="s">
        <v>17</v>
      </c>
      <c r="F33" s="10" t="s">
        <v>18</v>
      </c>
      <c r="G33" s="10" t="s">
        <v>19</v>
      </c>
      <c r="H33" s="3" t="n">
        <f>210</f>
        <v>210.0</v>
      </c>
      <c r="I33" s="2" t="s">
        <v>42</v>
      </c>
      <c r="J33" s="10" t="s">
        <v>20</v>
      </c>
      <c r="K33" s="10" t="s">
        <v>21</v>
      </c>
      <c r="L33" s="10" t="s">
        <v>22</v>
      </c>
      <c r="M33" s="3" t="n">
        <f>745</f>
        <v>745.0</v>
      </c>
    </row>
    <row r="34">
      <c r="A34" s="2" t="s">
        <v>88</v>
      </c>
      <c r="B34" s="10" t="s">
        <v>89</v>
      </c>
      <c r="C34" s="10" t="s">
        <v>90</v>
      </c>
      <c r="D34" s="2" t="s">
        <v>46</v>
      </c>
      <c r="E34" s="10" t="s">
        <v>20</v>
      </c>
      <c r="F34" s="10" t="s">
        <v>21</v>
      </c>
      <c r="G34" s="10" t="s">
        <v>22</v>
      </c>
      <c r="H34" s="3" t="n">
        <f>206</f>
        <v>206.0</v>
      </c>
      <c r="I34" s="2" t="s">
        <v>46</v>
      </c>
      <c r="J34" s="10" t="s">
        <v>17</v>
      </c>
      <c r="K34" s="10" t="s">
        <v>18</v>
      </c>
      <c r="L34" s="10" t="s">
        <v>19</v>
      </c>
      <c r="M34" s="3" t="n">
        <f>283</f>
        <v>283.0</v>
      </c>
    </row>
    <row r="35">
      <c r="A35" s="2" t="s">
        <v>88</v>
      </c>
      <c r="B35" s="10" t="s">
        <v>89</v>
      </c>
      <c r="C35" s="10" t="s">
        <v>90</v>
      </c>
      <c r="D35" s="2" t="s">
        <v>50</v>
      </c>
      <c r="E35" s="10" t="s">
        <v>39</v>
      </c>
      <c r="F35" s="10" t="s">
        <v>40</v>
      </c>
      <c r="G35" s="10" t="s">
        <v>41</v>
      </c>
      <c r="H35" s="3" t="n">
        <f>172</f>
        <v>172.0</v>
      </c>
      <c r="I35" s="2" t="s">
        <v>50</v>
      </c>
      <c r="J35" s="10" t="s">
        <v>94</v>
      </c>
      <c r="K35" s="10" t="s">
        <v>95</v>
      </c>
      <c r="L35" s="10" t="s">
        <v>96</v>
      </c>
      <c r="M35" s="3" t="n">
        <f>171</f>
        <v>171.0</v>
      </c>
    </row>
    <row r="36">
      <c r="A36" s="2" t="s">
        <v>88</v>
      </c>
      <c r="B36" s="10" t="s">
        <v>89</v>
      </c>
      <c r="C36" s="10" t="s">
        <v>90</v>
      </c>
      <c r="D36" s="2" t="s">
        <v>51</v>
      </c>
      <c r="E36" s="10" t="s">
        <v>97</v>
      </c>
      <c r="F36" s="10" t="s">
        <v>98</v>
      </c>
      <c r="G36" s="10" t="s">
        <v>99</v>
      </c>
      <c r="H36" s="3" t="n">
        <f>104</f>
        <v>104.0</v>
      </c>
      <c r="I36" s="2" t="s">
        <v>51</v>
      </c>
      <c r="J36" s="10" t="s">
        <v>63</v>
      </c>
      <c r="K36" s="10" t="s">
        <v>64</v>
      </c>
      <c r="L36" s="10" t="s">
        <v>65</v>
      </c>
      <c r="M36" s="3" t="n">
        <f>51</f>
        <v>51.0</v>
      </c>
    </row>
    <row r="37">
      <c r="A37" s="2" t="s">
        <v>88</v>
      </c>
      <c r="B37" s="10" t="s">
        <v>89</v>
      </c>
      <c r="C37" s="10" t="s">
        <v>90</v>
      </c>
      <c r="D37" s="2" t="s">
        <v>52</v>
      </c>
      <c r="E37" s="10" t="s">
        <v>63</v>
      </c>
      <c r="F37" s="10" t="s">
        <v>64</v>
      </c>
      <c r="G37" s="10" t="s">
        <v>65</v>
      </c>
      <c r="H37" s="3" t="n">
        <f>51</f>
        <v>51.0</v>
      </c>
      <c r="I37" s="2" t="s">
        <v>52</v>
      </c>
      <c r="J37" s="10" t="s">
        <v>31</v>
      </c>
      <c r="K37" s="10" t="s">
        <v>32</v>
      </c>
      <c r="L37" s="10" t="s">
        <v>33</v>
      </c>
      <c r="M37" s="3" t="n">
        <f>47</f>
        <v>47.0</v>
      </c>
    </row>
    <row r="38">
      <c r="A38" s="2" t="s">
        <v>88</v>
      </c>
      <c r="B38" s="10" t="s">
        <v>89</v>
      </c>
      <c r="C38" s="10" t="s">
        <v>90</v>
      </c>
      <c r="D38" s="2" t="s">
        <v>59</v>
      </c>
      <c r="E38" s="10" t="s">
        <v>31</v>
      </c>
      <c r="F38" s="10" t="s">
        <v>32</v>
      </c>
      <c r="G38" s="10" t="s">
        <v>33</v>
      </c>
      <c r="H38" s="3" t="n">
        <f>47</f>
        <v>47.0</v>
      </c>
      <c r="I38" s="2" t="s">
        <v>59</v>
      </c>
      <c r="J38" s="10" t="s">
        <v>100</v>
      </c>
      <c r="K38" s="10" t="s">
        <v>101</v>
      </c>
      <c r="L38" s="10" t="s">
        <v>102</v>
      </c>
      <c r="M38" s="3" t="n">
        <f>45</f>
        <v>45.0</v>
      </c>
    </row>
    <row r="39">
      <c r="A39" s="2" t="s">
        <v>88</v>
      </c>
      <c r="B39" s="10" t="s">
        <v>89</v>
      </c>
      <c r="C39" s="10" t="s">
        <v>90</v>
      </c>
      <c r="D39" s="2" t="s">
        <v>66</v>
      </c>
      <c r="E39" s="10" t="s">
        <v>35</v>
      </c>
      <c r="F39" s="10" t="s">
        <v>36</v>
      </c>
      <c r="G39" s="10" t="s">
        <v>37</v>
      </c>
      <c r="H39" s="3" t="n">
        <f>45</f>
        <v>45.0</v>
      </c>
      <c r="I39" s="2" t="s">
        <v>66</v>
      </c>
      <c r="J39" s="10" t="s">
        <v>24</v>
      </c>
      <c r="K39" s="10" t="s">
        <v>25</v>
      </c>
      <c r="L39" s="10" t="s">
        <v>26</v>
      </c>
      <c r="M39" s="3" t="n">
        <f>12</f>
        <v>12.0</v>
      </c>
    </row>
    <row r="40">
      <c r="A40" s="2" t="s">
        <v>88</v>
      </c>
      <c r="B40" s="10" t="s">
        <v>89</v>
      </c>
      <c r="C40" s="10" t="s">
        <v>90</v>
      </c>
      <c r="D40" s="2" t="s">
        <v>73</v>
      </c>
      <c r="E40" s="10" t="s">
        <v>100</v>
      </c>
      <c r="F40" s="10" t="s">
        <v>101</v>
      </c>
      <c r="G40" s="10" t="s">
        <v>102</v>
      </c>
      <c r="H40" s="3" t="n">
        <f>32</f>
        <v>32.0</v>
      </c>
      <c r="I40" s="2" t="s">
        <v>73</v>
      </c>
      <c r="J40" s="10" t="s">
        <v>39</v>
      </c>
      <c r="K40" s="10" t="s">
        <v>40</v>
      </c>
      <c r="L40" s="10" t="s">
        <v>41</v>
      </c>
      <c r="M40" s="3" t="n">
        <f>8</f>
        <v>8.0</v>
      </c>
    </row>
    <row r="41">
      <c r="A41" s="2" t="s">
        <v>88</v>
      </c>
      <c r="B41" s="10" t="s">
        <v>89</v>
      </c>
      <c r="C41" s="10" t="s">
        <v>90</v>
      </c>
      <c r="D41" s="2" t="s">
        <v>77</v>
      </c>
      <c r="E41" s="10" t="s">
        <v>74</v>
      </c>
      <c r="F41" s="10" t="s">
        <v>75</v>
      </c>
      <c r="G41" s="10" t="s">
        <v>76</v>
      </c>
      <c r="H41" s="3" t="n">
        <f>25</f>
        <v>25.0</v>
      </c>
      <c r="I41" s="2" t="s">
        <v>77</v>
      </c>
      <c r="J41" s="10" t="s">
        <v>97</v>
      </c>
      <c r="K41" s="10" t="s">
        <v>98</v>
      </c>
      <c r="L41" s="10" t="s">
        <v>99</v>
      </c>
      <c r="M41" s="3" t="n">
        <f>4</f>
        <v>4.0</v>
      </c>
    </row>
    <row r="42">
      <c r="A42" s="2" t="s">
        <v>88</v>
      </c>
      <c r="B42" s="10" t="s">
        <v>89</v>
      </c>
      <c r="C42" s="10" t="s">
        <v>90</v>
      </c>
      <c r="D42" s="2" t="s">
        <v>103</v>
      </c>
      <c r="E42" s="10" t="s">
        <v>47</v>
      </c>
      <c r="F42" s="10" t="s">
        <v>48</v>
      </c>
      <c r="G42" s="10" t="s">
        <v>49</v>
      </c>
      <c r="H42" s="3" t="n">
        <f>16</f>
        <v>16.0</v>
      </c>
      <c r="I42" s="2" t="s">
        <v>103</v>
      </c>
      <c r="J42" s="10" t="s">
        <v>47</v>
      </c>
      <c r="K42" s="10" t="s">
        <v>48</v>
      </c>
      <c r="L42" s="10" t="s">
        <v>49</v>
      </c>
      <c r="M42" s="3" t="n">
        <f>2</f>
        <v>2.0</v>
      </c>
    </row>
    <row r="43">
      <c r="A43" s="2" t="s">
        <v>88</v>
      </c>
      <c r="B43" s="10" t="s">
        <v>89</v>
      </c>
      <c r="C43" s="10" t="s">
        <v>90</v>
      </c>
      <c r="D43" s="2" t="s">
        <v>104</v>
      </c>
      <c r="E43" s="10" t="s">
        <v>24</v>
      </c>
      <c r="F43" s="10" t="s">
        <v>25</v>
      </c>
      <c r="G43" s="10" t="s">
        <v>26</v>
      </c>
      <c r="H43" s="3" t="n">
        <f>12</f>
        <v>12.0</v>
      </c>
      <c r="I43" s="2" t="s">
        <v>105</v>
      </c>
      <c r="J43" s="10" t="s">
        <v>105</v>
      </c>
      <c r="K43" s="10" t="s">
        <v>105</v>
      </c>
      <c r="L43" s="10" t="s">
        <v>105</v>
      </c>
      <c r="M43" s="3" t="str">
        <f>"－"</f>
        <v>－</v>
      </c>
    </row>
    <row r="44">
      <c r="A44" s="2" t="s">
        <v>106</v>
      </c>
      <c r="B44" s="10" t="s">
        <v>107</v>
      </c>
      <c r="C44" s="10" t="s">
        <v>108</v>
      </c>
      <c r="D44" s="2" t="s">
        <v>16</v>
      </c>
      <c r="E44" s="10" t="s">
        <v>31</v>
      </c>
      <c r="F44" s="10" t="s">
        <v>32</v>
      </c>
      <c r="G44" s="10" t="s">
        <v>33</v>
      </c>
      <c r="H44" s="3" t="n">
        <f>600</f>
        <v>600.0</v>
      </c>
      <c r="I44" s="2" t="s">
        <v>16</v>
      </c>
      <c r="J44" s="10" t="s">
        <v>35</v>
      </c>
      <c r="K44" s="10" t="s">
        <v>36</v>
      </c>
      <c r="L44" s="10" t="s">
        <v>37</v>
      </c>
      <c r="M44" s="3" t="n">
        <f>600</f>
        <v>600.0</v>
      </c>
    </row>
    <row r="45">
      <c r="A45" s="2" t="s">
        <v>106</v>
      </c>
      <c r="B45" s="10" t="s">
        <v>107</v>
      </c>
      <c r="C45" s="10" t="s">
        <v>108</v>
      </c>
      <c r="D45" s="2" t="s">
        <v>23</v>
      </c>
      <c r="E45" s="10" t="s">
        <v>24</v>
      </c>
      <c r="F45" s="10" t="s">
        <v>25</v>
      </c>
      <c r="G45" s="10" t="s">
        <v>26</v>
      </c>
      <c r="H45" s="3" t="n">
        <f>59</f>
        <v>59.0</v>
      </c>
      <c r="I45" s="2" t="s">
        <v>23</v>
      </c>
      <c r="J45" s="10" t="s">
        <v>24</v>
      </c>
      <c r="K45" s="10" t="s">
        <v>25</v>
      </c>
      <c r="L45" s="10" t="s">
        <v>26</v>
      </c>
      <c r="M45" s="3" t="n">
        <f>59</f>
        <v>59.0</v>
      </c>
    </row>
    <row r="46">
      <c r="A46" s="2" t="s">
        <v>106</v>
      </c>
      <c r="B46" s="10" t="s">
        <v>109</v>
      </c>
      <c r="C46" s="10" t="s">
        <v>110</v>
      </c>
      <c r="D46" s="2" t="s">
        <v>16</v>
      </c>
      <c r="E46" s="10" t="s">
        <v>24</v>
      </c>
      <c r="F46" s="10" t="s">
        <v>25</v>
      </c>
      <c r="G46" s="10" t="s">
        <v>26</v>
      </c>
      <c r="H46" s="3" t="n">
        <f>3</f>
        <v>3.0</v>
      </c>
      <c r="I46" s="2" t="s">
        <v>16</v>
      </c>
      <c r="J46" s="10" t="s">
        <v>24</v>
      </c>
      <c r="K46" s="10" t="s">
        <v>25</v>
      </c>
      <c r="L46" s="10" t="s">
        <v>26</v>
      </c>
      <c r="M46" s="3" t="n">
        <f>3</f>
        <v>3.0</v>
      </c>
    </row>
    <row r="47">
      <c r="A47" s="2" t="s">
        <v>106</v>
      </c>
      <c r="B47" s="10" t="s">
        <v>111</v>
      </c>
      <c r="C47" s="10" t="s">
        <v>112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250</f>
        <v>250.0</v>
      </c>
      <c r="I47" s="2" t="s">
        <v>16</v>
      </c>
      <c r="J47" s="10" t="s">
        <v>43</v>
      </c>
      <c r="K47" s="10" t="s">
        <v>44</v>
      </c>
      <c r="L47" s="10" t="s">
        <v>45</v>
      </c>
      <c r="M47" s="3" t="n">
        <f>250</f>
        <v>250.0</v>
      </c>
    </row>
    <row r="48">
      <c r="A48" s="2" t="s">
        <v>106</v>
      </c>
      <c r="B48" s="10" t="s">
        <v>111</v>
      </c>
      <c r="C48" s="10" t="s">
        <v>112</v>
      </c>
      <c r="D48" s="2" t="s">
        <v>23</v>
      </c>
      <c r="E48" s="10" t="s">
        <v>24</v>
      </c>
      <c r="F48" s="10" t="s">
        <v>25</v>
      </c>
      <c r="G48" s="10" t="s">
        <v>26</v>
      </c>
      <c r="H48" s="3" t="n">
        <f>22</f>
        <v>22.0</v>
      </c>
      <c r="I48" s="2" t="s">
        <v>23</v>
      </c>
      <c r="J48" s="10" t="s">
        <v>24</v>
      </c>
      <c r="K48" s="10" t="s">
        <v>25</v>
      </c>
      <c r="L48" s="10" t="s">
        <v>26</v>
      </c>
      <c r="M48" s="3" t="n">
        <f>22</f>
        <v>22.0</v>
      </c>
    </row>
    <row r="49">
      <c r="A49" s="2" t="s">
        <v>106</v>
      </c>
      <c r="B49" s="10" t="s">
        <v>113</v>
      </c>
      <c r="C49" s="10" t="s">
        <v>114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1</f>
        <v>1.0</v>
      </c>
      <c r="I49" s="2" t="s">
        <v>16</v>
      </c>
      <c r="J49" s="10" t="s">
        <v>24</v>
      </c>
      <c r="K49" s="10" t="s">
        <v>25</v>
      </c>
      <c r="L49" s="10" t="s">
        <v>26</v>
      </c>
      <c r="M49" s="3" t="n">
        <f>1</f>
        <v>1.0</v>
      </c>
    </row>
    <row r="50">
      <c r="A50" s="2" t="s">
        <v>106</v>
      </c>
      <c r="B50" s="10" t="s">
        <v>115</v>
      </c>
      <c r="C50" s="10" t="s">
        <v>116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4</f>
        <v>4.0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4</f>
        <v>4.0</v>
      </c>
    </row>
    <row r="51">
      <c r="A51" s="2" t="s">
        <v>106</v>
      </c>
      <c r="B51" s="10" t="s">
        <v>117</v>
      </c>
      <c r="C51" s="10" t="s">
        <v>118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10</f>
        <v>10.0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10</f>
        <v>10.0</v>
      </c>
    </row>
    <row r="52">
      <c r="A52" s="2" t="s">
        <v>106</v>
      </c>
      <c r="B52" s="10" t="s">
        <v>117</v>
      </c>
      <c r="C52" s="10" t="s">
        <v>118</v>
      </c>
      <c r="D52" s="2" t="s">
        <v>23</v>
      </c>
      <c r="E52" s="10" t="s">
        <v>24</v>
      </c>
      <c r="F52" s="10" t="s">
        <v>25</v>
      </c>
      <c r="G52" s="10" t="s">
        <v>26</v>
      </c>
      <c r="H52" s="3" t="n">
        <f>2</f>
        <v>2.0</v>
      </c>
      <c r="I52" s="2" t="s">
        <v>23</v>
      </c>
      <c r="J52" s="10" t="s">
        <v>24</v>
      </c>
      <c r="K52" s="10" t="s">
        <v>25</v>
      </c>
      <c r="L52" s="10" t="s">
        <v>26</v>
      </c>
      <c r="M52" s="3" t="n">
        <f>2</f>
        <v>2.0</v>
      </c>
    </row>
    <row r="53">
      <c r="A53" s="2" t="s">
        <v>106</v>
      </c>
      <c r="B53" s="10" t="s">
        <v>119</v>
      </c>
      <c r="C53" s="10" t="s">
        <v>120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30</f>
        <v>30.0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30</f>
        <v>30.0</v>
      </c>
    </row>
    <row r="54">
      <c r="A54" s="2" t="s">
        <v>106</v>
      </c>
      <c r="B54" s="10" t="s">
        <v>119</v>
      </c>
      <c r="C54" s="10" t="s">
        <v>120</v>
      </c>
      <c r="D54" s="2" t="s">
        <v>23</v>
      </c>
      <c r="E54" s="10" t="s">
        <v>24</v>
      </c>
      <c r="F54" s="10" t="s">
        <v>25</v>
      </c>
      <c r="G54" s="10" t="s">
        <v>26</v>
      </c>
      <c r="H54" s="3" t="n">
        <f>12</f>
        <v>12.0</v>
      </c>
      <c r="I54" s="2" t="s">
        <v>23</v>
      </c>
      <c r="J54" s="10" t="s">
        <v>24</v>
      </c>
      <c r="K54" s="10" t="s">
        <v>25</v>
      </c>
      <c r="L54" s="10" t="s">
        <v>26</v>
      </c>
      <c r="M54" s="3" t="n">
        <f>12</f>
        <v>12.0</v>
      </c>
    </row>
    <row r="55">
      <c r="A55" s="2" t="s">
        <v>106</v>
      </c>
      <c r="B55" s="10" t="s">
        <v>121</v>
      </c>
      <c r="C55" s="10" t="s">
        <v>122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3</f>
        <v>3.0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3</f>
        <v>3.0</v>
      </c>
    </row>
    <row r="56">
      <c r="A56" s="2" t="s">
        <v>106</v>
      </c>
      <c r="B56" s="10" t="s">
        <v>123</v>
      </c>
      <c r="C56" s="10" t="s">
        <v>124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2</f>
        <v>2.0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2</f>
        <v>2.0</v>
      </c>
    </row>
    <row r="57">
      <c r="A57" s="2" t="s">
        <v>106</v>
      </c>
      <c r="B57" s="10" t="s">
        <v>125</v>
      </c>
      <c r="C57" s="10" t="s">
        <v>126</v>
      </c>
      <c r="D57" s="2" t="s">
        <v>16</v>
      </c>
      <c r="E57" s="10" t="s">
        <v>24</v>
      </c>
      <c r="F57" s="10" t="s">
        <v>25</v>
      </c>
      <c r="G57" s="10" t="s">
        <v>26</v>
      </c>
      <c r="H57" s="3" t="n">
        <f>15</f>
        <v>15.0</v>
      </c>
      <c r="I57" s="2" t="s">
        <v>16</v>
      </c>
      <c r="J57" s="10" t="s">
        <v>24</v>
      </c>
      <c r="K57" s="10" t="s">
        <v>25</v>
      </c>
      <c r="L57" s="10" t="s">
        <v>26</v>
      </c>
      <c r="M57" s="3" t="n">
        <f>15</f>
        <v>15.0</v>
      </c>
    </row>
    <row r="58">
      <c r="A58" s="2" t="s">
        <v>106</v>
      </c>
      <c r="B58" s="10" t="s">
        <v>127</v>
      </c>
      <c r="C58" s="10" t="s">
        <v>128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2</f>
        <v>2.0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2</f>
        <v>2.0</v>
      </c>
    </row>
    <row r="59">
      <c r="A59" s="2" t="s">
        <v>106</v>
      </c>
      <c r="B59" s="10" t="s">
        <v>129</v>
      </c>
      <c r="C59" s="10" t="s">
        <v>130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200</f>
        <v>200.0</v>
      </c>
      <c r="I59" s="2" t="s">
        <v>16</v>
      </c>
      <c r="J59" s="10" t="s">
        <v>20</v>
      </c>
      <c r="K59" s="10" t="s">
        <v>21</v>
      </c>
      <c r="L59" s="10" t="s">
        <v>22</v>
      </c>
      <c r="M59" s="3" t="n">
        <f>100</f>
        <v>100.0</v>
      </c>
    </row>
    <row r="60">
      <c r="A60" s="2" t="s">
        <v>106</v>
      </c>
      <c r="B60" s="10" t="s">
        <v>129</v>
      </c>
      <c r="C60" s="10" t="s">
        <v>130</v>
      </c>
      <c r="D60" s="2" t="s">
        <v>23</v>
      </c>
      <c r="E60" s="10" t="s">
        <v>24</v>
      </c>
      <c r="F60" s="10" t="s">
        <v>25</v>
      </c>
      <c r="G60" s="10" t="s">
        <v>26</v>
      </c>
      <c r="H60" s="3" t="n">
        <f>42</f>
        <v>42.0</v>
      </c>
      <c r="I60" s="2" t="s">
        <v>16</v>
      </c>
      <c r="J60" s="10" t="s">
        <v>53</v>
      </c>
      <c r="K60" s="10" t="s">
        <v>54</v>
      </c>
      <c r="L60" s="10" t="s">
        <v>55</v>
      </c>
      <c r="M60" s="3" t="n">
        <f>100</f>
        <v>100.0</v>
      </c>
    </row>
    <row r="61">
      <c r="A61" s="2" t="s">
        <v>106</v>
      </c>
      <c r="B61" s="10" t="s">
        <v>129</v>
      </c>
      <c r="C61" s="10" t="s">
        <v>130</v>
      </c>
      <c r="D61" s="2" t="s">
        <v>105</v>
      </c>
      <c r="E61" s="10" t="s">
        <v>105</v>
      </c>
      <c r="F61" s="10" t="s">
        <v>105</v>
      </c>
      <c r="G61" s="10" t="s">
        <v>105</v>
      </c>
      <c r="H61" s="3" t="str">
        <f>"－"</f>
        <v>－</v>
      </c>
      <c r="I61" s="2" t="s">
        <v>27</v>
      </c>
      <c r="J61" s="10" t="s">
        <v>24</v>
      </c>
      <c r="K61" s="10" t="s">
        <v>25</v>
      </c>
      <c r="L61" s="10" t="s">
        <v>26</v>
      </c>
      <c r="M61" s="3" t="n">
        <f>42</f>
        <v>42.0</v>
      </c>
    </row>
    <row r="62">
      <c r="A62" s="2" t="s">
        <v>106</v>
      </c>
      <c r="B62" s="10" t="s">
        <v>131</v>
      </c>
      <c r="C62" s="10" t="s">
        <v>132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6</f>
        <v>6.0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6</f>
        <v>6.0</v>
      </c>
    </row>
    <row r="63">
      <c r="A63" s="2" t="s">
        <v>106</v>
      </c>
      <c r="B63" s="10" t="s">
        <v>133</v>
      </c>
      <c r="C63" s="10" t="s">
        <v>134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1</f>
        <v>1.0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1</f>
        <v>1.0</v>
      </c>
    </row>
    <row r="64">
      <c r="A64" s="2" t="s">
        <v>106</v>
      </c>
      <c r="B64" s="10" t="s">
        <v>135</v>
      </c>
      <c r="C64" s="10" t="s">
        <v>136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30</f>
        <v>30.0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30</f>
        <v>30.0</v>
      </c>
    </row>
    <row r="65">
      <c r="A65" s="2" t="s">
        <v>106</v>
      </c>
      <c r="B65" s="10" t="s">
        <v>135</v>
      </c>
      <c r="C65" s="10" t="s">
        <v>136</v>
      </c>
      <c r="D65" s="2" t="s">
        <v>23</v>
      </c>
      <c r="E65" s="10" t="s">
        <v>24</v>
      </c>
      <c r="F65" s="10" t="s">
        <v>25</v>
      </c>
      <c r="G65" s="10" t="s">
        <v>26</v>
      </c>
      <c r="H65" s="3" t="n">
        <f>16</f>
        <v>16.0</v>
      </c>
      <c r="I65" s="2" t="s">
        <v>23</v>
      </c>
      <c r="J65" s="10" t="s">
        <v>24</v>
      </c>
      <c r="K65" s="10" t="s">
        <v>25</v>
      </c>
      <c r="L65" s="10" t="s">
        <v>26</v>
      </c>
      <c r="M65" s="3" t="n">
        <f>16</f>
        <v>16.0</v>
      </c>
    </row>
    <row r="66">
      <c r="A66" s="2" t="s">
        <v>106</v>
      </c>
      <c r="B66" s="10" t="s">
        <v>137</v>
      </c>
      <c r="C66" s="10" t="s">
        <v>138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10</f>
        <v>10.0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10</f>
        <v>10.0</v>
      </c>
    </row>
    <row r="67">
      <c r="A67" s="2" t="s">
        <v>106</v>
      </c>
      <c r="B67" s="10" t="s">
        <v>137</v>
      </c>
      <c r="C67" s="10" t="s">
        <v>138</v>
      </c>
      <c r="D67" s="2" t="s">
        <v>23</v>
      </c>
      <c r="E67" s="10" t="s">
        <v>24</v>
      </c>
      <c r="F67" s="10" t="s">
        <v>25</v>
      </c>
      <c r="G67" s="10" t="s">
        <v>26</v>
      </c>
      <c r="H67" s="3" t="n">
        <f>2</f>
        <v>2.0</v>
      </c>
      <c r="I67" s="2" t="s">
        <v>23</v>
      </c>
      <c r="J67" s="10" t="s">
        <v>24</v>
      </c>
      <c r="K67" s="10" t="s">
        <v>25</v>
      </c>
      <c r="L67" s="10" t="s">
        <v>26</v>
      </c>
      <c r="M67" s="3" t="n">
        <f>2</f>
        <v>2.0</v>
      </c>
    </row>
    <row r="68">
      <c r="A68" s="2" t="s">
        <v>106</v>
      </c>
      <c r="B68" s="10" t="s">
        <v>139</v>
      </c>
      <c r="C68" s="10" t="s">
        <v>140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1</f>
        <v>1.0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