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<sst xmlns="http://schemas.openxmlformats.org/spreadsheetml/2006/main" count="972" uniqueCount="154">
  <si>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</si>
  <si>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</si>
  <si>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</si>
  <si>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</si>
  <si>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</si>
  <si>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</si>
  <si>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</si>
  <si>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</si>
  <si>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</si>
  <si>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</si>
  <si>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</si>
  <si>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</si>
  <si>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20220224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</si>
  <si>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</si>
  <si>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</si>
  <si>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</si>
  <si>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</si>
  <si>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</si>
  <si>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</si>
  <si>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</si>
  <si>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</si>
  <si>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11520</t>
  </si>
  <si>
    <t>三菱ＵＦＪ証券</t>
  </si>
  <si>
    <t>Mitsubishi UFJ Morgan Stanley Securities</t>
  </si>
  <si>
    <t>12400</t>
  </si>
  <si>
    <t>野村証券</t>
  </si>
  <si>
    <t>The Nomura Securities</t>
  </si>
  <si>
    <t>3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</si>
  <si>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</si>
  <si>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</si>
  <si>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</si>
  <si>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</si>
  <si>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</si>
  <si>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</si>
  <si>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</si>
  <si>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</si>
  <si>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</si>
  <si>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</si>
  <si>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5</t>
  </si>
  <si>
    <t>12410</t>
  </si>
  <si>
    <t>バークレイズ証券</t>
  </si>
  <si>
    <t>Barclays Securities Japan</t>
  </si>
  <si>
    <t>6</t>
  </si>
  <si>
    <t>11560</t>
  </si>
  <si>
    <t>ゴールドマン証券</t>
  </si>
  <si>
    <t>Goldman Sachs Japan</t>
  </si>
  <si>
    <t>7</t>
  </si>
  <si>
    <t>11788</t>
  </si>
  <si>
    <t>ソシエテＧ証券</t>
  </si>
  <si>
    <t>Societe Generale Securities Japan</t>
  </si>
  <si>
    <t>8</t>
  </si>
  <si>
    <t>11746</t>
  </si>
  <si>
    <t>ＵＢＳ証券</t>
  </si>
  <si>
    <t>UBS Securities Japan</t>
  </si>
  <si>
    <t>9</t>
  </si>
  <si>
    <t>12000</t>
  </si>
  <si>
    <t>大和証券</t>
  </si>
  <si>
    <t>Daiwa Securities</t>
  </si>
  <si>
    <t>10</t>
  </si>
  <si>
    <t>11696</t>
  </si>
  <si>
    <t>みずほ証券</t>
  </si>
  <si>
    <t>Mizuho Securities</t>
  </si>
  <si>
    <t>12724</t>
  </si>
  <si>
    <t>ＨＳＢＣ証券</t>
  </si>
  <si>
    <t>HSBC SECURITIES (JAPAN)</t>
  </si>
  <si>
    <t>11</t>
  </si>
  <si>
    <t>12</t>
  </si>
  <si>
    <t>12792</t>
  </si>
  <si>
    <t>ビーオブエー証券</t>
  </si>
  <si>
    <t>BofA Securities Japan</t>
  </si>
  <si>
    <t>13</t>
  </si>
  <si>
    <t>12328</t>
  </si>
  <si>
    <t>ＳＭＢＣ日興証券</t>
  </si>
  <si>
    <t>SMBC Nikko Securities</t>
  </si>
  <si>
    <t>14</t>
  </si>
  <si>
    <t>11635</t>
  </si>
  <si>
    <t>クレディ・スイス証券</t>
  </si>
  <si>
    <t>Credit Suisse Securities(Japan)</t>
  </si>
  <si>
    <t>15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</si>
  <si>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</si>
  <si>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</si>
  <si>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</si>
  <si>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</si>
  <si>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</si>
  <si>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</si>
  <si>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16</t>
  </si>
  <si>
    <t>12428</t>
  </si>
  <si>
    <t>ＢＮＰパリバ証券</t>
  </si>
  <si>
    <t>BNP Paribas Securities(Japan)Limited</t>
  </si>
  <si>
    <t>17</t>
  </si>
  <si>
    <t>12072</t>
  </si>
  <si>
    <t>東海東京証券</t>
  </si>
  <si>
    <t>Tokai Tokyo Securities</t>
  </si>
  <si>
    <t>18</t>
  </si>
  <si>
    <t>12176</t>
  </si>
  <si>
    <t>ドイツ証券</t>
  </si>
  <si>
    <t>Deutsche Securities</t>
  </si>
  <si>
    <t>－</t>
  </si>
  <si>
    <t>19</t>
  </si>
  <si>
    <t>20</t>
  </si>
  <si>
    <t>167060018</t>
  </si>
  <si>
    <t>NIKKEI 225 FUT 2206</t>
  </si>
  <si>
    <t>NK225MF</t>
  </si>
  <si>
    <t>167030019</t>
  </si>
  <si>
    <t>MINI NK225 FUT 2203</t>
  </si>
  <si>
    <t>11272</t>
  </si>
  <si>
    <t>岡三証券</t>
  </si>
  <si>
    <t>OKASAN SECURITIES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</si>
  <si>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</si>
  <si>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</si>
  <si>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</si>
  <si>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</si>
  <si>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</si>
  <si>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</si>
  <si>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</si>
  <si>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NK225E</t>
  </si>
  <si>
    <t>137035018</t>
  </si>
  <si>
    <t>NIKKEI 225 OOP P2203-25000</t>
  </si>
  <si>
    <t>137035118</t>
  </si>
  <si>
    <t>NIKKEI 225 OOP P2203-25125</t>
  </si>
  <si>
    <t>137035218</t>
  </si>
  <si>
    <t>NIKKEI 225 OOP P2203-25250</t>
  </si>
  <si>
    <t>137035318</t>
  </si>
  <si>
    <t>NIKKEI 225 OOP P2203-25375</t>
  </si>
  <si>
    <t>137035518</t>
  </si>
  <si>
    <t>NIKKEI 225 OOP P2203-25500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</si>
  <si>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</si>
  <si>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</si>
  <si>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</si>
  <si>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</si>
  <si>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</si>
  <si>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</si>
  <si>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</si>
  <si>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</si>
  <si>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137036118</t>
  </si>
  <si>
    <t>NIKKEI 225 OOP P2203-26125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</si>
  <si>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</si>
  <si>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</si>
  <si>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</si>
  <si>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</si>
  <si>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</si>
  <si>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</si>
  <si>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</si>
  <si>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</si>
  <si>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</si>
  <si>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</si>
  <si>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</si>
  <si>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</si>
  <si>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</si>
  <si>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</si>
  <si>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147036118</t>
  </si>
  <si>
    <t>NIKKEI 225 OOP C2203-26125</t>
  </si>
  <si>
    <t>147036018</t>
  </si>
  <si>
    <t>NIKKEI 225 OOP C2203-26000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</si>
</sst>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3757</f>
        <v>3757.0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3367</f>
        <v>3367.0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3026</f>
        <v>3026.0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3303</f>
        <v>3303.0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2946</f>
        <v>2946.0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2946</f>
        <v>2946.0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1891</f>
        <v>1891.0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2149</f>
        <v>2149.0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1822</f>
        <v>1822.0</v>
      </c>
      <c r="I13" s="2" t="s">
        <v>38</v>
      </c>
      <c r="J13" s="10" t="s">
        <v>21</v>
      </c>
      <c r="K13" s="10" t="s">
        <v>22</v>
      </c>
      <c r="L13" s="10" t="s">
        <v>23</v>
      </c>
      <c r="M13" s="3" t="n">
        <f>1730</f>
        <v>1730.0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1359</f>
        <v>1359.0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1566</f>
        <v>1566.0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24</v>
      </c>
      <c r="F15" s="10" t="s">
        <v>25</v>
      </c>
      <c r="G15" s="10" t="s">
        <v>26</v>
      </c>
      <c r="H15" s="3" t="n">
        <f>997</f>
        <v>997.0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1367</f>
        <v>1367.0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898</f>
        <v>898.0</v>
      </c>
      <c r="I16" s="2" t="s">
        <v>50</v>
      </c>
      <c r="J16" s="10" t="s">
        <v>39</v>
      </c>
      <c r="K16" s="10" t="s">
        <v>40</v>
      </c>
      <c r="L16" s="10" t="s">
        <v>41</v>
      </c>
      <c r="M16" s="3" t="n">
        <f>717</f>
        <v>717.0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846</f>
        <v>846.0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657</f>
        <v>657.0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423</f>
        <v>423.0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450</f>
        <v>450.0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55</v>
      </c>
      <c r="F19" s="10" t="s">
        <v>56</v>
      </c>
      <c r="G19" s="10" t="s">
        <v>57</v>
      </c>
      <c r="H19" s="3" t="n">
        <f>414</f>
        <v>414.0</v>
      </c>
      <c r="I19" s="2" t="s">
        <v>65</v>
      </c>
      <c r="J19" s="10" t="s">
        <v>32</v>
      </c>
      <c r="K19" s="10" t="s">
        <v>33</v>
      </c>
      <c r="L19" s="10" t="s">
        <v>34</v>
      </c>
      <c r="M19" s="3" t="n">
        <f>318</f>
        <v>318.0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43</v>
      </c>
      <c r="F20" s="10" t="s">
        <v>44</v>
      </c>
      <c r="G20" s="10" t="s">
        <v>45</v>
      </c>
      <c r="H20" s="3" t="n">
        <f>266</f>
        <v>266.0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124</f>
        <v>124.0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98</f>
        <v>98.0</v>
      </c>
      <c r="I21" s="2" t="s">
        <v>70</v>
      </c>
      <c r="J21" s="10" t="s">
        <v>51</v>
      </c>
      <c r="K21" s="10" t="s">
        <v>52</v>
      </c>
      <c r="L21" s="10" t="s">
        <v>53</v>
      </c>
      <c r="M21" s="3" t="n">
        <f>109</f>
        <v>109.0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91</f>
        <v>91.0</v>
      </c>
      <c r="I22" s="2" t="s">
        <v>74</v>
      </c>
      <c r="J22" s="10" t="s">
        <v>59</v>
      </c>
      <c r="K22" s="10" t="s">
        <v>60</v>
      </c>
      <c r="L22" s="10" t="s">
        <v>61</v>
      </c>
      <c r="M22" s="3" t="n">
        <f>102</f>
        <v>102.0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77</f>
        <v>77.0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100</f>
        <v>100.0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76</f>
        <v>76.0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80</f>
        <v>80.0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71</f>
        <v>71.0</v>
      </c>
      <c r="I25" s="2" t="s">
        <v>89</v>
      </c>
      <c r="J25" s="10" t="s">
        <v>71</v>
      </c>
      <c r="K25" s="10" t="s">
        <v>72</v>
      </c>
      <c r="L25" s="10" t="s">
        <v>73</v>
      </c>
      <c r="M25" s="3" t="n">
        <f>46</f>
        <v>46.0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41</f>
        <v>41.0</v>
      </c>
      <c r="I26" s="2" t="s">
        <v>97</v>
      </c>
      <c r="J26" s="10" t="s">
        <v>97</v>
      </c>
      <c r="K26" s="10" t="s">
        <v>97</v>
      </c>
      <c r="L26" s="10" t="s">
        <v>97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98</v>
      </c>
      <c r="E27" s="10" t="s">
        <v>62</v>
      </c>
      <c r="F27" s="10" t="s">
        <v>63</v>
      </c>
      <c r="G27" s="10" t="s">
        <v>64</v>
      </c>
      <c r="H27" s="3" t="n">
        <f>27</f>
        <v>27.0</v>
      </c>
      <c r="I27" s="2" t="s">
        <v>97</v>
      </c>
      <c r="J27" s="10" t="s">
        <v>97</v>
      </c>
      <c r="K27" s="10" t="s">
        <v>97</v>
      </c>
      <c r="L27" s="10" t="s">
        <v>97</v>
      </c>
      <c r="M27" s="3" t="str">
        <f>"－"</f>
        <v>－</v>
      </c>
    </row>
    <row r="28">
      <c r="A28" s="2" t="s">
        <v>13</v>
      </c>
      <c r="B28" s="10" t="s">
        <v>14</v>
      </c>
      <c r="C28" s="10" t="s">
        <v>15</v>
      </c>
      <c r="D28" s="2" t="s">
        <v>99</v>
      </c>
      <c r="E28" s="10" t="s">
        <v>86</v>
      </c>
      <c r="F28" s="10" t="s">
        <v>87</v>
      </c>
      <c r="G28" s="10" t="s">
        <v>88</v>
      </c>
      <c r="H28" s="3" t="n">
        <f>5</f>
        <v>5.0</v>
      </c>
      <c r="I28" s="2" t="s">
        <v>97</v>
      </c>
      <c r="J28" s="10" t="s">
        <v>97</v>
      </c>
      <c r="K28" s="10" t="s">
        <v>97</v>
      </c>
      <c r="L28" s="10" t="s">
        <v>97</v>
      </c>
      <c r="M28" s="3" t="str">
        <f>"－"</f>
        <v>－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43</v>
      </c>
      <c r="F29" s="10" t="s">
        <v>44</v>
      </c>
      <c r="G29" s="10" t="s">
        <v>45</v>
      </c>
      <c r="H29" s="3" t="n">
        <f>800</f>
        <v>800.0</v>
      </c>
      <c r="I29" s="2" t="s">
        <v>16</v>
      </c>
      <c r="J29" s="10" t="s">
        <v>39</v>
      </c>
      <c r="K29" s="10" t="s">
        <v>40</v>
      </c>
      <c r="L29" s="10" t="s">
        <v>41</v>
      </c>
      <c r="M29" s="3" t="n">
        <f>1300</f>
        <v>1300.0</v>
      </c>
    </row>
    <row r="30">
      <c r="A30" s="2" t="s">
        <v>13</v>
      </c>
      <c r="B30" s="10" t="s">
        <v>100</v>
      </c>
      <c r="C30" s="10" t="s">
        <v>101</v>
      </c>
      <c r="D30" s="2" t="s">
        <v>20</v>
      </c>
      <c r="E30" s="10" t="s">
        <v>47</v>
      </c>
      <c r="F30" s="10" t="s">
        <v>48</v>
      </c>
      <c r="G30" s="10" t="s">
        <v>49</v>
      </c>
      <c r="H30" s="3" t="n">
        <f>700</f>
        <v>700.0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850</f>
        <v>850.0</v>
      </c>
    </row>
    <row r="31">
      <c r="A31" s="2" t="s">
        <v>13</v>
      </c>
      <c r="B31" s="10" t="s">
        <v>100</v>
      </c>
      <c r="C31" s="10" t="s">
        <v>101</v>
      </c>
      <c r="D31" s="2" t="s">
        <v>27</v>
      </c>
      <c r="E31" s="10" t="s">
        <v>55</v>
      </c>
      <c r="F31" s="10" t="s">
        <v>56</v>
      </c>
      <c r="G31" s="10" t="s">
        <v>57</v>
      </c>
      <c r="H31" s="3" t="n">
        <f>600</f>
        <v>600.0</v>
      </c>
      <c r="I31" s="2" t="s">
        <v>27</v>
      </c>
      <c r="J31" s="10" t="s">
        <v>47</v>
      </c>
      <c r="K31" s="10" t="s">
        <v>48</v>
      </c>
      <c r="L31" s="10" t="s">
        <v>49</v>
      </c>
      <c r="M31" s="3" t="n">
        <f>500</f>
        <v>500.0</v>
      </c>
    </row>
    <row r="32">
      <c r="A32" s="2" t="s">
        <v>13</v>
      </c>
      <c r="B32" s="10" t="s">
        <v>100</v>
      </c>
      <c r="C32" s="10" t="s">
        <v>101</v>
      </c>
      <c r="D32" s="2" t="s">
        <v>31</v>
      </c>
      <c r="E32" s="10" t="s">
        <v>62</v>
      </c>
      <c r="F32" s="10" t="s">
        <v>63</v>
      </c>
      <c r="G32" s="10" t="s">
        <v>64</v>
      </c>
      <c r="H32" s="3" t="n">
        <f>450</f>
        <v>450.0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41</f>
        <v>41.0</v>
      </c>
    </row>
    <row r="33">
      <c r="A33" s="2" t="s">
        <v>13</v>
      </c>
      <c r="B33" s="10" t="s">
        <v>100</v>
      </c>
      <c r="C33" s="10" t="s">
        <v>101</v>
      </c>
      <c r="D33" s="2" t="s">
        <v>38</v>
      </c>
      <c r="E33" s="10" t="s">
        <v>82</v>
      </c>
      <c r="F33" s="10" t="s">
        <v>83</v>
      </c>
      <c r="G33" s="10" t="s">
        <v>84</v>
      </c>
      <c r="H33" s="3" t="n">
        <f>100</f>
        <v>100.0</v>
      </c>
      <c r="I33" s="2" t="s">
        <v>97</v>
      </c>
      <c r="J33" s="10" t="s">
        <v>97</v>
      </c>
      <c r="K33" s="10" t="s">
        <v>97</v>
      </c>
      <c r="L33" s="10" t="s">
        <v>97</v>
      </c>
      <c r="M33" s="3" t="str">
        <f>"－"</f>
        <v>－</v>
      </c>
    </row>
    <row r="34">
      <c r="A34" s="2" t="s">
        <v>13</v>
      </c>
      <c r="B34" s="10" t="s">
        <v>100</v>
      </c>
      <c r="C34" s="10" t="s">
        <v>101</v>
      </c>
      <c r="D34" s="2" t="s">
        <v>42</v>
      </c>
      <c r="E34" s="10" t="s">
        <v>28</v>
      </c>
      <c r="F34" s="10" t="s">
        <v>29</v>
      </c>
      <c r="G34" s="10" t="s">
        <v>30</v>
      </c>
      <c r="H34" s="3" t="n">
        <f>41</f>
        <v>41.0</v>
      </c>
      <c r="I34" s="2" t="s">
        <v>97</v>
      </c>
      <c r="J34" s="10" t="s">
        <v>97</v>
      </c>
      <c r="K34" s="10" t="s">
        <v>97</v>
      </c>
      <c r="L34" s="10" t="s">
        <v>97</v>
      </c>
      <c r="M34" s="3" t="str">
        <f>"－"</f>
        <v>－</v>
      </c>
    </row>
    <row r="35">
      <c r="A35" s="2" t="s">
        <v>102</v>
      </c>
      <c r="B35" s="10" t="s">
        <v>103</v>
      </c>
      <c r="C35" s="10" t="s">
        <v>104</v>
      </c>
      <c r="D35" s="2" t="s">
        <v>16</v>
      </c>
      <c r="E35" s="10" t="s">
        <v>28</v>
      </c>
      <c r="F35" s="10" t="s">
        <v>29</v>
      </c>
      <c r="G35" s="10" t="s">
        <v>30</v>
      </c>
      <c r="H35" s="3" t="n">
        <f>70610</f>
        <v>70610.0</v>
      </c>
      <c r="I35" s="2" t="s">
        <v>16</v>
      </c>
      <c r="J35" s="10" t="s">
        <v>28</v>
      </c>
      <c r="K35" s="10" t="s">
        <v>29</v>
      </c>
      <c r="L35" s="10" t="s">
        <v>30</v>
      </c>
      <c r="M35" s="3" t="n">
        <f>70610</f>
        <v>70610.0</v>
      </c>
    </row>
    <row r="36">
      <c r="A36" s="2" t="s">
        <v>102</v>
      </c>
      <c r="B36" s="10" t="s">
        <v>103</v>
      </c>
      <c r="C36" s="10" t="s">
        <v>104</v>
      </c>
      <c r="D36" s="2" t="s">
        <v>20</v>
      </c>
      <c r="E36" s="10" t="s">
        <v>32</v>
      </c>
      <c r="F36" s="10" t="s">
        <v>33</v>
      </c>
      <c r="G36" s="10" t="s">
        <v>34</v>
      </c>
      <c r="H36" s="3" t="n">
        <f>706</f>
        <v>706.0</v>
      </c>
      <c r="I36" s="2" t="s">
        <v>20</v>
      </c>
      <c r="J36" s="10" t="s">
        <v>32</v>
      </c>
      <c r="K36" s="10" t="s">
        <v>33</v>
      </c>
      <c r="L36" s="10" t="s">
        <v>34</v>
      </c>
      <c r="M36" s="3" t="n">
        <f>706</f>
        <v>706.0</v>
      </c>
    </row>
    <row r="37">
      <c r="A37" s="2" t="s">
        <v>102</v>
      </c>
      <c r="B37" s="10" t="s">
        <v>103</v>
      </c>
      <c r="C37" s="10" t="s">
        <v>104</v>
      </c>
      <c r="D37" s="2" t="s">
        <v>27</v>
      </c>
      <c r="E37" s="10" t="s">
        <v>24</v>
      </c>
      <c r="F37" s="10" t="s">
        <v>25</v>
      </c>
      <c r="G37" s="10" t="s">
        <v>26</v>
      </c>
      <c r="H37" s="3" t="n">
        <f>309</f>
        <v>309.0</v>
      </c>
      <c r="I37" s="2" t="s">
        <v>27</v>
      </c>
      <c r="J37" s="10" t="s">
        <v>24</v>
      </c>
      <c r="K37" s="10" t="s">
        <v>25</v>
      </c>
      <c r="L37" s="10" t="s">
        <v>26</v>
      </c>
      <c r="M37" s="3" t="n">
        <f>309</f>
        <v>309.0</v>
      </c>
    </row>
    <row r="38">
      <c r="A38" s="2" t="s">
        <v>102</v>
      </c>
      <c r="B38" s="10" t="s">
        <v>103</v>
      </c>
      <c r="C38" s="10" t="s">
        <v>104</v>
      </c>
      <c r="D38" s="2" t="s">
        <v>31</v>
      </c>
      <c r="E38" s="10" t="s">
        <v>105</v>
      </c>
      <c r="F38" s="10" t="s">
        <v>106</v>
      </c>
      <c r="G38" s="10" t="s">
        <v>107</v>
      </c>
      <c r="H38" s="3" t="n">
        <f>193</f>
        <v>193.0</v>
      </c>
      <c r="I38" s="2" t="s">
        <v>31</v>
      </c>
      <c r="J38" s="10" t="s">
        <v>86</v>
      </c>
      <c r="K38" s="10" t="s">
        <v>87</v>
      </c>
      <c r="L38" s="10" t="s">
        <v>88</v>
      </c>
      <c r="M38" s="3" t="n">
        <f>193</f>
        <v>193.0</v>
      </c>
    </row>
    <row r="39">
      <c r="A39" s="2" t="s">
        <v>102</v>
      </c>
      <c r="B39" s="10" t="s">
        <v>108</v>
      </c>
      <c r="C39" s="10" t="s">
        <v>109</v>
      </c>
      <c r="D39" s="2" t="s">
        <v>16</v>
      </c>
      <c r="E39" s="10" t="s">
        <v>43</v>
      </c>
      <c r="F39" s="10" t="s">
        <v>44</v>
      </c>
      <c r="G39" s="10" t="s">
        <v>45</v>
      </c>
      <c r="H39" s="3" t="n">
        <f>5000</f>
        <v>5000.0</v>
      </c>
      <c r="I39" s="2" t="s">
        <v>16</v>
      </c>
      <c r="J39" s="10" t="s">
        <v>39</v>
      </c>
      <c r="K39" s="10" t="s">
        <v>40</v>
      </c>
      <c r="L39" s="10" t="s">
        <v>41</v>
      </c>
      <c r="M39" s="3" t="n">
        <f>5000</f>
        <v>5000.0</v>
      </c>
    </row>
    <row r="40">
      <c r="A40" s="2" t="s">
        <v>102</v>
      </c>
      <c r="B40" s="10" t="s">
        <v>108</v>
      </c>
      <c r="C40" s="10" t="s">
        <v>109</v>
      </c>
      <c r="D40" s="2" t="s">
        <v>20</v>
      </c>
      <c r="E40" s="10" t="s">
        <v>17</v>
      </c>
      <c r="F40" s="10" t="s">
        <v>18</v>
      </c>
      <c r="G40" s="10" t="s">
        <v>19</v>
      </c>
      <c r="H40" s="3" t="n">
        <f>1000</f>
        <v>1000.0</v>
      </c>
      <c r="I40" s="2" t="s">
        <v>20</v>
      </c>
      <c r="J40" s="10" t="s">
        <v>17</v>
      </c>
      <c r="K40" s="10" t="s">
        <v>18</v>
      </c>
      <c r="L40" s="10" t="s">
        <v>19</v>
      </c>
      <c r="M40" s="3" t="n">
        <f>1000</f>
        <v>1000.0</v>
      </c>
    </row>
    <row r="41">
      <c r="A41" s="2" t="s">
        <v>102</v>
      </c>
      <c r="B41" s="10" t="s">
        <v>108</v>
      </c>
      <c r="C41" s="10" t="s">
        <v>109</v>
      </c>
      <c r="D41" s="2" t="s">
        <v>27</v>
      </c>
      <c r="E41" s="10" t="s">
        <v>28</v>
      </c>
      <c r="F41" s="10" t="s">
        <v>29</v>
      </c>
      <c r="G41" s="10" t="s">
        <v>30</v>
      </c>
      <c r="H41" s="3" t="n">
        <f>508</f>
        <v>508.0</v>
      </c>
      <c r="I41" s="2" t="s">
        <v>27</v>
      </c>
      <c r="J41" s="10" t="s">
        <v>28</v>
      </c>
      <c r="K41" s="10" t="s">
        <v>29</v>
      </c>
      <c r="L41" s="10" t="s">
        <v>30</v>
      </c>
      <c r="M41" s="3" t="n">
        <f>508</f>
        <v>508.0</v>
      </c>
    </row>
    <row r="42">
      <c r="A42" s="2" t="s">
        <v>102</v>
      </c>
      <c r="B42" s="10" t="s">
        <v>110</v>
      </c>
      <c r="C42" s="10" t="s">
        <v>111</v>
      </c>
      <c r="D42" s="2" t="s">
        <v>16</v>
      </c>
      <c r="E42" s="10" t="s">
        <v>28</v>
      </c>
      <c r="F42" s="10" t="s">
        <v>29</v>
      </c>
      <c r="G42" s="10" t="s">
        <v>30</v>
      </c>
      <c r="H42" s="3" t="n">
        <f>168</f>
        <v>168.0</v>
      </c>
      <c r="I42" s="2" t="s">
        <v>16</v>
      </c>
      <c r="J42" s="10" t="s">
        <v>28</v>
      </c>
      <c r="K42" s="10" t="s">
        <v>29</v>
      </c>
      <c r="L42" s="10" t="s">
        <v>30</v>
      </c>
      <c r="M42" s="3" t="n">
        <f>168</f>
        <v>168.0</v>
      </c>
    </row>
    <row r="43">
      <c r="A43" s="2" t="s">
        <v>112</v>
      </c>
      <c r="B43" s="10" t="s">
        <v>113</v>
      </c>
      <c r="C43" s="10" t="s">
        <v>114</v>
      </c>
      <c r="D43" s="2" t="s">
        <v>16</v>
      </c>
      <c r="E43" s="10" t="s">
        <v>43</v>
      </c>
      <c r="F43" s="10" t="s">
        <v>44</v>
      </c>
      <c r="G43" s="10" t="s">
        <v>45</v>
      </c>
      <c r="H43" s="3" t="n">
        <f>1750</f>
        <v>1750.0</v>
      </c>
      <c r="I43" s="2" t="s">
        <v>16</v>
      </c>
      <c r="J43" s="10" t="s">
        <v>47</v>
      </c>
      <c r="K43" s="10" t="s">
        <v>48</v>
      </c>
      <c r="L43" s="10" t="s">
        <v>49</v>
      </c>
      <c r="M43" s="3" t="n">
        <f>1558</f>
        <v>1558.0</v>
      </c>
    </row>
    <row r="44">
      <c r="A44" s="2" t="s">
        <v>112</v>
      </c>
      <c r="B44" s="10" t="s">
        <v>113</v>
      </c>
      <c r="C44" s="10" t="s">
        <v>114</v>
      </c>
      <c r="D44" s="2" t="s">
        <v>20</v>
      </c>
      <c r="E44" s="10" t="s">
        <v>32</v>
      </c>
      <c r="F44" s="10" t="s">
        <v>33</v>
      </c>
      <c r="G44" s="10" t="s">
        <v>34</v>
      </c>
      <c r="H44" s="3" t="n">
        <f>1027</f>
        <v>1027.0</v>
      </c>
      <c r="I44" s="2" t="s">
        <v>20</v>
      </c>
      <c r="J44" s="10" t="s">
        <v>43</v>
      </c>
      <c r="K44" s="10" t="s">
        <v>44</v>
      </c>
      <c r="L44" s="10" t="s">
        <v>45</v>
      </c>
      <c r="M44" s="3" t="n">
        <f>1050</f>
        <v>1050.0</v>
      </c>
    </row>
    <row r="45">
      <c r="A45" s="2" t="s">
        <v>112</v>
      </c>
      <c r="B45" s="10" t="s">
        <v>113</v>
      </c>
      <c r="C45" s="10" t="s">
        <v>114</v>
      </c>
      <c r="D45" s="2" t="s">
        <v>27</v>
      </c>
      <c r="E45" s="10" t="s">
        <v>55</v>
      </c>
      <c r="F45" s="10" t="s">
        <v>56</v>
      </c>
      <c r="G45" s="10" t="s">
        <v>57</v>
      </c>
      <c r="H45" s="3" t="n">
        <f>950</f>
        <v>950.0</v>
      </c>
      <c r="I45" s="2" t="s">
        <v>27</v>
      </c>
      <c r="J45" s="10" t="s">
        <v>17</v>
      </c>
      <c r="K45" s="10" t="s">
        <v>18</v>
      </c>
      <c r="L45" s="10" t="s">
        <v>19</v>
      </c>
      <c r="M45" s="3" t="n">
        <f>940</f>
        <v>940.0</v>
      </c>
    </row>
    <row r="46">
      <c r="A46" s="2" t="s">
        <v>112</v>
      </c>
      <c r="B46" s="10" t="s">
        <v>113</v>
      </c>
      <c r="C46" s="10" t="s">
        <v>114</v>
      </c>
      <c r="D46" s="2" t="s">
        <v>31</v>
      </c>
      <c r="E46" s="10" t="s">
        <v>24</v>
      </c>
      <c r="F46" s="10" t="s">
        <v>25</v>
      </c>
      <c r="G46" s="10" t="s">
        <v>26</v>
      </c>
      <c r="H46" s="3" t="n">
        <f>422</f>
        <v>422.0</v>
      </c>
      <c r="I46" s="2" t="s">
        <v>31</v>
      </c>
      <c r="J46" s="10" t="s">
        <v>24</v>
      </c>
      <c r="K46" s="10" t="s">
        <v>25</v>
      </c>
      <c r="L46" s="10" t="s">
        <v>26</v>
      </c>
      <c r="M46" s="3" t="n">
        <f>641</f>
        <v>641.0</v>
      </c>
    </row>
    <row r="47">
      <c r="A47" s="2" t="s">
        <v>112</v>
      </c>
      <c r="B47" s="10" t="s">
        <v>113</v>
      </c>
      <c r="C47" s="10" t="s">
        <v>114</v>
      </c>
      <c r="D47" s="2" t="s">
        <v>38</v>
      </c>
      <c r="E47" s="10" t="s">
        <v>35</v>
      </c>
      <c r="F47" s="10" t="s">
        <v>36</v>
      </c>
      <c r="G47" s="10" t="s">
        <v>37</v>
      </c>
      <c r="H47" s="3" t="n">
        <f>375</f>
        <v>375.0</v>
      </c>
      <c r="I47" s="2" t="s">
        <v>38</v>
      </c>
      <c r="J47" s="10" t="s">
        <v>35</v>
      </c>
      <c r="K47" s="10" t="s">
        <v>36</v>
      </c>
      <c r="L47" s="10" t="s">
        <v>37</v>
      </c>
      <c r="M47" s="3" t="n">
        <f>375</f>
        <v>375.0</v>
      </c>
    </row>
    <row r="48">
      <c r="A48" s="2" t="s">
        <v>112</v>
      </c>
      <c r="B48" s="10" t="s">
        <v>113</v>
      </c>
      <c r="C48" s="10" t="s">
        <v>114</v>
      </c>
      <c r="D48" s="2" t="s">
        <v>42</v>
      </c>
      <c r="E48" s="10" t="s">
        <v>47</v>
      </c>
      <c r="F48" s="10" t="s">
        <v>48</v>
      </c>
      <c r="G48" s="10" t="s">
        <v>49</v>
      </c>
      <c r="H48" s="3" t="n">
        <f>258</f>
        <v>258.0</v>
      </c>
      <c r="I48" s="2" t="s">
        <v>42</v>
      </c>
      <c r="J48" s="10" t="s">
        <v>67</v>
      </c>
      <c r="K48" s="10" t="s">
        <v>68</v>
      </c>
      <c r="L48" s="10" t="s">
        <v>69</v>
      </c>
      <c r="M48" s="3" t="n">
        <f>285</f>
        <v>285.0</v>
      </c>
    </row>
    <row r="49">
      <c r="A49" s="2" t="s">
        <v>112</v>
      </c>
      <c r="B49" s="10" t="s">
        <v>113</v>
      </c>
      <c r="C49" s="10" t="s">
        <v>114</v>
      </c>
      <c r="D49" s="2" t="s">
        <v>46</v>
      </c>
      <c r="E49" s="10" t="s">
        <v>90</v>
      </c>
      <c r="F49" s="10" t="s">
        <v>91</v>
      </c>
      <c r="G49" s="10" t="s">
        <v>92</v>
      </c>
      <c r="H49" s="3" t="n">
        <f>219</f>
        <v>219.0</v>
      </c>
      <c r="I49" s="2" t="s">
        <v>46</v>
      </c>
      <c r="J49" s="10" t="s">
        <v>59</v>
      </c>
      <c r="K49" s="10" t="s">
        <v>60</v>
      </c>
      <c r="L49" s="10" t="s">
        <v>61</v>
      </c>
      <c r="M49" s="3" t="n">
        <f>218</f>
        <v>218.0</v>
      </c>
    </row>
    <row r="50">
      <c r="A50" s="2" t="s">
        <v>112</v>
      </c>
      <c r="B50" s="10" t="s">
        <v>113</v>
      </c>
      <c r="C50" s="10" t="s">
        <v>114</v>
      </c>
      <c r="D50" s="2" t="s">
        <v>50</v>
      </c>
      <c r="E50" s="10" t="s">
        <v>59</v>
      </c>
      <c r="F50" s="10" t="s">
        <v>60</v>
      </c>
      <c r="G50" s="10" t="s">
        <v>61</v>
      </c>
      <c r="H50" s="3" t="n">
        <f>218</f>
        <v>218.0</v>
      </c>
      <c r="I50" s="2" t="s">
        <v>50</v>
      </c>
      <c r="J50" s="10" t="s">
        <v>75</v>
      </c>
      <c r="K50" s="10" t="s">
        <v>76</v>
      </c>
      <c r="L50" s="10" t="s">
        <v>77</v>
      </c>
      <c r="M50" s="3" t="n">
        <f>111</f>
        <v>111.0</v>
      </c>
    </row>
    <row r="51">
      <c r="A51" s="2" t="s">
        <v>112</v>
      </c>
      <c r="B51" s="10" t="s">
        <v>113</v>
      </c>
      <c r="C51" s="10" t="s">
        <v>114</v>
      </c>
      <c r="D51" s="2" t="s">
        <v>54</v>
      </c>
      <c r="E51" s="10" t="s">
        <v>17</v>
      </c>
      <c r="F51" s="10" t="s">
        <v>18</v>
      </c>
      <c r="G51" s="10" t="s">
        <v>19</v>
      </c>
      <c r="H51" s="3" t="n">
        <f>100</f>
        <v>100.0</v>
      </c>
      <c r="I51" s="2" t="s">
        <v>54</v>
      </c>
      <c r="J51" s="10" t="s">
        <v>51</v>
      </c>
      <c r="K51" s="10" t="s">
        <v>52</v>
      </c>
      <c r="L51" s="10" t="s">
        <v>53</v>
      </c>
      <c r="M51" s="3" t="n">
        <f>100</f>
        <v>100.0</v>
      </c>
    </row>
    <row r="52">
      <c r="A52" s="2" t="s">
        <v>112</v>
      </c>
      <c r="B52" s="10" t="s">
        <v>113</v>
      </c>
      <c r="C52" s="10" t="s">
        <v>114</v>
      </c>
      <c r="D52" s="2" t="s">
        <v>58</v>
      </c>
      <c r="E52" s="10" t="s">
        <v>28</v>
      </c>
      <c r="F52" s="10" t="s">
        <v>29</v>
      </c>
      <c r="G52" s="10" t="s">
        <v>30</v>
      </c>
      <c r="H52" s="3" t="n">
        <f>50</f>
        <v>50.0</v>
      </c>
      <c r="I52" s="2" t="s">
        <v>58</v>
      </c>
      <c r="J52" s="10" t="s">
        <v>32</v>
      </c>
      <c r="K52" s="10" t="s">
        <v>33</v>
      </c>
      <c r="L52" s="10" t="s">
        <v>34</v>
      </c>
      <c r="M52" s="3" t="n">
        <f>52</f>
        <v>52.0</v>
      </c>
    </row>
    <row r="53">
      <c r="A53" s="2" t="s">
        <v>112</v>
      </c>
      <c r="B53" s="10" t="s">
        <v>113</v>
      </c>
      <c r="C53" s="10" t="s">
        <v>114</v>
      </c>
      <c r="D53" s="2" t="s">
        <v>65</v>
      </c>
      <c r="E53" s="10" t="s">
        <v>39</v>
      </c>
      <c r="F53" s="10" t="s">
        <v>40</v>
      </c>
      <c r="G53" s="10" t="s">
        <v>41</v>
      </c>
      <c r="H53" s="3" t="n">
        <f>26</f>
        <v>26.0</v>
      </c>
      <c r="I53" s="2" t="s">
        <v>65</v>
      </c>
      <c r="J53" s="10" t="s">
        <v>28</v>
      </c>
      <c r="K53" s="10" t="s">
        <v>29</v>
      </c>
      <c r="L53" s="10" t="s">
        <v>30</v>
      </c>
      <c r="M53" s="3" t="n">
        <f>50</f>
        <v>50.0</v>
      </c>
    </row>
    <row r="54">
      <c r="A54" s="2" t="s">
        <v>112</v>
      </c>
      <c r="B54" s="10" t="s">
        <v>113</v>
      </c>
      <c r="C54" s="10" t="s">
        <v>114</v>
      </c>
      <c r="D54" s="2" t="s">
        <v>66</v>
      </c>
      <c r="E54" s="10" t="s">
        <v>75</v>
      </c>
      <c r="F54" s="10" t="s">
        <v>76</v>
      </c>
      <c r="G54" s="10" t="s">
        <v>77</v>
      </c>
      <c r="H54" s="3" t="n">
        <f>11</f>
        <v>11.0</v>
      </c>
      <c r="I54" s="2" t="s">
        <v>66</v>
      </c>
      <c r="J54" s="10" t="s">
        <v>39</v>
      </c>
      <c r="K54" s="10" t="s">
        <v>40</v>
      </c>
      <c r="L54" s="10" t="s">
        <v>41</v>
      </c>
      <c r="M54" s="3" t="n">
        <f>26</f>
        <v>26.0</v>
      </c>
    </row>
    <row r="55">
      <c r="A55" s="2" t="s">
        <v>112</v>
      </c>
      <c r="B55" s="10" t="s">
        <v>113</v>
      </c>
      <c r="C55" s="10" t="s">
        <v>114</v>
      </c>
      <c r="D55" s="2" t="s">
        <v>70</v>
      </c>
      <c r="E55" s="10" t="s">
        <v>71</v>
      </c>
      <c r="F55" s="10" t="s">
        <v>72</v>
      </c>
      <c r="G55" s="10" t="s">
        <v>73</v>
      </c>
      <c r="H55" s="3" t="n">
        <f>5</f>
        <v>5.0</v>
      </c>
      <c r="I55" s="2" t="s">
        <v>70</v>
      </c>
      <c r="J55" s="10" t="s">
        <v>71</v>
      </c>
      <c r="K55" s="10" t="s">
        <v>72</v>
      </c>
      <c r="L55" s="10" t="s">
        <v>73</v>
      </c>
      <c r="M55" s="3" t="n">
        <f>5</f>
        <v>5.0</v>
      </c>
    </row>
    <row r="56">
      <c r="A56" s="2" t="s">
        <v>115</v>
      </c>
      <c r="B56" s="10" t="s">
        <v>116</v>
      </c>
      <c r="C56" s="10" t="s">
        <v>117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5300</f>
        <v>5300.0</v>
      </c>
      <c r="I56" s="2" t="s">
        <v>16</v>
      </c>
      <c r="J56" s="10" t="s">
        <v>21</v>
      </c>
      <c r="K56" s="10" t="s">
        <v>22</v>
      </c>
      <c r="L56" s="10" t="s">
        <v>23</v>
      </c>
      <c r="M56" s="3" t="n">
        <f>10000</f>
        <v>10000.0</v>
      </c>
    </row>
    <row r="57">
      <c r="A57" s="2" t="s">
        <v>115</v>
      </c>
      <c r="B57" s="10" t="s">
        <v>116</v>
      </c>
      <c r="C57" s="10" t="s">
        <v>117</v>
      </c>
      <c r="D57" s="2" t="s">
        <v>20</v>
      </c>
      <c r="E57" s="10" t="s">
        <v>21</v>
      </c>
      <c r="F57" s="10" t="s">
        <v>22</v>
      </c>
      <c r="G57" s="10" t="s">
        <v>23</v>
      </c>
      <c r="H57" s="3" t="n">
        <f>5000</f>
        <v>5000.0</v>
      </c>
      <c r="I57" s="2" t="s">
        <v>20</v>
      </c>
      <c r="J57" s="10" t="s">
        <v>47</v>
      </c>
      <c r="K57" s="10" t="s">
        <v>48</v>
      </c>
      <c r="L57" s="10" t="s">
        <v>49</v>
      </c>
      <c r="M57" s="3" t="n">
        <f>1500</f>
        <v>1500.0</v>
      </c>
    </row>
    <row r="58">
      <c r="A58" s="2" t="s">
        <v>115</v>
      </c>
      <c r="B58" s="10" t="s">
        <v>116</v>
      </c>
      <c r="C58" s="10" t="s">
        <v>117</v>
      </c>
      <c r="D58" s="2" t="s">
        <v>27</v>
      </c>
      <c r="E58" s="10" t="s">
        <v>32</v>
      </c>
      <c r="F58" s="10" t="s">
        <v>33</v>
      </c>
      <c r="G58" s="10" t="s">
        <v>34</v>
      </c>
      <c r="H58" s="3" t="n">
        <f>1800</f>
        <v>1800.0</v>
      </c>
      <c r="I58" s="2" t="s">
        <v>27</v>
      </c>
      <c r="J58" s="10" t="s">
        <v>17</v>
      </c>
      <c r="K58" s="10" t="s">
        <v>18</v>
      </c>
      <c r="L58" s="10" t="s">
        <v>19</v>
      </c>
      <c r="M58" s="3" t="n">
        <f>700</f>
        <v>700.0</v>
      </c>
    </row>
    <row r="59">
      <c r="A59" s="2" t="s">
        <v>115</v>
      </c>
      <c r="B59" s="10" t="s">
        <v>116</v>
      </c>
      <c r="C59" s="10" t="s">
        <v>117</v>
      </c>
      <c r="D59" s="2" t="s">
        <v>31</v>
      </c>
      <c r="E59" s="10" t="s">
        <v>55</v>
      </c>
      <c r="F59" s="10" t="s">
        <v>56</v>
      </c>
      <c r="G59" s="10" t="s">
        <v>57</v>
      </c>
      <c r="H59" s="3" t="n">
        <f>300</f>
        <v>300.0</v>
      </c>
      <c r="I59" s="2" t="s">
        <v>31</v>
      </c>
      <c r="J59" s="10" t="s">
        <v>24</v>
      </c>
      <c r="K59" s="10" t="s">
        <v>25</v>
      </c>
      <c r="L59" s="10" t="s">
        <v>26</v>
      </c>
      <c r="M59" s="3" t="n">
        <f>300</f>
        <v>300.0</v>
      </c>
    </row>
    <row r="60">
      <c r="A60" s="2" t="s">
        <v>115</v>
      </c>
      <c r="B60" s="10" t="s">
        <v>116</v>
      </c>
      <c r="C60" s="10" t="s">
        <v>117</v>
      </c>
      <c r="D60" s="2" t="s">
        <v>38</v>
      </c>
      <c r="E60" s="10" t="s">
        <v>28</v>
      </c>
      <c r="F60" s="10" t="s">
        <v>29</v>
      </c>
      <c r="G60" s="10" t="s">
        <v>30</v>
      </c>
      <c r="H60" s="3" t="n">
        <f>164</f>
        <v>164.0</v>
      </c>
      <c r="I60" s="2" t="s">
        <v>38</v>
      </c>
      <c r="J60" s="10" t="s">
        <v>28</v>
      </c>
      <c r="K60" s="10" t="s">
        <v>29</v>
      </c>
      <c r="L60" s="10" t="s">
        <v>30</v>
      </c>
      <c r="M60" s="3" t="n">
        <f>164</f>
        <v>164.0</v>
      </c>
    </row>
    <row r="61">
      <c r="A61" s="2" t="s">
        <v>115</v>
      </c>
      <c r="B61" s="10" t="s">
        <v>116</v>
      </c>
      <c r="C61" s="10" t="s">
        <v>117</v>
      </c>
      <c r="D61" s="2" t="s">
        <v>42</v>
      </c>
      <c r="E61" s="10" t="s">
        <v>59</v>
      </c>
      <c r="F61" s="10" t="s">
        <v>60</v>
      </c>
      <c r="G61" s="10" t="s">
        <v>61</v>
      </c>
      <c r="H61" s="3" t="n">
        <f>100</f>
        <v>100.0</v>
      </c>
      <c r="I61" s="2" t="s">
        <v>97</v>
      </c>
      <c r="J61" s="10" t="s">
        <v>97</v>
      </c>
      <c r="K61" s="10" t="s">
        <v>97</v>
      </c>
      <c r="L61" s="10" t="s">
        <v>97</v>
      </c>
      <c r="M61" s="3" t="str">
        <f>"－"</f>
        <v>－</v>
      </c>
    </row>
    <row r="62">
      <c r="A62" s="2" t="s">
        <v>115</v>
      </c>
      <c r="B62" s="10" t="s">
        <v>118</v>
      </c>
      <c r="C62" s="10" t="s">
        <v>119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5</f>
        <v>5.0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5</f>
        <v>5.0</v>
      </c>
    </row>
    <row r="63">
      <c r="A63" s="2" t="s">
        <v>115</v>
      </c>
      <c r="B63" s="10" t="s">
        <v>120</v>
      </c>
      <c r="C63" s="10" t="s">
        <v>121</v>
      </c>
      <c r="D63" s="2" t="s">
        <v>16</v>
      </c>
      <c r="E63" s="10" t="s">
        <v>32</v>
      </c>
      <c r="F63" s="10" t="s">
        <v>33</v>
      </c>
      <c r="G63" s="10" t="s">
        <v>34</v>
      </c>
      <c r="H63" s="3" t="n">
        <f>100</f>
        <v>100.0</v>
      </c>
      <c r="I63" s="2" t="s">
        <v>16</v>
      </c>
      <c r="J63" s="10" t="s">
        <v>51</v>
      </c>
      <c r="K63" s="10" t="s">
        <v>52</v>
      </c>
      <c r="L63" s="10" t="s">
        <v>53</v>
      </c>
      <c r="M63" s="3" t="n">
        <f>100</f>
        <v>100.0</v>
      </c>
    </row>
    <row r="64">
      <c r="A64" s="2" t="s">
        <v>115</v>
      </c>
      <c r="B64" s="10" t="s">
        <v>120</v>
      </c>
      <c r="C64" s="10" t="s">
        <v>121</v>
      </c>
      <c r="D64" s="2" t="s">
        <v>20</v>
      </c>
      <c r="E64" s="10" t="s">
        <v>28</v>
      </c>
      <c r="F64" s="10" t="s">
        <v>29</v>
      </c>
      <c r="G64" s="10" t="s">
        <v>30</v>
      </c>
      <c r="H64" s="3" t="n">
        <f>20</f>
        <v>20.0</v>
      </c>
      <c r="I64" s="2" t="s">
        <v>20</v>
      </c>
      <c r="J64" s="10" t="s">
        <v>28</v>
      </c>
      <c r="K64" s="10" t="s">
        <v>29</v>
      </c>
      <c r="L64" s="10" t="s">
        <v>30</v>
      </c>
      <c r="M64" s="3" t="n">
        <f>20</f>
        <v>20.0</v>
      </c>
    </row>
    <row r="65">
      <c r="A65" s="2" t="s">
        <v>115</v>
      </c>
      <c r="B65" s="10" t="s">
        <v>122</v>
      </c>
      <c r="C65" s="10" t="s">
        <v>123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29</f>
        <v>29.0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29</f>
        <v>29.0</v>
      </c>
    </row>
    <row r="66">
      <c r="A66" s="2" t="s">
        <v>115</v>
      </c>
      <c r="B66" s="10" t="s">
        <v>124</v>
      </c>
      <c r="C66" s="10" t="s">
        <v>125</v>
      </c>
      <c r="D66" s="2" t="s">
        <v>16</v>
      </c>
      <c r="E66" s="10" t="s">
        <v>82</v>
      </c>
      <c r="F66" s="10" t="s">
        <v>83</v>
      </c>
      <c r="G66" s="10" t="s">
        <v>84</v>
      </c>
      <c r="H66" s="3" t="n">
        <f>282</f>
        <v>282.0</v>
      </c>
      <c r="I66" s="2" t="s">
        <v>16</v>
      </c>
      <c r="J66" s="10" t="s">
        <v>55</v>
      </c>
      <c r="K66" s="10" t="s">
        <v>56</v>
      </c>
      <c r="L66" s="10" t="s">
        <v>57</v>
      </c>
      <c r="M66" s="3" t="n">
        <f>400</f>
        <v>400.0</v>
      </c>
    </row>
    <row r="67">
      <c r="A67" s="2" t="s">
        <v>115</v>
      </c>
      <c r="B67" s="10" t="s">
        <v>124</v>
      </c>
      <c r="C67" s="10" t="s">
        <v>125</v>
      </c>
      <c r="D67" s="2" t="s">
        <v>20</v>
      </c>
      <c r="E67" s="10" t="s">
        <v>39</v>
      </c>
      <c r="F67" s="10" t="s">
        <v>40</v>
      </c>
      <c r="G67" s="10" t="s">
        <v>41</v>
      </c>
      <c r="H67" s="3" t="n">
        <f>200</f>
        <v>200.0</v>
      </c>
      <c r="I67" s="2" t="s">
        <v>20</v>
      </c>
      <c r="J67" s="10" t="s">
        <v>82</v>
      </c>
      <c r="K67" s="10" t="s">
        <v>83</v>
      </c>
      <c r="L67" s="10" t="s">
        <v>84</v>
      </c>
      <c r="M67" s="3" t="n">
        <f>282</f>
        <v>282.0</v>
      </c>
    </row>
    <row r="68">
      <c r="A68" s="2" t="s">
        <v>115</v>
      </c>
      <c r="B68" s="10" t="s">
        <v>124</v>
      </c>
      <c r="C68" s="10" t="s">
        <v>125</v>
      </c>
      <c r="D68" s="2" t="s">
        <v>20</v>
      </c>
      <c r="E68" s="10" t="s">
        <v>17</v>
      </c>
      <c r="F68" s="10" t="s">
        <v>18</v>
      </c>
      <c r="G68" s="10" t="s">
        <v>19</v>
      </c>
      <c r="H68" s="3" t="n">
        <f>200</f>
        <v>200.0</v>
      </c>
      <c r="I68" s="2" t="s">
        <v>27</v>
      </c>
      <c r="J68" s="10" t="s">
        <v>28</v>
      </c>
      <c r="K68" s="10" t="s">
        <v>29</v>
      </c>
      <c r="L68" s="10" t="s">
        <v>30</v>
      </c>
      <c r="M68" s="3" t="n">
        <f>100</f>
        <v>100.0</v>
      </c>
    </row>
    <row r="69">
      <c r="A69" s="2" t="s">
        <v>115</v>
      </c>
      <c r="B69" s="10" t="s">
        <v>124</v>
      </c>
      <c r="C69" s="10" t="s">
        <v>125</v>
      </c>
      <c r="D69" s="2" t="s">
        <v>31</v>
      </c>
      <c r="E69" s="10" t="s">
        <v>28</v>
      </c>
      <c r="F69" s="10" t="s">
        <v>29</v>
      </c>
      <c r="G69" s="10" t="s">
        <v>30</v>
      </c>
      <c r="H69" s="3" t="n">
        <f>100</f>
        <v>100.0</v>
      </c>
      <c r="I69" s="2" t="s">
        <v>97</v>
      </c>
      <c r="J69" s="10" t="s">
        <v>97</v>
      </c>
      <c r="K69" s="10" t="s">
        <v>97</v>
      </c>
      <c r="L69" s="10" t="s">
        <v>97</v>
      </c>
      <c r="M69" s="3" t="str">
        <f>"－"</f>
        <v>－</v>
      </c>
    </row>
    <row r="70">
      <c r="A70" s="2" t="s">
        <v>115</v>
      </c>
      <c r="B70" s="10" t="s">
        <v>126</v>
      </c>
      <c r="C70" s="10" t="s">
        <v>127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1</f>
        <v>1.0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1</f>
        <v>1.0</v>
      </c>
    </row>
    <row r="71">
      <c r="A71" s="2" t="s">
        <v>115</v>
      </c>
      <c r="B71" s="10" t="s">
        <v>128</v>
      </c>
      <c r="C71" s="10" t="s">
        <v>129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12</f>
        <v>12.0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12</f>
        <v>12.0</v>
      </c>
    </row>
    <row r="72">
      <c r="A72" s="2" t="s">
        <v>115</v>
      </c>
      <c r="B72" s="10" t="s">
        <v>130</v>
      </c>
      <c r="C72" s="10" t="s">
        <v>131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8</f>
        <v>8.0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8</f>
        <v>8.0</v>
      </c>
    </row>
    <row r="73">
      <c r="A73" s="2" t="s">
        <v>115</v>
      </c>
      <c r="B73" s="10" t="s">
        <v>132</v>
      </c>
      <c r="C73" s="10" t="s">
        <v>133</v>
      </c>
      <c r="D73" s="2" t="s">
        <v>16</v>
      </c>
      <c r="E73" s="10" t="s">
        <v>21</v>
      </c>
      <c r="F73" s="10" t="s">
        <v>22</v>
      </c>
      <c r="G73" s="10" t="s">
        <v>23</v>
      </c>
      <c r="H73" s="3" t="n">
        <f>10000</f>
        <v>10000.0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6200</f>
        <v>6200.0</v>
      </c>
    </row>
    <row r="74">
      <c r="A74" s="2" t="s">
        <v>115</v>
      </c>
      <c r="B74" s="10" t="s">
        <v>132</v>
      </c>
      <c r="C74" s="10" t="s">
        <v>133</v>
      </c>
      <c r="D74" s="2" t="s">
        <v>20</v>
      </c>
      <c r="E74" s="10" t="s">
        <v>17</v>
      </c>
      <c r="F74" s="10" t="s">
        <v>18</v>
      </c>
      <c r="G74" s="10" t="s">
        <v>19</v>
      </c>
      <c r="H74" s="3" t="n">
        <f>1000</f>
        <v>1000.0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5000</f>
        <v>5000.0</v>
      </c>
    </row>
    <row r="75">
      <c r="A75" s="2" t="s">
        <v>115</v>
      </c>
      <c r="B75" s="10" t="s">
        <v>132</v>
      </c>
      <c r="C75" s="10" t="s">
        <v>133</v>
      </c>
      <c r="D75" s="2" t="s">
        <v>27</v>
      </c>
      <c r="E75" s="10" t="s">
        <v>55</v>
      </c>
      <c r="F75" s="10" t="s">
        <v>56</v>
      </c>
      <c r="G75" s="10" t="s">
        <v>57</v>
      </c>
      <c r="H75" s="3" t="n">
        <f>400</f>
        <v>400.0</v>
      </c>
      <c r="I75" s="2" t="s">
        <v>27</v>
      </c>
      <c r="J75" s="10" t="s">
        <v>39</v>
      </c>
      <c r="K75" s="10" t="s">
        <v>40</v>
      </c>
      <c r="L75" s="10" t="s">
        <v>41</v>
      </c>
      <c r="M75" s="3" t="n">
        <f>200</f>
        <v>200.0</v>
      </c>
    </row>
    <row r="76">
      <c r="A76" s="2" t="s">
        <v>115</v>
      </c>
      <c r="B76" s="10" t="s">
        <v>132</v>
      </c>
      <c r="C76" s="10" t="s">
        <v>133</v>
      </c>
      <c r="D76" s="2" t="s">
        <v>31</v>
      </c>
      <c r="E76" s="10" t="s">
        <v>28</v>
      </c>
      <c r="F76" s="10" t="s">
        <v>29</v>
      </c>
      <c r="G76" s="10" t="s">
        <v>30</v>
      </c>
      <c r="H76" s="3" t="n">
        <f>93</f>
        <v>93.0</v>
      </c>
      <c r="I76" s="2" t="s">
        <v>31</v>
      </c>
      <c r="J76" s="10" t="s">
        <v>28</v>
      </c>
      <c r="K76" s="10" t="s">
        <v>29</v>
      </c>
      <c r="L76" s="10" t="s">
        <v>30</v>
      </c>
      <c r="M76" s="3" t="n">
        <f>93</f>
        <v>93.0</v>
      </c>
    </row>
    <row r="77">
      <c r="A77" s="2" t="s">
        <v>115</v>
      </c>
      <c r="B77" s="10" t="s">
        <v>134</v>
      </c>
      <c r="C77" s="10" t="s">
        <v>135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4</f>
        <v>4.0</v>
      </c>
      <c r="I77" s="2" t="s">
        <v>16</v>
      </c>
      <c r="J77" s="10" t="s">
        <v>28</v>
      </c>
      <c r="K77" s="10" t="s">
        <v>29</v>
      </c>
      <c r="L77" s="10" t="s">
        <v>30</v>
      </c>
      <c r="M77" s="3" t="n">
        <f>4</f>
        <v>4.0</v>
      </c>
    </row>
    <row r="78">
      <c r="A78" s="2" t="s">
        <v>115</v>
      </c>
      <c r="B78" s="10" t="s">
        <v>136</v>
      </c>
      <c r="C78" s="10" t="s">
        <v>137</v>
      </c>
      <c r="D78" s="2" t="s">
        <v>16</v>
      </c>
      <c r="E78" s="10" t="s">
        <v>28</v>
      </c>
      <c r="F78" s="10" t="s">
        <v>29</v>
      </c>
      <c r="G78" s="10" t="s">
        <v>30</v>
      </c>
      <c r="H78" s="3" t="n">
        <f>219</f>
        <v>219.0</v>
      </c>
      <c r="I78" s="2" t="s">
        <v>16</v>
      </c>
      <c r="J78" s="10" t="s">
        <v>28</v>
      </c>
      <c r="K78" s="10" t="s">
        <v>29</v>
      </c>
      <c r="L78" s="10" t="s">
        <v>30</v>
      </c>
      <c r="M78" s="3" t="n">
        <f>219</f>
        <v>219.0</v>
      </c>
    </row>
    <row r="79">
      <c r="A79" s="2" t="s">
        <v>115</v>
      </c>
      <c r="B79" s="10" t="s">
        <v>136</v>
      </c>
      <c r="C79" s="10" t="s">
        <v>137</v>
      </c>
      <c r="D79" s="2" t="s">
        <v>20</v>
      </c>
      <c r="E79" s="10" t="s">
        <v>51</v>
      </c>
      <c r="F79" s="10" t="s">
        <v>52</v>
      </c>
      <c r="G79" s="10" t="s">
        <v>53</v>
      </c>
      <c r="H79" s="3" t="n">
        <f>100</f>
        <v>100.0</v>
      </c>
      <c r="I79" s="2" t="s">
        <v>20</v>
      </c>
      <c r="J79" s="10" t="s">
        <v>17</v>
      </c>
      <c r="K79" s="10" t="s">
        <v>18</v>
      </c>
      <c r="L79" s="10" t="s">
        <v>19</v>
      </c>
      <c r="M79" s="3" t="n">
        <f>100</f>
        <v>100.0</v>
      </c>
    </row>
    <row r="80">
      <c r="A80" s="2" t="s">
        <v>115</v>
      </c>
      <c r="B80" s="10" t="s">
        <v>136</v>
      </c>
      <c r="C80" s="10" t="s">
        <v>137</v>
      </c>
      <c r="D80" s="2" t="s">
        <v>20</v>
      </c>
      <c r="E80" s="10" t="s">
        <v>55</v>
      </c>
      <c r="F80" s="10" t="s">
        <v>56</v>
      </c>
      <c r="G80" s="10" t="s">
        <v>57</v>
      </c>
      <c r="H80" s="3" t="n">
        <f>100</f>
        <v>100.0</v>
      </c>
      <c r="I80" s="2" t="s">
        <v>20</v>
      </c>
      <c r="J80" s="10" t="s">
        <v>32</v>
      </c>
      <c r="K80" s="10" t="s">
        <v>33</v>
      </c>
      <c r="L80" s="10" t="s">
        <v>34</v>
      </c>
      <c r="M80" s="3" t="n">
        <f>100</f>
        <v>100.0</v>
      </c>
    </row>
    <row r="81">
      <c r="A81" s="2" t="s">
        <v>115</v>
      </c>
      <c r="B81" s="10" t="s">
        <v>138</v>
      </c>
      <c r="C81" s="10" t="s">
        <v>139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16</f>
        <v>16.0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16</f>
        <v>16.0</v>
      </c>
    </row>
    <row r="82">
      <c r="A82" s="2" t="s">
        <v>115</v>
      </c>
      <c r="B82" s="10" t="s">
        <v>140</v>
      </c>
      <c r="C82" s="10" t="s">
        <v>141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26</f>
        <v>26.0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26</f>
        <v>26.0</v>
      </c>
    </row>
    <row r="83">
      <c r="A83" s="2" t="s">
        <v>115</v>
      </c>
      <c r="B83" s="10" t="s">
        <v>142</v>
      </c>
      <c r="C83" s="10" t="s">
        <v>143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5</f>
        <v>5.0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5</f>
        <v>5.0</v>
      </c>
    </row>
    <row r="84">
      <c r="A84" s="2" t="s">
        <v>115</v>
      </c>
      <c r="B84" s="10" t="s">
        <v>144</v>
      </c>
      <c r="C84" s="10" t="s">
        <v>145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300</f>
        <v>300.0</v>
      </c>
      <c r="I84" s="2" t="s">
        <v>16</v>
      </c>
      <c r="J84" s="10" t="s">
        <v>82</v>
      </c>
      <c r="K84" s="10" t="s">
        <v>83</v>
      </c>
      <c r="L84" s="10" t="s">
        <v>84</v>
      </c>
      <c r="M84" s="3" t="n">
        <f>282</f>
        <v>282.0</v>
      </c>
    </row>
    <row r="85">
      <c r="A85" s="2" t="s">
        <v>115</v>
      </c>
      <c r="B85" s="10" t="s">
        <v>144</v>
      </c>
      <c r="C85" s="10" t="s">
        <v>145</v>
      </c>
      <c r="D85" s="2" t="s">
        <v>20</v>
      </c>
      <c r="E85" s="10" t="s">
        <v>82</v>
      </c>
      <c r="F85" s="10" t="s">
        <v>83</v>
      </c>
      <c r="G85" s="10" t="s">
        <v>84</v>
      </c>
      <c r="H85" s="3" t="n">
        <f>282</f>
        <v>282.0</v>
      </c>
      <c r="I85" s="2" t="s">
        <v>20</v>
      </c>
      <c r="J85" s="10" t="s">
        <v>59</v>
      </c>
      <c r="K85" s="10" t="s">
        <v>60</v>
      </c>
      <c r="L85" s="10" t="s">
        <v>61</v>
      </c>
      <c r="M85" s="3" t="n">
        <f>100</f>
        <v>100.0</v>
      </c>
    </row>
    <row r="86">
      <c r="A86" s="2" t="s">
        <v>115</v>
      </c>
      <c r="B86" s="10" t="s">
        <v>144</v>
      </c>
      <c r="C86" s="10" t="s">
        <v>145</v>
      </c>
      <c r="D86" s="2" t="s">
        <v>27</v>
      </c>
      <c r="E86" s="10" t="s">
        <v>28</v>
      </c>
      <c r="F86" s="10" t="s">
        <v>29</v>
      </c>
      <c r="G86" s="10" t="s">
        <v>30</v>
      </c>
      <c r="H86" s="3" t="n">
        <f>74</f>
        <v>74.0</v>
      </c>
      <c r="I86" s="2" t="s">
        <v>20</v>
      </c>
      <c r="J86" s="10" t="s">
        <v>35</v>
      </c>
      <c r="K86" s="10" t="s">
        <v>36</v>
      </c>
      <c r="L86" s="10" t="s">
        <v>37</v>
      </c>
      <c r="M86" s="3" t="n">
        <f>100</f>
        <v>100.0</v>
      </c>
    </row>
    <row r="87">
      <c r="A87" s="2" t="s">
        <v>115</v>
      </c>
      <c r="B87" s="10" t="s">
        <v>144</v>
      </c>
      <c r="C87" s="10" t="s">
        <v>145</v>
      </c>
      <c r="D87" s="2" t="s">
        <v>97</v>
      </c>
      <c r="E87" s="10" t="s">
        <v>97</v>
      </c>
      <c r="F87" s="10" t="s">
        <v>97</v>
      </c>
      <c r="G87" s="10" t="s">
        <v>97</v>
      </c>
      <c r="H87" s="3" t="str">
        <f>"－"</f>
        <v>－</v>
      </c>
      <c r="I87" s="2" t="s">
        <v>20</v>
      </c>
      <c r="J87" s="10" t="s">
        <v>32</v>
      </c>
      <c r="K87" s="10" t="s">
        <v>33</v>
      </c>
      <c r="L87" s="10" t="s">
        <v>34</v>
      </c>
      <c r="M87" s="3" t="n">
        <f>100</f>
        <v>100.0</v>
      </c>
    </row>
    <row r="88">
      <c r="A88" s="2" t="s">
        <v>115</v>
      </c>
      <c r="B88" s="10" t="s">
        <v>144</v>
      </c>
      <c r="C88" s="10" t="s">
        <v>145</v>
      </c>
      <c r="D88" s="2" t="s">
        <v>97</v>
      </c>
      <c r="E88" s="10" t="s">
        <v>97</v>
      </c>
      <c r="F88" s="10" t="s">
        <v>97</v>
      </c>
      <c r="G88" s="10" t="s">
        <v>97</v>
      </c>
      <c r="H88" s="3" t="str">
        <f>"－"</f>
        <v>－</v>
      </c>
      <c r="I88" s="2" t="s">
        <v>38</v>
      </c>
      <c r="J88" s="10" t="s">
        <v>28</v>
      </c>
      <c r="K88" s="10" t="s">
        <v>29</v>
      </c>
      <c r="L88" s="10" t="s">
        <v>30</v>
      </c>
      <c r="M88" s="3" t="n">
        <f>74</f>
        <v>74.0</v>
      </c>
    </row>
    <row r="89">
      <c r="A89" s="2" t="s">
        <v>115</v>
      </c>
      <c r="B89" s="10" t="s">
        <v>146</v>
      </c>
      <c r="C89" s="10" t="s">
        <v>147</v>
      </c>
      <c r="D89" s="2" t="s">
        <v>16</v>
      </c>
      <c r="E89" s="10" t="s">
        <v>28</v>
      </c>
      <c r="F89" s="10" t="s">
        <v>29</v>
      </c>
      <c r="G89" s="10" t="s">
        <v>30</v>
      </c>
      <c r="H89" s="3" t="n">
        <f>31</f>
        <v>31.0</v>
      </c>
      <c r="I89" s="2" t="s">
        <v>16</v>
      </c>
      <c r="J89" s="10" t="s">
        <v>28</v>
      </c>
      <c r="K89" s="10" t="s">
        <v>29</v>
      </c>
      <c r="L89" s="10" t="s">
        <v>30</v>
      </c>
      <c r="M89" s="3" t="n">
        <f>31</f>
        <v>31.0</v>
      </c>
    </row>
    <row r="90">
      <c r="A90" s="2" t="s">
        <v>115</v>
      </c>
      <c r="B90" s="10" t="s">
        <v>148</v>
      </c>
      <c r="C90" s="10" t="s">
        <v>149</v>
      </c>
      <c r="D90" s="2" t="s">
        <v>16</v>
      </c>
      <c r="E90" s="10" t="s">
        <v>28</v>
      </c>
      <c r="F90" s="10" t="s">
        <v>29</v>
      </c>
      <c r="G90" s="10" t="s">
        <v>30</v>
      </c>
      <c r="H90" s="3" t="n">
        <f>4</f>
        <v>4.0</v>
      </c>
      <c r="I90" s="2" t="s">
        <v>16</v>
      </c>
      <c r="J90" s="10" t="s">
        <v>28</v>
      </c>
      <c r="K90" s="10" t="s">
        <v>29</v>
      </c>
      <c r="L90" s="10" t="s">
        <v>30</v>
      </c>
      <c r="M90" s="3" t="n">
        <f>4</f>
        <v>4.0</v>
      </c>
    </row>
    <row r="91">
      <c r="A91" s="2" t="s">
        <v>115</v>
      </c>
      <c r="B91" s="10" t="s">
        <v>150</v>
      </c>
      <c r="C91" s="10" t="s">
        <v>151</v>
      </c>
      <c r="D91" s="2" t="s">
        <v>16</v>
      </c>
      <c r="E91" s="10" t="s">
        <v>28</v>
      </c>
      <c r="F91" s="10" t="s">
        <v>29</v>
      </c>
      <c r="G91" s="10" t="s">
        <v>30</v>
      </c>
      <c r="H91" s="3" t="n">
        <f>1</f>
        <v>1.0</v>
      </c>
      <c r="I91" s="2" t="s">
        <v>16</v>
      </c>
      <c r="J91" s="10" t="s">
        <v>28</v>
      </c>
      <c r="K91" s="10" t="s">
        <v>29</v>
      </c>
      <c r="L91" s="10" t="s">
        <v>30</v>
      </c>
      <c r="M91" s="3" t="n">
        <f>1</f>
        <v>1.0</v>
      </c>
    </row>
    <row r="92">
      <c r="A92" s="2" t="s">
        <v>115</v>
      </c>
      <c r="B92" s="10" t="s">
        <v>152</v>
      </c>
      <c r="C92" s="10" t="s">
        <v>153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700</f>
        <v>700.0</v>
      </c>
      <c r="I92" s="2" t="s">
        <v>16</v>
      </c>
      <c r="J92" s="10" t="s">
        <v>32</v>
      </c>
      <c r="K92" s="10" t="s">
        <v>33</v>
      </c>
      <c r="L92" s="10" t="s">
        <v>34</v>
      </c>
      <c r="M92" s="3" t="n">
        <f>1400</f>
        <v>1400.0</v>
      </c>
    </row>
    <row r="93">
      <c r="A93" s="2" t="s">
        <v>115</v>
      </c>
      <c r="B93" s="10" t="s">
        <v>152</v>
      </c>
      <c r="C93" s="10" t="s">
        <v>153</v>
      </c>
      <c r="D93" s="2" t="s">
        <v>20</v>
      </c>
      <c r="E93" s="10" t="s">
        <v>47</v>
      </c>
      <c r="F93" s="10" t="s">
        <v>48</v>
      </c>
      <c r="G93" s="10" t="s">
        <v>49</v>
      </c>
      <c r="H93" s="3" t="n">
        <f>500</f>
        <v>500.0</v>
      </c>
      <c r="I93" s="2" t="s">
        <v>20</v>
      </c>
      <c r="J93" s="10" t="s">
        <v>59</v>
      </c>
      <c r="K93" s="10" t="s">
        <v>60</v>
      </c>
      <c r="L93" s="10" t="s">
        <v>61</v>
      </c>
      <c r="M93" s="3" t="n">
        <f>100</f>
        <v>100.0</v>
      </c>
    </row>
    <row r="94">
      <c r="A94" s="2" t="s">
        <v>115</v>
      </c>
      <c r="B94" s="10" t="s">
        <v>152</v>
      </c>
      <c r="C94" s="10" t="s">
        <v>153</v>
      </c>
      <c r="D94" s="2" t="s">
        <v>27</v>
      </c>
      <c r="E94" s="10" t="s">
        <v>24</v>
      </c>
      <c r="F94" s="10" t="s">
        <v>25</v>
      </c>
      <c r="G94" s="10" t="s">
        <v>26</v>
      </c>
      <c r="H94" s="3" t="n">
        <f>300</f>
        <v>300.0</v>
      </c>
      <c r="I94" s="2" t="s">
        <v>27</v>
      </c>
      <c r="J94" s="10" t="s">
        <v>28</v>
      </c>
      <c r="K94" s="10" t="s">
        <v>29</v>
      </c>
      <c r="L94" s="10" t="s">
        <v>30</v>
      </c>
      <c r="M94" s="3" t="n">
        <f>13</f>
        <v>13.0</v>
      </c>
    </row>
    <row r="95">
      <c r="A95" s="2" t="s">
        <v>115</v>
      </c>
      <c r="B95" s="10" t="s">
        <v>152</v>
      </c>
      <c r="C95" s="10" t="s">
        <v>153</v>
      </c>
      <c r="D95" s="2" t="s">
        <v>31</v>
      </c>
      <c r="E95" s="10" t="s">
        <v>28</v>
      </c>
      <c r="F95" s="10" t="s">
        <v>29</v>
      </c>
      <c r="G95" s="10" t="s">
        <v>30</v>
      </c>
      <c r="H95" s="3" t="n">
        <f>13</f>
        <v>13.0</v>
      </c>
      <c r="I95" s="2" t="s">
        <v>97</v>
      </c>
      <c r="J95" s="10" t="s">
        <v>97</v>
      </c>
      <c r="K95" s="10" t="s">
        <v>97</v>
      </c>
      <c r="L95" s="10" t="s">
        <v>97</v>
      </c>
      <c r="M95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