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hehrozkapoor/Desktop/graph_project/chart_nikkei/media/excels/"/>
    </mc:Choice>
  </mc:AlternateContent>
  <xr:revisionPtr revIDLastSave="0" documentId="13_ncr:1_{977650CC-3A44-0647-97BE-789040E163FA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手口上位一覧" sheetId="13" r:id="rId1"/>
  </sheets>
  <definedNames>
    <definedName name="_xlnm.Print_Titles" localSheetId="0">手口上位一覧!$6:$8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83" i="13" l="1"/>
  <c r="H83" i="13"/>
  <c r="M82" i="13"/>
  <c r="H82" i="13"/>
  <c r="M81" i="13"/>
  <c r="H81" i="13"/>
  <c r="M80" i="13"/>
  <c r="H80" i="13"/>
  <c r="M79" i="13"/>
  <c r="H79" i="13"/>
  <c r="M78" i="13"/>
  <c r="H78" i="13"/>
  <c r="M77" i="13"/>
  <c r="H77" i="13"/>
  <c r="M76" i="13"/>
  <c r="H76" i="13"/>
  <c r="M75" i="13"/>
  <c r="H75" i="13"/>
  <c r="M74" i="13"/>
  <c r="H74" i="13"/>
  <c r="M73" i="13"/>
  <c r="H73" i="13"/>
  <c r="M72" i="13"/>
  <c r="H72" i="13"/>
  <c r="M71" i="13"/>
  <c r="H71" i="13"/>
  <c r="M70" i="13"/>
  <c r="H70" i="13"/>
  <c r="M69" i="13"/>
  <c r="H69" i="13"/>
  <c r="M68" i="13"/>
  <c r="H68" i="13"/>
  <c r="M67" i="13"/>
  <c r="H67" i="13"/>
  <c r="M66" i="13"/>
  <c r="H66" i="13"/>
  <c r="M65" i="13"/>
  <c r="H65" i="13"/>
  <c r="M64" i="13"/>
  <c r="H64" i="13"/>
  <c r="M63" i="13"/>
  <c r="H63" i="13"/>
  <c r="M62" i="13"/>
  <c r="H62" i="13"/>
  <c r="M61" i="13"/>
  <c r="H61" i="13"/>
  <c r="M60" i="13"/>
  <c r="H60" i="13"/>
  <c r="M59" i="13"/>
  <c r="H59" i="13"/>
  <c r="M58" i="13"/>
  <c r="H58" i="13"/>
  <c r="M57" i="13"/>
  <c r="H57" i="13"/>
  <c r="M56" i="13"/>
  <c r="H56" i="13"/>
  <c r="M55" i="13"/>
  <c r="H55" i="13"/>
  <c r="M54" i="13"/>
  <c r="H54" i="13"/>
  <c r="M53" i="13"/>
  <c r="H53" i="13"/>
  <c r="M52" i="13"/>
  <c r="H52" i="13"/>
  <c r="M51" i="13"/>
  <c r="H51" i="13"/>
  <c r="M50" i="13"/>
  <c r="H50" i="13"/>
  <c r="M49" i="13"/>
  <c r="H49" i="13"/>
  <c r="M48" i="13"/>
  <c r="H48" i="13"/>
  <c r="M47" i="13"/>
  <c r="H47" i="13"/>
  <c r="M46" i="13"/>
  <c r="H46" i="13"/>
  <c r="M45" i="13"/>
  <c r="H45" i="13"/>
  <c r="M44" i="13"/>
  <c r="H44" i="13"/>
  <c r="M43" i="13"/>
  <c r="H43" i="13"/>
  <c r="M42" i="13"/>
  <c r="H42" i="13"/>
  <c r="M41" i="13"/>
  <c r="H41" i="13"/>
  <c r="M40" i="13"/>
  <c r="H40" i="13"/>
  <c r="M39" i="13"/>
  <c r="H39" i="13"/>
  <c r="M38" i="13"/>
  <c r="H38" i="13"/>
  <c r="M37" i="13"/>
  <c r="H37" i="13"/>
  <c r="M36" i="13"/>
  <c r="H36" i="13"/>
  <c r="M35" i="13"/>
  <c r="H35" i="13"/>
  <c r="M34" i="13"/>
  <c r="H34" i="13"/>
  <c r="M33" i="13"/>
  <c r="H33" i="13"/>
  <c r="M32" i="13"/>
  <c r="H32" i="13"/>
  <c r="M31" i="13"/>
  <c r="H31" i="13"/>
  <c r="M30" i="13"/>
  <c r="H30" i="13"/>
  <c r="M29" i="13"/>
  <c r="H29" i="13"/>
  <c r="M28" i="13"/>
  <c r="H28" i="13"/>
  <c r="M27" i="13"/>
  <c r="H27" i="13"/>
  <c r="M26" i="13"/>
  <c r="H26" i="13"/>
  <c r="M25" i="13"/>
  <c r="H25" i="13"/>
  <c r="M24" i="13"/>
  <c r="H24" i="13"/>
  <c r="M23" i="13"/>
  <c r="H23" i="13"/>
  <c r="M22" i="13"/>
  <c r="H22" i="13"/>
  <c r="M21" i="13"/>
  <c r="H21" i="13"/>
  <c r="M20" i="13"/>
  <c r="H20" i="13"/>
  <c r="M19" i="13"/>
  <c r="H19" i="13"/>
  <c r="M18" i="13"/>
  <c r="H18" i="13"/>
  <c r="M17" i="13"/>
  <c r="H17" i="13"/>
  <c r="M16" i="13"/>
  <c r="H16" i="13"/>
  <c r="M15" i="13"/>
  <c r="H15" i="13"/>
  <c r="M14" i="13"/>
  <c r="H14" i="13"/>
  <c r="M13" i="13"/>
  <c r="H13" i="13"/>
  <c r="M12" i="13"/>
  <c r="H12" i="13"/>
  <c r="M11" i="13"/>
  <c r="H11" i="13"/>
  <c r="M10" i="13"/>
  <c r="H10" i="13"/>
  <c r="M9" i="13"/>
  <c r="H9" i="13"/>
</calcChain>
</file>

<file path=xl/sharedStrings.xml><?xml version="1.0" encoding="utf-8"?>
<sst xmlns="http://schemas.openxmlformats.org/spreadsheetml/2006/main" count="840" uniqueCount="143">
  <si>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</si>
  <si>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</si>
  <si>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</si>
  <si>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</si>
  <si>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</si>
  <si>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</si>
  <si>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</si>
  <si>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</si>
  <si>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</si>
  <si>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</si>
  <si>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</si>
  <si>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</si>
  <si>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20220818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</si>
  <si>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</si>
  <si>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</si>
  <si>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</si>
  <si>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</si>
  <si>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</si>
  <si>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</si>
  <si>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</si>
  <si>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</si>
  <si>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</si>
  <si>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</si>
  <si>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</si>
  <si>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11792</t>
  </si>
  <si>
    <t>シティグループ証券</t>
  </si>
  <si>
    <t>Citigroup Global Markets Japan</t>
  </si>
  <si>
    <t>3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</si>
  <si>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</si>
  <si>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</si>
  <si>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</si>
  <si>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</si>
  <si>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</si>
  <si>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</si>
  <si>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4</t>
  </si>
  <si>
    <t>11746</t>
  </si>
  <si>
    <t>ＵＢＳ証券</t>
  </si>
  <si>
    <t>UBS Securities Japan</t>
  </si>
  <si>
    <t>5</t>
  </si>
  <si>
    <t>11788</t>
  </si>
  <si>
    <t>ソシエテＧ証券</t>
  </si>
  <si>
    <t>Societe Generale Securities Japan</t>
  </si>
  <si>
    <t>6</t>
  </si>
  <si>
    <t>12328</t>
  </si>
  <si>
    <t>ＳＭＢＣ日興証券</t>
  </si>
  <si>
    <t>SMBC Nikko Securities</t>
  </si>
  <si>
    <t>12000</t>
  </si>
  <si>
    <t>大和証券</t>
  </si>
  <si>
    <t>Daiwa Securities</t>
  </si>
  <si>
    <t>7</t>
  </si>
  <si>
    <t>8</t>
  </si>
  <si>
    <t>12792</t>
  </si>
  <si>
    <t>ビーオブエー証券</t>
  </si>
  <si>
    <t>BofA Securities Japan</t>
  </si>
  <si>
    <t>9</t>
  </si>
  <si>
    <t>11520</t>
  </si>
  <si>
    <t>三菱ＵＦＪ証券</t>
  </si>
  <si>
    <t>Mitsubishi UFJ Morgan Stanley Securities</t>
  </si>
  <si>
    <t>10</t>
  </si>
  <si>
    <t>12410</t>
  </si>
  <si>
    <t>バークレイズ証券</t>
  </si>
  <si>
    <t>Barclays Securities Japan</t>
  </si>
  <si>
    <t>12800</t>
  </si>
  <si>
    <t>モルガンＭＵＦＧ証券</t>
  </si>
  <si>
    <t>Morgan Stanley MUFG Securities</t>
  </si>
  <si>
    <t>11</t>
  </si>
  <si>
    <t>11696</t>
  </si>
  <si>
    <t>みずほ証券</t>
  </si>
  <si>
    <t>Mizuho Securities</t>
  </si>
  <si>
    <t>12</t>
  </si>
  <si>
    <t>11256</t>
  </si>
  <si>
    <t>ＳＢＩ証券</t>
  </si>
  <si>
    <t>SBI SECURITIES</t>
  </si>
  <si>
    <t>11714</t>
  </si>
  <si>
    <t>ＪＰモルガン証券</t>
  </si>
  <si>
    <t>JPMorgan Securities Japan</t>
  </si>
  <si>
    <t>13</t>
  </si>
  <si>
    <t>14</t>
  </si>
  <si>
    <t>15</t>
  </si>
  <si>
    <t>12336</t>
  </si>
  <si>
    <t>日産証券</t>
  </si>
  <si>
    <t>Nissan Securities</t>
  </si>
  <si>
    <t>－</t>
  </si>
  <si>
    <t>16</t>
  </si>
  <si>
    <t>17</t>
  </si>
  <si>
    <t>167120018</t>
  </si>
  <si>
    <t>NIKKEI 225 FUT 2212</t>
  </si>
  <si>
    <t>NK225MF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</si>
  <si>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</si>
  <si>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</si>
  <si>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</si>
  <si>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</si>
  <si>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</si>
  <si>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</si>
  <si>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</si>
  <si>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167110019</t>
  </si>
  <si>
    <t>MINI NK225 FUT 2211</t>
  </si>
  <si>
    <t>TOPIXF</t>
  </si>
  <si>
    <t>167090005</t>
  </si>
  <si>
    <t>TOPIX FUT 2209</t>
  </si>
  <si>
    <t>NK225E</t>
  </si>
  <si>
    <t>137098018</t>
  </si>
  <si>
    <t>NIKKEI 225 OOP P2209-28000</t>
  </si>
  <si>
    <t>137098118</t>
  </si>
  <si>
    <t>NIKKEI 225 OOP P2209-28125</t>
  </si>
  <si>
    <t>137098218</t>
  </si>
  <si>
    <t>NIKKEI 225 OOP P2209-28250</t>
  </si>
  <si>
    <t>137098318</t>
  </si>
  <si>
    <t>NIKKEI 225 OOP P2209-28375</t>
  </si>
  <si>
    <t>137098518</t>
  </si>
  <si>
    <t>NIKKEI 225 OOP P2209-28500</t>
  </si>
  <si>
    <t>137098618</t>
  </si>
  <si>
    <t>NIKKEI 225 OOP P2209-28625</t>
  </si>
  <si>
    <t>137098718</t>
  </si>
  <si>
    <t>NIKKEI 225 OOP P2209-28750</t>
  </si>
  <si>
    <t>137098818</t>
  </si>
  <si>
    <t>NIKKEI 225 OOP P2209-28875</t>
  </si>
  <si>
    <t>137099018</t>
  </si>
  <si>
    <t>NIKKEI 225 OOP P2209-29000</t>
  </si>
  <si>
    <t>137099118</t>
  </si>
  <si>
    <t>NIKKEI 225 OOP P2209-29125</t>
  </si>
  <si>
    <t>147090018</t>
  </si>
  <si>
    <t>NIKKEI 225 OOP C2209-30000</t>
  </si>
  <si>
    <t>147099818</t>
  </si>
  <si>
    <t>NIKKEI 225 OOP C2209-29875</t>
  </si>
  <si>
    <t>147099718</t>
  </si>
  <si>
    <t>NIKKEI 225 OOP C2209-29750</t>
  </si>
  <si>
    <t>147099618</t>
  </si>
  <si>
    <t>NIKKEI 225 OOP C2209-29625</t>
  </si>
  <si>
    <t>147099518</t>
  </si>
  <si>
    <t>NIKKEI 225 OOP C2209-29500</t>
  </si>
  <si>
    <t>147099318</t>
  </si>
  <si>
    <t>NIKKEI 225 OOP C2209-29375</t>
  </si>
  <si>
    <t>147099218</t>
  </si>
  <si>
    <t>NIKKEI 225 OOP C2209-29250</t>
  </si>
  <si>
    <t>147099118</t>
  </si>
  <si>
    <t>NIKKEI 225 OOP C2209-29125</t>
  </si>
  <si>
    <t>147099018</t>
  </si>
  <si>
    <t>NIKKEI 225 OOP C2209-29000</t>
  </si>
  <si>
    <t>147098818</t>
  </si>
  <si>
    <t>NIKKEI 225 OOP C2209-28875</t>
  </si>
  <si>
    <t>147098718</t>
  </si>
  <si>
    <t>NIKKEI 225 OOP C2209-28750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</si>
</sst>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(* #,##0_);_(* \(#,##0\);_(* &quot;-&quot;_);_(@_)"/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#,##0;\-#,##0;&quot;-&quot;"/>
    <numFmt numFmtId="169" formatCode="0.00_)"/>
    <numFmt numFmtId="170" formatCode="0_)"/>
    <numFmt numFmtId="171" formatCode="0_);[Red]\(0\)"/>
    <numFmt numFmtId="172" formatCode="_-&quot;｣&quot;* #,##0_-;\-&quot;｣&quot;* #,##0_-;_-&quot;｣&quot;* &quot;-&quot;_-;_-@_-"/>
    <numFmt numFmtId="173" formatCode="_-&quot;｣&quot;* #,##0.00_-;\-&quot;｣&quot;* #,##0.00_-;_-&quot;｣&quot;* &quot;-&quot;??_-;_-@_-"/>
    <numFmt numFmtId="174" formatCode="&quot;$&quot;#,##0;[Red]\-&quot;$&quot;#,##0"/>
    <numFmt numFmtId="175" formatCode="&quot;$&quot;#,##0.00;[Red]\-&quot;$&quot;#,##0.00"/>
    <numFmt numFmtId="176" formatCode="0.00000"/>
    <numFmt numFmtId="177" formatCode="#,##0.0&quot;人月&quot;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Calibri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Calibri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Calibri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2">
    <xf numFmtId="0" fontId="0" fillId="0" borderId="0"/>
    <xf numFmtId="38" fontId="5" fillId="0" borderId="0" applyFont="0" applyFill="0" applyBorder="0" applyAlignment="0" applyProtection="0"/>
    <xf numFmtId="168" fontId="8" fillId="0" borderId="0" applyFill="0" applyBorder="0" applyAlignment="0"/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169" fontId="10" fillId="0" borderId="0"/>
    <xf numFmtId="0" fontId="12" fillId="0" borderId="0"/>
    <xf numFmtId="49" fontId="13" fillId="2" borderId="3" applyNumberFormat="0" applyFill="0" applyBorder="0" applyProtection="0"/>
    <xf numFmtId="0" fontId="7" fillId="0" borderId="0">
      <alignment vertical="center"/>
    </xf>
    <xf numFmtId="0" fontId="14" fillId="0" borderId="0"/>
    <xf numFmtId="0" fontId="14" fillId="0" borderId="0">
      <alignment vertical="center"/>
    </xf>
    <xf numFmtId="170" fontId="16" fillId="0" borderId="0"/>
    <xf numFmtId="0" fontId="5" fillId="0" borderId="0"/>
    <xf numFmtId="0" fontId="5" fillId="0" borderId="0"/>
    <xf numFmtId="0" fontId="14" fillId="0" borderId="0">
      <alignment vertical="center"/>
    </xf>
    <xf numFmtId="0" fontId="4" fillId="0" borderId="0">
      <alignment vertical="center"/>
    </xf>
    <xf numFmtId="9" fontId="19" fillId="0" borderId="0" applyFont="0" applyFill="0" applyBorder="0" applyAlignment="0" applyProtection="0"/>
    <xf numFmtId="0" fontId="20" fillId="0" borderId="0"/>
    <xf numFmtId="0" fontId="5" fillId="0" borderId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6" borderId="0" applyNumberFormat="0" applyBorder="0" applyAlignment="0" applyProtection="0"/>
    <xf numFmtId="0" fontId="8" fillId="9" borderId="0" applyNumberFormat="0" applyBorder="0" applyAlignment="0" applyProtection="0"/>
    <xf numFmtId="0" fontId="8" fillId="12" borderId="0" applyNumberFormat="0" applyBorder="0" applyAlignment="0" applyProtection="0"/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20" borderId="0" applyNumberFormat="0" applyBorder="0" applyAlignment="0" applyProtection="0"/>
    <xf numFmtId="0" fontId="24" fillId="0" borderId="0">
      <alignment horizontal="center" wrapText="1"/>
      <protection locked="0"/>
    </xf>
    <xf numFmtId="0" fontId="25" fillId="0" borderId="0"/>
    <xf numFmtId="0" fontId="26" fillId="4" borderId="0" applyNumberFormat="0" applyBorder="0" applyAlignment="0" applyProtection="0"/>
    <xf numFmtId="0" fontId="27" fillId="0" borderId="0" applyNumberFormat="0" applyFill="0" applyBorder="0" applyAlignment="0" applyProtection="0"/>
    <xf numFmtId="171" fontId="7" fillId="0" borderId="0" applyFill="0" applyBorder="0" applyAlignment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8" fillId="21" borderId="5" applyNumberFormat="0" applyAlignment="0" applyProtection="0"/>
    <xf numFmtId="0" fontId="29" fillId="22" borderId="6" applyNumberFormat="0" applyAlignment="0" applyProtection="0"/>
    <xf numFmtId="0" fontId="30" fillId="0" borderId="0">
      <alignment vertical="top" wrapText="1"/>
    </xf>
    <xf numFmtId="0" fontId="31" fillId="0" borderId="0">
      <alignment horizontal="left"/>
    </xf>
    <xf numFmtId="0" fontId="32" fillId="0" borderId="0" applyNumberFormat="0" applyFill="0" applyBorder="0" applyAlignment="0" applyProtection="0"/>
    <xf numFmtId="0" fontId="33" fillId="5" borderId="0" applyNumberFormat="0" applyBorder="0" applyAlignment="0" applyProtection="0"/>
    <xf numFmtId="38" fontId="34" fillId="23" borderId="0" applyNumberFormat="0" applyBorder="0" applyAlignment="0" applyProtection="0"/>
    <xf numFmtId="0" fontId="35" fillId="24" borderId="0"/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9" fillId="0" borderId="2">
      <alignment horizontal="left" vertical="center"/>
    </xf>
    <xf numFmtId="0" fontId="36" fillId="0" borderId="7" applyNumberFormat="0" applyFill="0" applyAlignment="0" applyProtection="0"/>
    <xf numFmtId="0" fontId="37" fillId="0" borderId="8" applyNumberFormat="0" applyFill="0" applyAlignment="0" applyProtection="0"/>
    <xf numFmtId="0" fontId="38" fillId="0" borderId="9" applyNumberFormat="0" applyFill="0" applyAlignment="0" applyProtection="0"/>
    <xf numFmtId="0" fontId="38" fillId="0" borderId="0" applyNumberFormat="0" applyFill="0" applyBorder="0" applyAlignment="0" applyProtection="0"/>
    <xf numFmtId="0" fontId="7" fillId="0" borderId="0" applyBorder="0"/>
    <xf numFmtId="0" fontId="39" fillId="8" borderId="5" applyNumberFormat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10" fontId="34" fillId="25" borderId="4" applyNumberFormat="0" applyBorder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39" fillId="8" borderId="5" applyNumberFormat="0" applyAlignment="0" applyProtection="0"/>
    <xf numFmtId="0" fontId="7" fillId="0" borderId="0"/>
    <xf numFmtId="0" fontId="40" fillId="0" borderId="10" applyNumberFormat="0" applyFill="0" applyAlignment="0" applyProtection="0"/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4" fontId="41" fillId="0" borderId="0" applyFont="0" applyFill="0" applyBorder="0" applyAlignment="0" applyProtection="0"/>
    <xf numFmtId="175" fontId="41" fillId="0" borderId="0" applyFont="0" applyFill="0" applyBorder="0" applyAlignment="0" applyProtection="0"/>
    <xf numFmtId="0" fontId="42" fillId="26" borderId="0" applyNumberFormat="0" applyBorder="0" applyAlignment="0" applyProtection="0"/>
    <xf numFmtId="37" fontId="43" fillId="0" borderId="0"/>
    <xf numFmtId="176" fontId="7" fillId="0" borderId="0"/>
    <xf numFmtId="176" fontId="7" fillId="0" borderId="0"/>
    <xf numFmtId="169" fontId="10" fillId="0" borderId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11" fillId="27" borderId="11" applyNumberFormat="0" applyFon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0" fontId="44" fillId="21" borderId="12" applyNumberFormat="0" applyAlignment="0" applyProtection="0"/>
    <xf numFmtId="14" fontId="24" fillId="0" borderId="0">
      <alignment horizontal="center" wrapText="1"/>
      <protection locked="0"/>
    </xf>
    <xf numFmtId="10" fontId="11" fillId="0" borderId="0" applyFont="0" applyFill="0" applyBorder="0" applyAlignment="0" applyProtection="0"/>
    <xf numFmtId="4" fontId="31" fillId="0" borderId="0">
      <alignment horizontal="right"/>
    </xf>
    <xf numFmtId="0" fontId="45" fillId="0" borderId="0" applyNumberFormat="0" applyFont="0" applyFill="0" applyBorder="0" applyAlignment="0" applyProtection="0">
      <alignment horizontal="left"/>
    </xf>
    <xf numFmtId="0" fontId="46" fillId="0" borderId="13">
      <alignment horizontal="center"/>
    </xf>
    <xf numFmtId="0" fontId="47" fillId="0" borderId="0" applyNumberFormat="0" applyFont="0" applyFill="0" applyBorder="0" applyAlignment="0"/>
    <xf numFmtId="4" fontId="48" fillId="0" borderId="0">
      <alignment horizontal="right"/>
    </xf>
    <xf numFmtId="0" fontId="49" fillId="0" borderId="0">
      <alignment horizontal="left"/>
    </xf>
    <xf numFmtId="0" fontId="50" fillId="0" borderId="0"/>
    <xf numFmtId="0" fontId="51" fillId="0" borderId="0">
      <alignment horizontal="center"/>
    </xf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2" fillId="0" borderId="14" applyNumberFormat="0" applyFill="0" applyAlignment="0" applyProtection="0"/>
    <xf numFmtId="0" fontId="53" fillId="0" borderId="0" applyNumberFormat="0" applyFill="0" applyBorder="0" applyAlignment="0" applyProtection="0"/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54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6" fillId="22" borderId="6" applyNumberFormat="0" applyAlignment="0" applyProtection="0">
      <alignment vertical="center"/>
    </xf>
    <xf numFmtId="0" fontId="57" fillId="0" borderId="0"/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0" fontId="58" fillId="26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21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7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5" fillId="27" borderId="11" applyNumberFormat="0" applyFont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62" fillId="0" borderId="10" applyNumberFormat="0" applyFill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3" fillId="4" borderId="0" applyNumberFormat="0" applyBorder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4" fillId="21" borderId="5" applyNumberForma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67" fontId="11" fillId="0" borderId="0" applyFont="0" applyFill="0" applyBorder="0" applyAlignment="0" applyProtection="0"/>
    <xf numFmtId="38" fontId="66" fillId="0" borderId="0" applyFont="0" applyFill="0" applyBorder="0" applyAlignment="0" applyProtection="0"/>
    <xf numFmtId="38" fontId="17" fillId="0" borderId="0" applyFont="0" applyFill="0" applyBorder="0" applyAlignment="0" applyProtection="0">
      <alignment vertical="center"/>
    </xf>
    <xf numFmtId="38" fontId="67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67" fillId="0" borderId="0" applyFont="0" applyFill="0" applyBorder="0" applyAlignment="0" applyProtection="0"/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/>
    <xf numFmtId="38" fontId="5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38" fontId="21" fillId="0" borderId="0" applyFont="0" applyFill="0" applyBorder="0" applyAlignment="0" applyProtection="0">
      <alignment vertical="center"/>
    </xf>
    <xf numFmtId="38" fontId="21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/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8" fillId="0" borderId="7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69" fillId="0" borderId="8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9" applyNumberFormat="0" applyFill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0"/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2" fillId="0" borderId="14" applyNumberFormat="0" applyFill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0" fontId="73" fillId="21" borderId="12" applyNumberFormat="0" applyAlignment="0" applyProtection="0">
      <alignment vertical="center"/>
    </xf>
    <xf numFmtId="177" fontId="12" fillId="0" borderId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178" fontId="11" fillId="0" borderId="0" applyFont="0" applyFill="0" applyBorder="0" applyAlignment="0" applyProtection="0"/>
    <xf numFmtId="179" fontId="1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>
      <alignment vertical="center"/>
    </xf>
    <xf numFmtId="164" fontId="75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76" fillId="8" borderId="5" applyNumberFormat="0" applyAlignment="0" applyProtection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7" fillId="0" borderId="0">
      <alignment vertical="center"/>
    </xf>
    <xf numFmtId="0" fontId="7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9" fillId="0" borderId="0"/>
    <xf numFmtId="0" fontId="17" fillId="0" borderId="0">
      <alignment vertical="center"/>
    </xf>
    <xf numFmtId="0" fontId="1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4" fillId="0" borderId="0">
      <alignment vertical="center"/>
    </xf>
    <xf numFmtId="0" fontId="5" fillId="0" borderId="0"/>
    <xf numFmtId="0" fontId="78" fillId="0" borderId="0">
      <alignment vertical="center"/>
    </xf>
    <xf numFmtId="0" fontId="14" fillId="0" borderId="0">
      <alignment vertical="center"/>
    </xf>
    <xf numFmtId="0" fontId="5" fillId="0" borderId="0"/>
    <xf numFmtId="0" fontId="5" fillId="0" borderId="0"/>
    <xf numFmtId="0" fontId="5" fillId="0" borderId="0"/>
    <xf numFmtId="0" fontId="1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79" fillId="0" borderId="0">
      <alignment vertical="center"/>
    </xf>
    <xf numFmtId="0" fontId="14" fillId="0" borderId="0"/>
    <xf numFmtId="0" fontId="79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80" fillId="0" borderId="0">
      <alignment vertical="center"/>
    </xf>
    <xf numFmtId="0" fontId="5" fillId="0" borderId="0"/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9" fillId="0" borderId="0"/>
    <xf numFmtId="0" fontId="14" fillId="0" borderId="0">
      <alignment vertical="center"/>
    </xf>
    <xf numFmtId="0" fontId="14" fillId="0" borderId="0">
      <alignment vertical="center"/>
    </xf>
    <xf numFmtId="0" fontId="19" fillId="0" borderId="0"/>
    <xf numFmtId="0" fontId="17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/>
    <xf numFmtId="0" fontId="14" fillId="0" borderId="0">
      <alignment vertical="center"/>
    </xf>
    <xf numFmtId="0" fontId="5" fillId="0" borderId="0"/>
    <xf numFmtId="0" fontId="81" fillId="0" borderId="0"/>
    <xf numFmtId="0" fontId="14" fillId="0" borderId="0"/>
    <xf numFmtId="0" fontId="7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9" fillId="0" borderId="0"/>
    <xf numFmtId="0" fontId="78" fillId="0" borderId="0">
      <alignment vertical="center"/>
    </xf>
    <xf numFmtId="0" fontId="1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/>
    <xf numFmtId="0" fontId="21" fillId="0" borderId="0">
      <alignment vertical="center"/>
    </xf>
    <xf numFmtId="0" fontId="14" fillId="0" borderId="0">
      <alignment vertical="center"/>
    </xf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>
      <alignment vertical="center"/>
    </xf>
    <xf numFmtId="0" fontId="17" fillId="0" borderId="0">
      <alignment vertical="center"/>
    </xf>
    <xf numFmtId="0" fontId="81" fillId="0" borderId="0"/>
    <xf numFmtId="0" fontId="17" fillId="0" borderId="0">
      <alignment vertical="center"/>
    </xf>
    <xf numFmtId="0" fontId="5" fillId="0" borderId="0"/>
    <xf numFmtId="0" fontId="5" fillId="0" borderId="0">
      <alignment vertical="center"/>
    </xf>
    <xf numFmtId="0" fontId="81" fillId="0" borderId="0"/>
    <xf numFmtId="0" fontId="5" fillId="0" borderId="0"/>
    <xf numFmtId="0" fontId="5" fillId="0" borderId="0"/>
    <xf numFmtId="0" fontId="81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81" fillId="0" borderId="0"/>
    <xf numFmtId="0" fontId="81" fillId="0" borderId="0"/>
    <xf numFmtId="0" fontId="5" fillId="0" borderId="0"/>
    <xf numFmtId="0" fontId="81" fillId="0" borderId="0"/>
    <xf numFmtId="0" fontId="21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82" fillId="0" borderId="0">
      <alignment vertical="center"/>
    </xf>
    <xf numFmtId="0" fontId="5" fillId="0" borderId="0"/>
    <xf numFmtId="0" fontId="5" fillId="0" borderId="0"/>
    <xf numFmtId="0" fontId="14" fillId="0" borderId="0"/>
    <xf numFmtId="0" fontId="14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14" fillId="0" borderId="0">
      <alignment vertical="center"/>
    </xf>
    <xf numFmtId="0" fontId="5" fillId="0" borderId="0"/>
    <xf numFmtId="0" fontId="5" fillId="0" borderId="0"/>
    <xf numFmtId="0" fontId="14" fillId="0" borderId="0">
      <alignment vertical="center"/>
    </xf>
    <xf numFmtId="0" fontId="5" fillId="0" borderId="0"/>
    <xf numFmtId="0" fontId="5" fillId="0" borderId="0"/>
    <xf numFmtId="0" fontId="14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7" fillId="0" borderId="0"/>
    <xf numFmtId="0" fontId="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3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8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8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8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5" fillId="0" borderId="0"/>
    <xf numFmtId="0" fontId="5" fillId="0" borderId="0"/>
    <xf numFmtId="0" fontId="1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0" fillId="0" borderId="0">
      <alignment vertical="center"/>
    </xf>
    <xf numFmtId="0" fontId="5" fillId="0" borderId="0"/>
    <xf numFmtId="0" fontId="5" fillId="0" borderId="0">
      <alignment vertical="center"/>
    </xf>
    <xf numFmtId="0" fontId="8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5" fillId="0" borderId="0">
      <alignment vertical="center"/>
    </xf>
    <xf numFmtId="0" fontId="8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19" fillId="0" borderId="0"/>
    <xf numFmtId="0" fontId="85" fillId="0" borderId="0">
      <alignment vertical="center"/>
    </xf>
    <xf numFmtId="0" fontId="19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6" fillId="0" borderId="0"/>
    <xf numFmtId="0" fontId="87" fillId="0" borderId="0"/>
    <xf numFmtId="0" fontId="57" fillId="0" borderId="0"/>
    <xf numFmtId="49" fontId="15" fillId="0" borderId="0" applyFill="0" applyBorder="0"/>
    <xf numFmtId="0" fontId="88" fillId="0" borderId="0"/>
    <xf numFmtId="0" fontId="89" fillId="0" borderId="0"/>
    <xf numFmtId="0" fontId="88" fillId="0" borderId="0"/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90" fillId="5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91" fillId="0" borderId="0">
      <alignment vertical="center"/>
    </xf>
    <xf numFmtId="0" fontId="5" fillId="0" borderId="0"/>
    <xf numFmtId="0" fontId="5" fillId="0" borderId="0"/>
    <xf numFmtId="0" fontId="92" fillId="0" borderId="0"/>
    <xf numFmtId="0" fontId="92" fillId="0" borderId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177" fontId="92" fillId="0" borderId="0"/>
    <xf numFmtId="177" fontId="9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/>
    <xf numFmtId="49" fontId="19" fillId="0" borderId="0" xfId="1936" applyNumberFormat="1" applyFont="1" applyFill="1" applyAlignment="1">
      <alignment vertical="center"/>
    </xf>
    <xf numFmtId="49" fontId="19" fillId="0" borderId="4" xfId="1937" quotePrefix="1" applyNumberFormat="1" applyFont="1" applyFill="1" applyBorder="1" applyAlignment="1">
      <alignment vertical="center"/>
    </xf>
    <xf numFmtId="3" fontId="19" fillId="0" borderId="4" xfId="1937" applyNumberFormat="1" applyFont="1" applyFill="1" applyBorder="1" applyAlignment="1">
      <alignment horizontal="right" vertical="center"/>
    </xf>
    <xf numFmtId="49" fontId="19" fillId="0" borderId="0" xfId="1937" applyNumberFormat="1" applyFont="1" applyFill="1"/>
    <xf numFmtId="49" fontId="19" fillId="0" borderId="0" xfId="1937" applyNumberFormat="1" applyFont="1" applyFill="1" applyAlignment="1">
      <alignment vertical="center"/>
    </xf>
    <xf numFmtId="49" fontId="19" fillId="0" borderId="0" xfId="1937" quotePrefix="1" applyNumberFormat="1" applyFont="1" applyFill="1" applyAlignment="1">
      <alignment horizontal="right" vertical="center"/>
    </xf>
    <xf numFmtId="49" fontId="19" fillId="0" borderId="0" xfId="1937" applyNumberFormat="1" applyFont="1" applyFill="1" applyAlignment="1">
      <alignment horizontal="right" vertical="center"/>
    </xf>
    <xf numFmtId="49" fontId="19" fillId="0" borderId="0" xfId="1937" quotePrefix="1" applyNumberFormat="1" applyFont="1" applyFill="1" applyAlignment="1">
      <alignment vertical="center"/>
    </xf>
    <xf numFmtId="49" fontId="19" fillId="0" borderId="0" xfId="1937" quotePrefix="1" applyNumberFormat="1" applyFont="1" applyFill="1" applyAlignment="1">
      <alignment vertical="center" wrapText="1"/>
    </xf>
    <xf numFmtId="49" fontId="19" fillId="0" borderId="4" xfId="1937" applyNumberFormat="1" applyFont="1" applyFill="1" applyBorder="1" applyAlignment="1">
      <alignment vertical="center"/>
    </xf>
    <xf numFmtId="49" fontId="19" fillId="0" borderId="0" xfId="1937" applyNumberFormat="1" applyFont="1"/>
    <xf numFmtId="49" fontId="19" fillId="0" borderId="4" xfId="1937" applyNumberFormat="1" applyFont="1" applyFill="1" applyBorder="1" applyAlignment="1">
      <alignment horizontal="center" vertical="center"/>
    </xf>
    <xf numFmtId="49" fontId="19" fillId="0" borderId="4" xfId="1937" applyNumberFormat="1" applyFont="1" applyFill="1" applyBorder="1" applyAlignment="1">
      <alignment vertical="center"/>
    </xf>
    <xf numFmtId="49" fontId="19" fillId="0" borderId="4" xfId="1937" applyNumberFormat="1" applyFont="1" applyFill="1" applyBorder="1" applyAlignment="1">
      <alignment horizontal="center" vertical="center" wrapText="1"/>
    </xf>
    <xf numFmtId="49" fontId="19" fillId="0" borderId="0" xfId="1936" applyNumberFormat="1" applyFont="1" applyFill="1" applyAlignment="1">
      <alignment horizontal="center" vertical="center"/>
    </xf>
    <xf numFmtId="49" fontId="19" fillId="0" borderId="15" xfId="1937" applyNumberFormat="1" applyFont="1" applyFill="1" applyBorder="1" applyAlignment="1">
      <alignment vertical="center"/>
    </xf>
    <xf numFmtId="49" fontId="19" fillId="0" borderId="16" xfId="1937" applyNumberFormat="1" applyFont="1" applyFill="1" applyBorder="1" applyAlignment="1">
      <alignment vertical="center"/>
    </xf>
    <xf numFmtId="49" fontId="19" fillId="0" borderId="3" xfId="1937" applyNumberFormat="1" applyFont="1" applyFill="1" applyBorder="1" applyAlignment="1">
      <alignment vertical="center"/>
    </xf>
  </cellXfs>
  <cellStyles count="2452">
    <cellStyle name="_x000c_ーセン_x000c_" xfId="16" xr:uid="{00000000-0005-0000-0000-000000000000}"/>
    <cellStyle name="_x000d__x000a_JournalTemplate=C:\COMFO\CTALK\JOURSTD.TPL_x000d__x000a_LbStateAddress=3 3 0 251 1 89 2 311_x000d__x000a_LbStateJou" xfId="17" xr:uid="{00000000-0005-0000-0000-000001000000}"/>
    <cellStyle name="0,0_x000d__x000a_NA_x000d__x000a_" xfId="18" xr:uid="{00000000-0005-0000-0000-000002000000}"/>
    <cellStyle name="20% - Accent1" xfId="19" xr:uid="{00000000-0005-0000-0000-000003000000}"/>
    <cellStyle name="20% - Accent2" xfId="20" xr:uid="{00000000-0005-0000-0000-000004000000}"/>
    <cellStyle name="20% - Accent3" xfId="21" xr:uid="{00000000-0005-0000-0000-000005000000}"/>
    <cellStyle name="20% - Accent4" xfId="22" xr:uid="{00000000-0005-0000-0000-000006000000}"/>
    <cellStyle name="20% - Accent5" xfId="23" xr:uid="{00000000-0005-0000-0000-000007000000}"/>
    <cellStyle name="20% - Accent6" xfId="24" xr:uid="{00000000-0005-0000-0000-000008000000}"/>
    <cellStyle name="20% - アクセント 1 2" xfId="25" xr:uid="{00000000-0005-0000-0000-000009000000}"/>
    <cellStyle name="20% - アクセント 1 3" xfId="26" xr:uid="{00000000-0005-0000-0000-00000A000000}"/>
    <cellStyle name="20% - アクセント 1 4" xfId="27" xr:uid="{00000000-0005-0000-0000-00000B000000}"/>
    <cellStyle name="20% - アクセント 1 5" xfId="28" xr:uid="{00000000-0005-0000-0000-00000C000000}"/>
    <cellStyle name="20% - アクセント 1 6" xfId="29" xr:uid="{00000000-0005-0000-0000-00000D000000}"/>
    <cellStyle name="20% - アクセント 1 7" xfId="30" xr:uid="{00000000-0005-0000-0000-00000E000000}"/>
    <cellStyle name="20% - アクセント 1 8" xfId="31" xr:uid="{00000000-0005-0000-0000-00000F000000}"/>
    <cellStyle name="20% - アクセント 1 9" xfId="32" xr:uid="{00000000-0005-0000-0000-000010000000}"/>
    <cellStyle name="20% - アクセント 2 2" xfId="33" xr:uid="{00000000-0005-0000-0000-000011000000}"/>
    <cellStyle name="20% - アクセント 2 3" xfId="34" xr:uid="{00000000-0005-0000-0000-000012000000}"/>
    <cellStyle name="20% - アクセント 2 4" xfId="35" xr:uid="{00000000-0005-0000-0000-000013000000}"/>
    <cellStyle name="20% - アクセント 2 5" xfId="36" xr:uid="{00000000-0005-0000-0000-000014000000}"/>
    <cellStyle name="20% - アクセント 2 6" xfId="37" xr:uid="{00000000-0005-0000-0000-000015000000}"/>
    <cellStyle name="20% - アクセント 2 7" xfId="38" xr:uid="{00000000-0005-0000-0000-000016000000}"/>
    <cellStyle name="20% - アクセント 2 8" xfId="39" xr:uid="{00000000-0005-0000-0000-000017000000}"/>
    <cellStyle name="20% - アクセント 2 9" xfId="40" xr:uid="{00000000-0005-0000-0000-000018000000}"/>
    <cellStyle name="20% - アクセント 3 2" xfId="41" xr:uid="{00000000-0005-0000-0000-000019000000}"/>
    <cellStyle name="20% - アクセント 3 3" xfId="42" xr:uid="{00000000-0005-0000-0000-00001A000000}"/>
    <cellStyle name="20% - アクセント 3 4" xfId="43" xr:uid="{00000000-0005-0000-0000-00001B000000}"/>
    <cellStyle name="20% - アクセント 3 5" xfId="44" xr:uid="{00000000-0005-0000-0000-00001C000000}"/>
    <cellStyle name="20% - アクセント 3 6" xfId="45" xr:uid="{00000000-0005-0000-0000-00001D000000}"/>
    <cellStyle name="20% - アクセント 3 7" xfId="46" xr:uid="{00000000-0005-0000-0000-00001E000000}"/>
    <cellStyle name="20% - アクセント 3 8" xfId="47" xr:uid="{00000000-0005-0000-0000-00001F000000}"/>
    <cellStyle name="20% - アクセント 3 9" xfId="48" xr:uid="{00000000-0005-0000-0000-000020000000}"/>
    <cellStyle name="20% - アクセント 4 2" xfId="49" xr:uid="{00000000-0005-0000-0000-000021000000}"/>
    <cellStyle name="20% - アクセント 4 3" xfId="50" xr:uid="{00000000-0005-0000-0000-000022000000}"/>
    <cellStyle name="20% - アクセント 4 4" xfId="51" xr:uid="{00000000-0005-0000-0000-000023000000}"/>
    <cellStyle name="20% - アクセント 4 5" xfId="52" xr:uid="{00000000-0005-0000-0000-000024000000}"/>
    <cellStyle name="20% - アクセント 4 6" xfId="53" xr:uid="{00000000-0005-0000-0000-000025000000}"/>
    <cellStyle name="20% - アクセント 4 7" xfId="54" xr:uid="{00000000-0005-0000-0000-000026000000}"/>
    <cellStyle name="20% - アクセント 4 8" xfId="55" xr:uid="{00000000-0005-0000-0000-000027000000}"/>
    <cellStyle name="20% - アクセント 4 9" xfId="56" xr:uid="{00000000-0005-0000-0000-000028000000}"/>
    <cellStyle name="20% - アクセント 5 2" xfId="57" xr:uid="{00000000-0005-0000-0000-000029000000}"/>
    <cellStyle name="20% - アクセント 5 3" xfId="58" xr:uid="{00000000-0005-0000-0000-00002A000000}"/>
    <cellStyle name="20% - アクセント 5 4" xfId="59" xr:uid="{00000000-0005-0000-0000-00002B000000}"/>
    <cellStyle name="20% - アクセント 5 5" xfId="60" xr:uid="{00000000-0005-0000-0000-00002C000000}"/>
    <cellStyle name="20% - アクセント 5 6" xfId="61" xr:uid="{00000000-0005-0000-0000-00002D000000}"/>
    <cellStyle name="20% - アクセント 5 7" xfId="62" xr:uid="{00000000-0005-0000-0000-00002E000000}"/>
    <cellStyle name="20% - アクセント 5 8" xfId="63" xr:uid="{00000000-0005-0000-0000-00002F000000}"/>
    <cellStyle name="20% - アクセント 5 9" xfId="64" xr:uid="{00000000-0005-0000-0000-000030000000}"/>
    <cellStyle name="20% - アクセント 6 2" xfId="65" xr:uid="{00000000-0005-0000-0000-000031000000}"/>
    <cellStyle name="20% - アクセント 6 3" xfId="66" xr:uid="{00000000-0005-0000-0000-000032000000}"/>
    <cellStyle name="20% - アクセント 6 4" xfId="67" xr:uid="{00000000-0005-0000-0000-000033000000}"/>
    <cellStyle name="20% - アクセント 6 5" xfId="68" xr:uid="{00000000-0005-0000-0000-000034000000}"/>
    <cellStyle name="20% - アクセント 6 6" xfId="69" xr:uid="{00000000-0005-0000-0000-000035000000}"/>
    <cellStyle name="20% - アクセント 6 7" xfId="70" xr:uid="{00000000-0005-0000-0000-000036000000}"/>
    <cellStyle name="20% - アクセント 6 8" xfId="71" xr:uid="{00000000-0005-0000-0000-000037000000}"/>
    <cellStyle name="20% - アクセント 6 9" xfId="72" xr:uid="{00000000-0005-0000-0000-000038000000}"/>
    <cellStyle name="40% - Accent1" xfId="73" xr:uid="{00000000-0005-0000-0000-000039000000}"/>
    <cellStyle name="40% - Accent2" xfId="74" xr:uid="{00000000-0005-0000-0000-00003A000000}"/>
    <cellStyle name="40% - Accent3" xfId="75" xr:uid="{00000000-0005-0000-0000-00003B000000}"/>
    <cellStyle name="40% - Accent4" xfId="76" xr:uid="{00000000-0005-0000-0000-00003C000000}"/>
    <cellStyle name="40% - Accent5" xfId="77" xr:uid="{00000000-0005-0000-0000-00003D000000}"/>
    <cellStyle name="40% - Accent6" xfId="78" xr:uid="{00000000-0005-0000-0000-00003E000000}"/>
    <cellStyle name="40% - アクセント 1 2" xfId="79" xr:uid="{00000000-0005-0000-0000-00003F000000}"/>
    <cellStyle name="40% - アクセント 1 3" xfId="80" xr:uid="{00000000-0005-0000-0000-000040000000}"/>
    <cellStyle name="40% - アクセント 1 4" xfId="81" xr:uid="{00000000-0005-0000-0000-000041000000}"/>
    <cellStyle name="40% - アクセント 1 5" xfId="82" xr:uid="{00000000-0005-0000-0000-000042000000}"/>
    <cellStyle name="40% - アクセント 1 6" xfId="83" xr:uid="{00000000-0005-0000-0000-000043000000}"/>
    <cellStyle name="40% - アクセント 1 7" xfId="84" xr:uid="{00000000-0005-0000-0000-000044000000}"/>
    <cellStyle name="40% - アクセント 1 8" xfId="85" xr:uid="{00000000-0005-0000-0000-000045000000}"/>
    <cellStyle name="40% - アクセント 1 9" xfId="86" xr:uid="{00000000-0005-0000-0000-000046000000}"/>
    <cellStyle name="40% - アクセント 2 2" xfId="87" xr:uid="{00000000-0005-0000-0000-000047000000}"/>
    <cellStyle name="40% - アクセント 2 3" xfId="88" xr:uid="{00000000-0005-0000-0000-000048000000}"/>
    <cellStyle name="40% - アクセント 2 4" xfId="89" xr:uid="{00000000-0005-0000-0000-000049000000}"/>
    <cellStyle name="40% - アクセント 2 5" xfId="90" xr:uid="{00000000-0005-0000-0000-00004A000000}"/>
    <cellStyle name="40% - アクセント 2 6" xfId="91" xr:uid="{00000000-0005-0000-0000-00004B000000}"/>
    <cellStyle name="40% - アクセント 2 7" xfId="92" xr:uid="{00000000-0005-0000-0000-00004C000000}"/>
    <cellStyle name="40% - アクセント 2 8" xfId="93" xr:uid="{00000000-0005-0000-0000-00004D000000}"/>
    <cellStyle name="40% - アクセント 2 9" xfId="94" xr:uid="{00000000-0005-0000-0000-00004E000000}"/>
    <cellStyle name="40% - アクセント 3 2" xfId="95" xr:uid="{00000000-0005-0000-0000-00004F000000}"/>
    <cellStyle name="40% - アクセント 3 3" xfId="96" xr:uid="{00000000-0005-0000-0000-000050000000}"/>
    <cellStyle name="40% - アクセント 3 4" xfId="97" xr:uid="{00000000-0005-0000-0000-000051000000}"/>
    <cellStyle name="40% - アクセント 3 5" xfId="98" xr:uid="{00000000-0005-0000-0000-000052000000}"/>
    <cellStyle name="40% - アクセント 3 6" xfId="99" xr:uid="{00000000-0005-0000-0000-000053000000}"/>
    <cellStyle name="40% - アクセント 3 7" xfId="100" xr:uid="{00000000-0005-0000-0000-000054000000}"/>
    <cellStyle name="40% - アクセント 3 8" xfId="101" xr:uid="{00000000-0005-0000-0000-000055000000}"/>
    <cellStyle name="40% - アクセント 3 9" xfId="102" xr:uid="{00000000-0005-0000-0000-000056000000}"/>
    <cellStyle name="40% - アクセント 4 2" xfId="103" xr:uid="{00000000-0005-0000-0000-000057000000}"/>
    <cellStyle name="40% - アクセント 4 3" xfId="104" xr:uid="{00000000-0005-0000-0000-000058000000}"/>
    <cellStyle name="40% - アクセント 4 4" xfId="105" xr:uid="{00000000-0005-0000-0000-000059000000}"/>
    <cellStyle name="40% - アクセント 4 5" xfId="106" xr:uid="{00000000-0005-0000-0000-00005A000000}"/>
    <cellStyle name="40% - アクセント 4 6" xfId="107" xr:uid="{00000000-0005-0000-0000-00005B000000}"/>
    <cellStyle name="40% - アクセント 4 7" xfId="108" xr:uid="{00000000-0005-0000-0000-00005C000000}"/>
    <cellStyle name="40% - アクセント 4 8" xfId="109" xr:uid="{00000000-0005-0000-0000-00005D000000}"/>
    <cellStyle name="40% - アクセント 4 9" xfId="110" xr:uid="{00000000-0005-0000-0000-00005E000000}"/>
    <cellStyle name="40% - アクセント 5 2" xfId="111" xr:uid="{00000000-0005-0000-0000-00005F000000}"/>
    <cellStyle name="40% - アクセント 5 3" xfId="112" xr:uid="{00000000-0005-0000-0000-000060000000}"/>
    <cellStyle name="40% - アクセント 5 4" xfId="113" xr:uid="{00000000-0005-0000-0000-000061000000}"/>
    <cellStyle name="40% - アクセント 5 5" xfId="114" xr:uid="{00000000-0005-0000-0000-000062000000}"/>
    <cellStyle name="40% - アクセント 5 6" xfId="115" xr:uid="{00000000-0005-0000-0000-000063000000}"/>
    <cellStyle name="40% - アクセント 5 7" xfId="116" xr:uid="{00000000-0005-0000-0000-000064000000}"/>
    <cellStyle name="40% - アクセント 5 8" xfId="117" xr:uid="{00000000-0005-0000-0000-000065000000}"/>
    <cellStyle name="40% - アクセント 5 9" xfId="118" xr:uid="{00000000-0005-0000-0000-000066000000}"/>
    <cellStyle name="40% - アクセント 6 2" xfId="119" xr:uid="{00000000-0005-0000-0000-000067000000}"/>
    <cellStyle name="40% - アクセント 6 3" xfId="120" xr:uid="{00000000-0005-0000-0000-000068000000}"/>
    <cellStyle name="40% - アクセント 6 4" xfId="121" xr:uid="{00000000-0005-0000-0000-000069000000}"/>
    <cellStyle name="40% - アクセント 6 5" xfId="122" xr:uid="{00000000-0005-0000-0000-00006A000000}"/>
    <cellStyle name="40% - アクセント 6 6" xfId="123" xr:uid="{00000000-0005-0000-0000-00006B000000}"/>
    <cellStyle name="40% - アクセント 6 7" xfId="124" xr:uid="{00000000-0005-0000-0000-00006C000000}"/>
    <cellStyle name="40% - アクセント 6 8" xfId="125" xr:uid="{00000000-0005-0000-0000-00006D000000}"/>
    <cellStyle name="40% - アクセント 6 9" xfId="126" xr:uid="{00000000-0005-0000-0000-00006E000000}"/>
    <cellStyle name="60% - Accent1" xfId="127" xr:uid="{00000000-0005-0000-0000-00006F000000}"/>
    <cellStyle name="60% - Accent2" xfId="128" xr:uid="{00000000-0005-0000-0000-000070000000}"/>
    <cellStyle name="60% - Accent3" xfId="129" xr:uid="{00000000-0005-0000-0000-000071000000}"/>
    <cellStyle name="60% - Accent4" xfId="130" xr:uid="{00000000-0005-0000-0000-000072000000}"/>
    <cellStyle name="60% - Accent5" xfId="131" xr:uid="{00000000-0005-0000-0000-000073000000}"/>
    <cellStyle name="60% - Accent6" xfId="132" xr:uid="{00000000-0005-0000-0000-000074000000}"/>
    <cellStyle name="60% - アクセント 1 2" xfId="133" xr:uid="{00000000-0005-0000-0000-000075000000}"/>
    <cellStyle name="60% - アクセント 1 3" xfId="134" xr:uid="{00000000-0005-0000-0000-000076000000}"/>
    <cellStyle name="60% - アクセント 1 4" xfId="135" xr:uid="{00000000-0005-0000-0000-000077000000}"/>
    <cellStyle name="60% - アクセント 1 5" xfId="136" xr:uid="{00000000-0005-0000-0000-000078000000}"/>
    <cellStyle name="60% - アクセント 1 6" xfId="137" xr:uid="{00000000-0005-0000-0000-000079000000}"/>
    <cellStyle name="60% - アクセント 1 7" xfId="138" xr:uid="{00000000-0005-0000-0000-00007A000000}"/>
    <cellStyle name="60% - アクセント 1 8" xfId="139" xr:uid="{00000000-0005-0000-0000-00007B000000}"/>
    <cellStyle name="60% - アクセント 1 9" xfId="140" xr:uid="{00000000-0005-0000-0000-00007C000000}"/>
    <cellStyle name="60% - アクセント 2 2" xfId="141" xr:uid="{00000000-0005-0000-0000-00007D000000}"/>
    <cellStyle name="60% - アクセント 2 3" xfId="142" xr:uid="{00000000-0005-0000-0000-00007E000000}"/>
    <cellStyle name="60% - アクセント 2 4" xfId="143" xr:uid="{00000000-0005-0000-0000-00007F000000}"/>
    <cellStyle name="60% - アクセント 2 5" xfId="144" xr:uid="{00000000-0005-0000-0000-000080000000}"/>
    <cellStyle name="60% - アクセント 2 6" xfId="145" xr:uid="{00000000-0005-0000-0000-000081000000}"/>
    <cellStyle name="60% - アクセント 2 7" xfId="146" xr:uid="{00000000-0005-0000-0000-000082000000}"/>
    <cellStyle name="60% - アクセント 2 8" xfId="147" xr:uid="{00000000-0005-0000-0000-000083000000}"/>
    <cellStyle name="60% - アクセント 2 9" xfId="148" xr:uid="{00000000-0005-0000-0000-000084000000}"/>
    <cellStyle name="60% - アクセント 3 2" xfId="149" xr:uid="{00000000-0005-0000-0000-000085000000}"/>
    <cellStyle name="60% - アクセント 3 3" xfId="150" xr:uid="{00000000-0005-0000-0000-000086000000}"/>
    <cellStyle name="60% - アクセント 3 4" xfId="151" xr:uid="{00000000-0005-0000-0000-000087000000}"/>
    <cellStyle name="60% - アクセント 3 5" xfId="152" xr:uid="{00000000-0005-0000-0000-000088000000}"/>
    <cellStyle name="60% - アクセント 3 6" xfId="153" xr:uid="{00000000-0005-0000-0000-000089000000}"/>
    <cellStyle name="60% - アクセント 3 7" xfId="154" xr:uid="{00000000-0005-0000-0000-00008A000000}"/>
    <cellStyle name="60% - アクセント 3 8" xfId="155" xr:uid="{00000000-0005-0000-0000-00008B000000}"/>
    <cellStyle name="60% - アクセント 3 9" xfId="156" xr:uid="{00000000-0005-0000-0000-00008C000000}"/>
    <cellStyle name="60% - アクセント 4 2" xfId="157" xr:uid="{00000000-0005-0000-0000-00008D000000}"/>
    <cellStyle name="60% - アクセント 4 3" xfId="158" xr:uid="{00000000-0005-0000-0000-00008E000000}"/>
    <cellStyle name="60% - アクセント 4 4" xfId="159" xr:uid="{00000000-0005-0000-0000-00008F000000}"/>
    <cellStyle name="60% - アクセント 4 5" xfId="160" xr:uid="{00000000-0005-0000-0000-000090000000}"/>
    <cellStyle name="60% - アクセント 4 6" xfId="161" xr:uid="{00000000-0005-0000-0000-000091000000}"/>
    <cellStyle name="60% - アクセント 4 7" xfId="162" xr:uid="{00000000-0005-0000-0000-000092000000}"/>
    <cellStyle name="60% - アクセント 4 8" xfId="163" xr:uid="{00000000-0005-0000-0000-000093000000}"/>
    <cellStyle name="60% - アクセント 4 9" xfId="164" xr:uid="{00000000-0005-0000-0000-000094000000}"/>
    <cellStyle name="60% - アクセント 5 2" xfId="165" xr:uid="{00000000-0005-0000-0000-000095000000}"/>
    <cellStyle name="60% - アクセント 5 3" xfId="166" xr:uid="{00000000-0005-0000-0000-000096000000}"/>
    <cellStyle name="60% - アクセント 5 4" xfId="167" xr:uid="{00000000-0005-0000-0000-000097000000}"/>
    <cellStyle name="60% - アクセント 5 5" xfId="168" xr:uid="{00000000-0005-0000-0000-000098000000}"/>
    <cellStyle name="60% - アクセント 5 6" xfId="169" xr:uid="{00000000-0005-0000-0000-000099000000}"/>
    <cellStyle name="60% - アクセント 5 7" xfId="170" xr:uid="{00000000-0005-0000-0000-00009A000000}"/>
    <cellStyle name="60% - アクセント 5 8" xfId="171" xr:uid="{00000000-0005-0000-0000-00009B000000}"/>
    <cellStyle name="60% - アクセント 5 9" xfId="172" xr:uid="{00000000-0005-0000-0000-00009C000000}"/>
    <cellStyle name="60% - アクセント 6 2" xfId="173" xr:uid="{00000000-0005-0000-0000-00009D000000}"/>
    <cellStyle name="60% - アクセント 6 3" xfId="174" xr:uid="{00000000-0005-0000-0000-00009E000000}"/>
    <cellStyle name="60% - アクセント 6 4" xfId="175" xr:uid="{00000000-0005-0000-0000-00009F000000}"/>
    <cellStyle name="60% - アクセント 6 5" xfId="176" xr:uid="{00000000-0005-0000-0000-0000A0000000}"/>
    <cellStyle name="60% - アクセント 6 6" xfId="177" xr:uid="{00000000-0005-0000-0000-0000A1000000}"/>
    <cellStyle name="60% - アクセント 6 7" xfId="178" xr:uid="{00000000-0005-0000-0000-0000A2000000}"/>
    <cellStyle name="60% - アクセント 6 8" xfId="179" xr:uid="{00000000-0005-0000-0000-0000A3000000}"/>
    <cellStyle name="60% - アクセント 6 9" xfId="180" xr:uid="{00000000-0005-0000-0000-0000A4000000}"/>
    <cellStyle name="Accent1" xfId="181" xr:uid="{00000000-0005-0000-0000-0000A5000000}"/>
    <cellStyle name="Accent2" xfId="182" xr:uid="{00000000-0005-0000-0000-0000A6000000}"/>
    <cellStyle name="Accent3" xfId="183" xr:uid="{00000000-0005-0000-0000-0000A7000000}"/>
    <cellStyle name="Accent4" xfId="184" xr:uid="{00000000-0005-0000-0000-0000A8000000}"/>
    <cellStyle name="Accent5" xfId="185" xr:uid="{00000000-0005-0000-0000-0000A9000000}"/>
    <cellStyle name="Accent6" xfId="186" xr:uid="{00000000-0005-0000-0000-0000AA000000}"/>
    <cellStyle name="args.style" xfId="187" xr:uid="{00000000-0005-0000-0000-0000AB000000}"/>
    <cellStyle name="B10" xfId="188" xr:uid="{00000000-0005-0000-0000-0000AC000000}"/>
    <cellStyle name="Bad" xfId="189" xr:uid="{00000000-0005-0000-0000-0000AD000000}"/>
    <cellStyle name="Body" xfId="190" xr:uid="{00000000-0005-0000-0000-0000AE000000}"/>
    <cellStyle name="Calc Currency (0)" xfId="2" xr:uid="{00000000-0005-0000-0000-0000AF000000}"/>
    <cellStyle name="Calc Currency (0) 2" xfId="191" xr:uid="{00000000-0005-0000-0000-0000B0000000}"/>
    <cellStyle name="Calculation" xfId="192" xr:uid="{00000000-0005-0000-0000-0000B1000000}"/>
    <cellStyle name="Calculation 2" xfId="193" xr:uid="{00000000-0005-0000-0000-0000B2000000}"/>
    <cellStyle name="Calculation 2 2" xfId="194" xr:uid="{00000000-0005-0000-0000-0000B3000000}"/>
    <cellStyle name="Calculation 2 2 2" xfId="195" xr:uid="{00000000-0005-0000-0000-0000B4000000}"/>
    <cellStyle name="Calculation 2 3" xfId="196" xr:uid="{00000000-0005-0000-0000-0000B5000000}"/>
    <cellStyle name="Calculation 2 3 2" xfId="197" xr:uid="{00000000-0005-0000-0000-0000B6000000}"/>
    <cellStyle name="Calculation 2 4" xfId="198" xr:uid="{00000000-0005-0000-0000-0000B7000000}"/>
    <cellStyle name="Calculation 2 4 2" xfId="199" xr:uid="{00000000-0005-0000-0000-0000B8000000}"/>
    <cellStyle name="Calculation 2 5" xfId="200" xr:uid="{00000000-0005-0000-0000-0000B9000000}"/>
    <cellStyle name="Calculation 2 5 2" xfId="201" xr:uid="{00000000-0005-0000-0000-0000BA000000}"/>
    <cellStyle name="Calculation 2 6" xfId="202" xr:uid="{00000000-0005-0000-0000-0000BB000000}"/>
    <cellStyle name="Calculation 2 6 2" xfId="203" xr:uid="{00000000-0005-0000-0000-0000BC000000}"/>
    <cellStyle name="Calculation 2 7" xfId="204" xr:uid="{00000000-0005-0000-0000-0000BD000000}"/>
    <cellStyle name="Calculation 3" xfId="205" xr:uid="{00000000-0005-0000-0000-0000BE000000}"/>
    <cellStyle name="Calculation 3 2" xfId="206" xr:uid="{00000000-0005-0000-0000-0000BF000000}"/>
    <cellStyle name="Calculation 4" xfId="207" xr:uid="{00000000-0005-0000-0000-0000C0000000}"/>
    <cellStyle name="Check Cell" xfId="208" xr:uid="{00000000-0005-0000-0000-0000C1000000}"/>
    <cellStyle name="Column Heading" xfId="209" xr:uid="{00000000-0005-0000-0000-0000C2000000}"/>
    <cellStyle name="entry" xfId="210" xr:uid="{00000000-0005-0000-0000-0000C7000000}"/>
    <cellStyle name="Explanatory Text" xfId="211" xr:uid="{00000000-0005-0000-0000-0000C8000000}"/>
    <cellStyle name="Good" xfId="212" xr:uid="{00000000-0005-0000-0000-0000C9000000}"/>
    <cellStyle name="Grey" xfId="213" xr:uid="{00000000-0005-0000-0000-0000CA000000}"/>
    <cellStyle name="Head 1" xfId="214" xr:uid="{00000000-0005-0000-0000-0000CB000000}"/>
    <cellStyle name="Header1" xfId="3" xr:uid="{00000000-0005-0000-0000-0000CC000000}"/>
    <cellStyle name="Header2" xfId="4" xr:uid="{00000000-0005-0000-0000-0000CD000000}"/>
    <cellStyle name="Header2 2" xfId="215" xr:uid="{00000000-0005-0000-0000-0000CE000000}"/>
    <cellStyle name="Header2 2 2" xfId="216" xr:uid="{00000000-0005-0000-0000-0000CF000000}"/>
    <cellStyle name="Header2 2 2 2" xfId="217" xr:uid="{00000000-0005-0000-0000-0000D0000000}"/>
    <cellStyle name="Header2 2 2 3" xfId="218" xr:uid="{00000000-0005-0000-0000-0000D1000000}"/>
    <cellStyle name="Header2 2 2 4" xfId="219" xr:uid="{00000000-0005-0000-0000-0000D2000000}"/>
    <cellStyle name="Header2 2 2 5" xfId="220" xr:uid="{00000000-0005-0000-0000-0000D3000000}"/>
    <cellStyle name="Header2 2 2 6" xfId="221" xr:uid="{00000000-0005-0000-0000-0000D4000000}"/>
    <cellStyle name="Header2 2 2 7" xfId="222" xr:uid="{00000000-0005-0000-0000-0000D5000000}"/>
    <cellStyle name="Header2 2 2 7 2" xfId="223" xr:uid="{00000000-0005-0000-0000-0000D6000000}"/>
    <cellStyle name="Header2 2 3" xfId="224" xr:uid="{00000000-0005-0000-0000-0000D7000000}"/>
    <cellStyle name="Header2 2 3 2" xfId="225" xr:uid="{00000000-0005-0000-0000-0000D8000000}"/>
    <cellStyle name="Header2 2 3 3" xfId="226" xr:uid="{00000000-0005-0000-0000-0000D9000000}"/>
    <cellStyle name="Header2 3" xfId="227" xr:uid="{00000000-0005-0000-0000-0000DA000000}"/>
    <cellStyle name="Header2 3 2" xfId="228" xr:uid="{00000000-0005-0000-0000-0000DB000000}"/>
    <cellStyle name="Header2 3 2 2" xfId="229" xr:uid="{00000000-0005-0000-0000-0000DC000000}"/>
    <cellStyle name="Header2 3 2 3" xfId="230" xr:uid="{00000000-0005-0000-0000-0000DD000000}"/>
    <cellStyle name="Header2 3 2 4" xfId="231" xr:uid="{00000000-0005-0000-0000-0000DE000000}"/>
    <cellStyle name="Header2 3 2 5" xfId="232" xr:uid="{00000000-0005-0000-0000-0000DF000000}"/>
    <cellStyle name="Header2 3 2 6" xfId="233" xr:uid="{00000000-0005-0000-0000-0000E0000000}"/>
    <cellStyle name="Header2 3 2 7" xfId="234" xr:uid="{00000000-0005-0000-0000-0000E1000000}"/>
    <cellStyle name="Header2 3 2 7 2" xfId="235" xr:uid="{00000000-0005-0000-0000-0000E2000000}"/>
    <cellStyle name="Header2 3 3" xfId="236" xr:uid="{00000000-0005-0000-0000-0000E3000000}"/>
    <cellStyle name="Header2 3 4" xfId="237" xr:uid="{00000000-0005-0000-0000-0000E4000000}"/>
    <cellStyle name="Header2 3 5" xfId="238" xr:uid="{00000000-0005-0000-0000-0000E5000000}"/>
    <cellStyle name="Header2 3 6" xfId="239" xr:uid="{00000000-0005-0000-0000-0000E6000000}"/>
    <cellStyle name="Header2 3 7" xfId="240" xr:uid="{00000000-0005-0000-0000-0000E7000000}"/>
    <cellStyle name="Header2 3 8" xfId="241" xr:uid="{00000000-0005-0000-0000-0000E8000000}"/>
    <cellStyle name="Header2 3 9" xfId="242" xr:uid="{00000000-0005-0000-0000-0000E9000000}"/>
    <cellStyle name="Header2 3 9 2" xfId="243" xr:uid="{00000000-0005-0000-0000-0000EA000000}"/>
    <cellStyle name="Header2 3 9 3" xfId="244" xr:uid="{00000000-0005-0000-0000-0000EB000000}"/>
    <cellStyle name="Header2 4" xfId="245" xr:uid="{00000000-0005-0000-0000-0000EC000000}"/>
    <cellStyle name="Header2 4 2" xfId="246" xr:uid="{00000000-0005-0000-0000-0000ED000000}"/>
    <cellStyle name="Header2 4 3" xfId="247" xr:uid="{00000000-0005-0000-0000-0000EE000000}"/>
    <cellStyle name="Header2 4 4" xfId="248" xr:uid="{00000000-0005-0000-0000-0000EF000000}"/>
    <cellStyle name="Header2 4 5" xfId="249" xr:uid="{00000000-0005-0000-0000-0000F0000000}"/>
    <cellStyle name="Header2 4 6" xfId="250" xr:uid="{00000000-0005-0000-0000-0000F1000000}"/>
    <cellStyle name="Header2 4 7" xfId="251" xr:uid="{00000000-0005-0000-0000-0000F2000000}"/>
    <cellStyle name="Header2 4 7 2" xfId="252" xr:uid="{00000000-0005-0000-0000-0000F3000000}"/>
    <cellStyle name="Header2 5" xfId="253" xr:uid="{00000000-0005-0000-0000-0000F4000000}"/>
    <cellStyle name="Header2 6" xfId="254" xr:uid="{00000000-0005-0000-0000-0000F5000000}"/>
    <cellStyle name="Header2 7" xfId="255" xr:uid="{00000000-0005-0000-0000-0000F6000000}"/>
    <cellStyle name="Header2 7 2" xfId="256" xr:uid="{00000000-0005-0000-0000-0000F7000000}"/>
    <cellStyle name="Header2 7 3" xfId="257" xr:uid="{00000000-0005-0000-0000-0000F8000000}"/>
    <cellStyle name="Heading 1" xfId="258" xr:uid="{00000000-0005-0000-0000-0000F9000000}"/>
    <cellStyle name="Heading 2" xfId="259" xr:uid="{00000000-0005-0000-0000-0000FA000000}"/>
    <cellStyle name="Heading 3" xfId="260" xr:uid="{00000000-0005-0000-0000-0000FB000000}"/>
    <cellStyle name="Heading 4" xfId="261" xr:uid="{00000000-0005-0000-0000-0000FC000000}"/>
    <cellStyle name="IBM(401K)" xfId="262" xr:uid="{00000000-0005-0000-0000-0000FD000000}"/>
    <cellStyle name="Input" xfId="263" xr:uid="{00000000-0005-0000-0000-0000FE000000}"/>
    <cellStyle name="Input [yellow]" xfId="264" xr:uid="{00000000-0005-0000-0000-0000FF000000}"/>
    <cellStyle name="Input [yellow] 2" xfId="265" xr:uid="{00000000-0005-0000-0000-000000010000}"/>
    <cellStyle name="Input [yellow] 2 2" xfId="266" xr:uid="{00000000-0005-0000-0000-000001010000}"/>
    <cellStyle name="Input [yellow] 2 2 2" xfId="267" xr:uid="{00000000-0005-0000-0000-000002010000}"/>
    <cellStyle name="Input [yellow] 2 2 3" xfId="268" xr:uid="{00000000-0005-0000-0000-000003010000}"/>
    <cellStyle name="Input [yellow] 2 2 4" xfId="269" xr:uid="{00000000-0005-0000-0000-000004010000}"/>
    <cellStyle name="Input [yellow] 2 2 5" xfId="270" xr:uid="{00000000-0005-0000-0000-000005010000}"/>
    <cellStyle name="Input [yellow] 2 2 6" xfId="271" xr:uid="{00000000-0005-0000-0000-000006010000}"/>
    <cellStyle name="Input [yellow] 2 2 7" xfId="272" xr:uid="{00000000-0005-0000-0000-000007010000}"/>
    <cellStyle name="Input [yellow] 2 2 8" xfId="273" xr:uid="{00000000-0005-0000-0000-000008010000}"/>
    <cellStyle name="Input [yellow] 2 2 9" xfId="274" xr:uid="{00000000-0005-0000-0000-000009010000}"/>
    <cellStyle name="Input [yellow] 2 3" xfId="275" xr:uid="{00000000-0005-0000-0000-00000A010000}"/>
    <cellStyle name="Input [yellow] 2 3 2" xfId="276" xr:uid="{00000000-0005-0000-0000-00000B010000}"/>
    <cellStyle name="Input [yellow] 2 3 3" xfId="277" xr:uid="{00000000-0005-0000-0000-00000C010000}"/>
    <cellStyle name="Input [yellow] 3" xfId="278" xr:uid="{00000000-0005-0000-0000-00000D010000}"/>
    <cellStyle name="Input [yellow] 3 2" xfId="279" xr:uid="{00000000-0005-0000-0000-00000E010000}"/>
    <cellStyle name="Input [yellow] 3 2 2" xfId="280" xr:uid="{00000000-0005-0000-0000-00000F010000}"/>
    <cellStyle name="Input [yellow] 3 2 3" xfId="281" xr:uid="{00000000-0005-0000-0000-000010010000}"/>
    <cellStyle name="Input [yellow] 3 2 4" xfId="282" xr:uid="{00000000-0005-0000-0000-000011010000}"/>
    <cellStyle name="Input [yellow] 3 2 5" xfId="283" xr:uid="{00000000-0005-0000-0000-000012010000}"/>
    <cellStyle name="Input [yellow] 3 2 6" xfId="284" xr:uid="{00000000-0005-0000-0000-000013010000}"/>
    <cellStyle name="Input [yellow] 3 2 7" xfId="285" xr:uid="{00000000-0005-0000-0000-000014010000}"/>
    <cellStyle name="Input [yellow] 3 2 8" xfId="286" xr:uid="{00000000-0005-0000-0000-000015010000}"/>
    <cellStyle name="Input [yellow] 3 2 9" xfId="287" xr:uid="{00000000-0005-0000-0000-000016010000}"/>
    <cellStyle name="Input [yellow] 3 3" xfId="288" xr:uid="{00000000-0005-0000-0000-000017010000}"/>
    <cellStyle name="Input [yellow] 3 4" xfId="289" xr:uid="{00000000-0005-0000-0000-000018010000}"/>
    <cellStyle name="Input [yellow] 3 5" xfId="290" xr:uid="{00000000-0005-0000-0000-000019010000}"/>
    <cellStyle name="Input [yellow] 3 6" xfId="291" xr:uid="{00000000-0005-0000-0000-00001A010000}"/>
    <cellStyle name="Input [yellow] 3 7" xfId="292" xr:uid="{00000000-0005-0000-0000-00001B010000}"/>
    <cellStyle name="Input [yellow] 3 8" xfId="293" xr:uid="{00000000-0005-0000-0000-00001C010000}"/>
    <cellStyle name="Input [yellow] 3 9" xfId="294" xr:uid="{00000000-0005-0000-0000-00001D010000}"/>
    <cellStyle name="Input [yellow] 3 9 2" xfId="295" xr:uid="{00000000-0005-0000-0000-00001E010000}"/>
    <cellStyle name="Input [yellow] 3 9 3" xfId="296" xr:uid="{00000000-0005-0000-0000-00001F010000}"/>
    <cellStyle name="Input [yellow] 4" xfId="297" xr:uid="{00000000-0005-0000-0000-000020010000}"/>
    <cellStyle name="Input [yellow] 4 2" xfId="298" xr:uid="{00000000-0005-0000-0000-000021010000}"/>
    <cellStyle name="Input [yellow] 4 3" xfId="299" xr:uid="{00000000-0005-0000-0000-000022010000}"/>
    <cellStyle name="Input [yellow] 4 4" xfId="300" xr:uid="{00000000-0005-0000-0000-000023010000}"/>
    <cellStyle name="Input [yellow] 4 5" xfId="301" xr:uid="{00000000-0005-0000-0000-000024010000}"/>
    <cellStyle name="Input [yellow] 4 6" xfId="302" xr:uid="{00000000-0005-0000-0000-000025010000}"/>
    <cellStyle name="Input [yellow] 4 7" xfId="303" xr:uid="{00000000-0005-0000-0000-000026010000}"/>
    <cellStyle name="Input [yellow] 4 8" xfId="304" xr:uid="{00000000-0005-0000-0000-000027010000}"/>
    <cellStyle name="Input [yellow] 4 8 2" xfId="305" xr:uid="{00000000-0005-0000-0000-000028010000}"/>
    <cellStyle name="Input [yellow] 4 8 3" xfId="306" xr:uid="{00000000-0005-0000-0000-000029010000}"/>
    <cellStyle name="Input [yellow] 5" xfId="307" xr:uid="{00000000-0005-0000-0000-00002A010000}"/>
    <cellStyle name="Input [yellow] 6" xfId="308" xr:uid="{00000000-0005-0000-0000-00002B010000}"/>
    <cellStyle name="Input [yellow] 7" xfId="309" xr:uid="{00000000-0005-0000-0000-00002C010000}"/>
    <cellStyle name="Input [yellow] 7 2" xfId="310" xr:uid="{00000000-0005-0000-0000-00002D010000}"/>
    <cellStyle name="Input [yellow] 7 3" xfId="311" xr:uid="{00000000-0005-0000-0000-00002E010000}"/>
    <cellStyle name="Input 10" xfId="312" xr:uid="{00000000-0005-0000-0000-00002F010000}"/>
    <cellStyle name="Input 10 2" xfId="313" xr:uid="{00000000-0005-0000-0000-000030010000}"/>
    <cellStyle name="Input 11" xfId="314" xr:uid="{00000000-0005-0000-0000-000031010000}"/>
    <cellStyle name="Input 11 2" xfId="315" xr:uid="{00000000-0005-0000-0000-000032010000}"/>
    <cellStyle name="Input 12" xfId="316" xr:uid="{00000000-0005-0000-0000-000033010000}"/>
    <cellStyle name="Input 12 2" xfId="317" xr:uid="{00000000-0005-0000-0000-000034010000}"/>
    <cellStyle name="Input 13" xfId="318" xr:uid="{00000000-0005-0000-0000-000035010000}"/>
    <cellStyle name="Input 13 2" xfId="319" xr:uid="{00000000-0005-0000-0000-000036010000}"/>
    <cellStyle name="Input 14" xfId="320" xr:uid="{00000000-0005-0000-0000-000037010000}"/>
    <cellStyle name="Input 14 2" xfId="321" xr:uid="{00000000-0005-0000-0000-000038010000}"/>
    <cellStyle name="Input 15" xfId="322" xr:uid="{00000000-0005-0000-0000-000039010000}"/>
    <cellStyle name="Input 15 2" xfId="323" xr:uid="{00000000-0005-0000-0000-00003A010000}"/>
    <cellStyle name="Input 16" xfId="324" xr:uid="{00000000-0005-0000-0000-00003B010000}"/>
    <cellStyle name="Input 16 2" xfId="325" xr:uid="{00000000-0005-0000-0000-00003C010000}"/>
    <cellStyle name="Input 17" xfId="326" xr:uid="{00000000-0005-0000-0000-00003D010000}"/>
    <cellStyle name="Input 17 2" xfId="327" xr:uid="{00000000-0005-0000-0000-00003E010000}"/>
    <cellStyle name="Input 18" xfId="328" xr:uid="{00000000-0005-0000-0000-00003F010000}"/>
    <cellStyle name="Input 19" xfId="329" xr:uid="{00000000-0005-0000-0000-000040010000}"/>
    <cellStyle name="Input 2" xfId="330" xr:uid="{00000000-0005-0000-0000-000041010000}"/>
    <cellStyle name="Input 2 2" xfId="331" xr:uid="{00000000-0005-0000-0000-000042010000}"/>
    <cellStyle name="Input 2 2 2" xfId="332" xr:uid="{00000000-0005-0000-0000-000043010000}"/>
    <cellStyle name="Input 2 3" xfId="333" xr:uid="{00000000-0005-0000-0000-000044010000}"/>
    <cellStyle name="Input 2 3 2" xfId="334" xr:uid="{00000000-0005-0000-0000-000045010000}"/>
    <cellStyle name="Input 2 4" xfId="335" xr:uid="{00000000-0005-0000-0000-000046010000}"/>
    <cellStyle name="Input 2 4 2" xfId="336" xr:uid="{00000000-0005-0000-0000-000047010000}"/>
    <cellStyle name="Input 2 5" xfId="337" xr:uid="{00000000-0005-0000-0000-000048010000}"/>
    <cellStyle name="Input 2 5 2" xfId="338" xr:uid="{00000000-0005-0000-0000-000049010000}"/>
    <cellStyle name="Input 2 6" xfId="339" xr:uid="{00000000-0005-0000-0000-00004A010000}"/>
    <cellStyle name="Input 2 6 2" xfId="340" xr:uid="{00000000-0005-0000-0000-00004B010000}"/>
    <cellStyle name="Input 2 7" xfId="341" xr:uid="{00000000-0005-0000-0000-00004C010000}"/>
    <cellStyle name="Input 20" xfId="342" xr:uid="{00000000-0005-0000-0000-00004D010000}"/>
    <cellStyle name="Input 21" xfId="343" xr:uid="{00000000-0005-0000-0000-00004E010000}"/>
    <cellStyle name="Input 22" xfId="344" xr:uid="{00000000-0005-0000-0000-00004F010000}"/>
    <cellStyle name="Input 23" xfId="345" xr:uid="{00000000-0005-0000-0000-000050010000}"/>
    <cellStyle name="Input 24" xfId="346" xr:uid="{00000000-0005-0000-0000-000051010000}"/>
    <cellStyle name="Input 25" xfId="347" xr:uid="{00000000-0005-0000-0000-000052010000}"/>
    <cellStyle name="Input 26" xfId="348" xr:uid="{00000000-0005-0000-0000-000053010000}"/>
    <cellStyle name="Input 3" xfId="349" xr:uid="{00000000-0005-0000-0000-000054010000}"/>
    <cellStyle name="Input 3 2" xfId="350" xr:uid="{00000000-0005-0000-0000-000055010000}"/>
    <cellStyle name="Input 4" xfId="351" xr:uid="{00000000-0005-0000-0000-000056010000}"/>
    <cellStyle name="Input 4 2" xfId="352" xr:uid="{00000000-0005-0000-0000-000057010000}"/>
    <cellStyle name="Input 5" xfId="353" xr:uid="{00000000-0005-0000-0000-000058010000}"/>
    <cellStyle name="Input 5 2" xfId="354" xr:uid="{00000000-0005-0000-0000-000059010000}"/>
    <cellStyle name="Input 6" xfId="355" xr:uid="{00000000-0005-0000-0000-00005A010000}"/>
    <cellStyle name="Input 6 2" xfId="356" xr:uid="{00000000-0005-0000-0000-00005B010000}"/>
    <cellStyle name="Input 7" xfId="357" xr:uid="{00000000-0005-0000-0000-00005C010000}"/>
    <cellStyle name="Input 7 2" xfId="358" xr:uid="{00000000-0005-0000-0000-00005D010000}"/>
    <cellStyle name="Input 8" xfId="359" xr:uid="{00000000-0005-0000-0000-00005E010000}"/>
    <cellStyle name="Input 8 2" xfId="360" xr:uid="{00000000-0005-0000-0000-00005F010000}"/>
    <cellStyle name="Input 9" xfId="361" xr:uid="{00000000-0005-0000-0000-000060010000}"/>
    <cellStyle name="Input 9 2" xfId="362" xr:uid="{00000000-0005-0000-0000-000061010000}"/>
    <cellStyle name="J401K" xfId="363" xr:uid="{00000000-0005-0000-0000-000062010000}"/>
    <cellStyle name="Linked Cell" xfId="364" xr:uid="{00000000-0005-0000-0000-000063010000}"/>
    <cellStyle name="Millares [0]_Compra" xfId="365" xr:uid="{00000000-0005-0000-0000-000064010000}"/>
    <cellStyle name="Millares_Compra" xfId="366" xr:uid="{00000000-0005-0000-0000-000065010000}"/>
    <cellStyle name="Moneda [0]_Compra" xfId="367" xr:uid="{00000000-0005-0000-0000-000066010000}"/>
    <cellStyle name="Moneda_Compra" xfId="368" xr:uid="{00000000-0005-0000-0000-000067010000}"/>
    <cellStyle name="Neutral" xfId="369" xr:uid="{00000000-0005-0000-0000-000068010000}"/>
    <cellStyle name="no dec" xfId="370" xr:uid="{00000000-0005-0000-0000-000069010000}"/>
    <cellStyle name="Normal" xfId="0" builtinId="0"/>
    <cellStyle name="Normal - Style1" xfId="5" xr:uid="{00000000-0005-0000-0000-00006A010000}"/>
    <cellStyle name="Normal - Style1 2" xfId="371" xr:uid="{00000000-0005-0000-0000-00006B010000}"/>
    <cellStyle name="Normal - Style1 2 2" xfId="372" xr:uid="{00000000-0005-0000-0000-00006C010000}"/>
    <cellStyle name="Normal - Style1 2 3" xfId="373" xr:uid="{00000000-0005-0000-0000-00006D010000}"/>
    <cellStyle name="Note" xfId="374" xr:uid="{00000000-0005-0000-0000-00006F010000}"/>
    <cellStyle name="Note 2" xfId="375" xr:uid="{00000000-0005-0000-0000-000070010000}"/>
    <cellStyle name="Note 2 2" xfId="376" xr:uid="{00000000-0005-0000-0000-000071010000}"/>
    <cellStyle name="Note 2 2 2" xfId="377" xr:uid="{00000000-0005-0000-0000-000072010000}"/>
    <cellStyle name="Note 2 2 2 2" xfId="378" xr:uid="{00000000-0005-0000-0000-000073010000}"/>
    <cellStyle name="Note 2 2 3" xfId="379" xr:uid="{00000000-0005-0000-0000-000074010000}"/>
    <cellStyle name="Note 2 2 3 2" xfId="380" xr:uid="{00000000-0005-0000-0000-000075010000}"/>
    <cellStyle name="Note 2 2 4" xfId="381" xr:uid="{00000000-0005-0000-0000-000076010000}"/>
    <cellStyle name="Note 2 2 4 2" xfId="382" xr:uid="{00000000-0005-0000-0000-000077010000}"/>
    <cellStyle name="Note 2 2 5" xfId="383" xr:uid="{00000000-0005-0000-0000-000078010000}"/>
    <cellStyle name="Note 2 2 5 2" xfId="384" xr:uid="{00000000-0005-0000-0000-000079010000}"/>
    <cellStyle name="Note 2 2 6" xfId="385" xr:uid="{00000000-0005-0000-0000-00007A010000}"/>
    <cellStyle name="Note 2 2 6 2" xfId="386" xr:uid="{00000000-0005-0000-0000-00007B010000}"/>
    <cellStyle name="Note 2 2 7" xfId="387" xr:uid="{00000000-0005-0000-0000-00007C010000}"/>
    <cellStyle name="Note 2 3" xfId="388" xr:uid="{00000000-0005-0000-0000-00007D010000}"/>
    <cellStyle name="Note 2 3 2" xfId="389" xr:uid="{00000000-0005-0000-0000-00007E010000}"/>
    <cellStyle name="Note 2 4" xfId="390" xr:uid="{00000000-0005-0000-0000-00007F010000}"/>
    <cellStyle name="Note 3" xfId="391" xr:uid="{00000000-0005-0000-0000-000080010000}"/>
    <cellStyle name="Note 3 2" xfId="392" xr:uid="{00000000-0005-0000-0000-000081010000}"/>
    <cellStyle name="Note 3 2 2" xfId="393" xr:uid="{00000000-0005-0000-0000-000082010000}"/>
    <cellStyle name="Note 3 2 2 2" xfId="394" xr:uid="{00000000-0005-0000-0000-000083010000}"/>
    <cellStyle name="Note 3 2 3" xfId="395" xr:uid="{00000000-0005-0000-0000-000084010000}"/>
    <cellStyle name="Note 3 2 3 2" xfId="396" xr:uid="{00000000-0005-0000-0000-000085010000}"/>
    <cellStyle name="Note 3 2 4" xfId="397" xr:uid="{00000000-0005-0000-0000-000086010000}"/>
    <cellStyle name="Note 3 2 4 2" xfId="398" xr:uid="{00000000-0005-0000-0000-000087010000}"/>
    <cellStyle name="Note 3 2 5" xfId="399" xr:uid="{00000000-0005-0000-0000-000088010000}"/>
    <cellStyle name="Note 3 2 5 2" xfId="400" xr:uid="{00000000-0005-0000-0000-000089010000}"/>
    <cellStyle name="Note 3 2 6" xfId="401" xr:uid="{00000000-0005-0000-0000-00008A010000}"/>
    <cellStyle name="Note 3 2 6 2" xfId="402" xr:uid="{00000000-0005-0000-0000-00008B010000}"/>
    <cellStyle name="Note 3 2 7" xfId="403" xr:uid="{00000000-0005-0000-0000-00008C010000}"/>
    <cellStyle name="Note 3 3" xfId="404" xr:uid="{00000000-0005-0000-0000-00008D010000}"/>
    <cellStyle name="Note 3 3 2" xfId="405" xr:uid="{00000000-0005-0000-0000-00008E010000}"/>
    <cellStyle name="Note 3 4" xfId="406" xr:uid="{00000000-0005-0000-0000-00008F010000}"/>
    <cellStyle name="Note 3 4 2" xfId="407" xr:uid="{00000000-0005-0000-0000-000090010000}"/>
    <cellStyle name="Note 3 5" xfId="408" xr:uid="{00000000-0005-0000-0000-000091010000}"/>
    <cellStyle name="Note 3 5 2" xfId="409" xr:uid="{00000000-0005-0000-0000-000092010000}"/>
    <cellStyle name="Note 3 6" xfId="410" xr:uid="{00000000-0005-0000-0000-000093010000}"/>
    <cellStyle name="Note 3 6 2" xfId="411" xr:uid="{00000000-0005-0000-0000-000094010000}"/>
    <cellStyle name="Note 3 7" xfId="412" xr:uid="{00000000-0005-0000-0000-000095010000}"/>
    <cellStyle name="Note 3 7 2" xfId="413" xr:uid="{00000000-0005-0000-0000-000096010000}"/>
    <cellStyle name="Note 3 8" xfId="414" xr:uid="{00000000-0005-0000-0000-000097010000}"/>
    <cellStyle name="Note 4" xfId="415" xr:uid="{00000000-0005-0000-0000-000098010000}"/>
    <cellStyle name="Note 4 2" xfId="416" xr:uid="{00000000-0005-0000-0000-000099010000}"/>
    <cellStyle name="Note 4 2 2" xfId="417" xr:uid="{00000000-0005-0000-0000-00009A010000}"/>
    <cellStyle name="Note 4 3" xfId="418" xr:uid="{00000000-0005-0000-0000-00009B010000}"/>
    <cellStyle name="Note 4 3 2" xfId="419" xr:uid="{00000000-0005-0000-0000-00009C010000}"/>
    <cellStyle name="Note 4 4" xfId="420" xr:uid="{00000000-0005-0000-0000-00009D010000}"/>
    <cellStyle name="Note 4 4 2" xfId="421" xr:uid="{00000000-0005-0000-0000-00009E010000}"/>
    <cellStyle name="Note 4 5" xfId="422" xr:uid="{00000000-0005-0000-0000-00009F010000}"/>
    <cellStyle name="Note 4 5 2" xfId="423" xr:uid="{00000000-0005-0000-0000-0000A0010000}"/>
    <cellStyle name="Note 4 6" xfId="424" xr:uid="{00000000-0005-0000-0000-0000A1010000}"/>
    <cellStyle name="Note 4 6 2" xfId="425" xr:uid="{00000000-0005-0000-0000-0000A2010000}"/>
    <cellStyle name="Note 4 7" xfId="426" xr:uid="{00000000-0005-0000-0000-0000A3010000}"/>
    <cellStyle name="Note 5" xfId="427" xr:uid="{00000000-0005-0000-0000-0000A4010000}"/>
    <cellStyle name="Note 5 2" xfId="428" xr:uid="{00000000-0005-0000-0000-0000A5010000}"/>
    <cellStyle name="Output" xfId="429" xr:uid="{00000000-0005-0000-0000-0000A6010000}"/>
    <cellStyle name="Output 2" xfId="430" xr:uid="{00000000-0005-0000-0000-0000A7010000}"/>
    <cellStyle name="Output 2 2" xfId="431" xr:uid="{00000000-0005-0000-0000-0000A8010000}"/>
    <cellStyle name="Output 2 2 2" xfId="432" xr:uid="{00000000-0005-0000-0000-0000A9010000}"/>
    <cellStyle name="Output 2 3" xfId="433" xr:uid="{00000000-0005-0000-0000-0000AA010000}"/>
    <cellStyle name="Output 2 3 2" xfId="434" xr:uid="{00000000-0005-0000-0000-0000AB010000}"/>
    <cellStyle name="Output 2 4" xfId="435" xr:uid="{00000000-0005-0000-0000-0000AC010000}"/>
    <cellStyle name="Output 2 4 2" xfId="436" xr:uid="{00000000-0005-0000-0000-0000AD010000}"/>
    <cellStyle name="Output 2 5" xfId="437" xr:uid="{00000000-0005-0000-0000-0000AE010000}"/>
    <cellStyle name="Output 2 5 2" xfId="438" xr:uid="{00000000-0005-0000-0000-0000AF010000}"/>
    <cellStyle name="Output 2 6" xfId="439" xr:uid="{00000000-0005-0000-0000-0000B0010000}"/>
    <cellStyle name="Output 2 6 2" xfId="440" xr:uid="{00000000-0005-0000-0000-0000B1010000}"/>
    <cellStyle name="Output 2 7" xfId="441" xr:uid="{00000000-0005-0000-0000-0000B2010000}"/>
    <cellStyle name="Output 3" xfId="442" xr:uid="{00000000-0005-0000-0000-0000B3010000}"/>
    <cellStyle name="Output 3 2" xfId="443" xr:uid="{00000000-0005-0000-0000-0000B4010000}"/>
    <cellStyle name="per.style" xfId="444" xr:uid="{00000000-0005-0000-0000-0000B5010000}"/>
    <cellStyle name="Percent [2]" xfId="445" xr:uid="{00000000-0005-0000-0000-0000B6010000}"/>
    <cellStyle name="price" xfId="446" xr:uid="{00000000-0005-0000-0000-0000B7010000}"/>
    <cellStyle name="PSChar" xfId="447" xr:uid="{00000000-0005-0000-0000-0000B8010000}"/>
    <cellStyle name="PSHeading" xfId="448" xr:uid="{00000000-0005-0000-0000-0000B9010000}"/>
    <cellStyle name="QDF" xfId="449" xr:uid="{00000000-0005-0000-0000-0000BA010000}"/>
    <cellStyle name="revised" xfId="450" xr:uid="{00000000-0005-0000-0000-0000BB010000}"/>
    <cellStyle name="section" xfId="451" xr:uid="{00000000-0005-0000-0000-0000BC010000}"/>
    <cellStyle name="subhead" xfId="452" xr:uid="{00000000-0005-0000-0000-0000BD010000}"/>
    <cellStyle name="title" xfId="453" xr:uid="{00000000-0005-0000-0000-0000BE010000}"/>
    <cellStyle name="Total" xfId="454" xr:uid="{00000000-0005-0000-0000-0000BF010000}"/>
    <cellStyle name="Total 2" xfId="455" xr:uid="{00000000-0005-0000-0000-0000C0010000}"/>
    <cellStyle name="Total 2 2" xfId="456" xr:uid="{00000000-0005-0000-0000-0000C1010000}"/>
    <cellStyle name="Total 2 2 2" xfId="457" xr:uid="{00000000-0005-0000-0000-0000C2010000}"/>
    <cellStyle name="Total 2 3" xfId="458" xr:uid="{00000000-0005-0000-0000-0000C3010000}"/>
    <cellStyle name="Total 2 3 2" xfId="459" xr:uid="{00000000-0005-0000-0000-0000C4010000}"/>
    <cellStyle name="Total 2 4" xfId="460" xr:uid="{00000000-0005-0000-0000-0000C5010000}"/>
    <cellStyle name="Total 2 4 2" xfId="461" xr:uid="{00000000-0005-0000-0000-0000C6010000}"/>
    <cellStyle name="Total 2 5" xfId="462" xr:uid="{00000000-0005-0000-0000-0000C7010000}"/>
    <cellStyle name="Total 2 5 2" xfId="463" xr:uid="{00000000-0005-0000-0000-0000C8010000}"/>
    <cellStyle name="Total 2 6" xfId="464" xr:uid="{00000000-0005-0000-0000-0000C9010000}"/>
    <cellStyle name="Total 2 6 2" xfId="465" xr:uid="{00000000-0005-0000-0000-0000CA010000}"/>
    <cellStyle name="Total 2 7" xfId="466" xr:uid="{00000000-0005-0000-0000-0000CB010000}"/>
    <cellStyle name="Total 3" xfId="467" xr:uid="{00000000-0005-0000-0000-0000CC010000}"/>
    <cellStyle name="Total 3 2" xfId="468" xr:uid="{00000000-0005-0000-0000-0000CD010000}"/>
    <cellStyle name="Warning Text" xfId="469" xr:uid="{00000000-0005-0000-0000-0000CE010000}"/>
    <cellStyle name="표준_4.3.1_取引処理（取引処理制御１－１）" xfId="1931" xr:uid="{00000000-0005-0000-0000-000098090000}"/>
    <cellStyle name="アクセント 1 2" xfId="470" xr:uid="{00000000-0005-0000-0000-0000CF010000}"/>
    <cellStyle name="アクセント 1 3" xfId="471" xr:uid="{00000000-0005-0000-0000-0000D0010000}"/>
    <cellStyle name="アクセント 1 4" xfId="472" xr:uid="{00000000-0005-0000-0000-0000D1010000}"/>
    <cellStyle name="アクセント 1 5" xfId="473" xr:uid="{00000000-0005-0000-0000-0000D2010000}"/>
    <cellStyle name="アクセント 1 6" xfId="474" xr:uid="{00000000-0005-0000-0000-0000D3010000}"/>
    <cellStyle name="アクセント 1 7" xfId="475" xr:uid="{00000000-0005-0000-0000-0000D4010000}"/>
    <cellStyle name="アクセント 1 8" xfId="476" xr:uid="{00000000-0005-0000-0000-0000D5010000}"/>
    <cellStyle name="アクセント 1 9" xfId="477" xr:uid="{00000000-0005-0000-0000-0000D6010000}"/>
    <cellStyle name="アクセント 2 2" xfId="478" xr:uid="{00000000-0005-0000-0000-0000D7010000}"/>
    <cellStyle name="アクセント 2 3" xfId="479" xr:uid="{00000000-0005-0000-0000-0000D8010000}"/>
    <cellStyle name="アクセント 2 4" xfId="480" xr:uid="{00000000-0005-0000-0000-0000D9010000}"/>
    <cellStyle name="アクセント 2 5" xfId="481" xr:uid="{00000000-0005-0000-0000-0000DA010000}"/>
    <cellStyle name="アクセント 2 6" xfId="482" xr:uid="{00000000-0005-0000-0000-0000DB010000}"/>
    <cellStyle name="アクセント 2 7" xfId="483" xr:uid="{00000000-0005-0000-0000-0000DC010000}"/>
    <cellStyle name="アクセント 2 8" xfId="484" xr:uid="{00000000-0005-0000-0000-0000DD010000}"/>
    <cellStyle name="アクセント 2 9" xfId="485" xr:uid="{00000000-0005-0000-0000-0000DE010000}"/>
    <cellStyle name="アクセント 3 2" xfId="486" xr:uid="{00000000-0005-0000-0000-0000DF010000}"/>
    <cellStyle name="アクセント 3 3" xfId="487" xr:uid="{00000000-0005-0000-0000-0000E0010000}"/>
    <cellStyle name="アクセント 3 4" xfId="488" xr:uid="{00000000-0005-0000-0000-0000E1010000}"/>
    <cellStyle name="アクセント 3 5" xfId="489" xr:uid="{00000000-0005-0000-0000-0000E2010000}"/>
    <cellStyle name="アクセント 3 6" xfId="490" xr:uid="{00000000-0005-0000-0000-0000E3010000}"/>
    <cellStyle name="アクセント 3 7" xfId="491" xr:uid="{00000000-0005-0000-0000-0000E4010000}"/>
    <cellStyle name="アクセント 3 8" xfId="492" xr:uid="{00000000-0005-0000-0000-0000E5010000}"/>
    <cellStyle name="アクセント 3 9" xfId="493" xr:uid="{00000000-0005-0000-0000-0000E6010000}"/>
    <cellStyle name="アクセント 4 2" xfId="494" xr:uid="{00000000-0005-0000-0000-0000E7010000}"/>
    <cellStyle name="アクセント 4 3" xfId="495" xr:uid="{00000000-0005-0000-0000-0000E8010000}"/>
    <cellStyle name="アクセント 4 4" xfId="496" xr:uid="{00000000-0005-0000-0000-0000E9010000}"/>
    <cellStyle name="アクセント 4 5" xfId="497" xr:uid="{00000000-0005-0000-0000-0000EA010000}"/>
    <cellStyle name="アクセント 4 6" xfId="498" xr:uid="{00000000-0005-0000-0000-0000EB010000}"/>
    <cellStyle name="アクセント 4 7" xfId="499" xr:uid="{00000000-0005-0000-0000-0000EC010000}"/>
    <cellStyle name="アクセント 4 8" xfId="500" xr:uid="{00000000-0005-0000-0000-0000ED010000}"/>
    <cellStyle name="アクセント 4 9" xfId="501" xr:uid="{00000000-0005-0000-0000-0000EE010000}"/>
    <cellStyle name="アクセント 5 2" xfId="502" xr:uid="{00000000-0005-0000-0000-0000EF010000}"/>
    <cellStyle name="アクセント 5 3" xfId="503" xr:uid="{00000000-0005-0000-0000-0000F0010000}"/>
    <cellStyle name="アクセント 5 4" xfId="504" xr:uid="{00000000-0005-0000-0000-0000F1010000}"/>
    <cellStyle name="アクセント 5 5" xfId="505" xr:uid="{00000000-0005-0000-0000-0000F2010000}"/>
    <cellStyle name="アクセント 5 6" xfId="506" xr:uid="{00000000-0005-0000-0000-0000F3010000}"/>
    <cellStyle name="アクセント 5 7" xfId="507" xr:uid="{00000000-0005-0000-0000-0000F4010000}"/>
    <cellStyle name="アクセント 5 8" xfId="508" xr:uid="{00000000-0005-0000-0000-0000F5010000}"/>
    <cellStyle name="アクセント 5 9" xfId="509" xr:uid="{00000000-0005-0000-0000-0000F6010000}"/>
    <cellStyle name="アクセント 6 2" xfId="510" xr:uid="{00000000-0005-0000-0000-0000F7010000}"/>
    <cellStyle name="アクセント 6 3" xfId="511" xr:uid="{00000000-0005-0000-0000-0000F8010000}"/>
    <cellStyle name="アクセント 6 4" xfId="512" xr:uid="{00000000-0005-0000-0000-0000F9010000}"/>
    <cellStyle name="アクセント 6 5" xfId="513" xr:uid="{00000000-0005-0000-0000-0000FA010000}"/>
    <cellStyle name="アクセント 6 6" xfId="514" xr:uid="{00000000-0005-0000-0000-0000FB010000}"/>
    <cellStyle name="アクセント 6 7" xfId="515" xr:uid="{00000000-0005-0000-0000-0000FC010000}"/>
    <cellStyle name="アクセント 6 8" xfId="516" xr:uid="{00000000-0005-0000-0000-0000FD010000}"/>
    <cellStyle name="アクセント 6 9" xfId="517" xr:uid="{00000000-0005-0000-0000-0000FE010000}"/>
    <cellStyle name="センター" xfId="518" xr:uid="{00000000-0005-0000-0000-0000FF010000}"/>
    <cellStyle name="タイトル 2" xfId="519" xr:uid="{00000000-0005-0000-0000-000000020000}"/>
    <cellStyle name="タイトル 3" xfId="520" xr:uid="{00000000-0005-0000-0000-000001020000}"/>
    <cellStyle name="タイトル 4" xfId="521" xr:uid="{00000000-0005-0000-0000-000002020000}"/>
    <cellStyle name="タイトル 5" xfId="522" xr:uid="{00000000-0005-0000-0000-000003020000}"/>
    <cellStyle name="タイトル 6" xfId="523" xr:uid="{00000000-0005-0000-0000-000004020000}"/>
    <cellStyle name="タイトル 7" xfId="524" xr:uid="{00000000-0005-0000-0000-000005020000}"/>
    <cellStyle name="タイトル 8" xfId="525" xr:uid="{00000000-0005-0000-0000-000006020000}"/>
    <cellStyle name="タイトル 9" xfId="526" xr:uid="{00000000-0005-0000-0000-000007020000}"/>
    <cellStyle name="チェック セル 2" xfId="527" xr:uid="{00000000-0005-0000-0000-000008020000}"/>
    <cellStyle name="チェック セル 3" xfId="528" xr:uid="{00000000-0005-0000-0000-000009020000}"/>
    <cellStyle name="チェック セル 4" xfId="529" xr:uid="{00000000-0005-0000-0000-00000A020000}"/>
    <cellStyle name="チェック セル 5" xfId="530" xr:uid="{00000000-0005-0000-0000-00000B020000}"/>
    <cellStyle name="チェック セル 6" xfId="531" xr:uid="{00000000-0005-0000-0000-00000C020000}"/>
    <cellStyle name="チェック セル 7" xfId="532" xr:uid="{00000000-0005-0000-0000-00000D020000}"/>
    <cellStyle name="チェック セル 8" xfId="533" xr:uid="{00000000-0005-0000-0000-00000E020000}"/>
    <cellStyle name="チェック セル 9" xfId="534" xr:uid="{00000000-0005-0000-0000-00000F020000}"/>
    <cellStyle name="チャート" xfId="535" xr:uid="{00000000-0005-0000-0000-000010020000}"/>
    <cellStyle name="どちらでもない 2" xfId="536" xr:uid="{00000000-0005-0000-0000-000011020000}"/>
    <cellStyle name="どちらでもない 3" xfId="537" xr:uid="{00000000-0005-0000-0000-000012020000}"/>
    <cellStyle name="どちらでもない 4" xfId="538" xr:uid="{00000000-0005-0000-0000-000013020000}"/>
    <cellStyle name="どちらでもない 5" xfId="539" xr:uid="{00000000-0005-0000-0000-000014020000}"/>
    <cellStyle name="どちらでもない 6" xfId="540" xr:uid="{00000000-0005-0000-0000-000015020000}"/>
    <cellStyle name="どちらでもない 7" xfId="541" xr:uid="{00000000-0005-0000-0000-000016020000}"/>
    <cellStyle name="どちらでもない 8" xfId="542" xr:uid="{00000000-0005-0000-0000-000017020000}"/>
    <cellStyle name="どちらでもない 9" xfId="543" xr:uid="{00000000-0005-0000-0000-000018020000}"/>
    <cellStyle name="パーセント 2" xfId="544" xr:uid="{00000000-0005-0000-0000-000019020000}"/>
    <cellStyle name="パーセント 2 2" xfId="545" xr:uid="{00000000-0005-0000-0000-00001A020000}"/>
    <cellStyle name="パーセント 3" xfId="546" xr:uid="{00000000-0005-0000-0000-00001B020000}"/>
    <cellStyle name="ハイパーリンク 2" xfId="547" xr:uid="{00000000-0005-0000-0000-00001C020000}"/>
    <cellStyle name="ハイパーリンク 2 2" xfId="548" xr:uid="{00000000-0005-0000-0000-00001D020000}"/>
    <cellStyle name="ハイパーリンク 2 3" xfId="549" xr:uid="{00000000-0005-0000-0000-00001E020000}"/>
    <cellStyle name="ハイパーリンク 3" xfId="550" xr:uid="{00000000-0005-0000-0000-00001F020000}"/>
    <cellStyle name="メモ 2" xfId="551" xr:uid="{00000000-0005-0000-0000-000020020000}"/>
    <cellStyle name="メモ 2 2" xfId="552" xr:uid="{00000000-0005-0000-0000-000021020000}"/>
    <cellStyle name="メモ 2 2 2" xfId="553" xr:uid="{00000000-0005-0000-0000-000022020000}"/>
    <cellStyle name="メモ 2 2 2 2" xfId="554" xr:uid="{00000000-0005-0000-0000-000023020000}"/>
    <cellStyle name="メモ 2 2 2 2 2" xfId="555" xr:uid="{00000000-0005-0000-0000-000024020000}"/>
    <cellStyle name="メモ 2 2 2 3" xfId="556" xr:uid="{00000000-0005-0000-0000-000025020000}"/>
    <cellStyle name="メモ 2 2 2 3 2" xfId="557" xr:uid="{00000000-0005-0000-0000-000026020000}"/>
    <cellStyle name="メモ 2 2 2 4" xfId="558" xr:uid="{00000000-0005-0000-0000-000027020000}"/>
    <cellStyle name="メモ 2 2 2 4 2" xfId="559" xr:uid="{00000000-0005-0000-0000-000028020000}"/>
    <cellStyle name="メモ 2 2 2 5" xfId="560" xr:uid="{00000000-0005-0000-0000-000029020000}"/>
    <cellStyle name="メモ 2 2 2 5 2" xfId="561" xr:uid="{00000000-0005-0000-0000-00002A020000}"/>
    <cellStyle name="メモ 2 2 2 6" xfId="562" xr:uid="{00000000-0005-0000-0000-00002B020000}"/>
    <cellStyle name="メモ 2 2 2 6 2" xfId="563" xr:uid="{00000000-0005-0000-0000-00002C020000}"/>
    <cellStyle name="メモ 2 2 2 7" xfId="564" xr:uid="{00000000-0005-0000-0000-00002D020000}"/>
    <cellStyle name="メモ 2 2 3" xfId="565" xr:uid="{00000000-0005-0000-0000-00002E020000}"/>
    <cellStyle name="メモ 2 2 3 2" xfId="566" xr:uid="{00000000-0005-0000-0000-00002F020000}"/>
    <cellStyle name="メモ 2 2 4" xfId="567" xr:uid="{00000000-0005-0000-0000-000030020000}"/>
    <cellStyle name="メモ 2 3" xfId="568" xr:uid="{00000000-0005-0000-0000-000031020000}"/>
    <cellStyle name="メモ 2 3 2" xfId="569" xr:uid="{00000000-0005-0000-0000-000032020000}"/>
    <cellStyle name="メモ 2 3 2 2" xfId="570" xr:uid="{00000000-0005-0000-0000-000033020000}"/>
    <cellStyle name="メモ 2 3 2 2 2" xfId="571" xr:uid="{00000000-0005-0000-0000-000034020000}"/>
    <cellStyle name="メモ 2 3 2 3" xfId="572" xr:uid="{00000000-0005-0000-0000-000035020000}"/>
    <cellStyle name="メモ 2 3 2 3 2" xfId="573" xr:uid="{00000000-0005-0000-0000-000036020000}"/>
    <cellStyle name="メモ 2 3 2 4" xfId="574" xr:uid="{00000000-0005-0000-0000-000037020000}"/>
    <cellStyle name="メモ 2 3 2 4 2" xfId="575" xr:uid="{00000000-0005-0000-0000-000038020000}"/>
    <cellStyle name="メモ 2 3 2 5" xfId="576" xr:uid="{00000000-0005-0000-0000-000039020000}"/>
    <cellStyle name="メモ 2 3 2 5 2" xfId="577" xr:uid="{00000000-0005-0000-0000-00003A020000}"/>
    <cellStyle name="メモ 2 3 2 6" xfId="578" xr:uid="{00000000-0005-0000-0000-00003B020000}"/>
    <cellStyle name="メモ 2 3 2 6 2" xfId="579" xr:uid="{00000000-0005-0000-0000-00003C020000}"/>
    <cellStyle name="メモ 2 3 2 7" xfId="580" xr:uid="{00000000-0005-0000-0000-00003D020000}"/>
    <cellStyle name="メモ 2 3 3" xfId="581" xr:uid="{00000000-0005-0000-0000-00003E020000}"/>
    <cellStyle name="メモ 2 3 3 2" xfId="582" xr:uid="{00000000-0005-0000-0000-00003F020000}"/>
    <cellStyle name="メモ 2 4" xfId="583" xr:uid="{00000000-0005-0000-0000-000040020000}"/>
    <cellStyle name="メモ 2 4 2" xfId="584" xr:uid="{00000000-0005-0000-0000-000041020000}"/>
    <cellStyle name="メモ 2 4 2 2" xfId="585" xr:uid="{00000000-0005-0000-0000-000042020000}"/>
    <cellStyle name="メモ 2 4 2 2 2" xfId="586" xr:uid="{00000000-0005-0000-0000-000043020000}"/>
    <cellStyle name="メモ 2 4 2 3" xfId="587" xr:uid="{00000000-0005-0000-0000-000044020000}"/>
    <cellStyle name="メモ 2 4 2 3 2" xfId="588" xr:uid="{00000000-0005-0000-0000-000045020000}"/>
    <cellStyle name="メモ 2 4 2 4" xfId="589" xr:uid="{00000000-0005-0000-0000-000046020000}"/>
    <cellStyle name="メモ 2 4 2 4 2" xfId="590" xr:uid="{00000000-0005-0000-0000-000047020000}"/>
    <cellStyle name="メモ 2 4 2 5" xfId="591" xr:uid="{00000000-0005-0000-0000-000048020000}"/>
    <cellStyle name="メモ 2 4 2 5 2" xfId="592" xr:uid="{00000000-0005-0000-0000-000049020000}"/>
    <cellStyle name="メモ 2 4 2 6" xfId="593" xr:uid="{00000000-0005-0000-0000-00004A020000}"/>
    <cellStyle name="メモ 2 4 2 6 2" xfId="594" xr:uid="{00000000-0005-0000-0000-00004B020000}"/>
    <cellStyle name="メモ 2 4 2 7" xfId="595" xr:uid="{00000000-0005-0000-0000-00004C020000}"/>
    <cellStyle name="メモ 2 4 3" xfId="596" xr:uid="{00000000-0005-0000-0000-00004D020000}"/>
    <cellStyle name="メモ 2 4 3 2" xfId="597" xr:uid="{00000000-0005-0000-0000-00004E020000}"/>
    <cellStyle name="メモ 2 4 4" xfId="598" xr:uid="{00000000-0005-0000-0000-00004F020000}"/>
    <cellStyle name="メモ 2 4 4 2" xfId="599" xr:uid="{00000000-0005-0000-0000-000050020000}"/>
    <cellStyle name="メモ 2 4 5" xfId="600" xr:uid="{00000000-0005-0000-0000-000051020000}"/>
    <cellStyle name="メモ 2 4 5 2" xfId="601" xr:uid="{00000000-0005-0000-0000-000052020000}"/>
    <cellStyle name="メモ 2 4 6" xfId="602" xr:uid="{00000000-0005-0000-0000-000053020000}"/>
    <cellStyle name="メモ 2 4 6 2" xfId="603" xr:uid="{00000000-0005-0000-0000-000054020000}"/>
    <cellStyle name="メモ 2 4 7" xfId="604" xr:uid="{00000000-0005-0000-0000-000055020000}"/>
    <cellStyle name="メモ 2 4 7 2" xfId="605" xr:uid="{00000000-0005-0000-0000-000056020000}"/>
    <cellStyle name="メモ 2 4 8" xfId="606" xr:uid="{00000000-0005-0000-0000-000057020000}"/>
    <cellStyle name="メモ 2 5" xfId="607" xr:uid="{00000000-0005-0000-0000-000058020000}"/>
    <cellStyle name="メモ 2 5 2" xfId="608" xr:uid="{00000000-0005-0000-0000-000059020000}"/>
    <cellStyle name="メモ 2 5 2 2" xfId="609" xr:uid="{00000000-0005-0000-0000-00005A020000}"/>
    <cellStyle name="メモ 2 5 2 2 2" xfId="610" xr:uid="{00000000-0005-0000-0000-00005B020000}"/>
    <cellStyle name="メモ 2 5 2 3" xfId="611" xr:uid="{00000000-0005-0000-0000-00005C020000}"/>
    <cellStyle name="メモ 2 5 2 3 2" xfId="612" xr:uid="{00000000-0005-0000-0000-00005D020000}"/>
    <cellStyle name="メモ 2 5 2 4" xfId="613" xr:uid="{00000000-0005-0000-0000-00005E020000}"/>
    <cellStyle name="メモ 2 5 2 4 2" xfId="614" xr:uid="{00000000-0005-0000-0000-00005F020000}"/>
    <cellStyle name="メモ 2 5 2 5" xfId="615" xr:uid="{00000000-0005-0000-0000-000060020000}"/>
    <cellStyle name="メモ 2 5 2 5 2" xfId="616" xr:uid="{00000000-0005-0000-0000-000061020000}"/>
    <cellStyle name="メモ 2 5 2 6" xfId="617" xr:uid="{00000000-0005-0000-0000-000062020000}"/>
    <cellStyle name="メモ 2 5 2 6 2" xfId="618" xr:uid="{00000000-0005-0000-0000-000063020000}"/>
    <cellStyle name="メモ 2 5 2 7" xfId="619" xr:uid="{00000000-0005-0000-0000-000064020000}"/>
    <cellStyle name="メモ 2 5 3" xfId="620" xr:uid="{00000000-0005-0000-0000-000065020000}"/>
    <cellStyle name="メモ 2 5 3 2" xfId="621" xr:uid="{00000000-0005-0000-0000-000066020000}"/>
    <cellStyle name="メモ 2 5 4" xfId="622" xr:uid="{00000000-0005-0000-0000-000067020000}"/>
    <cellStyle name="メモ 2 5 4 2" xfId="623" xr:uid="{00000000-0005-0000-0000-000068020000}"/>
    <cellStyle name="メモ 2 5 5" xfId="624" xr:uid="{00000000-0005-0000-0000-000069020000}"/>
    <cellStyle name="メモ 2 5 5 2" xfId="625" xr:uid="{00000000-0005-0000-0000-00006A020000}"/>
    <cellStyle name="メモ 2 5 6" xfId="626" xr:uid="{00000000-0005-0000-0000-00006B020000}"/>
    <cellStyle name="メモ 2 5 6 2" xfId="627" xr:uid="{00000000-0005-0000-0000-00006C020000}"/>
    <cellStyle name="メモ 2 5 7" xfId="628" xr:uid="{00000000-0005-0000-0000-00006D020000}"/>
    <cellStyle name="メモ 2 5 7 2" xfId="629" xr:uid="{00000000-0005-0000-0000-00006E020000}"/>
    <cellStyle name="メモ 2 5 8" xfId="630" xr:uid="{00000000-0005-0000-0000-00006F020000}"/>
    <cellStyle name="メモ 2 6" xfId="631" xr:uid="{00000000-0005-0000-0000-000070020000}"/>
    <cellStyle name="メモ 2 6 2" xfId="632" xr:uid="{00000000-0005-0000-0000-000071020000}"/>
    <cellStyle name="メモ 2 6 2 2" xfId="633" xr:uid="{00000000-0005-0000-0000-000072020000}"/>
    <cellStyle name="メモ 2 6 2 2 2" xfId="634" xr:uid="{00000000-0005-0000-0000-000073020000}"/>
    <cellStyle name="メモ 2 6 2 3" xfId="635" xr:uid="{00000000-0005-0000-0000-000074020000}"/>
    <cellStyle name="メモ 2 6 2 3 2" xfId="636" xr:uid="{00000000-0005-0000-0000-000075020000}"/>
    <cellStyle name="メモ 2 6 2 4" xfId="637" xr:uid="{00000000-0005-0000-0000-000076020000}"/>
    <cellStyle name="メモ 2 6 2 4 2" xfId="638" xr:uid="{00000000-0005-0000-0000-000077020000}"/>
    <cellStyle name="メモ 2 6 2 5" xfId="639" xr:uid="{00000000-0005-0000-0000-000078020000}"/>
    <cellStyle name="メモ 2 6 2 5 2" xfId="640" xr:uid="{00000000-0005-0000-0000-000079020000}"/>
    <cellStyle name="メモ 2 6 2 6" xfId="641" xr:uid="{00000000-0005-0000-0000-00007A020000}"/>
    <cellStyle name="メモ 2 6 2 6 2" xfId="642" xr:uid="{00000000-0005-0000-0000-00007B020000}"/>
    <cellStyle name="メモ 2 6 2 7" xfId="643" xr:uid="{00000000-0005-0000-0000-00007C020000}"/>
    <cellStyle name="メモ 2 6 3" xfId="644" xr:uid="{00000000-0005-0000-0000-00007D020000}"/>
    <cellStyle name="メモ 2 6 3 2" xfId="645" xr:uid="{00000000-0005-0000-0000-00007E020000}"/>
    <cellStyle name="メモ 2 6 4" xfId="646" xr:uid="{00000000-0005-0000-0000-00007F020000}"/>
    <cellStyle name="メモ 2 6 4 2" xfId="647" xr:uid="{00000000-0005-0000-0000-000080020000}"/>
    <cellStyle name="メモ 2 6 5" xfId="648" xr:uid="{00000000-0005-0000-0000-000081020000}"/>
    <cellStyle name="メモ 2 6 5 2" xfId="649" xr:uid="{00000000-0005-0000-0000-000082020000}"/>
    <cellStyle name="メモ 2 6 6" xfId="650" xr:uid="{00000000-0005-0000-0000-000083020000}"/>
    <cellStyle name="メモ 2 6 6 2" xfId="651" xr:uid="{00000000-0005-0000-0000-000084020000}"/>
    <cellStyle name="メモ 2 6 7" xfId="652" xr:uid="{00000000-0005-0000-0000-000085020000}"/>
    <cellStyle name="メモ 2 6 7 2" xfId="653" xr:uid="{00000000-0005-0000-0000-000086020000}"/>
    <cellStyle name="メモ 2 6 8" xfId="654" xr:uid="{00000000-0005-0000-0000-000087020000}"/>
    <cellStyle name="メモ 2 7" xfId="655" xr:uid="{00000000-0005-0000-0000-000088020000}"/>
    <cellStyle name="メモ 2 7 2" xfId="656" xr:uid="{00000000-0005-0000-0000-000089020000}"/>
    <cellStyle name="メモ 2 7 2 2" xfId="657" xr:uid="{00000000-0005-0000-0000-00008A020000}"/>
    <cellStyle name="メモ 2 7 3" xfId="658" xr:uid="{00000000-0005-0000-0000-00008B020000}"/>
    <cellStyle name="メモ 2 7 3 2" xfId="659" xr:uid="{00000000-0005-0000-0000-00008C020000}"/>
    <cellStyle name="メモ 2 7 4" xfId="660" xr:uid="{00000000-0005-0000-0000-00008D020000}"/>
    <cellStyle name="メモ 2 7 4 2" xfId="661" xr:uid="{00000000-0005-0000-0000-00008E020000}"/>
    <cellStyle name="メモ 2 7 5" xfId="662" xr:uid="{00000000-0005-0000-0000-00008F020000}"/>
    <cellStyle name="メモ 2 7 5 2" xfId="663" xr:uid="{00000000-0005-0000-0000-000090020000}"/>
    <cellStyle name="メモ 2 7 6" xfId="664" xr:uid="{00000000-0005-0000-0000-000091020000}"/>
    <cellStyle name="メモ 2 7 6 2" xfId="665" xr:uid="{00000000-0005-0000-0000-000092020000}"/>
    <cellStyle name="メモ 2 7 7" xfId="666" xr:uid="{00000000-0005-0000-0000-000093020000}"/>
    <cellStyle name="メモ 2 8" xfId="667" xr:uid="{00000000-0005-0000-0000-000094020000}"/>
    <cellStyle name="メモ 2 8 2" xfId="668" xr:uid="{00000000-0005-0000-0000-000095020000}"/>
    <cellStyle name="メモ 3" xfId="669" xr:uid="{00000000-0005-0000-0000-000096020000}"/>
    <cellStyle name="メモ 3 2" xfId="670" xr:uid="{00000000-0005-0000-0000-000097020000}"/>
    <cellStyle name="メモ 3 2 2" xfId="671" xr:uid="{00000000-0005-0000-0000-000098020000}"/>
    <cellStyle name="メモ 3 2 2 2" xfId="672" xr:uid="{00000000-0005-0000-0000-000099020000}"/>
    <cellStyle name="メモ 3 2 3" xfId="673" xr:uid="{00000000-0005-0000-0000-00009A020000}"/>
    <cellStyle name="メモ 3 2 3 2" xfId="674" xr:uid="{00000000-0005-0000-0000-00009B020000}"/>
    <cellStyle name="メモ 3 2 4" xfId="675" xr:uid="{00000000-0005-0000-0000-00009C020000}"/>
    <cellStyle name="メモ 3 2 4 2" xfId="676" xr:uid="{00000000-0005-0000-0000-00009D020000}"/>
    <cellStyle name="メモ 3 2 5" xfId="677" xr:uid="{00000000-0005-0000-0000-00009E020000}"/>
    <cellStyle name="メモ 3 2 5 2" xfId="678" xr:uid="{00000000-0005-0000-0000-00009F020000}"/>
    <cellStyle name="メモ 3 2 6" xfId="679" xr:uid="{00000000-0005-0000-0000-0000A0020000}"/>
    <cellStyle name="メモ 3 2 6 2" xfId="680" xr:uid="{00000000-0005-0000-0000-0000A1020000}"/>
    <cellStyle name="メモ 3 2 7" xfId="681" xr:uid="{00000000-0005-0000-0000-0000A2020000}"/>
    <cellStyle name="メモ 3 3" xfId="682" xr:uid="{00000000-0005-0000-0000-0000A3020000}"/>
    <cellStyle name="メモ 3 3 2" xfId="683" xr:uid="{00000000-0005-0000-0000-0000A4020000}"/>
    <cellStyle name="メモ 3 4" xfId="684" xr:uid="{00000000-0005-0000-0000-0000A5020000}"/>
    <cellStyle name="メモ 3 5" xfId="685" xr:uid="{00000000-0005-0000-0000-0000A6020000}"/>
    <cellStyle name="メモ 4" xfId="686" xr:uid="{00000000-0005-0000-0000-0000A7020000}"/>
    <cellStyle name="メモ 4 2" xfId="687" xr:uid="{00000000-0005-0000-0000-0000A8020000}"/>
    <cellStyle name="メモ 4 2 2" xfId="688" xr:uid="{00000000-0005-0000-0000-0000A9020000}"/>
    <cellStyle name="メモ 4 2 2 2" xfId="689" xr:uid="{00000000-0005-0000-0000-0000AA020000}"/>
    <cellStyle name="メモ 4 2 3" xfId="690" xr:uid="{00000000-0005-0000-0000-0000AB020000}"/>
    <cellStyle name="メモ 4 2 3 2" xfId="691" xr:uid="{00000000-0005-0000-0000-0000AC020000}"/>
    <cellStyle name="メモ 4 2 4" xfId="692" xr:uid="{00000000-0005-0000-0000-0000AD020000}"/>
    <cellStyle name="メモ 4 2 4 2" xfId="693" xr:uid="{00000000-0005-0000-0000-0000AE020000}"/>
    <cellStyle name="メモ 4 2 5" xfId="694" xr:uid="{00000000-0005-0000-0000-0000AF020000}"/>
    <cellStyle name="メモ 4 2 5 2" xfId="695" xr:uid="{00000000-0005-0000-0000-0000B0020000}"/>
    <cellStyle name="メモ 4 2 6" xfId="696" xr:uid="{00000000-0005-0000-0000-0000B1020000}"/>
    <cellStyle name="メモ 4 2 6 2" xfId="697" xr:uid="{00000000-0005-0000-0000-0000B2020000}"/>
    <cellStyle name="メモ 4 2 7" xfId="698" xr:uid="{00000000-0005-0000-0000-0000B3020000}"/>
    <cellStyle name="メモ 4 3" xfId="699" xr:uid="{00000000-0005-0000-0000-0000B4020000}"/>
    <cellStyle name="メモ 4 3 2" xfId="700" xr:uid="{00000000-0005-0000-0000-0000B5020000}"/>
    <cellStyle name="メモ 4 4" xfId="701" xr:uid="{00000000-0005-0000-0000-0000B6020000}"/>
    <cellStyle name="メモ 5" xfId="702" xr:uid="{00000000-0005-0000-0000-0000B7020000}"/>
    <cellStyle name="メモ 5 2" xfId="703" xr:uid="{00000000-0005-0000-0000-0000B8020000}"/>
    <cellStyle name="メモ 5 2 2" xfId="704" xr:uid="{00000000-0005-0000-0000-0000B9020000}"/>
    <cellStyle name="メモ 5 3" xfId="705" xr:uid="{00000000-0005-0000-0000-0000BA020000}"/>
    <cellStyle name="メモ 5 3 2" xfId="706" xr:uid="{00000000-0005-0000-0000-0000BB020000}"/>
    <cellStyle name="メモ 5 4" xfId="707" xr:uid="{00000000-0005-0000-0000-0000BC020000}"/>
    <cellStyle name="メモ 5 4 2" xfId="708" xr:uid="{00000000-0005-0000-0000-0000BD020000}"/>
    <cellStyle name="メモ 5 5" xfId="709" xr:uid="{00000000-0005-0000-0000-0000BE020000}"/>
    <cellStyle name="メモ 5 5 2" xfId="710" xr:uid="{00000000-0005-0000-0000-0000BF020000}"/>
    <cellStyle name="メモ 5 6" xfId="711" xr:uid="{00000000-0005-0000-0000-0000C0020000}"/>
    <cellStyle name="メモ 5 6 2" xfId="712" xr:uid="{00000000-0005-0000-0000-0000C1020000}"/>
    <cellStyle name="メモ 5 7" xfId="713" xr:uid="{00000000-0005-0000-0000-0000C2020000}"/>
    <cellStyle name="メモ 5 7 2" xfId="714" xr:uid="{00000000-0005-0000-0000-0000C3020000}"/>
    <cellStyle name="メモ 6" xfId="715" xr:uid="{00000000-0005-0000-0000-0000C4020000}"/>
    <cellStyle name="メモ 7" xfId="716" xr:uid="{00000000-0005-0000-0000-0000C5020000}"/>
    <cellStyle name="メモ 8" xfId="717" xr:uid="{00000000-0005-0000-0000-0000C6020000}"/>
    <cellStyle name="メモ 9" xfId="718" xr:uid="{00000000-0005-0000-0000-0000C7020000}"/>
    <cellStyle name="リンク セル 2" xfId="719" xr:uid="{00000000-0005-0000-0000-0000C8020000}"/>
    <cellStyle name="リンク セル 3" xfId="720" xr:uid="{00000000-0005-0000-0000-0000C9020000}"/>
    <cellStyle name="リンク セル 4" xfId="721" xr:uid="{00000000-0005-0000-0000-0000CA020000}"/>
    <cellStyle name="リンク セル 5" xfId="722" xr:uid="{00000000-0005-0000-0000-0000CB020000}"/>
    <cellStyle name="リンク セル 6" xfId="723" xr:uid="{00000000-0005-0000-0000-0000CC020000}"/>
    <cellStyle name="リンク セル 7" xfId="724" xr:uid="{00000000-0005-0000-0000-0000CD020000}"/>
    <cellStyle name="リンク セル 8" xfId="725" xr:uid="{00000000-0005-0000-0000-0000CE020000}"/>
    <cellStyle name="リンク セル 9" xfId="726" xr:uid="{00000000-0005-0000-0000-0000CF020000}"/>
    <cellStyle name="人月" xfId="1001" xr:uid="{00000000-0005-0000-0000-000046040000}"/>
    <cellStyle name="人月 2" xfId="2034" xr:uid="{00000000-0005-0000-0000-000047040000}"/>
    <cellStyle name="人月 3" xfId="2035" xr:uid="{00000000-0005-0000-0000-000048040000}"/>
    <cellStyle name="入力 2" xfId="1026" xr:uid="{00000000-0005-0000-0000-000061040000}"/>
    <cellStyle name="入力 2 2" xfId="1027" xr:uid="{00000000-0005-0000-0000-000062040000}"/>
    <cellStyle name="入力 2 2 2" xfId="1028" xr:uid="{00000000-0005-0000-0000-000063040000}"/>
    <cellStyle name="入力 2 2 2 2" xfId="1029" xr:uid="{00000000-0005-0000-0000-000064040000}"/>
    <cellStyle name="入力 2 2 2 2 2" xfId="1030" xr:uid="{00000000-0005-0000-0000-000065040000}"/>
    <cellStyle name="入力 2 2 2 3" xfId="1031" xr:uid="{00000000-0005-0000-0000-000066040000}"/>
    <cellStyle name="入力 2 2 2 3 2" xfId="1032" xr:uid="{00000000-0005-0000-0000-000067040000}"/>
    <cellStyle name="入力 2 2 2 4" xfId="1033" xr:uid="{00000000-0005-0000-0000-000068040000}"/>
    <cellStyle name="入力 2 2 2 4 2" xfId="1034" xr:uid="{00000000-0005-0000-0000-000069040000}"/>
    <cellStyle name="入力 2 2 2 5" xfId="1035" xr:uid="{00000000-0005-0000-0000-00006A040000}"/>
    <cellStyle name="入力 2 2 2 5 2" xfId="1036" xr:uid="{00000000-0005-0000-0000-00006B040000}"/>
    <cellStyle name="入力 2 2 2 6" xfId="1037" xr:uid="{00000000-0005-0000-0000-00006C040000}"/>
    <cellStyle name="入力 2 2 2 6 2" xfId="1038" xr:uid="{00000000-0005-0000-0000-00006D040000}"/>
    <cellStyle name="入力 2 2 2 7" xfId="1039" xr:uid="{00000000-0005-0000-0000-00006E040000}"/>
    <cellStyle name="入力 2 2 3" xfId="1040" xr:uid="{00000000-0005-0000-0000-00006F040000}"/>
    <cellStyle name="入力 2 2 3 2" xfId="1041" xr:uid="{00000000-0005-0000-0000-000070040000}"/>
    <cellStyle name="入力 2 2 4" xfId="1042" xr:uid="{00000000-0005-0000-0000-000071040000}"/>
    <cellStyle name="入力 2 3" xfId="1043" xr:uid="{00000000-0005-0000-0000-000072040000}"/>
    <cellStyle name="入力 2 3 2" xfId="1044" xr:uid="{00000000-0005-0000-0000-000073040000}"/>
    <cellStyle name="入力 2 3 2 2" xfId="1045" xr:uid="{00000000-0005-0000-0000-000074040000}"/>
    <cellStyle name="入力 2 3 3" xfId="1046" xr:uid="{00000000-0005-0000-0000-000075040000}"/>
    <cellStyle name="入力 2 3 3 2" xfId="1047" xr:uid="{00000000-0005-0000-0000-000076040000}"/>
    <cellStyle name="入力 2 3 4" xfId="1048" xr:uid="{00000000-0005-0000-0000-000077040000}"/>
    <cellStyle name="入力 2 3 4 2" xfId="1049" xr:uid="{00000000-0005-0000-0000-000078040000}"/>
    <cellStyle name="入力 2 3 5" xfId="1050" xr:uid="{00000000-0005-0000-0000-000079040000}"/>
    <cellStyle name="入力 2 3 5 2" xfId="1051" xr:uid="{00000000-0005-0000-0000-00007A040000}"/>
    <cellStyle name="入力 2 3 6" xfId="1052" xr:uid="{00000000-0005-0000-0000-00007B040000}"/>
    <cellStyle name="入力 2 3 6 2" xfId="1053" xr:uid="{00000000-0005-0000-0000-00007C040000}"/>
    <cellStyle name="入力 2 3 7" xfId="1054" xr:uid="{00000000-0005-0000-0000-00007D040000}"/>
    <cellStyle name="入力 2 4" xfId="1055" xr:uid="{00000000-0005-0000-0000-00007E040000}"/>
    <cellStyle name="入力 2 4 2" xfId="1056" xr:uid="{00000000-0005-0000-0000-00007F040000}"/>
    <cellStyle name="入力 2 5" xfId="1057" xr:uid="{00000000-0005-0000-0000-000080040000}"/>
    <cellStyle name="入力 3" xfId="1058" xr:uid="{00000000-0005-0000-0000-000081040000}"/>
    <cellStyle name="入力 3 2" xfId="1059" xr:uid="{00000000-0005-0000-0000-000082040000}"/>
    <cellStyle name="入力 3 2 2" xfId="1060" xr:uid="{00000000-0005-0000-0000-000083040000}"/>
    <cellStyle name="入力 3 2 2 2" xfId="1061" xr:uid="{00000000-0005-0000-0000-000084040000}"/>
    <cellStyle name="入力 3 2 3" xfId="1062" xr:uid="{00000000-0005-0000-0000-000085040000}"/>
    <cellStyle name="入力 3 2 3 2" xfId="1063" xr:uid="{00000000-0005-0000-0000-000086040000}"/>
    <cellStyle name="入力 3 2 4" xfId="1064" xr:uid="{00000000-0005-0000-0000-000087040000}"/>
    <cellStyle name="入力 3 2 4 2" xfId="1065" xr:uid="{00000000-0005-0000-0000-000088040000}"/>
    <cellStyle name="入力 3 2 5" xfId="1066" xr:uid="{00000000-0005-0000-0000-000089040000}"/>
    <cellStyle name="入力 3 2 5 2" xfId="1067" xr:uid="{00000000-0005-0000-0000-00008A040000}"/>
    <cellStyle name="入力 3 2 6" xfId="1068" xr:uid="{00000000-0005-0000-0000-00008B040000}"/>
    <cellStyle name="入力 3 2 6 2" xfId="1069" xr:uid="{00000000-0005-0000-0000-00008C040000}"/>
    <cellStyle name="入力 3 2 7" xfId="1070" xr:uid="{00000000-0005-0000-0000-00008D040000}"/>
    <cellStyle name="入力 3 3" xfId="1071" xr:uid="{00000000-0005-0000-0000-00008E040000}"/>
    <cellStyle name="入力 3 3 2" xfId="1072" xr:uid="{00000000-0005-0000-0000-00008F040000}"/>
    <cellStyle name="入力 3 4" xfId="1073" xr:uid="{00000000-0005-0000-0000-000090040000}"/>
    <cellStyle name="入力 4" xfId="1074" xr:uid="{00000000-0005-0000-0000-000091040000}"/>
    <cellStyle name="入力 4 2" xfId="1075" xr:uid="{00000000-0005-0000-0000-000092040000}"/>
    <cellStyle name="入力 4 2 2" xfId="1076" xr:uid="{00000000-0005-0000-0000-000093040000}"/>
    <cellStyle name="入力 4 3" xfId="1077" xr:uid="{00000000-0005-0000-0000-000094040000}"/>
    <cellStyle name="入力 4 3 2" xfId="1078" xr:uid="{00000000-0005-0000-0000-000095040000}"/>
    <cellStyle name="入力 4 4" xfId="1079" xr:uid="{00000000-0005-0000-0000-000096040000}"/>
    <cellStyle name="入力 4 4 2" xfId="1080" xr:uid="{00000000-0005-0000-0000-000097040000}"/>
    <cellStyle name="入力 4 5" xfId="1081" xr:uid="{00000000-0005-0000-0000-000098040000}"/>
    <cellStyle name="入力 4 5 2" xfId="1082" xr:uid="{00000000-0005-0000-0000-000099040000}"/>
    <cellStyle name="入力 4 6" xfId="1083" xr:uid="{00000000-0005-0000-0000-00009A040000}"/>
    <cellStyle name="入力 4 6 2" xfId="1084" xr:uid="{00000000-0005-0000-0000-00009B040000}"/>
    <cellStyle name="入力 4 7" xfId="1085" xr:uid="{00000000-0005-0000-0000-00009C040000}"/>
    <cellStyle name="入力 5" xfId="1086" xr:uid="{00000000-0005-0000-0000-00009D040000}"/>
    <cellStyle name="入力 6" xfId="1087" xr:uid="{00000000-0005-0000-0000-00009E040000}"/>
    <cellStyle name="入力 7" xfId="1088" xr:uid="{00000000-0005-0000-0000-00009F040000}"/>
    <cellStyle name="入力 8" xfId="1089" xr:uid="{00000000-0005-0000-0000-0000A0040000}"/>
    <cellStyle name="入力 9" xfId="1090" xr:uid="{00000000-0005-0000-0000-0000A1040000}"/>
    <cellStyle name="出力 2" xfId="938" xr:uid="{00000000-0005-0000-0000-000007040000}"/>
    <cellStyle name="出力 2 2" xfId="939" xr:uid="{00000000-0005-0000-0000-000008040000}"/>
    <cellStyle name="出力 2 2 2" xfId="940" xr:uid="{00000000-0005-0000-0000-000009040000}"/>
    <cellStyle name="出力 2 2 2 2" xfId="941" xr:uid="{00000000-0005-0000-0000-00000A040000}"/>
    <cellStyle name="出力 2 2 2 2 2" xfId="942" xr:uid="{00000000-0005-0000-0000-00000B040000}"/>
    <cellStyle name="出力 2 2 2 3" xfId="943" xr:uid="{00000000-0005-0000-0000-00000C040000}"/>
    <cellStyle name="出力 2 2 2 3 2" xfId="944" xr:uid="{00000000-0005-0000-0000-00000D040000}"/>
    <cellStyle name="出力 2 2 2 4" xfId="945" xr:uid="{00000000-0005-0000-0000-00000E040000}"/>
    <cellStyle name="出力 2 2 2 4 2" xfId="946" xr:uid="{00000000-0005-0000-0000-00000F040000}"/>
    <cellStyle name="出力 2 2 2 5" xfId="947" xr:uid="{00000000-0005-0000-0000-000010040000}"/>
    <cellStyle name="出力 2 2 2 5 2" xfId="948" xr:uid="{00000000-0005-0000-0000-000011040000}"/>
    <cellStyle name="出力 2 2 2 6" xfId="949" xr:uid="{00000000-0005-0000-0000-000012040000}"/>
    <cellStyle name="出力 2 2 2 6 2" xfId="950" xr:uid="{00000000-0005-0000-0000-000013040000}"/>
    <cellStyle name="出力 2 2 2 7" xfId="951" xr:uid="{00000000-0005-0000-0000-000014040000}"/>
    <cellStyle name="出力 2 2 3" xfId="952" xr:uid="{00000000-0005-0000-0000-000015040000}"/>
    <cellStyle name="出力 2 2 3 2" xfId="953" xr:uid="{00000000-0005-0000-0000-000016040000}"/>
    <cellStyle name="出力 2 3" xfId="954" xr:uid="{00000000-0005-0000-0000-000017040000}"/>
    <cellStyle name="出力 2 3 2" xfId="955" xr:uid="{00000000-0005-0000-0000-000018040000}"/>
    <cellStyle name="出力 2 3 2 2" xfId="956" xr:uid="{00000000-0005-0000-0000-000019040000}"/>
    <cellStyle name="出力 2 3 3" xfId="957" xr:uid="{00000000-0005-0000-0000-00001A040000}"/>
    <cellStyle name="出力 2 3 3 2" xfId="958" xr:uid="{00000000-0005-0000-0000-00001B040000}"/>
    <cellStyle name="出力 2 3 4" xfId="959" xr:uid="{00000000-0005-0000-0000-00001C040000}"/>
    <cellStyle name="出力 2 3 4 2" xfId="960" xr:uid="{00000000-0005-0000-0000-00001D040000}"/>
    <cellStyle name="出力 2 3 5" xfId="961" xr:uid="{00000000-0005-0000-0000-00001E040000}"/>
    <cellStyle name="出力 2 3 5 2" xfId="962" xr:uid="{00000000-0005-0000-0000-00001F040000}"/>
    <cellStyle name="出力 2 3 6" xfId="963" xr:uid="{00000000-0005-0000-0000-000020040000}"/>
    <cellStyle name="出力 2 3 6 2" xfId="964" xr:uid="{00000000-0005-0000-0000-000021040000}"/>
    <cellStyle name="出力 2 3 7" xfId="965" xr:uid="{00000000-0005-0000-0000-000022040000}"/>
    <cellStyle name="出力 2 4" xfId="966" xr:uid="{00000000-0005-0000-0000-000023040000}"/>
    <cellStyle name="出力 2 4 2" xfId="967" xr:uid="{00000000-0005-0000-0000-000024040000}"/>
    <cellStyle name="出力 3" xfId="968" xr:uid="{00000000-0005-0000-0000-000025040000}"/>
    <cellStyle name="出力 3 2" xfId="969" xr:uid="{00000000-0005-0000-0000-000026040000}"/>
    <cellStyle name="出力 3 2 2" xfId="970" xr:uid="{00000000-0005-0000-0000-000027040000}"/>
    <cellStyle name="出力 3 2 2 2" xfId="971" xr:uid="{00000000-0005-0000-0000-000028040000}"/>
    <cellStyle name="出力 3 2 3" xfId="972" xr:uid="{00000000-0005-0000-0000-000029040000}"/>
    <cellStyle name="出力 3 2 3 2" xfId="973" xr:uid="{00000000-0005-0000-0000-00002A040000}"/>
    <cellStyle name="出力 3 2 4" xfId="974" xr:uid="{00000000-0005-0000-0000-00002B040000}"/>
    <cellStyle name="出力 3 2 4 2" xfId="975" xr:uid="{00000000-0005-0000-0000-00002C040000}"/>
    <cellStyle name="出力 3 2 5" xfId="976" xr:uid="{00000000-0005-0000-0000-00002D040000}"/>
    <cellStyle name="出力 3 2 5 2" xfId="977" xr:uid="{00000000-0005-0000-0000-00002E040000}"/>
    <cellStyle name="出力 3 2 6" xfId="978" xr:uid="{00000000-0005-0000-0000-00002F040000}"/>
    <cellStyle name="出力 3 2 6 2" xfId="979" xr:uid="{00000000-0005-0000-0000-000030040000}"/>
    <cellStyle name="出力 3 2 7" xfId="980" xr:uid="{00000000-0005-0000-0000-000031040000}"/>
    <cellStyle name="出力 3 3" xfId="981" xr:uid="{00000000-0005-0000-0000-000032040000}"/>
    <cellStyle name="出力 3 3 2" xfId="982" xr:uid="{00000000-0005-0000-0000-000033040000}"/>
    <cellStyle name="出力 3 4" xfId="983" xr:uid="{00000000-0005-0000-0000-000034040000}"/>
    <cellStyle name="出力 4" xfId="984" xr:uid="{00000000-0005-0000-0000-000035040000}"/>
    <cellStyle name="出力 4 2" xfId="985" xr:uid="{00000000-0005-0000-0000-000036040000}"/>
    <cellStyle name="出力 4 2 2" xfId="986" xr:uid="{00000000-0005-0000-0000-000037040000}"/>
    <cellStyle name="出力 4 3" xfId="987" xr:uid="{00000000-0005-0000-0000-000038040000}"/>
    <cellStyle name="出力 4 3 2" xfId="988" xr:uid="{00000000-0005-0000-0000-000039040000}"/>
    <cellStyle name="出力 4 4" xfId="989" xr:uid="{00000000-0005-0000-0000-00003A040000}"/>
    <cellStyle name="出力 4 4 2" xfId="990" xr:uid="{00000000-0005-0000-0000-00003B040000}"/>
    <cellStyle name="出力 4 5" xfId="991" xr:uid="{00000000-0005-0000-0000-00003C040000}"/>
    <cellStyle name="出力 4 5 2" xfId="992" xr:uid="{00000000-0005-0000-0000-00003D040000}"/>
    <cellStyle name="出力 4 6" xfId="993" xr:uid="{00000000-0005-0000-0000-00003E040000}"/>
    <cellStyle name="出力 4 6 2" xfId="994" xr:uid="{00000000-0005-0000-0000-00003F040000}"/>
    <cellStyle name="出力 4 7" xfId="995" xr:uid="{00000000-0005-0000-0000-000040040000}"/>
    <cellStyle name="出力 5" xfId="996" xr:uid="{00000000-0005-0000-0000-000041040000}"/>
    <cellStyle name="出力 6" xfId="997" xr:uid="{00000000-0005-0000-0000-000042040000}"/>
    <cellStyle name="出力 7" xfId="998" xr:uid="{00000000-0005-0000-0000-000043040000}"/>
    <cellStyle name="出力 8" xfId="999" xr:uid="{00000000-0005-0000-0000-000044040000}"/>
    <cellStyle name="出力 9" xfId="1000" xr:uid="{00000000-0005-0000-0000-000045040000}"/>
    <cellStyle name="取り消し" xfId="7" xr:uid="{00000000-0005-0000-0000-0000C7030000}"/>
    <cellStyle name="悪い 2" xfId="733" xr:uid="{00000000-0005-0000-0000-0000D9020000}"/>
    <cellStyle name="悪い 3" xfId="734" xr:uid="{00000000-0005-0000-0000-0000DA020000}"/>
    <cellStyle name="悪い 4" xfId="735" xr:uid="{00000000-0005-0000-0000-0000DB020000}"/>
    <cellStyle name="悪い 5" xfId="736" xr:uid="{00000000-0005-0000-0000-0000DC020000}"/>
    <cellStyle name="悪い 6" xfId="737" xr:uid="{00000000-0005-0000-0000-0000DD020000}"/>
    <cellStyle name="悪い 7" xfId="738" xr:uid="{00000000-0005-0000-0000-0000DE020000}"/>
    <cellStyle name="悪い 8" xfId="739" xr:uid="{00000000-0005-0000-0000-0000DF020000}"/>
    <cellStyle name="悪い 9" xfId="740" xr:uid="{00000000-0005-0000-0000-0000E0020000}"/>
    <cellStyle name="文字列" xfId="1919" xr:uid="{00000000-0005-0000-0000-00008B090000}"/>
    <cellStyle name="未定義" xfId="11" xr:uid="{00000000-0005-0000-0000-00008C090000}"/>
    <cellStyle name="未定義 2" xfId="1920" xr:uid="{00000000-0005-0000-0000-00008D090000}"/>
    <cellStyle name="未定義 3" xfId="1921" xr:uid="{00000000-0005-0000-0000-00008E090000}"/>
    <cellStyle name="未定義_030_上場有価証券総括表_詳細設計書_府令改正対応" xfId="1922" xr:uid="{00000000-0005-0000-0000-00008F090000}"/>
    <cellStyle name="桁区切り 2" xfId="1" xr:uid="{00000000-0005-0000-0000-00002C030000}"/>
    <cellStyle name="桁区切り 2 2" xfId="816" xr:uid="{00000000-0005-0000-0000-00002D030000}"/>
    <cellStyle name="桁区切り 2 2 2" xfId="817" xr:uid="{00000000-0005-0000-0000-00002E030000}"/>
    <cellStyle name="桁区切り 2 3" xfId="818" xr:uid="{00000000-0005-0000-0000-00002F030000}"/>
    <cellStyle name="桁区切り 2 4" xfId="819" xr:uid="{00000000-0005-0000-0000-000030030000}"/>
    <cellStyle name="桁区切り 2 4 2" xfId="820" xr:uid="{00000000-0005-0000-0000-000031030000}"/>
    <cellStyle name="桁区切り 2 4 3" xfId="821" xr:uid="{00000000-0005-0000-0000-000032030000}"/>
    <cellStyle name="桁区切り 2 5" xfId="822" xr:uid="{00000000-0005-0000-0000-000033030000}"/>
    <cellStyle name="桁区切り 2 5 2" xfId="823" xr:uid="{00000000-0005-0000-0000-000034030000}"/>
    <cellStyle name="桁区切り 2 5 3" xfId="824" xr:uid="{00000000-0005-0000-0000-000035030000}"/>
    <cellStyle name="桁区切り 2 6" xfId="825" xr:uid="{00000000-0005-0000-0000-000036030000}"/>
    <cellStyle name="桁区切り 2_バックアップセンタ_切替テストスケジュール_20120406~10" xfId="826" xr:uid="{00000000-0005-0000-0000-000037030000}"/>
    <cellStyle name="桁区切り 3" xfId="827" xr:uid="{00000000-0005-0000-0000-000038030000}"/>
    <cellStyle name="桁区切り 3 2" xfId="828" xr:uid="{00000000-0005-0000-0000-000039030000}"/>
    <cellStyle name="桁区切り 3 2 2" xfId="829" xr:uid="{00000000-0005-0000-0000-00003A030000}"/>
    <cellStyle name="桁区切り 3 2 3" xfId="830" xr:uid="{00000000-0005-0000-0000-00003B030000}"/>
    <cellStyle name="桁区切り 3 3" xfId="831" xr:uid="{00000000-0005-0000-0000-00003C030000}"/>
    <cellStyle name="桁区切り 4" xfId="832" xr:uid="{00000000-0005-0000-0000-00003D030000}"/>
    <cellStyle name="桁区切り 4 2" xfId="833" xr:uid="{00000000-0005-0000-0000-00003E030000}"/>
    <cellStyle name="桁区切り 4 2 2" xfId="834" xr:uid="{00000000-0005-0000-0000-00003F030000}"/>
    <cellStyle name="桁区切り 4 2 3" xfId="835" xr:uid="{00000000-0005-0000-0000-000040030000}"/>
    <cellStyle name="桁区切り 4 3" xfId="836" xr:uid="{00000000-0005-0000-0000-000041030000}"/>
    <cellStyle name="桁区切り 4 4" xfId="837" xr:uid="{00000000-0005-0000-0000-000042030000}"/>
    <cellStyle name="桁区切り 5" xfId="838" xr:uid="{00000000-0005-0000-0000-000043030000}"/>
    <cellStyle name="桁区切り 5 2" xfId="839" xr:uid="{00000000-0005-0000-0000-000044030000}"/>
    <cellStyle name="桁区切り 5 3" xfId="840" xr:uid="{00000000-0005-0000-0000-000045030000}"/>
    <cellStyle name="桁区切り 6" xfId="841" xr:uid="{00000000-0005-0000-0000-000046030000}"/>
    <cellStyle name="桁区切り 7" xfId="1934" xr:uid="{00000000-0005-0000-0000-000047030000}"/>
    <cellStyle name="桁区切り 7 10" xfId="1940" xr:uid="{00000000-0005-0000-0000-000048030000}"/>
    <cellStyle name="桁区切り 7 11" xfId="1941" xr:uid="{00000000-0005-0000-0000-000049030000}"/>
    <cellStyle name="桁区切り 7 2" xfId="1942" xr:uid="{00000000-0005-0000-0000-00004A030000}"/>
    <cellStyle name="桁区切り 7 2 2" xfId="1943" xr:uid="{00000000-0005-0000-0000-00004B030000}"/>
    <cellStyle name="桁区切り 7 2 2 2" xfId="1944" xr:uid="{00000000-0005-0000-0000-00004C030000}"/>
    <cellStyle name="桁区切り 7 2 2 2 2" xfId="1945" xr:uid="{00000000-0005-0000-0000-00004D030000}"/>
    <cellStyle name="桁区切り 7 2 2 2 3" xfId="1946" xr:uid="{00000000-0005-0000-0000-00004E030000}"/>
    <cellStyle name="桁区切り 7 2 2 2 4" xfId="1947" xr:uid="{00000000-0005-0000-0000-00004F030000}"/>
    <cellStyle name="桁区切り 7 2 2 3" xfId="1948" xr:uid="{00000000-0005-0000-0000-000050030000}"/>
    <cellStyle name="桁区切り 7 2 2 3 2" xfId="1949" xr:uid="{00000000-0005-0000-0000-000051030000}"/>
    <cellStyle name="桁区切り 7 2 2 3 3" xfId="1950" xr:uid="{00000000-0005-0000-0000-000052030000}"/>
    <cellStyle name="桁区切り 7 2 2 4" xfId="1951" xr:uid="{00000000-0005-0000-0000-000053030000}"/>
    <cellStyle name="桁区切り 7 2 2 5" xfId="1952" xr:uid="{00000000-0005-0000-0000-000054030000}"/>
    <cellStyle name="桁区切り 7 2 2 6" xfId="1953" xr:uid="{00000000-0005-0000-0000-000055030000}"/>
    <cellStyle name="桁区切り 7 2 3" xfId="1954" xr:uid="{00000000-0005-0000-0000-000056030000}"/>
    <cellStyle name="桁区切り 7 2 3 2" xfId="1955" xr:uid="{00000000-0005-0000-0000-000057030000}"/>
    <cellStyle name="桁区切り 7 2 3 3" xfId="1956" xr:uid="{00000000-0005-0000-0000-000058030000}"/>
    <cellStyle name="桁区切り 7 2 3 4" xfId="1957" xr:uid="{00000000-0005-0000-0000-000059030000}"/>
    <cellStyle name="桁区切り 7 2 4" xfId="1958" xr:uid="{00000000-0005-0000-0000-00005A030000}"/>
    <cellStyle name="桁区切り 7 2 4 2" xfId="1959" xr:uid="{00000000-0005-0000-0000-00005B030000}"/>
    <cellStyle name="桁区切り 7 2 4 3" xfId="1960" xr:uid="{00000000-0005-0000-0000-00005C030000}"/>
    <cellStyle name="桁区切り 7 2 5" xfId="1961" xr:uid="{00000000-0005-0000-0000-00005D030000}"/>
    <cellStyle name="桁区切り 7 2 6" xfId="1962" xr:uid="{00000000-0005-0000-0000-00005E030000}"/>
    <cellStyle name="桁区切り 7 2 7" xfId="1963" xr:uid="{00000000-0005-0000-0000-00005F030000}"/>
    <cellStyle name="桁区切り 7 3" xfId="1964" xr:uid="{00000000-0005-0000-0000-000060030000}"/>
    <cellStyle name="桁区切り 7 3 2" xfId="1965" xr:uid="{00000000-0005-0000-0000-000061030000}"/>
    <cellStyle name="桁区切り 7 3 2 2" xfId="1966" xr:uid="{00000000-0005-0000-0000-000062030000}"/>
    <cellStyle name="桁区切り 7 3 2 2 2" xfId="1967" xr:uid="{00000000-0005-0000-0000-000063030000}"/>
    <cellStyle name="桁区切り 7 3 2 2 3" xfId="1968" xr:uid="{00000000-0005-0000-0000-000064030000}"/>
    <cellStyle name="桁区切り 7 3 2 2 4" xfId="1969" xr:uid="{00000000-0005-0000-0000-000065030000}"/>
    <cellStyle name="桁区切り 7 3 2 3" xfId="1970" xr:uid="{00000000-0005-0000-0000-000066030000}"/>
    <cellStyle name="桁区切り 7 3 2 3 2" xfId="1971" xr:uid="{00000000-0005-0000-0000-000067030000}"/>
    <cellStyle name="桁区切り 7 3 2 3 3" xfId="1972" xr:uid="{00000000-0005-0000-0000-000068030000}"/>
    <cellStyle name="桁区切り 7 3 2 4" xfId="1973" xr:uid="{00000000-0005-0000-0000-000069030000}"/>
    <cellStyle name="桁区切り 7 3 2 5" xfId="1974" xr:uid="{00000000-0005-0000-0000-00006A030000}"/>
    <cellStyle name="桁区切り 7 3 2 6" xfId="1975" xr:uid="{00000000-0005-0000-0000-00006B030000}"/>
    <cellStyle name="桁区切り 7 3 3" xfId="1976" xr:uid="{00000000-0005-0000-0000-00006C030000}"/>
    <cellStyle name="桁区切り 7 3 3 2" xfId="1977" xr:uid="{00000000-0005-0000-0000-00006D030000}"/>
    <cellStyle name="桁区切り 7 3 3 3" xfId="1978" xr:uid="{00000000-0005-0000-0000-00006E030000}"/>
    <cellStyle name="桁区切り 7 3 3 4" xfId="1979" xr:uid="{00000000-0005-0000-0000-00006F030000}"/>
    <cellStyle name="桁区切り 7 3 4" xfId="1980" xr:uid="{00000000-0005-0000-0000-000070030000}"/>
    <cellStyle name="桁区切り 7 3 4 2" xfId="1981" xr:uid="{00000000-0005-0000-0000-000071030000}"/>
    <cellStyle name="桁区切り 7 3 4 3" xfId="1982" xr:uid="{00000000-0005-0000-0000-000072030000}"/>
    <cellStyle name="桁区切り 7 3 5" xfId="1983" xr:uid="{00000000-0005-0000-0000-000073030000}"/>
    <cellStyle name="桁区切り 7 3 6" xfId="1984" xr:uid="{00000000-0005-0000-0000-000074030000}"/>
    <cellStyle name="桁区切り 7 3 7" xfId="1985" xr:uid="{00000000-0005-0000-0000-000075030000}"/>
    <cellStyle name="桁区切り 7 4" xfId="1986" xr:uid="{00000000-0005-0000-0000-000076030000}"/>
    <cellStyle name="桁区切り 7 4 2" xfId="1987" xr:uid="{00000000-0005-0000-0000-000077030000}"/>
    <cellStyle name="桁区切り 7 4 2 2" xfId="1988" xr:uid="{00000000-0005-0000-0000-000078030000}"/>
    <cellStyle name="桁区切り 7 4 2 2 2" xfId="1989" xr:uid="{00000000-0005-0000-0000-000079030000}"/>
    <cellStyle name="桁区切り 7 4 2 2 3" xfId="1990" xr:uid="{00000000-0005-0000-0000-00007A030000}"/>
    <cellStyle name="桁区切り 7 4 2 2 4" xfId="1991" xr:uid="{00000000-0005-0000-0000-00007B030000}"/>
    <cellStyle name="桁区切り 7 4 2 3" xfId="1992" xr:uid="{00000000-0005-0000-0000-00007C030000}"/>
    <cellStyle name="桁区切り 7 4 2 3 2" xfId="1993" xr:uid="{00000000-0005-0000-0000-00007D030000}"/>
    <cellStyle name="桁区切り 7 4 2 3 3" xfId="1994" xr:uid="{00000000-0005-0000-0000-00007E030000}"/>
    <cellStyle name="桁区切り 7 4 2 4" xfId="1995" xr:uid="{00000000-0005-0000-0000-00007F030000}"/>
    <cellStyle name="桁区切り 7 4 2 5" xfId="1996" xr:uid="{00000000-0005-0000-0000-000080030000}"/>
    <cellStyle name="桁区切り 7 4 2 6" xfId="1997" xr:uid="{00000000-0005-0000-0000-000081030000}"/>
    <cellStyle name="桁区切り 7 4 3" xfId="1998" xr:uid="{00000000-0005-0000-0000-000082030000}"/>
    <cellStyle name="桁区切り 7 4 3 2" xfId="1999" xr:uid="{00000000-0005-0000-0000-000083030000}"/>
    <cellStyle name="桁区切り 7 4 3 3" xfId="2000" xr:uid="{00000000-0005-0000-0000-000084030000}"/>
    <cellStyle name="桁区切り 7 4 3 4" xfId="2001" xr:uid="{00000000-0005-0000-0000-000085030000}"/>
    <cellStyle name="桁区切り 7 4 4" xfId="2002" xr:uid="{00000000-0005-0000-0000-000086030000}"/>
    <cellStyle name="桁区切り 7 4 4 2" xfId="2003" xr:uid="{00000000-0005-0000-0000-000087030000}"/>
    <cellStyle name="桁区切り 7 4 4 3" xfId="2004" xr:uid="{00000000-0005-0000-0000-000088030000}"/>
    <cellStyle name="桁区切り 7 4 5" xfId="2005" xr:uid="{00000000-0005-0000-0000-000089030000}"/>
    <cellStyle name="桁区切り 7 4 6" xfId="2006" xr:uid="{00000000-0005-0000-0000-00008A030000}"/>
    <cellStyle name="桁区切り 7 4 7" xfId="2007" xr:uid="{00000000-0005-0000-0000-00008B030000}"/>
    <cellStyle name="桁区切り 7 5" xfId="2008" xr:uid="{00000000-0005-0000-0000-00008C030000}"/>
    <cellStyle name="桁区切り 7 5 2" xfId="2009" xr:uid="{00000000-0005-0000-0000-00008D030000}"/>
    <cellStyle name="桁区切り 7 5 2 2" xfId="2010" xr:uid="{00000000-0005-0000-0000-00008E030000}"/>
    <cellStyle name="桁区切り 7 5 2 3" xfId="2011" xr:uid="{00000000-0005-0000-0000-00008F030000}"/>
    <cellStyle name="桁区切り 7 5 2 4" xfId="2012" xr:uid="{00000000-0005-0000-0000-000090030000}"/>
    <cellStyle name="桁区切り 7 5 3" xfId="2013" xr:uid="{00000000-0005-0000-0000-000091030000}"/>
    <cellStyle name="桁区切り 7 5 3 2" xfId="2014" xr:uid="{00000000-0005-0000-0000-000092030000}"/>
    <cellStyle name="桁区切り 7 5 3 3" xfId="2015" xr:uid="{00000000-0005-0000-0000-000093030000}"/>
    <cellStyle name="桁区切り 7 5 4" xfId="2016" xr:uid="{00000000-0005-0000-0000-000094030000}"/>
    <cellStyle name="桁区切り 7 5 5" xfId="2017" xr:uid="{00000000-0005-0000-0000-000095030000}"/>
    <cellStyle name="桁区切り 7 5 6" xfId="2018" xr:uid="{00000000-0005-0000-0000-000096030000}"/>
    <cellStyle name="桁区切り 7 6" xfId="2019" xr:uid="{00000000-0005-0000-0000-000097030000}"/>
    <cellStyle name="桁区切り 7 6 2" xfId="2020" xr:uid="{00000000-0005-0000-0000-000098030000}"/>
    <cellStyle name="桁区切り 7 6 2 2" xfId="2021" xr:uid="{00000000-0005-0000-0000-000099030000}"/>
    <cellStyle name="桁区切り 7 6 2 3" xfId="2022" xr:uid="{00000000-0005-0000-0000-00009A030000}"/>
    <cellStyle name="桁区切り 7 6 3" xfId="2023" xr:uid="{00000000-0005-0000-0000-00009B030000}"/>
    <cellStyle name="桁区切り 7 6 4" xfId="2024" xr:uid="{00000000-0005-0000-0000-00009C030000}"/>
    <cellStyle name="桁区切り 7 6 5" xfId="2025" xr:uid="{00000000-0005-0000-0000-00009D030000}"/>
    <cellStyle name="桁区切り 7 7" xfId="2026" xr:uid="{00000000-0005-0000-0000-00009E030000}"/>
    <cellStyle name="桁区切り 7 7 2" xfId="2027" xr:uid="{00000000-0005-0000-0000-00009F030000}"/>
    <cellStyle name="桁区切り 7 7 3" xfId="2028" xr:uid="{00000000-0005-0000-0000-0000A0030000}"/>
    <cellStyle name="桁区切り 7 7 4" xfId="2029" xr:uid="{00000000-0005-0000-0000-0000A1030000}"/>
    <cellStyle name="桁区切り 7 8" xfId="2030" xr:uid="{00000000-0005-0000-0000-0000A2030000}"/>
    <cellStyle name="桁区切り 7 8 2" xfId="2031" xr:uid="{00000000-0005-0000-0000-0000A3030000}"/>
    <cellStyle name="桁区切り 7 8 3" xfId="2032" xr:uid="{00000000-0005-0000-0000-0000A4030000}"/>
    <cellStyle name="桁区切り 7 9" xfId="2033" xr:uid="{00000000-0005-0000-0000-0000A5030000}"/>
    <cellStyle name="桁蟻唇Ｆ [0.00]_laroux" xfId="814" xr:uid="{00000000-0005-0000-0000-00002A030000}"/>
    <cellStyle name="桁蟻唇Ｆ_A°DAU±ATIsA" xfId="815" xr:uid="{00000000-0005-0000-0000-00002B030000}"/>
    <cellStyle name="構成図作成用" xfId="874" xr:uid="{00000000-0005-0000-0000-0000C6030000}"/>
    <cellStyle name="標準 10" xfId="1091" xr:uid="{00000000-0005-0000-0000-0000A3040000}"/>
    <cellStyle name="標準 10 2" xfId="1092" xr:uid="{00000000-0005-0000-0000-0000A4040000}"/>
    <cellStyle name="標準 10 3" xfId="13" xr:uid="{00000000-0005-0000-0000-0000A5040000}"/>
    <cellStyle name="標準 10 4" xfId="1093" xr:uid="{00000000-0005-0000-0000-0000A6040000}"/>
    <cellStyle name="標準 10 5" xfId="1094" xr:uid="{00000000-0005-0000-0000-0000A7040000}"/>
    <cellStyle name="標準 100" xfId="1095" xr:uid="{00000000-0005-0000-0000-0000A8040000}"/>
    <cellStyle name="標準 100 2" xfId="1096" xr:uid="{00000000-0005-0000-0000-0000A9040000}"/>
    <cellStyle name="標準 100 2 2" xfId="1097" xr:uid="{00000000-0005-0000-0000-0000AA040000}"/>
    <cellStyle name="標準 100 2 2 2" xfId="1098" xr:uid="{00000000-0005-0000-0000-0000AB040000}"/>
    <cellStyle name="標準 100 2 2 3" xfId="1099" xr:uid="{00000000-0005-0000-0000-0000AC040000}"/>
    <cellStyle name="標準 100 2 2 4" xfId="1100" xr:uid="{00000000-0005-0000-0000-0000AD040000}"/>
    <cellStyle name="標準 100 2 3" xfId="1101" xr:uid="{00000000-0005-0000-0000-0000AE040000}"/>
    <cellStyle name="標準 100 2 4" xfId="1102" xr:uid="{00000000-0005-0000-0000-0000AF040000}"/>
    <cellStyle name="標準 100 2 5" xfId="1103" xr:uid="{00000000-0005-0000-0000-0000B0040000}"/>
    <cellStyle name="標準 100 3" xfId="1104" xr:uid="{00000000-0005-0000-0000-0000B1040000}"/>
    <cellStyle name="標準 100 3 2" xfId="1105" xr:uid="{00000000-0005-0000-0000-0000B2040000}"/>
    <cellStyle name="標準 100 3 3" xfId="1106" xr:uid="{00000000-0005-0000-0000-0000B3040000}"/>
    <cellStyle name="標準 100 3 4" xfId="1107" xr:uid="{00000000-0005-0000-0000-0000B4040000}"/>
    <cellStyle name="標準 100 4" xfId="1108" xr:uid="{00000000-0005-0000-0000-0000B5040000}"/>
    <cellStyle name="標準 100 5" xfId="1109" xr:uid="{00000000-0005-0000-0000-0000B6040000}"/>
    <cellStyle name="標準 100 6" xfId="1110" xr:uid="{00000000-0005-0000-0000-0000B7040000}"/>
    <cellStyle name="標準 101" xfId="1111" xr:uid="{00000000-0005-0000-0000-0000B8040000}"/>
    <cellStyle name="標準 102" xfId="1112" xr:uid="{00000000-0005-0000-0000-0000B9040000}"/>
    <cellStyle name="標準 102 2" xfId="1113" xr:uid="{00000000-0005-0000-0000-0000BA040000}"/>
    <cellStyle name="標準 102 2 2" xfId="1114" xr:uid="{00000000-0005-0000-0000-0000BB040000}"/>
    <cellStyle name="標準 102 2 3" xfId="1115" xr:uid="{00000000-0005-0000-0000-0000BC040000}"/>
    <cellStyle name="標準 102 2 4" xfId="1116" xr:uid="{00000000-0005-0000-0000-0000BD040000}"/>
    <cellStyle name="標準 102 3" xfId="1117" xr:uid="{00000000-0005-0000-0000-0000BE040000}"/>
    <cellStyle name="標準 102 4" xfId="1118" xr:uid="{00000000-0005-0000-0000-0000BF040000}"/>
    <cellStyle name="標準 102 5" xfId="1119" xr:uid="{00000000-0005-0000-0000-0000C0040000}"/>
    <cellStyle name="標準 103" xfId="1120" xr:uid="{00000000-0005-0000-0000-0000C1040000}"/>
    <cellStyle name="標準 104" xfId="1121" xr:uid="{00000000-0005-0000-0000-0000C2040000}"/>
    <cellStyle name="標準 104 2" xfId="1122" xr:uid="{00000000-0005-0000-0000-0000C3040000}"/>
    <cellStyle name="標準 104 3" xfId="1123" xr:uid="{00000000-0005-0000-0000-0000C4040000}"/>
    <cellStyle name="標準 104 4" xfId="1124" xr:uid="{00000000-0005-0000-0000-0000C5040000}"/>
    <cellStyle name="標準 105" xfId="1125" xr:uid="{00000000-0005-0000-0000-0000C6040000}"/>
    <cellStyle name="標準 106" xfId="1126" xr:uid="{00000000-0005-0000-0000-0000C7040000}"/>
    <cellStyle name="標準 107" xfId="1127" xr:uid="{00000000-0005-0000-0000-0000C8040000}"/>
    <cellStyle name="標準 108" xfId="1128" xr:uid="{00000000-0005-0000-0000-0000C9040000}"/>
    <cellStyle name="標準 109" xfId="1129" xr:uid="{00000000-0005-0000-0000-0000CA040000}"/>
    <cellStyle name="標準 11" xfId="1130" xr:uid="{00000000-0005-0000-0000-0000CB040000}"/>
    <cellStyle name="標準 11 2" xfId="1131" xr:uid="{00000000-0005-0000-0000-0000CC040000}"/>
    <cellStyle name="標準 11 3" xfId="1132" xr:uid="{00000000-0005-0000-0000-0000CD040000}"/>
    <cellStyle name="標準 110" xfId="1133" xr:uid="{00000000-0005-0000-0000-0000CE040000}"/>
    <cellStyle name="標準 111" xfId="1134" xr:uid="{00000000-0005-0000-0000-0000CF040000}"/>
    <cellStyle name="標準 112" xfId="1135" xr:uid="{00000000-0005-0000-0000-0000D0040000}"/>
    <cellStyle name="標準 113" xfId="1136" xr:uid="{00000000-0005-0000-0000-0000D1040000}"/>
    <cellStyle name="標準 114" xfId="1137" xr:uid="{00000000-0005-0000-0000-0000D2040000}"/>
    <cellStyle name="標準 115" xfId="1138" xr:uid="{00000000-0005-0000-0000-0000D3040000}"/>
    <cellStyle name="標準 116" xfId="1139" xr:uid="{00000000-0005-0000-0000-0000D4040000}"/>
    <cellStyle name="標準 117" xfId="1140" xr:uid="{00000000-0005-0000-0000-0000D5040000}"/>
    <cellStyle name="標準 118" xfId="1141" xr:uid="{00000000-0005-0000-0000-0000D6040000}"/>
    <cellStyle name="標準 119" xfId="1142" xr:uid="{00000000-0005-0000-0000-0000D7040000}"/>
    <cellStyle name="標準 12" xfId="1143" xr:uid="{00000000-0005-0000-0000-0000D8040000}"/>
    <cellStyle name="標準 12 2" xfId="1144" xr:uid="{00000000-0005-0000-0000-0000D9040000}"/>
    <cellStyle name="標準 12 2 2" xfId="1145" xr:uid="{00000000-0005-0000-0000-0000DA040000}"/>
    <cellStyle name="標準 12 2 3" xfId="1146" xr:uid="{00000000-0005-0000-0000-0000DB040000}"/>
    <cellStyle name="標準 12 3" xfId="1147" xr:uid="{00000000-0005-0000-0000-0000DC040000}"/>
    <cellStyle name="標準 12 3 2" xfId="1148" xr:uid="{00000000-0005-0000-0000-0000DD040000}"/>
    <cellStyle name="標準 12 3 3" xfId="1149" xr:uid="{00000000-0005-0000-0000-0000DE040000}"/>
    <cellStyle name="標準 120" xfId="1150" xr:uid="{00000000-0005-0000-0000-0000DF040000}"/>
    <cellStyle name="標準 121" xfId="1151" xr:uid="{00000000-0005-0000-0000-0000E0040000}"/>
    <cellStyle name="標準 122" xfId="1152" xr:uid="{00000000-0005-0000-0000-0000E1040000}"/>
    <cellStyle name="標準 123" xfId="1153" xr:uid="{00000000-0005-0000-0000-0000E2040000}"/>
    <cellStyle name="標準 124" xfId="1154" xr:uid="{00000000-0005-0000-0000-0000E3040000}"/>
    <cellStyle name="標準 125" xfId="1155" xr:uid="{00000000-0005-0000-0000-0000E4040000}"/>
    <cellStyle name="標準 126" xfId="1156" xr:uid="{00000000-0005-0000-0000-0000E5040000}"/>
    <cellStyle name="標準 127" xfId="1157" xr:uid="{00000000-0005-0000-0000-0000E6040000}"/>
    <cellStyle name="標準 128" xfId="1158" xr:uid="{00000000-0005-0000-0000-0000E7040000}"/>
    <cellStyle name="標準 129" xfId="1159" xr:uid="{00000000-0005-0000-0000-0000E8040000}"/>
    <cellStyle name="標準 13" xfId="1160" xr:uid="{00000000-0005-0000-0000-0000E9040000}"/>
    <cellStyle name="標準 13 2" xfId="1161" xr:uid="{00000000-0005-0000-0000-0000EA040000}"/>
    <cellStyle name="標準 13 3" xfId="1162" xr:uid="{00000000-0005-0000-0000-0000EB040000}"/>
    <cellStyle name="標準 13 4" xfId="1163" xr:uid="{00000000-0005-0000-0000-0000EC040000}"/>
    <cellStyle name="標準 13 5" xfId="1164" xr:uid="{00000000-0005-0000-0000-0000ED040000}"/>
    <cellStyle name="標準 130" xfId="1165" xr:uid="{00000000-0005-0000-0000-0000EE040000}"/>
    <cellStyle name="標準 131" xfId="1166" xr:uid="{00000000-0005-0000-0000-0000EF040000}"/>
    <cellStyle name="標準 132" xfId="1932" xr:uid="{00000000-0005-0000-0000-0000F0040000}"/>
    <cellStyle name="標準 132 10" xfId="2036" xr:uid="{00000000-0005-0000-0000-0000F1040000}"/>
    <cellStyle name="標準 132 11" xfId="2037" xr:uid="{00000000-0005-0000-0000-0000F2040000}"/>
    <cellStyle name="標準 132 12" xfId="2038" xr:uid="{00000000-0005-0000-0000-0000F3040000}"/>
    <cellStyle name="標準 132 2" xfId="2039" xr:uid="{00000000-0005-0000-0000-0000F4040000}"/>
    <cellStyle name="標準 132 2 2" xfId="2040" xr:uid="{00000000-0005-0000-0000-0000F5040000}"/>
    <cellStyle name="標準 132 2 2 2" xfId="2041" xr:uid="{00000000-0005-0000-0000-0000F6040000}"/>
    <cellStyle name="標準 132 2 2 2 2" xfId="2042" xr:uid="{00000000-0005-0000-0000-0000F7040000}"/>
    <cellStyle name="標準 132 2 2 2 2 2" xfId="2043" xr:uid="{00000000-0005-0000-0000-0000F8040000}"/>
    <cellStyle name="標準 132 2 2 2 2 3" xfId="2044" xr:uid="{00000000-0005-0000-0000-0000F9040000}"/>
    <cellStyle name="標準 132 2 2 2 2 4" xfId="2045" xr:uid="{00000000-0005-0000-0000-0000FA040000}"/>
    <cellStyle name="標準 132 2 2 2 3" xfId="2046" xr:uid="{00000000-0005-0000-0000-0000FB040000}"/>
    <cellStyle name="標準 132 2 2 2 3 2" xfId="2047" xr:uid="{00000000-0005-0000-0000-0000FC040000}"/>
    <cellStyle name="標準 132 2 2 2 3 3" xfId="2048" xr:uid="{00000000-0005-0000-0000-0000FD040000}"/>
    <cellStyle name="標準 132 2 2 2 4" xfId="2049" xr:uid="{00000000-0005-0000-0000-0000FE040000}"/>
    <cellStyle name="標準 132 2 2 2 5" xfId="2050" xr:uid="{00000000-0005-0000-0000-0000FF040000}"/>
    <cellStyle name="標準 132 2 2 2 6" xfId="2051" xr:uid="{00000000-0005-0000-0000-000000050000}"/>
    <cellStyle name="標準 132 2 2 3" xfId="2052" xr:uid="{00000000-0005-0000-0000-000001050000}"/>
    <cellStyle name="標準 132 2 2 3 2" xfId="2053" xr:uid="{00000000-0005-0000-0000-000002050000}"/>
    <cellStyle name="標準 132 2 2 3 3" xfId="2054" xr:uid="{00000000-0005-0000-0000-000003050000}"/>
    <cellStyle name="標準 132 2 2 3 4" xfId="2055" xr:uid="{00000000-0005-0000-0000-000004050000}"/>
    <cellStyle name="標準 132 2 2 4" xfId="2056" xr:uid="{00000000-0005-0000-0000-000005050000}"/>
    <cellStyle name="標準 132 2 2 4 2" xfId="2057" xr:uid="{00000000-0005-0000-0000-000006050000}"/>
    <cellStyle name="標準 132 2 2 4 3" xfId="2058" xr:uid="{00000000-0005-0000-0000-000007050000}"/>
    <cellStyle name="標準 132 2 2 5" xfId="2059" xr:uid="{00000000-0005-0000-0000-000008050000}"/>
    <cellStyle name="標準 132 2 2 6" xfId="2060" xr:uid="{00000000-0005-0000-0000-000009050000}"/>
    <cellStyle name="標準 132 2 2 7" xfId="2061" xr:uid="{00000000-0005-0000-0000-00000A050000}"/>
    <cellStyle name="標準 132 2 3" xfId="2062" xr:uid="{00000000-0005-0000-0000-00000B050000}"/>
    <cellStyle name="標準 132 2 3 2" xfId="2063" xr:uid="{00000000-0005-0000-0000-00000C050000}"/>
    <cellStyle name="標準 132 2 3 2 2" xfId="2064" xr:uid="{00000000-0005-0000-0000-00000D050000}"/>
    <cellStyle name="標準 132 2 3 2 2 2" xfId="2065" xr:uid="{00000000-0005-0000-0000-00000E050000}"/>
    <cellStyle name="標準 132 2 3 2 2 3" xfId="2066" xr:uid="{00000000-0005-0000-0000-00000F050000}"/>
    <cellStyle name="標準 132 2 3 2 2 4" xfId="2067" xr:uid="{00000000-0005-0000-0000-000010050000}"/>
    <cellStyle name="標準 132 2 3 2 3" xfId="2068" xr:uid="{00000000-0005-0000-0000-000011050000}"/>
    <cellStyle name="標準 132 2 3 2 3 2" xfId="2069" xr:uid="{00000000-0005-0000-0000-000012050000}"/>
    <cellStyle name="標準 132 2 3 2 3 3" xfId="2070" xr:uid="{00000000-0005-0000-0000-000013050000}"/>
    <cellStyle name="標準 132 2 3 2 4" xfId="2071" xr:uid="{00000000-0005-0000-0000-000014050000}"/>
    <cellStyle name="標準 132 2 3 2 5" xfId="2072" xr:uid="{00000000-0005-0000-0000-000015050000}"/>
    <cellStyle name="標準 132 2 3 2 6" xfId="2073" xr:uid="{00000000-0005-0000-0000-000016050000}"/>
    <cellStyle name="標準 132 2 3 3" xfId="2074" xr:uid="{00000000-0005-0000-0000-000017050000}"/>
    <cellStyle name="標準 132 2 3 3 2" xfId="2075" xr:uid="{00000000-0005-0000-0000-000018050000}"/>
    <cellStyle name="標準 132 2 3 3 3" xfId="2076" xr:uid="{00000000-0005-0000-0000-000019050000}"/>
    <cellStyle name="標準 132 2 3 3 4" xfId="2077" xr:uid="{00000000-0005-0000-0000-00001A050000}"/>
    <cellStyle name="標準 132 2 3 4" xfId="2078" xr:uid="{00000000-0005-0000-0000-00001B050000}"/>
    <cellStyle name="標準 132 2 3 4 2" xfId="2079" xr:uid="{00000000-0005-0000-0000-00001C050000}"/>
    <cellStyle name="標準 132 2 3 4 3" xfId="2080" xr:uid="{00000000-0005-0000-0000-00001D050000}"/>
    <cellStyle name="標準 132 2 3 5" xfId="2081" xr:uid="{00000000-0005-0000-0000-00001E050000}"/>
    <cellStyle name="標準 132 2 3 6" xfId="2082" xr:uid="{00000000-0005-0000-0000-00001F050000}"/>
    <cellStyle name="標準 132 2 3 7" xfId="2083" xr:uid="{00000000-0005-0000-0000-000020050000}"/>
    <cellStyle name="標準 132 2 4" xfId="2084" xr:uid="{00000000-0005-0000-0000-000021050000}"/>
    <cellStyle name="標準 132 2 4 2" xfId="2085" xr:uid="{00000000-0005-0000-0000-000022050000}"/>
    <cellStyle name="標準 132 2 4 2 2" xfId="2086" xr:uid="{00000000-0005-0000-0000-000023050000}"/>
    <cellStyle name="標準 132 2 4 2 3" xfId="2087" xr:uid="{00000000-0005-0000-0000-000024050000}"/>
    <cellStyle name="標準 132 2 4 2 4" xfId="2088" xr:uid="{00000000-0005-0000-0000-000025050000}"/>
    <cellStyle name="標準 132 2 4 3" xfId="2089" xr:uid="{00000000-0005-0000-0000-000026050000}"/>
    <cellStyle name="標準 132 2 4 3 2" xfId="2090" xr:uid="{00000000-0005-0000-0000-000027050000}"/>
    <cellStyle name="標準 132 2 4 3 3" xfId="2091" xr:uid="{00000000-0005-0000-0000-000028050000}"/>
    <cellStyle name="標準 132 2 4 4" xfId="2092" xr:uid="{00000000-0005-0000-0000-000029050000}"/>
    <cellStyle name="標準 132 2 4 5" xfId="2093" xr:uid="{00000000-0005-0000-0000-00002A050000}"/>
    <cellStyle name="標準 132 2 4 6" xfId="2094" xr:uid="{00000000-0005-0000-0000-00002B050000}"/>
    <cellStyle name="標準 132 2 5" xfId="2095" xr:uid="{00000000-0005-0000-0000-00002C050000}"/>
    <cellStyle name="標準 132 2 5 2" xfId="2096" xr:uid="{00000000-0005-0000-0000-00002D050000}"/>
    <cellStyle name="標準 132 2 5 3" xfId="2097" xr:uid="{00000000-0005-0000-0000-00002E050000}"/>
    <cellStyle name="標準 132 2 5 4" xfId="2098" xr:uid="{00000000-0005-0000-0000-00002F050000}"/>
    <cellStyle name="標準 132 2 6" xfId="2099" xr:uid="{00000000-0005-0000-0000-000030050000}"/>
    <cellStyle name="標準 132 2 6 2" xfId="2100" xr:uid="{00000000-0005-0000-0000-000031050000}"/>
    <cellStyle name="標準 132 2 6 3" xfId="2101" xr:uid="{00000000-0005-0000-0000-000032050000}"/>
    <cellStyle name="標準 132 2 7" xfId="2102" xr:uid="{00000000-0005-0000-0000-000033050000}"/>
    <cellStyle name="標準 132 2 8" xfId="2103" xr:uid="{00000000-0005-0000-0000-000034050000}"/>
    <cellStyle name="標準 132 2 9" xfId="2104" xr:uid="{00000000-0005-0000-0000-000035050000}"/>
    <cellStyle name="標準 132 3" xfId="2105" xr:uid="{00000000-0005-0000-0000-000036050000}"/>
    <cellStyle name="標準 132 3 2" xfId="2106" xr:uid="{00000000-0005-0000-0000-000037050000}"/>
    <cellStyle name="標準 132 3 2 2" xfId="2107" xr:uid="{00000000-0005-0000-0000-000038050000}"/>
    <cellStyle name="標準 132 3 2 2 2" xfId="2108" xr:uid="{00000000-0005-0000-0000-000039050000}"/>
    <cellStyle name="標準 132 3 2 2 3" xfId="2109" xr:uid="{00000000-0005-0000-0000-00003A050000}"/>
    <cellStyle name="標準 132 3 2 2 4" xfId="2110" xr:uid="{00000000-0005-0000-0000-00003B050000}"/>
    <cellStyle name="標準 132 3 2 3" xfId="2111" xr:uid="{00000000-0005-0000-0000-00003C050000}"/>
    <cellStyle name="標準 132 3 2 3 2" xfId="2112" xr:uid="{00000000-0005-0000-0000-00003D050000}"/>
    <cellStyle name="標準 132 3 2 3 3" xfId="2113" xr:uid="{00000000-0005-0000-0000-00003E050000}"/>
    <cellStyle name="標準 132 3 2 4" xfId="2114" xr:uid="{00000000-0005-0000-0000-00003F050000}"/>
    <cellStyle name="標準 132 3 2 5" xfId="2115" xr:uid="{00000000-0005-0000-0000-000040050000}"/>
    <cellStyle name="標準 132 3 2 6" xfId="2116" xr:uid="{00000000-0005-0000-0000-000041050000}"/>
    <cellStyle name="標準 132 3 3" xfId="2117" xr:uid="{00000000-0005-0000-0000-000042050000}"/>
    <cellStyle name="標準 132 3 3 2" xfId="2118" xr:uid="{00000000-0005-0000-0000-000043050000}"/>
    <cellStyle name="標準 132 3 3 3" xfId="2119" xr:uid="{00000000-0005-0000-0000-000044050000}"/>
    <cellStyle name="標準 132 3 3 4" xfId="2120" xr:uid="{00000000-0005-0000-0000-000045050000}"/>
    <cellStyle name="標準 132 3 4" xfId="2121" xr:uid="{00000000-0005-0000-0000-000046050000}"/>
    <cellStyle name="標準 132 3 4 2" xfId="2122" xr:uid="{00000000-0005-0000-0000-000047050000}"/>
    <cellStyle name="標準 132 3 4 3" xfId="2123" xr:uid="{00000000-0005-0000-0000-000048050000}"/>
    <cellStyle name="標準 132 3 5" xfId="2124" xr:uid="{00000000-0005-0000-0000-000049050000}"/>
    <cellStyle name="標準 132 3 6" xfId="2125" xr:uid="{00000000-0005-0000-0000-00004A050000}"/>
    <cellStyle name="標準 132 3 7" xfId="2126" xr:uid="{00000000-0005-0000-0000-00004B050000}"/>
    <cellStyle name="標準 132 4" xfId="2127" xr:uid="{00000000-0005-0000-0000-00004C050000}"/>
    <cellStyle name="標準 132 4 2" xfId="2128" xr:uid="{00000000-0005-0000-0000-00004D050000}"/>
    <cellStyle name="標準 132 4 2 2" xfId="2129" xr:uid="{00000000-0005-0000-0000-00004E050000}"/>
    <cellStyle name="標準 132 4 2 2 2" xfId="2130" xr:uid="{00000000-0005-0000-0000-00004F050000}"/>
    <cellStyle name="標準 132 4 2 2 3" xfId="2131" xr:uid="{00000000-0005-0000-0000-000050050000}"/>
    <cellStyle name="標準 132 4 2 2 4" xfId="2132" xr:uid="{00000000-0005-0000-0000-000051050000}"/>
    <cellStyle name="標準 132 4 2 3" xfId="2133" xr:uid="{00000000-0005-0000-0000-000052050000}"/>
    <cellStyle name="標準 132 4 2 3 2" xfId="2134" xr:uid="{00000000-0005-0000-0000-000053050000}"/>
    <cellStyle name="標準 132 4 2 3 3" xfId="2135" xr:uid="{00000000-0005-0000-0000-000054050000}"/>
    <cellStyle name="標準 132 4 2 4" xfId="2136" xr:uid="{00000000-0005-0000-0000-000055050000}"/>
    <cellStyle name="標準 132 4 2 5" xfId="2137" xr:uid="{00000000-0005-0000-0000-000056050000}"/>
    <cellStyle name="標準 132 4 2 6" xfId="2138" xr:uid="{00000000-0005-0000-0000-000057050000}"/>
    <cellStyle name="標準 132 4 3" xfId="2139" xr:uid="{00000000-0005-0000-0000-000058050000}"/>
    <cellStyle name="標準 132 4 3 2" xfId="2140" xr:uid="{00000000-0005-0000-0000-000059050000}"/>
    <cellStyle name="標準 132 4 3 3" xfId="2141" xr:uid="{00000000-0005-0000-0000-00005A050000}"/>
    <cellStyle name="標準 132 4 3 4" xfId="2142" xr:uid="{00000000-0005-0000-0000-00005B050000}"/>
    <cellStyle name="標準 132 4 4" xfId="2143" xr:uid="{00000000-0005-0000-0000-00005C050000}"/>
    <cellStyle name="標準 132 4 4 2" xfId="2144" xr:uid="{00000000-0005-0000-0000-00005D050000}"/>
    <cellStyle name="標準 132 4 4 3" xfId="2145" xr:uid="{00000000-0005-0000-0000-00005E050000}"/>
    <cellStyle name="標準 132 4 5" xfId="2146" xr:uid="{00000000-0005-0000-0000-00005F050000}"/>
    <cellStyle name="標準 132 4 6" xfId="2147" xr:uid="{00000000-0005-0000-0000-000060050000}"/>
    <cellStyle name="標準 132 4 7" xfId="2148" xr:uid="{00000000-0005-0000-0000-000061050000}"/>
    <cellStyle name="標準 132 5" xfId="2149" xr:uid="{00000000-0005-0000-0000-000062050000}"/>
    <cellStyle name="標準 132 5 2" xfId="2150" xr:uid="{00000000-0005-0000-0000-000063050000}"/>
    <cellStyle name="標準 132 5 2 2" xfId="2151" xr:uid="{00000000-0005-0000-0000-000064050000}"/>
    <cellStyle name="標準 132 5 2 2 2" xfId="2152" xr:uid="{00000000-0005-0000-0000-000065050000}"/>
    <cellStyle name="標準 132 5 2 2 3" xfId="2153" xr:uid="{00000000-0005-0000-0000-000066050000}"/>
    <cellStyle name="標準 132 5 2 2 4" xfId="2154" xr:uid="{00000000-0005-0000-0000-000067050000}"/>
    <cellStyle name="標準 132 5 2 3" xfId="2155" xr:uid="{00000000-0005-0000-0000-000068050000}"/>
    <cellStyle name="標準 132 5 2 3 2" xfId="2156" xr:uid="{00000000-0005-0000-0000-000069050000}"/>
    <cellStyle name="標準 132 5 2 3 3" xfId="2157" xr:uid="{00000000-0005-0000-0000-00006A050000}"/>
    <cellStyle name="標準 132 5 2 4" xfId="2158" xr:uid="{00000000-0005-0000-0000-00006B050000}"/>
    <cellStyle name="標準 132 5 2 5" xfId="2159" xr:uid="{00000000-0005-0000-0000-00006C050000}"/>
    <cellStyle name="標準 132 5 2 6" xfId="2160" xr:uid="{00000000-0005-0000-0000-00006D050000}"/>
    <cellStyle name="標準 132 5 3" xfId="2161" xr:uid="{00000000-0005-0000-0000-00006E050000}"/>
    <cellStyle name="標準 132 5 3 2" xfId="2162" xr:uid="{00000000-0005-0000-0000-00006F050000}"/>
    <cellStyle name="標準 132 5 3 3" xfId="2163" xr:uid="{00000000-0005-0000-0000-000070050000}"/>
    <cellStyle name="標準 132 5 3 4" xfId="2164" xr:uid="{00000000-0005-0000-0000-000071050000}"/>
    <cellStyle name="標準 132 5 4" xfId="2165" xr:uid="{00000000-0005-0000-0000-000072050000}"/>
    <cellStyle name="標準 132 5 4 2" xfId="2166" xr:uid="{00000000-0005-0000-0000-000073050000}"/>
    <cellStyle name="標準 132 5 4 3" xfId="2167" xr:uid="{00000000-0005-0000-0000-000074050000}"/>
    <cellStyle name="標準 132 5 5" xfId="2168" xr:uid="{00000000-0005-0000-0000-000075050000}"/>
    <cellStyle name="標準 132 5 6" xfId="2169" xr:uid="{00000000-0005-0000-0000-000076050000}"/>
    <cellStyle name="標準 132 5 7" xfId="2170" xr:uid="{00000000-0005-0000-0000-000077050000}"/>
    <cellStyle name="標準 132 6" xfId="2171" xr:uid="{00000000-0005-0000-0000-000078050000}"/>
    <cellStyle name="標準 132 6 2" xfId="2172" xr:uid="{00000000-0005-0000-0000-000079050000}"/>
    <cellStyle name="標準 132 6 2 2" xfId="2173" xr:uid="{00000000-0005-0000-0000-00007A050000}"/>
    <cellStyle name="標準 132 6 2 3" xfId="2174" xr:uid="{00000000-0005-0000-0000-00007B050000}"/>
    <cellStyle name="標準 132 6 2 4" xfId="2175" xr:uid="{00000000-0005-0000-0000-00007C050000}"/>
    <cellStyle name="標準 132 6 3" xfId="2176" xr:uid="{00000000-0005-0000-0000-00007D050000}"/>
    <cellStyle name="標準 132 6 3 2" xfId="2177" xr:uid="{00000000-0005-0000-0000-00007E050000}"/>
    <cellStyle name="標準 132 6 3 3" xfId="2178" xr:uid="{00000000-0005-0000-0000-00007F050000}"/>
    <cellStyle name="標準 132 6 4" xfId="2179" xr:uid="{00000000-0005-0000-0000-000080050000}"/>
    <cellStyle name="標準 132 6 5" xfId="2180" xr:uid="{00000000-0005-0000-0000-000081050000}"/>
    <cellStyle name="標準 132 6 6" xfId="2181" xr:uid="{00000000-0005-0000-0000-000082050000}"/>
    <cellStyle name="標準 132 7" xfId="2182" xr:uid="{00000000-0005-0000-0000-000083050000}"/>
    <cellStyle name="標準 132 7 2" xfId="2183" xr:uid="{00000000-0005-0000-0000-000084050000}"/>
    <cellStyle name="標準 132 7 2 2" xfId="2184" xr:uid="{00000000-0005-0000-0000-000085050000}"/>
    <cellStyle name="標準 132 7 2 3" xfId="2185" xr:uid="{00000000-0005-0000-0000-000086050000}"/>
    <cellStyle name="標準 132 7 3" xfId="2186" xr:uid="{00000000-0005-0000-0000-000087050000}"/>
    <cellStyle name="標準 132 7 4" xfId="2187" xr:uid="{00000000-0005-0000-0000-000088050000}"/>
    <cellStyle name="標準 132 7 5" xfId="2188" xr:uid="{00000000-0005-0000-0000-000089050000}"/>
    <cellStyle name="標準 132 8" xfId="2189" xr:uid="{00000000-0005-0000-0000-00008A050000}"/>
    <cellStyle name="標準 132 8 2" xfId="2190" xr:uid="{00000000-0005-0000-0000-00008B050000}"/>
    <cellStyle name="標準 132 8 3" xfId="2191" xr:uid="{00000000-0005-0000-0000-00008C050000}"/>
    <cellStyle name="標準 132 8 4" xfId="2192" xr:uid="{00000000-0005-0000-0000-00008D050000}"/>
    <cellStyle name="標準 132 9" xfId="2193" xr:uid="{00000000-0005-0000-0000-00008E050000}"/>
    <cellStyle name="標準 132 9 2" xfId="2194" xr:uid="{00000000-0005-0000-0000-00008F050000}"/>
    <cellStyle name="標準 132 9 3" xfId="2195" xr:uid="{00000000-0005-0000-0000-000090050000}"/>
    <cellStyle name="標準 133" xfId="1933" xr:uid="{00000000-0005-0000-0000-000091050000}"/>
    <cellStyle name="標準 133 10" xfId="2196" xr:uid="{00000000-0005-0000-0000-000092050000}"/>
    <cellStyle name="標準 133 11" xfId="2197" xr:uid="{00000000-0005-0000-0000-000093050000}"/>
    <cellStyle name="標準 133 2" xfId="2198" xr:uid="{00000000-0005-0000-0000-000094050000}"/>
    <cellStyle name="標準 133 2 2" xfId="2199" xr:uid="{00000000-0005-0000-0000-000095050000}"/>
    <cellStyle name="標準 133 2 2 2" xfId="2200" xr:uid="{00000000-0005-0000-0000-000096050000}"/>
    <cellStyle name="標準 133 2 2 2 2" xfId="2201" xr:uid="{00000000-0005-0000-0000-000097050000}"/>
    <cellStyle name="標準 133 2 2 2 3" xfId="2202" xr:uid="{00000000-0005-0000-0000-000098050000}"/>
    <cellStyle name="標準 133 2 2 2 4" xfId="2203" xr:uid="{00000000-0005-0000-0000-000099050000}"/>
    <cellStyle name="標準 133 2 2 3" xfId="2204" xr:uid="{00000000-0005-0000-0000-00009A050000}"/>
    <cellStyle name="標準 133 2 2 3 2" xfId="2205" xr:uid="{00000000-0005-0000-0000-00009B050000}"/>
    <cellStyle name="標準 133 2 2 3 3" xfId="2206" xr:uid="{00000000-0005-0000-0000-00009C050000}"/>
    <cellStyle name="標準 133 2 2 4" xfId="2207" xr:uid="{00000000-0005-0000-0000-00009D050000}"/>
    <cellStyle name="標準 133 2 2 5" xfId="2208" xr:uid="{00000000-0005-0000-0000-00009E050000}"/>
    <cellStyle name="標準 133 2 2 6" xfId="2209" xr:uid="{00000000-0005-0000-0000-00009F050000}"/>
    <cellStyle name="標準 133 2 3" xfId="2210" xr:uid="{00000000-0005-0000-0000-0000A0050000}"/>
    <cellStyle name="標準 133 2 3 2" xfId="2211" xr:uid="{00000000-0005-0000-0000-0000A1050000}"/>
    <cellStyle name="標準 133 2 3 3" xfId="2212" xr:uid="{00000000-0005-0000-0000-0000A2050000}"/>
    <cellStyle name="標準 133 2 3 4" xfId="2213" xr:uid="{00000000-0005-0000-0000-0000A3050000}"/>
    <cellStyle name="標準 133 2 4" xfId="2214" xr:uid="{00000000-0005-0000-0000-0000A4050000}"/>
    <cellStyle name="標準 133 2 4 2" xfId="2215" xr:uid="{00000000-0005-0000-0000-0000A5050000}"/>
    <cellStyle name="標準 133 2 4 3" xfId="2216" xr:uid="{00000000-0005-0000-0000-0000A6050000}"/>
    <cellStyle name="標準 133 2 5" xfId="2217" xr:uid="{00000000-0005-0000-0000-0000A7050000}"/>
    <cellStyle name="標準 133 2 6" xfId="2218" xr:uid="{00000000-0005-0000-0000-0000A8050000}"/>
    <cellStyle name="標準 133 2 7" xfId="2219" xr:uid="{00000000-0005-0000-0000-0000A9050000}"/>
    <cellStyle name="標準 133 3" xfId="2220" xr:uid="{00000000-0005-0000-0000-0000AA050000}"/>
    <cellStyle name="標準 133 3 2" xfId="2221" xr:uid="{00000000-0005-0000-0000-0000AB050000}"/>
    <cellStyle name="標準 133 3 2 2" xfId="2222" xr:uid="{00000000-0005-0000-0000-0000AC050000}"/>
    <cellStyle name="標準 133 3 2 2 2" xfId="2223" xr:uid="{00000000-0005-0000-0000-0000AD050000}"/>
    <cellStyle name="標準 133 3 2 2 3" xfId="2224" xr:uid="{00000000-0005-0000-0000-0000AE050000}"/>
    <cellStyle name="標準 133 3 2 2 4" xfId="2225" xr:uid="{00000000-0005-0000-0000-0000AF050000}"/>
    <cellStyle name="標準 133 3 2 3" xfId="2226" xr:uid="{00000000-0005-0000-0000-0000B0050000}"/>
    <cellStyle name="標準 133 3 2 3 2" xfId="2227" xr:uid="{00000000-0005-0000-0000-0000B1050000}"/>
    <cellStyle name="標準 133 3 2 3 3" xfId="2228" xr:uid="{00000000-0005-0000-0000-0000B2050000}"/>
    <cellStyle name="標準 133 3 2 4" xfId="2229" xr:uid="{00000000-0005-0000-0000-0000B3050000}"/>
    <cellStyle name="標準 133 3 2 5" xfId="2230" xr:uid="{00000000-0005-0000-0000-0000B4050000}"/>
    <cellStyle name="標準 133 3 2 6" xfId="2231" xr:uid="{00000000-0005-0000-0000-0000B5050000}"/>
    <cellStyle name="標準 133 3 3" xfId="2232" xr:uid="{00000000-0005-0000-0000-0000B6050000}"/>
    <cellStyle name="標準 133 3 3 2" xfId="2233" xr:uid="{00000000-0005-0000-0000-0000B7050000}"/>
    <cellStyle name="標準 133 3 3 3" xfId="2234" xr:uid="{00000000-0005-0000-0000-0000B8050000}"/>
    <cellStyle name="標準 133 3 3 4" xfId="2235" xr:uid="{00000000-0005-0000-0000-0000B9050000}"/>
    <cellStyle name="標準 133 3 4" xfId="2236" xr:uid="{00000000-0005-0000-0000-0000BA050000}"/>
    <cellStyle name="標準 133 3 4 2" xfId="2237" xr:uid="{00000000-0005-0000-0000-0000BB050000}"/>
    <cellStyle name="標準 133 3 4 3" xfId="2238" xr:uid="{00000000-0005-0000-0000-0000BC050000}"/>
    <cellStyle name="標準 133 3 5" xfId="2239" xr:uid="{00000000-0005-0000-0000-0000BD050000}"/>
    <cellStyle name="標準 133 3 6" xfId="2240" xr:uid="{00000000-0005-0000-0000-0000BE050000}"/>
    <cellStyle name="標準 133 3 7" xfId="2241" xr:uid="{00000000-0005-0000-0000-0000BF050000}"/>
    <cellStyle name="標準 133 4" xfId="2242" xr:uid="{00000000-0005-0000-0000-0000C0050000}"/>
    <cellStyle name="標準 133 4 2" xfId="2243" xr:uid="{00000000-0005-0000-0000-0000C1050000}"/>
    <cellStyle name="標準 133 4 2 2" xfId="2244" xr:uid="{00000000-0005-0000-0000-0000C2050000}"/>
    <cellStyle name="標準 133 4 2 2 2" xfId="2245" xr:uid="{00000000-0005-0000-0000-0000C3050000}"/>
    <cellStyle name="標準 133 4 2 2 3" xfId="2246" xr:uid="{00000000-0005-0000-0000-0000C4050000}"/>
    <cellStyle name="標準 133 4 2 2 4" xfId="2247" xr:uid="{00000000-0005-0000-0000-0000C5050000}"/>
    <cellStyle name="標準 133 4 2 3" xfId="2248" xr:uid="{00000000-0005-0000-0000-0000C6050000}"/>
    <cellStyle name="標準 133 4 2 3 2" xfId="2249" xr:uid="{00000000-0005-0000-0000-0000C7050000}"/>
    <cellStyle name="標準 133 4 2 3 3" xfId="2250" xr:uid="{00000000-0005-0000-0000-0000C8050000}"/>
    <cellStyle name="標準 133 4 2 4" xfId="2251" xr:uid="{00000000-0005-0000-0000-0000C9050000}"/>
    <cellStyle name="標準 133 4 2 5" xfId="2252" xr:uid="{00000000-0005-0000-0000-0000CA050000}"/>
    <cellStyle name="標準 133 4 2 6" xfId="2253" xr:uid="{00000000-0005-0000-0000-0000CB050000}"/>
    <cellStyle name="標準 133 4 3" xfId="2254" xr:uid="{00000000-0005-0000-0000-0000CC050000}"/>
    <cellStyle name="標準 133 4 3 2" xfId="2255" xr:uid="{00000000-0005-0000-0000-0000CD050000}"/>
    <cellStyle name="標準 133 4 3 3" xfId="2256" xr:uid="{00000000-0005-0000-0000-0000CE050000}"/>
    <cellStyle name="標準 133 4 3 4" xfId="2257" xr:uid="{00000000-0005-0000-0000-0000CF050000}"/>
    <cellStyle name="標準 133 4 4" xfId="2258" xr:uid="{00000000-0005-0000-0000-0000D0050000}"/>
    <cellStyle name="標準 133 4 4 2" xfId="2259" xr:uid="{00000000-0005-0000-0000-0000D1050000}"/>
    <cellStyle name="標準 133 4 4 3" xfId="2260" xr:uid="{00000000-0005-0000-0000-0000D2050000}"/>
    <cellStyle name="標準 133 4 5" xfId="2261" xr:uid="{00000000-0005-0000-0000-0000D3050000}"/>
    <cellStyle name="標準 133 4 6" xfId="2262" xr:uid="{00000000-0005-0000-0000-0000D4050000}"/>
    <cellStyle name="標準 133 4 7" xfId="2263" xr:uid="{00000000-0005-0000-0000-0000D5050000}"/>
    <cellStyle name="標準 133 5" xfId="2264" xr:uid="{00000000-0005-0000-0000-0000D6050000}"/>
    <cellStyle name="標準 133 5 2" xfId="2265" xr:uid="{00000000-0005-0000-0000-0000D7050000}"/>
    <cellStyle name="標準 133 5 2 2" xfId="2266" xr:uid="{00000000-0005-0000-0000-0000D8050000}"/>
    <cellStyle name="標準 133 5 2 3" xfId="2267" xr:uid="{00000000-0005-0000-0000-0000D9050000}"/>
    <cellStyle name="標準 133 5 2 4" xfId="2268" xr:uid="{00000000-0005-0000-0000-0000DA050000}"/>
    <cellStyle name="標準 133 5 3" xfId="2269" xr:uid="{00000000-0005-0000-0000-0000DB050000}"/>
    <cellStyle name="標準 133 5 3 2" xfId="2270" xr:uid="{00000000-0005-0000-0000-0000DC050000}"/>
    <cellStyle name="標準 133 5 3 3" xfId="2271" xr:uid="{00000000-0005-0000-0000-0000DD050000}"/>
    <cellStyle name="標準 133 5 4" xfId="2272" xr:uid="{00000000-0005-0000-0000-0000DE050000}"/>
    <cellStyle name="標準 133 5 5" xfId="2273" xr:uid="{00000000-0005-0000-0000-0000DF050000}"/>
    <cellStyle name="標準 133 5 6" xfId="2274" xr:uid="{00000000-0005-0000-0000-0000E0050000}"/>
    <cellStyle name="標準 133 6" xfId="2275" xr:uid="{00000000-0005-0000-0000-0000E1050000}"/>
    <cellStyle name="標準 133 6 2" xfId="2276" xr:uid="{00000000-0005-0000-0000-0000E2050000}"/>
    <cellStyle name="標準 133 6 2 2" xfId="2277" xr:uid="{00000000-0005-0000-0000-0000E3050000}"/>
    <cellStyle name="標準 133 6 2 3" xfId="2278" xr:uid="{00000000-0005-0000-0000-0000E4050000}"/>
    <cellStyle name="標準 133 6 3" xfId="2279" xr:uid="{00000000-0005-0000-0000-0000E5050000}"/>
    <cellStyle name="標準 133 6 4" xfId="2280" xr:uid="{00000000-0005-0000-0000-0000E6050000}"/>
    <cellStyle name="標準 133 6 5" xfId="2281" xr:uid="{00000000-0005-0000-0000-0000E7050000}"/>
    <cellStyle name="標準 133 7" xfId="2282" xr:uid="{00000000-0005-0000-0000-0000E8050000}"/>
    <cellStyle name="標準 133 7 2" xfId="2283" xr:uid="{00000000-0005-0000-0000-0000E9050000}"/>
    <cellStyle name="標準 133 7 3" xfId="2284" xr:uid="{00000000-0005-0000-0000-0000EA050000}"/>
    <cellStyle name="標準 133 7 4" xfId="2285" xr:uid="{00000000-0005-0000-0000-0000EB050000}"/>
    <cellStyle name="標準 133 8" xfId="2286" xr:uid="{00000000-0005-0000-0000-0000EC050000}"/>
    <cellStyle name="標準 133 8 2" xfId="2287" xr:uid="{00000000-0005-0000-0000-0000ED050000}"/>
    <cellStyle name="標準 133 8 3" xfId="2288" xr:uid="{00000000-0005-0000-0000-0000EE050000}"/>
    <cellStyle name="標準 133 9" xfId="2289" xr:uid="{00000000-0005-0000-0000-0000EF050000}"/>
    <cellStyle name="標準 134" xfId="1935" xr:uid="{00000000-0005-0000-0000-0000F0050000}"/>
    <cellStyle name="標準 135" xfId="2290" xr:uid="{00000000-0005-0000-0000-0000F1050000}"/>
    <cellStyle name="標準 136" xfId="1167" xr:uid="{00000000-0005-0000-0000-0000F2050000}"/>
    <cellStyle name="標準 137" xfId="2291" xr:uid="{00000000-0005-0000-0000-0000F3050000}"/>
    <cellStyle name="標準 14" xfId="1168" xr:uid="{00000000-0005-0000-0000-0000F4050000}"/>
    <cellStyle name="標準 14 2" xfId="1169" xr:uid="{00000000-0005-0000-0000-0000F5050000}"/>
    <cellStyle name="標準 14 2 2" xfId="1170" xr:uid="{00000000-0005-0000-0000-0000F6050000}"/>
    <cellStyle name="標準 14 2 3" xfId="1171" xr:uid="{00000000-0005-0000-0000-0000F7050000}"/>
    <cellStyle name="標準 14 3" xfId="1172" xr:uid="{00000000-0005-0000-0000-0000F8050000}"/>
    <cellStyle name="標準 14 4" xfId="1173" xr:uid="{00000000-0005-0000-0000-0000F9050000}"/>
    <cellStyle name="標準 15" xfId="1174" xr:uid="{00000000-0005-0000-0000-0000FA050000}"/>
    <cellStyle name="標準 15 2" xfId="1175" xr:uid="{00000000-0005-0000-0000-0000FB050000}"/>
    <cellStyle name="標準 15 2 2" xfId="1176" xr:uid="{00000000-0005-0000-0000-0000FC050000}"/>
    <cellStyle name="標準 15 2 3" xfId="1177" xr:uid="{00000000-0005-0000-0000-0000FD050000}"/>
    <cellStyle name="標準 15 3" xfId="1178" xr:uid="{00000000-0005-0000-0000-0000FE050000}"/>
    <cellStyle name="標準 15 4" xfId="1179" xr:uid="{00000000-0005-0000-0000-0000FF050000}"/>
    <cellStyle name="標準 15 5" xfId="1180" xr:uid="{00000000-0005-0000-0000-000000060000}"/>
    <cellStyle name="標準 15 6" xfId="1181" xr:uid="{00000000-0005-0000-0000-000001060000}"/>
    <cellStyle name="標準 16" xfId="1182" xr:uid="{00000000-0005-0000-0000-000002060000}"/>
    <cellStyle name="標準 16 2" xfId="1183" xr:uid="{00000000-0005-0000-0000-000003060000}"/>
    <cellStyle name="標準 16 2 2" xfId="1184" xr:uid="{00000000-0005-0000-0000-000004060000}"/>
    <cellStyle name="標準 16 2 3" xfId="1185" xr:uid="{00000000-0005-0000-0000-000005060000}"/>
    <cellStyle name="標準 16 3" xfId="1186" xr:uid="{00000000-0005-0000-0000-000006060000}"/>
    <cellStyle name="標準 16 4" xfId="1187" xr:uid="{00000000-0005-0000-0000-000007060000}"/>
    <cellStyle name="標準 16 5" xfId="1188" xr:uid="{00000000-0005-0000-0000-000008060000}"/>
    <cellStyle name="標準 17" xfId="1189" xr:uid="{00000000-0005-0000-0000-000009060000}"/>
    <cellStyle name="標準 17 2" xfId="1190" xr:uid="{00000000-0005-0000-0000-00000A060000}"/>
    <cellStyle name="標準 17 2 2" xfId="1191" xr:uid="{00000000-0005-0000-0000-00000B060000}"/>
    <cellStyle name="標準 17 2 3" xfId="1192" xr:uid="{00000000-0005-0000-0000-00000C060000}"/>
    <cellStyle name="標準 17 3" xfId="1193" xr:uid="{00000000-0005-0000-0000-00000D060000}"/>
    <cellStyle name="標準 17 4" xfId="1194" xr:uid="{00000000-0005-0000-0000-00000E060000}"/>
    <cellStyle name="標準 17 5" xfId="1195" xr:uid="{00000000-0005-0000-0000-00000F060000}"/>
    <cellStyle name="標準 18" xfId="1196" xr:uid="{00000000-0005-0000-0000-000010060000}"/>
    <cellStyle name="標準 18 2" xfId="1197" xr:uid="{00000000-0005-0000-0000-000011060000}"/>
    <cellStyle name="標準 18 2 2" xfId="1198" xr:uid="{00000000-0005-0000-0000-000012060000}"/>
    <cellStyle name="標準 18 2 3" xfId="1199" xr:uid="{00000000-0005-0000-0000-000013060000}"/>
    <cellStyle name="標準 18 2 4" xfId="1200" xr:uid="{00000000-0005-0000-0000-000014060000}"/>
    <cellStyle name="標準 18 3" xfId="1201" xr:uid="{00000000-0005-0000-0000-000015060000}"/>
    <cellStyle name="標準 18 4" xfId="1202" xr:uid="{00000000-0005-0000-0000-000016060000}"/>
    <cellStyle name="標準 18 5" xfId="1203" xr:uid="{00000000-0005-0000-0000-000017060000}"/>
    <cellStyle name="標準 18 6" xfId="1204" xr:uid="{00000000-0005-0000-0000-000018060000}"/>
    <cellStyle name="標準 19" xfId="1205" xr:uid="{00000000-0005-0000-0000-000019060000}"/>
    <cellStyle name="標準 19 2" xfId="1206" xr:uid="{00000000-0005-0000-0000-00001A060000}"/>
    <cellStyle name="標準 19 3" xfId="1207" xr:uid="{00000000-0005-0000-0000-00001B060000}"/>
    <cellStyle name="標準 2" xfId="8" xr:uid="{00000000-0005-0000-0000-00001C060000}"/>
    <cellStyle name="標準 2 10" xfId="1208" xr:uid="{00000000-0005-0000-0000-00001D060000}"/>
    <cellStyle name="標準 2 11" xfId="1209" xr:uid="{00000000-0005-0000-0000-00001E060000}"/>
    <cellStyle name="標準 2 12" xfId="1210" xr:uid="{00000000-0005-0000-0000-00001F060000}"/>
    <cellStyle name="標準 2 13" xfId="1211" xr:uid="{00000000-0005-0000-0000-000020060000}"/>
    <cellStyle name="標準 2 2" xfId="9" xr:uid="{00000000-0005-0000-0000-000021060000}"/>
    <cellStyle name="標準 2 2 2" xfId="1212" xr:uid="{00000000-0005-0000-0000-000022060000}"/>
    <cellStyle name="標準 2 2 2 2" xfId="1213" xr:uid="{00000000-0005-0000-0000-000023060000}"/>
    <cellStyle name="標準 2 2 2 2 2" xfId="1214" xr:uid="{00000000-0005-0000-0000-000024060000}"/>
    <cellStyle name="標準 2 2 2 2 3" xfId="1215" xr:uid="{00000000-0005-0000-0000-000025060000}"/>
    <cellStyle name="標準 2 2 2 3" xfId="1216" xr:uid="{00000000-0005-0000-0000-000026060000}"/>
    <cellStyle name="標準 2 2 3" xfId="1217" xr:uid="{00000000-0005-0000-0000-000027060000}"/>
    <cellStyle name="標準 2 2 3 2" xfId="1218" xr:uid="{00000000-0005-0000-0000-000028060000}"/>
    <cellStyle name="標準 2 2 3 3" xfId="1219" xr:uid="{00000000-0005-0000-0000-000029060000}"/>
    <cellStyle name="標準 2 2 4" xfId="1220" xr:uid="{00000000-0005-0000-0000-00002A060000}"/>
    <cellStyle name="標準 2 2 4 2" xfId="1221" xr:uid="{00000000-0005-0000-0000-00002B060000}"/>
    <cellStyle name="標準 2 2 4 3" xfId="1222" xr:uid="{00000000-0005-0000-0000-00002C060000}"/>
    <cellStyle name="標準 2 2 5" xfId="1223" xr:uid="{00000000-0005-0000-0000-00002D060000}"/>
    <cellStyle name="標準 2 2 5 2" xfId="1224" xr:uid="{00000000-0005-0000-0000-00002E060000}"/>
    <cellStyle name="標準 2 2 5 3" xfId="1225" xr:uid="{00000000-0005-0000-0000-00002F060000}"/>
    <cellStyle name="標準 2 2 6" xfId="1226" xr:uid="{00000000-0005-0000-0000-000030060000}"/>
    <cellStyle name="標準 2 2 6 2" xfId="1227" xr:uid="{00000000-0005-0000-0000-000031060000}"/>
    <cellStyle name="標準 2 2 6 3" xfId="1228" xr:uid="{00000000-0005-0000-0000-000032060000}"/>
    <cellStyle name="標準 2 2 7" xfId="1229" xr:uid="{00000000-0005-0000-0000-000033060000}"/>
    <cellStyle name="標準 2 2 8" xfId="1230" xr:uid="{00000000-0005-0000-0000-000034060000}"/>
    <cellStyle name="標準 2 2_(別紙1)参加者テスト仕様書(JPN)_ver1.81" xfId="1231" xr:uid="{00000000-0005-0000-0000-000035060000}"/>
    <cellStyle name="標準 2 3" xfId="12" xr:uid="{00000000-0005-0000-0000-000036060000}"/>
    <cellStyle name="標準 2 3 2" xfId="1232" xr:uid="{00000000-0005-0000-0000-000037060000}"/>
    <cellStyle name="標準 2 3 2 2" xfId="1233" xr:uid="{00000000-0005-0000-0000-000038060000}"/>
    <cellStyle name="標準 2 3 3" xfId="1234" xr:uid="{00000000-0005-0000-0000-000039060000}"/>
    <cellStyle name="標準 2 3 3 2" xfId="1235" xr:uid="{00000000-0005-0000-0000-00003A060000}"/>
    <cellStyle name="標準 2 3 3 3" xfId="1236" xr:uid="{00000000-0005-0000-0000-00003B060000}"/>
    <cellStyle name="標準 2 3 4" xfId="1237" xr:uid="{00000000-0005-0000-0000-00003C060000}"/>
    <cellStyle name="標準 2 4" xfId="1238" xr:uid="{00000000-0005-0000-0000-00003D060000}"/>
    <cellStyle name="標準 2 4 2" xfId="1239" xr:uid="{00000000-0005-0000-0000-00003E060000}"/>
    <cellStyle name="標準 2 4 2 2" xfId="1240" xr:uid="{00000000-0005-0000-0000-00003F060000}"/>
    <cellStyle name="標準 2 4 3" xfId="1241" xr:uid="{00000000-0005-0000-0000-000040060000}"/>
    <cellStyle name="標準 2 5" xfId="1242" xr:uid="{00000000-0005-0000-0000-000041060000}"/>
    <cellStyle name="標準 2 5 2" xfId="1243" xr:uid="{00000000-0005-0000-0000-000042060000}"/>
    <cellStyle name="標準 2 5 3" xfId="1244" xr:uid="{00000000-0005-0000-0000-000043060000}"/>
    <cellStyle name="標準 2 6" xfId="1245" xr:uid="{00000000-0005-0000-0000-000044060000}"/>
    <cellStyle name="標準 2 6 2" xfId="1246" xr:uid="{00000000-0005-0000-0000-000045060000}"/>
    <cellStyle name="標準 2 6 3" xfId="1247" xr:uid="{00000000-0005-0000-0000-000046060000}"/>
    <cellStyle name="標準 2 6 4" xfId="1248" xr:uid="{00000000-0005-0000-0000-000047060000}"/>
    <cellStyle name="標準 2 7" xfId="1249" xr:uid="{00000000-0005-0000-0000-000048060000}"/>
    <cellStyle name="標準 2 7 2" xfId="1250" xr:uid="{00000000-0005-0000-0000-000049060000}"/>
    <cellStyle name="標準 2 8" xfId="1251" xr:uid="{00000000-0005-0000-0000-00004A060000}"/>
    <cellStyle name="標準 2 8 2" xfId="1252" xr:uid="{00000000-0005-0000-0000-00004B060000}"/>
    <cellStyle name="標準 2 9" xfId="1253" xr:uid="{00000000-0005-0000-0000-00004C060000}"/>
    <cellStyle name="標準 2_(別紙1)参加者テスト仕様書(JPN)_ver1.81" xfId="1254" xr:uid="{00000000-0005-0000-0000-00004D060000}"/>
    <cellStyle name="標準 20" xfId="1255" xr:uid="{00000000-0005-0000-0000-00004E060000}"/>
    <cellStyle name="標準 20 2" xfId="1256" xr:uid="{00000000-0005-0000-0000-00004F060000}"/>
    <cellStyle name="標準 20 3" xfId="1257" xr:uid="{00000000-0005-0000-0000-000050060000}"/>
    <cellStyle name="標準 20 4" xfId="1258" xr:uid="{00000000-0005-0000-0000-000051060000}"/>
    <cellStyle name="標準 20 5" xfId="1259" xr:uid="{00000000-0005-0000-0000-000052060000}"/>
    <cellStyle name="標準 21" xfId="1260" xr:uid="{00000000-0005-0000-0000-000053060000}"/>
    <cellStyle name="標準 21 2" xfId="1261" xr:uid="{00000000-0005-0000-0000-000054060000}"/>
    <cellStyle name="標準 21 2 2" xfId="1262" xr:uid="{00000000-0005-0000-0000-000055060000}"/>
    <cellStyle name="標準 21 3" xfId="1263" xr:uid="{00000000-0005-0000-0000-000056060000}"/>
    <cellStyle name="標準 21 3 2" xfId="1264" xr:uid="{00000000-0005-0000-0000-000057060000}"/>
    <cellStyle name="標準 21 4" xfId="1265" xr:uid="{00000000-0005-0000-0000-000058060000}"/>
    <cellStyle name="標準 21 5" xfId="1266" xr:uid="{00000000-0005-0000-0000-000059060000}"/>
    <cellStyle name="標準 22" xfId="1267" xr:uid="{00000000-0005-0000-0000-00005A060000}"/>
    <cellStyle name="標準 22 2" xfId="1268" xr:uid="{00000000-0005-0000-0000-00005B060000}"/>
    <cellStyle name="標準 22 3" xfId="1269" xr:uid="{00000000-0005-0000-0000-00005C060000}"/>
    <cellStyle name="標準 23" xfId="1270" xr:uid="{00000000-0005-0000-0000-00005D060000}"/>
    <cellStyle name="標準 23 2" xfId="1271" xr:uid="{00000000-0005-0000-0000-00005E060000}"/>
    <cellStyle name="標準 23 3" xfId="1272" xr:uid="{00000000-0005-0000-0000-00005F060000}"/>
    <cellStyle name="標準 24" xfId="1273" xr:uid="{00000000-0005-0000-0000-000060060000}"/>
    <cellStyle name="標準 24 2" xfId="1274" xr:uid="{00000000-0005-0000-0000-000061060000}"/>
    <cellStyle name="標準 24 3" xfId="1275" xr:uid="{00000000-0005-0000-0000-000062060000}"/>
    <cellStyle name="標準 25" xfId="1276" xr:uid="{00000000-0005-0000-0000-000063060000}"/>
    <cellStyle name="標準 26" xfId="1277" xr:uid="{00000000-0005-0000-0000-000064060000}"/>
    <cellStyle name="標準 27" xfId="1278" xr:uid="{00000000-0005-0000-0000-000065060000}"/>
    <cellStyle name="標準 28" xfId="1279" xr:uid="{00000000-0005-0000-0000-000066060000}"/>
    <cellStyle name="標準 29" xfId="1280" xr:uid="{00000000-0005-0000-0000-000067060000}"/>
    <cellStyle name="標準 3" xfId="10" xr:uid="{00000000-0005-0000-0000-000068060000}"/>
    <cellStyle name="標準 3 10" xfId="1281" xr:uid="{00000000-0005-0000-0000-000069060000}"/>
    <cellStyle name="標準 3 11" xfId="1282" xr:uid="{00000000-0005-0000-0000-00006A060000}"/>
    <cellStyle name="標準 3 2" xfId="1283" xr:uid="{00000000-0005-0000-0000-00006B060000}"/>
    <cellStyle name="標準 3 2 2" xfId="1284" xr:uid="{00000000-0005-0000-0000-00006C060000}"/>
    <cellStyle name="標準 3 2 2 2" xfId="1285" xr:uid="{00000000-0005-0000-0000-00006D060000}"/>
    <cellStyle name="標準 3 2 2 3" xfId="1286" xr:uid="{00000000-0005-0000-0000-00006E060000}"/>
    <cellStyle name="標準 3 2 3" xfId="1287" xr:uid="{00000000-0005-0000-0000-00006F060000}"/>
    <cellStyle name="標準 3 2 3 2" xfId="1288" xr:uid="{00000000-0005-0000-0000-000070060000}"/>
    <cellStyle name="標準 3 2 3 3" xfId="1289" xr:uid="{00000000-0005-0000-0000-000071060000}"/>
    <cellStyle name="標準 3 2 4" xfId="1290" xr:uid="{00000000-0005-0000-0000-000072060000}"/>
    <cellStyle name="標準 3 2 5" xfId="1291" xr:uid="{00000000-0005-0000-0000-000073060000}"/>
    <cellStyle name="標準 3 3" xfId="1292" xr:uid="{00000000-0005-0000-0000-000074060000}"/>
    <cellStyle name="標準 3 4" xfId="1293" xr:uid="{00000000-0005-0000-0000-000075060000}"/>
    <cellStyle name="標準 3 4 2" xfId="1294" xr:uid="{00000000-0005-0000-0000-000076060000}"/>
    <cellStyle name="標準 3 4 3" xfId="1295" xr:uid="{00000000-0005-0000-0000-000077060000}"/>
    <cellStyle name="標準 3 5" xfId="1296" xr:uid="{00000000-0005-0000-0000-000078060000}"/>
    <cellStyle name="標準 3 5 2" xfId="1297" xr:uid="{00000000-0005-0000-0000-000079060000}"/>
    <cellStyle name="標準 3 5 3" xfId="1298" xr:uid="{00000000-0005-0000-0000-00007A060000}"/>
    <cellStyle name="標準 3 6" xfId="1299" xr:uid="{00000000-0005-0000-0000-00007B060000}"/>
    <cellStyle name="標準 3 6 2" xfId="1300" xr:uid="{00000000-0005-0000-0000-00007C060000}"/>
    <cellStyle name="標準 3 7" xfId="1301" xr:uid="{00000000-0005-0000-0000-00007D060000}"/>
    <cellStyle name="標準 3 8" xfId="1302" xr:uid="{00000000-0005-0000-0000-00007E060000}"/>
    <cellStyle name="標準 3 9" xfId="1303" xr:uid="{00000000-0005-0000-0000-00007F060000}"/>
    <cellStyle name="標準 3_【Quick取得データ配信ツール(仮)】課題管理表（EUC）_20121210" xfId="1304" xr:uid="{00000000-0005-0000-0000-000080060000}"/>
    <cellStyle name="標準 30" xfId="1305" xr:uid="{00000000-0005-0000-0000-000081060000}"/>
    <cellStyle name="標準 31" xfId="1306" xr:uid="{00000000-0005-0000-0000-000082060000}"/>
    <cellStyle name="標準 31 2" xfId="1307" xr:uid="{00000000-0005-0000-0000-000083060000}"/>
    <cellStyle name="標準 31 3" xfId="1308" xr:uid="{00000000-0005-0000-0000-000084060000}"/>
    <cellStyle name="標準 32" xfId="1309" xr:uid="{00000000-0005-0000-0000-000085060000}"/>
    <cellStyle name="標準 32 2" xfId="1310" xr:uid="{00000000-0005-0000-0000-000086060000}"/>
    <cellStyle name="標準 32 3" xfId="1311" xr:uid="{00000000-0005-0000-0000-000087060000}"/>
    <cellStyle name="標準 33" xfId="1312" xr:uid="{00000000-0005-0000-0000-000088060000}"/>
    <cellStyle name="標準 33 2" xfId="1313" xr:uid="{00000000-0005-0000-0000-000089060000}"/>
    <cellStyle name="標準 33 3" xfId="1314" xr:uid="{00000000-0005-0000-0000-00008A060000}"/>
    <cellStyle name="標準 34" xfId="1315" xr:uid="{00000000-0005-0000-0000-00008B060000}"/>
    <cellStyle name="標準 34 2" xfId="1316" xr:uid="{00000000-0005-0000-0000-00008C060000}"/>
    <cellStyle name="標準 34 3" xfId="1317" xr:uid="{00000000-0005-0000-0000-00008D060000}"/>
    <cellStyle name="標準 35" xfId="1318" xr:uid="{00000000-0005-0000-0000-00008E060000}"/>
    <cellStyle name="標準 35 2" xfId="1319" xr:uid="{00000000-0005-0000-0000-00008F060000}"/>
    <cellStyle name="標準 35 3" xfId="1320" xr:uid="{00000000-0005-0000-0000-000090060000}"/>
    <cellStyle name="標準 36" xfId="1321" xr:uid="{00000000-0005-0000-0000-000091060000}"/>
    <cellStyle name="標準 36 2" xfId="1322" xr:uid="{00000000-0005-0000-0000-000092060000}"/>
    <cellStyle name="標準 36 3" xfId="1323" xr:uid="{00000000-0005-0000-0000-000093060000}"/>
    <cellStyle name="標準 37" xfId="1324" xr:uid="{00000000-0005-0000-0000-000094060000}"/>
    <cellStyle name="標準 37 2" xfId="1325" xr:uid="{00000000-0005-0000-0000-000095060000}"/>
    <cellStyle name="標準 37 3" xfId="1326" xr:uid="{00000000-0005-0000-0000-000096060000}"/>
    <cellStyle name="標準 38" xfId="1327" xr:uid="{00000000-0005-0000-0000-000097060000}"/>
    <cellStyle name="標準 39" xfId="1328" xr:uid="{00000000-0005-0000-0000-000098060000}"/>
    <cellStyle name="標準 39 2" xfId="1329" xr:uid="{00000000-0005-0000-0000-000099060000}"/>
    <cellStyle name="標準 39 3" xfId="1330" xr:uid="{00000000-0005-0000-0000-00009A060000}"/>
    <cellStyle name="標準 4" xfId="15" xr:uid="{00000000-0005-0000-0000-00009B060000}"/>
    <cellStyle name="標準 4 10" xfId="2292" xr:uid="{00000000-0005-0000-0000-00009C060000}"/>
    <cellStyle name="標準 4 10 2" xfId="2293" xr:uid="{00000000-0005-0000-0000-00009D060000}"/>
    <cellStyle name="標準 4 10 2 2" xfId="2294" xr:uid="{00000000-0005-0000-0000-00009E060000}"/>
    <cellStyle name="標準 4 10 2 2 2" xfId="2295" xr:uid="{00000000-0005-0000-0000-00009F060000}"/>
    <cellStyle name="標準 4 10 2 2 3" xfId="2296" xr:uid="{00000000-0005-0000-0000-0000A0060000}"/>
    <cellStyle name="標準 4 10 2 2 4" xfId="2297" xr:uid="{00000000-0005-0000-0000-0000A1060000}"/>
    <cellStyle name="標準 4 10 2 3" xfId="2298" xr:uid="{00000000-0005-0000-0000-0000A2060000}"/>
    <cellStyle name="標準 4 10 2 3 2" xfId="2299" xr:uid="{00000000-0005-0000-0000-0000A3060000}"/>
    <cellStyle name="標準 4 10 2 3 3" xfId="2300" xr:uid="{00000000-0005-0000-0000-0000A4060000}"/>
    <cellStyle name="標準 4 10 2 4" xfId="2301" xr:uid="{00000000-0005-0000-0000-0000A5060000}"/>
    <cellStyle name="標準 4 10 2 5" xfId="2302" xr:uid="{00000000-0005-0000-0000-0000A6060000}"/>
    <cellStyle name="標準 4 10 2 6" xfId="2303" xr:uid="{00000000-0005-0000-0000-0000A7060000}"/>
    <cellStyle name="標準 4 10 3" xfId="2304" xr:uid="{00000000-0005-0000-0000-0000A8060000}"/>
    <cellStyle name="標準 4 10 3 2" xfId="2305" xr:uid="{00000000-0005-0000-0000-0000A9060000}"/>
    <cellStyle name="標準 4 10 3 3" xfId="2306" xr:uid="{00000000-0005-0000-0000-0000AA060000}"/>
    <cellStyle name="標準 4 10 3 4" xfId="2307" xr:uid="{00000000-0005-0000-0000-0000AB060000}"/>
    <cellStyle name="標準 4 10 4" xfId="2308" xr:uid="{00000000-0005-0000-0000-0000AC060000}"/>
    <cellStyle name="標準 4 10 4 2" xfId="2309" xr:uid="{00000000-0005-0000-0000-0000AD060000}"/>
    <cellStyle name="標準 4 10 4 3" xfId="2310" xr:uid="{00000000-0005-0000-0000-0000AE060000}"/>
    <cellStyle name="標準 4 10 5" xfId="2311" xr:uid="{00000000-0005-0000-0000-0000AF060000}"/>
    <cellStyle name="標準 4 10 6" xfId="2312" xr:uid="{00000000-0005-0000-0000-0000B0060000}"/>
    <cellStyle name="標準 4 10 7" xfId="2313" xr:uid="{00000000-0005-0000-0000-0000B1060000}"/>
    <cellStyle name="標準 4 11" xfId="2314" xr:uid="{00000000-0005-0000-0000-0000B2060000}"/>
    <cellStyle name="標準 4 11 2" xfId="2315" xr:uid="{00000000-0005-0000-0000-0000B3060000}"/>
    <cellStyle name="標準 4 11 2 2" xfId="2316" xr:uid="{00000000-0005-0000-0000-0000B4060000}"/>
    <cellStyle name="標準 4 11 2 3" xfId="2317" xr:uid="{00000000-0005-0000-0000-0000B5060000}"/>
    <cellStyle name="標準 4 11 2 4" xfId="2318" xr:uid="{00000000-0005-0000-0000-0000B6060000}"/>
    <cellStyle name="標準 4 11 3" xfId="2319" xr:uid="{00000000-0005-0000-0000-0000B7060000}"/>
    <cellStyle name="標準 4 11 3 2" xfId="2320" xr:uid="{00000000-0005-0000-0000-0000B8060000}"/>
    <cellStyle name="標準 4 11 3 3" xfId="2321" xr:uid="{00000000-0005-0000-0000-0000B9060000}"/>
    <cellStyle name="標準 4 11 4" xfId="2322" xr:uid="{00000000-0005-0000-0000-0000BA060000}"/>
    <cellStyle name="標準 4 11 5" xfId="2323" xr:uid="{00000000-0005-0000-0000-0000BB060000}"/>
    <cellStyle name="標準 4 11 6" xfId="2324" xr:uid="{00000000-0005-0000-0000-0000BC060000}"/>
    <cellStyle name="標準 4 12" xfId="2325" xr:uid="{00000000-0005-0000-0000-0000BD060000}"/>
    <cellStyle name="標準 4 12 2" xfId="2326" xr:uid="{00000000-0005-0000-0000-0000BE060000}"/>
    <cellStyle name="標準 4 12 2 2" xfId="2327" xr:uid="{00000000-0005-0000-0000-0000BF060000}"/>
    <cellStyle name="標準 4 12 2 3" xfId="2328" xr:uid="{00000000-0005-0000-0000-0000C0060000}"/>
    <cellStyle name="標準 4 12 3" xfId="2329" xr:uid="{00000000-0005-0000-0000-0000C1060000}"/>
    <cellStyle name="標準 4 12 4" xfId="2330" xr:uid="{00000000-0005-0000-0000-0000C2060000}"/>
    <cellStyle name="標準 4 12 5" xfId="2331" xr:uid="{00000000-0005-0000-0000-0000C3060000}"/>
    <cellStyle name="標準 4 13" xfId="2332" xr:uid="{00000000-0005-0000-0000-0000C4060000}"/>
    <cellStyle name="標準 4 13 2" xfId="2333" xr:uid="{00000000-0005-0000-0000-0000C5060000}"/>
    <cellStyle name="標準 4 13 3" xfId="2334" xr:uid="{00000000-0005-0000-0000-0000C6060000}"/>
    <cellStyle name="標準 4 13 4" xfId="2335" xr:uid="{00000000-0005-0000-0000-0000C7060000}"/>
    <cellStyle name="標準 4 14" xfId="2336" xr:uid="{00000000-0005-0000-0000-0000C8060000}"/>
    <cellStyle name="標準 4 14 2" xfId="2337" xr:uid="{00000000-0005-0000-0000-0000C9060000}"/>
    <cellStyle name="標準 4 14 3" xfId="2338" xr:uid="{00000000-0005-0000-0000-0000CA060000}"/>
    <cellStyle name="標準 4 15" xfId="2339" xr:uid="{00000000-0005-0000-0000-0000CB060000}"/>
    <cellStyle name="標準 4 16" xfId="2340" xr:uid="{00000000-0005-0000-0000-0000CC060000}"/>
    <cellStyle name="標準 4 17" xfId="2341" xr:uid="{00000000-0005-0000-0000-0000CD060000}"/>
    <cellStyle name="標準 4 2" xfId="1331" xr:uid="{00000000-0005-0000-0000-0000CE060000}"/>
    <cellStyle name="標準 4 2 2" xfId="1332" xr:uid="{00000000-0005-0000-0000-0000CF060000}"/>
    <cellStyle name="標準 4 2 2 2" xfId="1333" xr:uid="{00000000-0005-0000-0000-0000D0060000}"/>
    <cellStyle name="標準 4 2 2 3" xfId="1334" xr:uid="{00000000-0005-0000-0000-0000D1060000}"/>
    <cellStyle name="標準 4 2 3" xfId="1335" xr:uid="{00000000-0005-0000-0000-0000D2060000}"/>
    <cellStyle name="標準 4 3" xfId="1336" xr:uid="{00000000-0005-0000-0000-0000D3060000}"/>
    <cellStyle name="標準 4 3 2" xfId="1337" xr:uid="{00000000-0005-0000-0000-0000D4060000}"/>
    <cellStyle name="標準 4 3 3" xfId="1338" xr:uid="{00000000-0005-0000-0000-0000D5060000}"/>
    <cellStyle name="標準 4 4" xfId="1339" xr:uid="{00000000-0005-0000-0000-0000D6060000}"/>
    <cellStyle name="標準 4 4 2" xfId="1340" xr:uid="{00000000-0005-0000-0000-0000D7060000}"/>
    <cellStyle name="標準 4 4 3" xfId="1341" xr:uid="{00000000-0005-0000-0000-0000D8060000}"/>
    <cellStyle name="標準 4 5" xfId="1342" xr:uid="{00000000-0005-0000-0000-0000D9060000}"/>
    <cellStyle name="標準 4 6" xfId="1343" xr:uid="{00000000-0005-0000-0000-0000DA060000}"/>
    <cellStyle name="標準 4 7" xfId="2342" xr:uid="{00000000-0005-0000-0000-0000DB060000}"/>
    <cellStyle name="標準 4 7 2" xfId="2343" xr:uid="{00000000-0005-0000-0000-0000DC060000}"/>
    <cellStyle name="標準 4 7 2 2" xfId="2344" xr:uid="{00000000-0005-0000-0000-0000DD060000}"/>
    <cellStyle name="標準 4 7 2 2 2" xfId="2345" xr:uid="{00000000-0005-0000-0000-0000DE060000}"/>
    <cellStyle name="標準 4 7 2 2 2 2" xfId="2346" xr:uid="{00000000-0005-0000-0000-0000DF060000}"/>
    <cellStyle name="標準 4 7 2 2 2 3" xfId="2347" xr:uid="{00000000-0005-0000-0000-0000E0060000}"/>
    <cellStyle name="標準 4 7 2 2 2 4" xfId="2348" xr:uid="{00000000-0005-0000-0000-0000E1060000}"/>
    <cellStyle name="標準 4 7 2 2 3" xfId="2349" xr:uid="{00000000-0005-0000-0000-0000E2060000}"/>
    <cellStyle name="標準 4 7 2 2 3 2" xfId="2350" xr:uid="{00000000-0005-0000-0000-0000E3060000}"/>
    <cellStyle name="標準 4 7 2 2 3 3" xfId="2351" xr:uid="{00000000-0005-0000-0000-0000E4060000}"/>
    <cellStyle name="標準 4 7 2 2 4" xfId="2352" xr:uid="{00000000-0005-0000-0000-0000E5060000}"/>
    <cellStyle name="標準 4 7 2 2 5" xfId="2353" xr:uid="{00000000-0005-0000-0000-0000E6060000}"/>
    <cellStyle name="標準 4 7 2 2 6" xfId="2354" xr:uid="{00000000-0005-0000-0000-0000E7060000}"/>
    <cellStyle name="標準 4 7 2 3" xfId="2355" xr:uid="{00000000-0005-0000-0000-0000E8060000}"/>
    <cellStyle name="標準 4 7 2 3 2" xfId="2356" xr:uid="{00000000-0005-0000-0000-0000E9060000}"/>
    <cellStyle name="標準 4 7 2 3 3" xfId="2357" xr:uid="{00000000-0005-0000-0000-0000EA060000}"/>
    <cellStyle name="標準 4 7 2 3 4" xfId="2358" xr:uid="{00000000-0005-0000-0000-0000EB060000}"/>
    <cellStyle name="標準 4 7 2 4" xfId="2359" xr:uid="{00000000-0005-0000-0000-0000EC060000}"/>
    <cellStyle name="標準 4 7 2 4 2" xfId="2360" xr:uid="{00000000-0005-0000-0000-0000ED060000}"/>
    <cellStyle name="標準 4 7 2 4 3" xfId="2361" xr:uid="{00000000-0005-0000-0000-0000EE060000}"/>
    <cellStyle name="標準 4 7 2 5" xfId="2362" xr:uid="{00000000-0005-0000-0000-0000EF060000}"/>
    <cellStyle name="標準 4 7 2 6" xfId="2363" xr:uid="{00000000-0005-0000-0000-0000F0060000}"/>
    <cellStyle name="標準 4 7 2 7" xfId="2364" xr:uid="{00000000-0005-0000-0000-0000F1060000}"/>
    <cellStyle name="標準 4 7 3" xfId="2365" xr:uid="{00000000-0005-0000-0000-0000F2060000}"/>
    <cellStyle name="標準 4 7 3 2" xfId="2366" xr:uid="{00000000-0005-0000-0000-0000F3060000}"/>
    <cellStyle name="標準 4 7 3 2 2" xfId="2367" xr:uid="{00000000-0005-0000-0000-0000F4060000}"/>
    <cellStyle name="標準 4 7 3 2 2 2" xfId="2368" xr:uid="{00000000-0005-0000-0000-0000F5060000}"/>
    <cellStyle name="標準 4 7 3 2 2 3" xfId="2369" xr:uid="{00000000-0005-0000-0000-0000F6060000}"/>
    <cellStyle name="標準 4 7 3 2 2 4" xfId="2370" xr:uid="{00000000-0005-0000-0000-0000F7060000}"/>
    <cellStyle name="標準 4 7 3 2 3" xfId="2371" xr:uid="{00000000-0005-0000-0000-0000F8060000}"/>
    <cellStyle name="標準 4 7 3 2 3 2" xfId="2372" xr:uid="{00000000-0005-0000-0000-0000F9060000}"/>
    <cellStyle name="標準 4 7 3 2 3 3" xfId="2373" xr:uid="{00000000-0005-0000-0000-0000FA060000}"/>
    <cellStyle name="標準 4 7 3 2 4" xfId="2374" xr:uid="{00000000-0005-0000-0000-0000FB060000}"/>
    <cellStyle name="標準 4 7 3 2 5" xfId="2375" xr:uid="{00000000-0005-0000-0000-0000FC060000}"/>
    <cellStyle name="標準 4 7 3 2 6" xfId="2376" xr:uid="{00000000-0005-0000-0000-0000FD060000}"/>
    <cellStyle name="標準 4 7 3 3" xfId="2377" xr:uid="{00000000-0005-0000-0000-0000FE060000}"/>
    <cellStyle name="標準 4 7 3 3 2" xfId="2378" xr:uid="{00000000-0005-0000-0000-0000FF060000}"/>
    <cellStyle name="標準 4 7 3 3 3" xfId="2379" xr:uid="{00000000-0005-0000-0000-000000070000}"/>
    <cellStyle name="標準 4 7 3 3 4" xfId="2380" xr:uid="{00000000-0005-0000-0000-000001070000}"/>
    <cellStyle name="標準 4 7 3 4" xfId="2381" xr:uid="{00000000-0005-0000-0000-000002070000}"/>
    <cellStyle name="標準 4 7 3 4 2" xfId="2382" xr:uid="{00000000-0005-0000-0000-000003070000}"/>
    <cellStyle name="標準 4 7 3 4 3" xfId="2383" xr:uid="{00000000-0005-0000-0000-000004070000}"/>
    <cellStyle name="標準 4 7 3 5" xfId="2384" xr:uid="{00000000-0005-0000-0000-000005070000}"/>
    <cellStyle name="標準 4 7 3 6" xfId="2385" xr:uid="{00000000-0005-0000-0000-000006070000}"/>
    <cellStyle name="標準 4 7 3 7" xfId="2386" xr:uid="{00000000-0005-0000-0000-000007070000}"/>
    <cellStyle name="標準 4 7 4" xfId="2387" xr:uid="{00000000-0005-0000-0000-000008070000}"/>
    <cellStyle name="標準 4 7 4 2" xfId="2388" xr:uid="{00000000-0005-0000-0000-000009070000}"/>
    <cellStyle name="標準 4 7 4 2 2" xfId="2389" xr:uid="{00000000-0005-0000-0000-00000A070000}"/>
    <cellStyle name="標準 4 7 4 2 3" xfId="2390" xr:uid="{00000000-0005-0000-0000-00000B070000}"/>
    <cellStyle name="標準 4 7 4 2 4" xfId="2391" xr:uid="{00000000-0005-0000-0000-00000C070000}"/>
    <cellStyle name="標準 4 7 4 3" xfId="2392" xr:uid="{00000000-0005-0000-0000-00000D070000}"/>
    <cellStyle name="標準 4 7 4 3 2" xfId="2393" xr:uid="{00000000-0005-0000-0000-00000E070000}"/>
    <cellStyle name="標準 4 7 4 3 3" xfId="2394" xr:uid="{00000000-0005-0000-0000-00000F070000}"/>
    <cellStyle name="標準 4 7 4 4" xfId="2395" xr:uid="{00000000-0005-0000-0000-000010070000}"/>
    <cellStyle name="標準 4 7 4 5" xfId="2396" xr:uid="{00000000-0005-0000-0000-000011070000}"/>
    <cellStyle name="標準 4 7 4 6" xfId="2397" xr:uid="{00000000-0005-0000-0000-000012070000}"/>
    <cellStyle name="標準 4 7 5" xfId="2398" xr:uid="{00000000-0005-0000-0000-000013070000}"/>
    <cellStyle name="標準 4 7 5 2" xfId="2399" xr:uid="{00000000-0005-0000-0000-000014070000}"/>
    <cellStyle name="標準 4 7 5 3" xfId="2400" xr:uid="{00000000-0005-0000-0000-000015070000}"/>
    <cellStyle name="標準 4 7 5 4" xfId="2401" xr:uid="{00000000-0005-0000-0000-000016070000}"/>
    <cellStyle name="標準 4 7 6" xfId="2402" xr:uid="{00000000-0005-0000-0000-000017070000}"/>
    <cellStyle name="標準 4 7 6 2" xfId="2403" xr:uid="{00000000-0005-0000-0000-000018070000}"/>
    <cellStyle name="標準 4 7 6 3" xfId="2404" xr:uid="{00000000-0005-0000-0000-000019070000}"/>
    <cellStyle name="標準 4 7 7" xfId="2405" xr:uid="{00000000-0005-0000-0000-00001A070000}"/>
    <cellStyle name="標準 4 7 8" xfId="2406" xr:uid="{00000000-0005-0000-0000-00001B070000}"/>
    <cellStyle name="標準 4 7 9" xfId="2407" xr:uid="{00000000-0005-0000-0000-00001C070000}"/>
    <cellStyle name="標準 4 8" xfId="2408" xr:uid="{00000000-0005-0000-0000-00001D070000}"/>
    <cellStyle name="標準 4 8 2" xfId="2409" xr:uid="{00000000-0005-0000-0000-00001E070000}"/>
    <cellStyle name="標準 4 8 2 2" xfId="2410" xr:uid="{00000000-0005-0000-0000-00001F070000}"/>
    <cellStyle name="標準 4 8 2 2 2" xfId="2411" xr:uid="{00000000-0005-0000-0000-000020070000}"/>
    <cellStyle name="標準 4 8 2 2 3" xfId="2412" xr:uid="{00000000-0005-0000-0000-000021070000}"/>
    <cellStyle name="標準 4 8 2 2 4" xfId="2413" xr:uid="{00000000-0005-0000-0000-000022070000}"/>
    <cellStyle name="標準 4 8 2 3" xfId="2414" xr:uid="{00000000-0005-0000-0000-000023070000}"/>
    <cellStyle name="標準 4 8 2 3 2" xfId="2415" xr:uid="{00000000-0005-0000-0000-000024070000}"/>
    <cellStyle name="標準 4 8 2 3 3" xfId="2416" xr:uid="{00000000-0005-0000-0000-000025070000}"/>
    <cellStyle name="標準 4 8 2 4" xfId="2417" xr:uid="{00000000-0005-0000-0000-000026070000}"/>
    <cellStyle name="標準 4 8 2 5" xfId="2418" xr:uid="{00000000-0005-0000-0000-000027070000}"/>
    <cellStyle name="標準 4 8 2 6" xfId="2419" xr:uid="{00000000-0005-0000-0000-000028070000}"/>
    <cellStyle name="標準 4 8 3" xfId="2420" xr:uid="{00000000-0005-0000-0000-000029070000}"/>
    <cellStyle name="標準 4 8 3 2" xfId="2421" xr:uid="{00000000-0005-0000-0000-00002A070000}"/>
    <cellStyle name="標準 4 8 3 3" xfId="2422" xr:uid="{00000000-0005-0000-0000-00002B070000}"/>
    <cellStyle name="標準 4 8 3 4" xfId="2423" xr:uid="{00000000-0005-0000-0000-00002C070000}"/>
    <cellStyle name="標準 4 8 4" xfId="2424" xr:uid="{00000000-0005-0000-0000-00002D070000}"/>
    <cellStyle name="標準 4 8 4 2" xfId="2425" xr:uid="{00000000-0005-0000-0000-00002E070000}"/>
    <cellStyle name="標準 4 8 4 3" xfId="2426" xr:uid="{00000000-0005-0000-0000-00002F070000}"/>
    <cellStyle name="標準 4 8 5" xfId="2427" xr:uid="{00000000-0005-0000-0000-000030070000}"/>
    <cellStyle name="標準 4 8 6" xfId="2428" xr:uid="{00000000-0005-0000-0000-000031070000}"/>
    <cellStyle name="標準 4 8 7" xfId="2429" xr:uid="{00000000-0005-0000-0000-000032070000}"/>
    <cellStyle name="標準 4 9" xfId="2430" xr:uid="{00000000-0005-0000-0000-000033070000}"/>
    <cellStyle name="標準 4 9 2" xfId="2431" xr:uid="{00000000-0005-0000-0000-000034070000}"/>
    <cellStyle name="標準 4 9 2 2" xfId="2432" xr:uid="{00000000-0005-0000-0000-000035070000}"/>
    <cellStyle name="標準 4 9 2 2 2" xfId="2433" xr:uid="{00000000-0005-0000-0000-000036070000}"/>
    <cellStyle name="標準 4 9 2 2 3" xfId="2434" xr:uid="{00000000-0005-0000-0000-000037070000}"/>
    <cellStyle name="標準 4 9 2 2 4" xfId="2435" xr:uid="{00000000-0005-0000-0000-000038070000}"/>
    <cellStyle name="標準 4 9 2 3" xfId="2436" xr:uid="{00000000-0005-0000-0000-000039070000}"/>
    <cellStyle name="標準 4 9 2 3 2" xfId="2437" xr:uid="{00000000-0005-0000-0000-00003A070000}"/>
    <cellStyle name="標準 4 9 2 3 3" xfId="2438" xr:uid="{00000000-0005-0000-0000-00003B070000}"/>
    <cellStyle name="標準 4 9 2 4" xfId="2439" xr:uid="{00000000-0005-0000-0000-00003C070000}"/>
    <cellStyle name="標準 4 9 2 5" xfId="2440" xr:uid="{00000000-0005-0000-0000-00003D070000}"/>
    <cellStyle name="標準 4 9 2 6" xfId="2441" xr:uid="{00000000-0005-0000-0000-00003E070000}"/>
    <cellStyle name="標準 4 9 3" xfId="2442" xr:uid="{00000000-0005-0000-0000-00003F070000}"/>
    <cellStyle name="標準 4 9 3 2" xfId="2443" xr:uid="{00000000-0005-0000-0000-000040070000}"/>
    <cellStyle name="標準 4 9 3 3" xfId="2444" xr:uid="{00000000-0005-0000-0000-000041070000}"/>
    <cellStyle name="標準 4 9 3 4" xfId="2445" xr:uid="{00000000-0005-0000-0000-000042070000}"/>
    <cellStyle name="標準 4 9 4" xfId="2446" xr:uid="{00000000-0005-0000-0000-000043070000}"/>
    <cellStyle name="標準 4 9 4 2" xfId="2447" xr:uid="{00000000-0005-0000-0000-000044070000}"/>
    <cellStyle name="標準 4 9 4 3" xfId="2448" xr:uid="{00000000-0005-0000-0000-000045070000}"/>
    <cellStyle name="標準 4 9 5" xfId="2449" xr:uid="{00000000-0005-0000-0000-000046070000}"/>
    <cellStyle name="標準 4 9 6" xfId="2450" xr:uid="{00000000-0005-0000-0000-000047070000}"/>
    <cellStyle name="標準 4 9 7" xfId="2451" xr:uid="{00000000-0005-0000-0000-000048070000}"/>
    <cellStyle name="標準 4_20121011__1_F⇒O_【証拠金１本化】課題管理（清算）" xfId="1344" xr:uid="{00000000-0005-0000-0000-000049070000}"/>
    <cellStyle name="標準 40" xfId="1345" xr:uid="{00000000-0005-0000-0000-00004A070000}"/>
    <cellStyle name="標準 41" xfId="1346" xr:uid="{00000000-0005-0000-0000-00004B070000}"/>
    <cellStyle name="標準 42" xfId="1347" xr:uid="{00000000-0005-0000-0000-00004C070000}"/>
    <cellStyle name="標準 43" xfId="1348" xr:uid="{00000000-0005-0000-0000-00004D070000}"/>
    <cellStyle name="標準 44" xfId="1349" xr:uid="{00000000-0005-0000-0000-00004E070000}"/>
    <cellStyle name="標準 45" xfId="1350" xr:uid="{00000000-0005-0000-0000-00004F070000}"/>
    <cellStyle name="標準 46" xfId="1351" xr:uid="{00000000-0005-0000-0000-000050070000}"/>
    <cellStyle name="標準 47" xfId="1352" xr:uid="{00000000-0005-0000-0000-000051070000}"/>
    <cellStyle name="標準 48" xfId="1353" xr:uid="{00000000-0005-0000-0000-000052070000}"/>
    <cellStyle name="標準 49" xfId="1354" xr:uid="{00000000-0005-0000-0000-000053070000}"/>
    <cellStyle name="標準 5" xfId="1355" xr:uid="{00000000-0005-0000-0000-000054070000}"/>
    <cellStyle name="標準 5 2" xfId="1356" xr:uid="{00000000-0005-0000-0000-000055070000}"/>
    <cellStyle name="標準 5 2 2" xfId="1357" xr:uid="{00000000-0005-0000-0000-000056070000}"/>
    <cellStyle name="標準 5 2 2 2" xfId="14" xr:uid="{00000000-0005-0000-0000-000057070000}"/>
    <cellStyle name="標準 5 2 2 3" xfId="1358" xr:uid="{00000000-0005-0000-0000-000058070000}"/>
    <cellStyle name="標準 5 2 3" xfId="1359" xr:uid="{00000000-0005-0000-0000-000059070000}"/>
    <cellStyle name="標準 5 2 3 2" xfId="1360" xr:uid="{00000000-0005-0000-0000-00005A070000}"/>
    <cellStyle name="標準 5 2 3 3" xfId="1361" xr:uid="{00000000-0005-0000-0000-00005B070000}"/>
    <cellStyle name="標準 5 3" xfId="1362" xr:uid="{00000000-0005-0000-0000-00005C070000}"/>
    <cellStyle name="標準 5 4" xfId="1363" xr:uid="{00000000-0005-0000-0000-00005D070000}"/>
    <cellStyle name="標準 5 4 2" xfId="1364" xr:uid="{00000000-0005-0000-0000-00005E070000}"/>
    <cellStyle name="標準 5_バックアップセンタ_切替テストスケジュール_20120406~10" xfId="1365" xr:uid="{00000000-0005-0000-0000-00005F070000}"/>
    <cellStyle name="標準 50" xfId="1366" xr:uid="{00000000-0005-0000-0000-000060070000}"/>
    <cellStyle name="標準 51" xfId="1367" xr:uid="{00000000-0005-0000-0000-000061070000}"/>
    <cellStyle name="標準 52" xfId="1368" xr:uid="{00000000-0005-0000-0000-000062070000}"/>
    <cellStyle name="標準 53" xfId="1369" xr:uid="{00000000-0005-0000-0000-000063070000}"/>
    <cellStyle name="標準 54" xfId="1370" xr:uid="{00000000-0005-0000-0000-000064070000}"/>
    <cellStyle name="標準 55" xfId="1371" xr:uid="{00000000-0005-0000-0000-000065070000}"/>
    <cellStyle name="標準 56" xfId="1372" xr:uid="{00000000-0005-0000-0000-000066070000}"/>
    <cellStyle name="標準 57" xfId="1373" xr:uid="{00000000-0005-0000-0000-000067070000}"/>
    <cellStyle name="標準 58" xfId="1374" xr:uid="{00000000-0005-0000-0000-000068070000}"/>
    <cellStyle name="標準 59" xfId="1375" xr:uid="{00000000-0005-0000-0000-000069070000}"/>
    <cellStyle name="標準 6" xfId="1376" xr:uid="{00000000-0005-0000-0000-00006A070000}"/>
    <cellStyle name="標準 6 2" xfId="1377" xr:uid="{00000000-0005-0000-0000-00006B070000}"/>
    <cellStyle name="標準 6 2 2" xfId="1378" xr:uid="{00000000-0005-0000-0000-00006C070000}"/>
    <cellStyle name="標準 6 2 3" xfId="1379" xr:uid="{00000000-0005-0000-0000-00006D070000}"/>
    <cellStyle name="標準 6 2 4" xfId="1380" xr:uid="{00000000-0005-0000-0000-00006E070000}"/>
    <cellStyle name="標準 6 3" xfId="1381" xr:uid="{00000000-0005-0000-0000-00006F070000}"/>
    <cellStyle name="標準 6_バックアップセンタ_切替テストスケジュール_20120406~10" xfId="1382" xr:uid="{00000000-0005-0000-0000-000070070000}"/>
    <cellStyle name="標準 60" xfId="1383" xr:uid="{00000000-0005-0000-0000-000071070000}"/>
    <cellStyle name="標準 61" xfId="1384" xr:uid="{00000000-0005-0000-0000-000072070000}"/>
    <cellStyle name="標準 62" xfId="1385" xr:uid="{00000000-0005-0000-0000-000073070000}"/>
    <cellStyle name="標準 63" xfId="1386" xr:uid="{00000000-0005-0000-0000-000074070000}"/>
    <cellStyle name="標準 64" xfId="1387" xr:uid="{00000000-0005-0000-0000-000075070000}"/>
    <cellStyle name="標準 65" xfId="1388" xr:uid="{00000000-0005-0000-0000-000076070000}"/>
    <cellStyle name="標準 66" xfId="1389" xr:uid="{00000000-0005-0000-0000-000077070000}"/>
    <cellStyle name="標準 67" xfId="1390" xr:uid="{00000000-0005-0000-0000-000078070000}"/>
    <cellStyle name="標準 68" xfId="1391" xr:uid="{00000000-0005-0000-0000-000079070000}"/>
    <cellStyle name="標準 69" xfId="1392" xr:uid="{00000000-0005-0000-0000-00007A070000}"/>
    <cellStyle name="標準 69 2" xfId="1393" xr:uid="{00000000-0005-0000-0000-00007B070000}"/>
    <cellStyle name="標準 69 2 2" xfId="1394" xr:uid="{00000000-0005-0000-0000-00007C070000}"/>
    <cellStyle name="標準 69 2 2 2" xfId="1395" xr:uid="{00000000-0005-0000-0000-00007D070000}"/>
    <cellStyle name="標準 69 2 2 3" xfId="1396" xr:uid="{00000000-0005-0000-0000-00007E070000}"/>
    <cellStyle name="標準 69 2 2 4" xfId="1397" xr:uid="{00000000-0005-0000-0000-00007F070000}"/>
    <cellStyle name="標準 69 2 3" xfId="1398" xr:uid="{00000000-0005-0000-0000-000080070000}"/>
    <cellStyle name="標準 69 2 4" xfId="1399" xr:uid="{00000000-0005-0000-0000-000081070000}"/>
    <cellStyle name="標準 69 2 5" xfId="1400" xr:uid="{00000000-0005-0000-0000-000082070000}"/>
    <cellStyle name="標準 69 3" xfId="1401" xr:uid="{00000000-0005-0000-0000-000083070000}"/>
    <cellStyle name="標準 69 3 2" xfId="1402" xr:uid="{00000000-0005-0000-0000-000084070000}"/>
    <cellStyle name="標準 69 3 3" xfId="1403" xr:uid="{00000000-0005-0000-0000-000085070000}"/>
    <cellStyle name="標準 69 3 4" xfId="1404" xr:uid="{00000000-0005-0000-0000-000086070000}"/>
    <cellStyle name="標準 69 4" xfId="1405" xr:uid="{00000000-0005-0000-0000-000087070000}"/>
    <cellStyle name="標準 69 5" xfId="1406" xr:uid="{00000000-0005-0000-0000-000088070000}"/>
    <cellStyle name="標準 69 6" xfId="1407" xr:uid="{00000000-0005-0000-0000-000089070000}"/>
    <cellStyle name="標準 69 7" xfId="1408" xr:uid="{00000000-0005-0000-0000-00008A070000}"/>
    <cellStyle name="標準 69 8" xfId="1409" xr:uid="{00000000-0005-0000-0000-00008B070000}"/>
    <cellStyle name="標準 7" xfId="1410" xr:uid="{00000000-0005-0000-0000-00008C070000}"/>
    <cellStyle name="標準 7 2" xfId="1411" xr:uid="{00000000-0005-0000-0000-00008D070000}"/>
    <cellStyle name="標準 7 2 2" xfId="1412" xr:uid="{00000000-0005-0000-0000-00008E070000}"/>
    <cellStyle name="標準 7 2 3" xfId="1413" xr:uid="{00000000-0005-0000-0000-00008F070000}"/>
    <cellStyle name="標準 7 3" xfId="1414" xr:uid="{00000000-0005-0000-0000-000090070000}"/>
    <cellStyle name="標準 7 3 2" xfId="1415" xr:uid="{00000000-0005-0000-0000-000091070000}"/>
    <cellStyle name="標準 7 3 3" xfId="1416" xr:uid="{00000000-0005-0000-0000-000092070000}"/>
    <cellStyle name="標準 7 4" xfId="1417" xr:uid="{00000000-0005-0000-0000-000093070000}"/>
    <cellStyle name="標準 7 4 2" xfId="1418" xr:uid="{00000000-0005-0000-0000-000094070000}"/>
    <cellStyle name="標準 7 4 3" xfId="1419" xr:uid="{00000000-0005-0000-0000-000095070000}"/>
    <cellStyle name="標準 7 5" xfId="1420" xr:uid="{00000000-0005-0000-0000-000096070000}"/>
    <cellStyle name="標準 70" xfId="1421" xr:uid="{00000000-0005-0000-0000-000097070000}"/>
    <cellStyle name="標準 70 2" xfId="1422" xr:uid="{00000000-0005-0000-0000-000098070000}"/>
    <cellStyle name="標準 70 2 2" xfId="1423" xr:uid="{00000000-0005-0000-0000-000099070000}"/>
    <cellStyle name="標準 70 2 2 2" xfId="1424" xr:uid="{00000000-0005-0000-0000-00009A070000}"/>
    <cellStyle name="標準 70 2 2 3" xfId="1425" xr:uid="{00000000-0005-0000-0000-00009B070000}"/>
    <cellStyle name="標準 70 2 2 4" xfId="1426" xr:uid="{00000000-0005-0000-0000-00009C070000}"/>
    <cellStyle name="標準 70 2 3" xfId="1427" xr:uid="{00000000-0005-0000-0000-00009D070000}"/>
    <cellStyle name="標準 70 2 4" xfId="1428" xr:uid="{00000000-0005-0000-0000-00009E070000}"/>
    <cellStyle name="標準 70 2 5" xfId="1429" xr:uid="{00000000-0005-0000-0000-00009F070000}"/>
    <cellStyle name="標準 70 3" xfId="1430" xr:uid="{00000000-0005-0000-0000-0000A0070000}"/>
    <cellStyle name="標準 70 3 2" xfId="1431" xr:uid="{00000000-0005-0000-0000-0000A1070000}"/>
    <cellStyle name="標準 70 3 3" xfId="1432" xr:uid="{00000000-0005-0000-0000-0000A2070000}"/>
    <cellStyle name="標準 70 3 4" xfId="1433" xr:uid="{00000000-0005-0000-0000-0000A3070000}"/>
    <cellStyle name="標準 70 4" xfId="1434" xr:uid="{00000000-0005-0000-0000-0000A4070000}"/>
    <cellStyle name="標準 70 5" xfId="1435" xr:uid="{00000000-0005-0000-0000-0000A5070000}"/>
    <cellStyle name="標準 70 6" xfId="1436" xr:uid="{00000000-0005-0000-0000-0000A6070000}"/>
    <cellStyle name="標準 70 7" xfId="1437" xr:uid="{00000000-0005-0000-0000-0000A7070000}"/>
    <cellStyle name="標準 70 8" xfId="1438" xr:uid="{00000000-0005-0000-0000-0000A8070000}"/>
    <cellStyle name="標準 71" xfId="1439" xr:uid="{00000000-0005-0000-0000-0000A9070000}"/>
    <cellStyle name="標準 71 2" xfId="1440" xr:uid="{00000000-0005-0000-0000-0000AA070000}"/>
    <cellStyle name="標準 71 2 2" xfId="1441" xr:uid="{00000000-0005-0000-0000-0000AB070000}"/>
    <cellStyle name="標準 71 2 2 2" xfId="1442" xr:uid="{00000000-0005-0000-0000-0000AC070000}"/>
    <cellStyle name="標準 71 2 2 3" xfId="1443" xr:uid="{00000000-0005-0000-0000-0000AD070000}"/>
    <cellStyle name="標準 71 2 2 4" xfId="1444" xr:uid="{00000000-0005-0000-0000-0000AE070000}"/>
    <cellStyle name="標準 71 2 3" xfId="1445" xr:uid="{00000000-0005-0000-0000-0000AF070000}"/>
    <cellStyle name="標準 71 2 4" xfId="1446" xr:uid="{00000000-0005-0000-0000-0000B0070000}"/>
    <cellStyle name="標準 71 2 5" xfId="1447" xr:uid="{00000000-0005-0000-0000-0000B1070000}"/>
    <cellStyle name="標準 71 3" xfId="1448" xr:uid="{00000000-0005-0000-0000-0000B2070000}"/>
    <cellStyle name="標準 71 3 2" xfId="1449" xr:uid="{00000000-0005-0000-0000-0000B3070000}"/>
    <cellStyle name="標準 71 3 3" xfId="1450" xr:uid="{00000000-0005-0000-0000-0000B4070000}"/>
    <cellStyle name="標準 71 3 4" xfId="1451" xr:uid="{00000000-0005-0000-0000-0000B5070000}"/>
    <cellStyle name="標準 71 4" xfId="1452" xr:uid="{00000000-0005-0000-0000-0000B6070000}"/>
    <cellStyle name="標準 71 5" xfId="1453" xr:uid="{00000000-0005-0000-0000-0000B7070000}"/>
    <cellStyle name="標準 71 6" xfId="1454" xr:uid="{00000000-0005-0000-0000-0000B8070000}"/>
    <cellStyle name="標準 71 7" xfId="1455" xr:uid="{00000000-0005-0000-0000-0000B9070000}"/>
    <cellStyle name="標準 71 8" xfId="1456" xr:uid="{00000000-0005-0000-0000-0000BA070000}"/>
    <cellStyle name="標準 72" xfId="1457" xr:uid="{00000000-0005-0000-0000-0000BB070000}"/>
    <cellStyle name="標準 72 2" xfId="1458" xr:uid="{00000000-0005-0000-0000-0000BC070000}"/>
    <cellStyle name="標準 72 2 2" xfId="1459" xr:uid="{00000000-0005-0000-0000-0000BD070000}"/>
    <cellStyle name="標準 72 2 2 2" xfId="1460" xr:uid="{00000000-0005-0000-0000-0000BE070000}"/>
    <cellStyle name="標準 72 2 2 3" xfId="1461" xr:uid="{00000000-0005-0000-0000-0000BF070000}"/>
    <cellStyle name="標準 72 2 2 4" xfId="1462" xr:uid="{00000000-0005-0000-0000-0000C0070000}"/>
    <cellStyle name="標準 72 2 3" xfId="1463" xr:uid="{00000000-0005-0000-0000-0000C1070000}"/>
    <cellStyle name="標準 72 2 4" xfId="1464" xr:uid="{00000000-0005-0000-0000-0000C2070000}"/>
    <cellStyle name="標準 72 2 5" xfId="1465" xr:uid="{00000000-0005-0000-0000-0000C3070000}"/>
    <cellStyle name="標準 72 3" xfId="1466" xr:uid="{00000000-0005-0000-0000-0000C4070000}"/>
    <cellStyle name="標準 72 3 2" xfId="1467" xr:uid="{00000000-0005-0000-0000-0000C5070000}"/>
    <cellStyle name="標準 72 3 3" xfId="1468" xr:uid="{00000000-0005-0000-0000-0000C6070000}"/>
    <cellStyle name="標準 72 3 4" xfId="1469" xr:uid="{00000000-0005-0000-0000-0000C7070000}"/>
    <cellStyle name="標準 72 4" xfId="1470" xr:uid="{00000000-0005-0000-0000-0000C8070000}"/>
    <cellStyle name="標準 72 5" xfId="1471" xr:uid="{00000000-0005-0000-0000-0000C9070000}"/>
    <cellStyle name="標準 72 6" xfId="1472" xr:uid="{00000000-0005-0000-0000-0000CA070000}"/>
    <cellStyle name="標準 72 7" xfId="1473" xr:uid="{00000000-0005-0000-0000-0000CB070000}"/>
    <cellStyle name="標準 72 8" xfId="1474" xr:uid="{00000000-0005-0000-0000-0000CC070000}"/>
    <cellStyle name="標準 73" xfId="1475" xr:uid="{00000000-0005-0000-0000-0000CD070000}"/>
    <cellStyle name="標準 73 2" xfId="1476" xr:uid="{00000000-0005-0000-0000-0000CE070000}"/>
    <cellStyle name="標準 73 2 2" xfId="1477" xr:uid="{00000000-0005-0000-0000-0000CF070000}"/>
    <cellStyle name="標準 73 2 2 2" xfId="1478" xr:uid="{00000000-0005-0000-0000-0000D0070000}"/>
    <cellStyle name="標準 73 2 2 3" xfId="1479" xr:uid="{00000000-0005-0000-0000-0000D1070000}"/>
    <cellStyle name="標準 73 2 2 4" xfId="1480" xr:uid="{00000000-0005-0000-0000-0000D2070000}"/>
    <cellStyle name="標準 73 2 3" xfId="1481" xr:uid="{00000000-0005-0000-0000-0000D3070000}"/>
    <cellStyle name="標準 73 2 4" xfId="1482" xr:uid="{00000000-0005-0000-0000-0000D4070000}"/>
    <cellStyle name="標準 73 2 5" xfId="1483" xr:uid="{00000000-0005-0000-0000-0000D5070000}"/>
    <cellStyle name="標準 73 3" xfId="1484" xr:uid="{00000000-0005-0000-0000-0000D6070000}"/>
    <cellStyle name="標準 73 3 2" xfId="1485" xr:uid="{00000000-0005-0000-0000-0000D7070000}"/>
    <cellStyle name="標準 73 3 3" xfId="1486" xr:uid="{00000000-0005-0000-0000-0000D8070000}"/>
    <cellStyle name="標準 73 3 4" xfId="1487" xr:uid="{00000000-0005-0000-0000-0000D9070000}"/>
    <cellStyle name="標準 73 4" xfId="1488" xr:uid="{00000000-0005-0000-0000-0000DA070000}"/>
    <cellStyle name="標準 73 5" xfId="1489" xr:uid="{00000000-0005-0000-0000-0000DB070000}"/>
    <cellStyle name="標準 73 6" xfId="1490" xr:uid="{00000000-0005-0000-0000-0000DC070000}"/>
    <cellStyle name="標準 74" xfId="1491" xr:uid="{00000000-0005-0000-0000-0000DD070000}"/>
    <cellStyle name="標準 74 2" xfId="1492" xr:uid="{00000000-0005-0000-0000-0000DE070000}"/>
    <cellStyle name="標準 74 2 2" xfId="1493" xr:uid="{00000000-0005-0000-0000-0000DF070000}"/>
    <cellStyle name="標準 74 2 2 2" xfId="1494" xr:uid="{00000000-0005-0000-0000-0000E0070000}"/>
    <cellStyle name="標準 74 2 2 3" xfId="1495" xr:uid="{00000000-0005-0000-0000-0000E1070000}"/>
    <cellStyle name="標準 74 2 2 4" xfId="1496" xr:uid="{00000000-0005-0000-0000-0000E2070000}"/>
    <cellStyle name="標準 74 2 3" xfId="1497" xr:uid="{00000000-0005-0000-0000-0000E3070000}"/>
    <cellStyle name="標準 74 2 4" xfId="1498" xr:uid="{00000000-0005-0000-0000-0000E4070000}"/>
    <cellStyle name="標準 74 2 5" xfId="1499" xr:uid="{00000000-0005-0000-0000-0000E5070000}"/>
    <cellStyle name="標準 74 3" xfId="1500" xr:uid="{00000000-0005-0000-0000-0000E6070000}"/>
    <cellStyle name="標準 74 3 2" xfId="1501" xr:uid="{00000000-0005-0000-0000-0000E7070000}"/>
    <cellStyle name="標準 74 3 3" xfId="1502" xr:uid="{00000000-0005-0000-0000-0000E8070000}"/>
    <cellStyle name="標準 74 3 4" xfId="1503" xr:uid="{00000000-0005-0000-0000-0000E9070000}"/>
    <cellStyle name="標準 74 4" xfId="1504" xr:uid="{00000000-0005-0000-0000-0000EA070000}"/>
    <cellStyle name="標準 74 5" xfId="1505" xr:uid="{00000000-0005-0000-0000-0000EB070000}"/>
    <cellStyle name="標準 74 6" xfId="1506" xr:uid="{00000000-0005-0000-0000-0000EC070000}"/>
    <cellStyle name="標準 75" xfId="1507" xr:uid="{00000000-0005-0000-0000-0000ED070000}"/>
    <cellStyle name="標準 75 2" xfId="1508" xr:uid="{00000000-0005-0000-0000-0000EE070000}"/>
    <cellStyle name="標準 75 2 2" xfId="1509" xr:uid="{00000000-0005-0000-0000-0000EF070000}"/>
    <cellStyle name="標準 75 2 2 2" xfId="1510" xr:uid="{00000000-0005-0000-0000-0000F0070000}"/>
    <cellStyle name="標準 75 2 2 3" xfId="1511" xr:uid="{00000000-0005-0000-0000-0000F1070000}"/>
    <cellStyle name="標準 75 2 2 4" xfId="1512" xr:uid="{00000000-0005-0000-0000-0000F2070000}"/>
    <cellStyle name="標準 75 2 3" xfId="1513" xr:uid="{00000000-0005-0000-0000-0000F3070000}"/>
    <cellStyle name="標準 75 2 4" xfId="1514" xr:uid="{00000000-0005-0000-0000-0000F4070000}"/>
    <cellStyle name="標準 75 2 5" xfId="1515" xr:uid="{00000000-0005-0000-0000-0000F5070000}"/>
    <cellStyle name="標準 75 3" xfId="1516" xr:uid="{00000000-0005-0000-0000-0000F6070000}"/>
    <cellStyle name="標準 75 3 2" xfId="1517" xr:uid="{00000000-0005-0000-0000-0000F7070000}"/>
    <cellStyle name="標準 75 3 3" xfId="1518" xr:uid="{00000000-0005-0000-0000-0000F8070000}"/>
    <cellStyle name="標準 75 3 4" xfId="1519" xr:uid="{00000000-0005-0000-0000-0000F9070000}"/>
    <cellStyle name="標準 75 4" xfId="1520" xr:uid="{00000000-0005-0000-0000-0000FA070000}"/>
    <cellStyle name="標準 75 5" xfId="1521" xr:uid="{00000000-0005-0000-0000-0000FB070000}"/>
    <cellStyle name="標準 75 6" xfId="1522" xr:uid="{00000000-0005-0000-0000-0000FC070000}"/>
    <cellStyle name="標準 76" xfId="1523" xr:uid="{00000000-0005-0000-0000-0000FD070000}"/>
    <cellStyle name="標準 76 2" xfId="1524" xr:uid="{00000000-0005-0000-0000-0000FE070000}"/>
    <cellStyle name="標準 76 2 2" xfId="1525" xr:uid="{00000000-0005-0000-0000-0000FF070000}"/>
    <cellStyle name="標準 76 2 2 2" xfId="1526" xr:uid="{00000000-0005-0000-0000-000000080000}"/>
    <cellStyle name="標準 76 2 2 3" xfId="1527" xr:uid="{00000000-0005-0000-0000-000001080000}"/>
    <cellStyle name="標準 76 2 2 4" xfId="1528" xr:uid="{00000000-0005-0000-0000-000002080000}"/>
    <cellStyle name="標準 76 2 3" xfId="1529" xr:uid="{00000000-0005-0000-0000-000003080000}"/>
    <cellStyle name="標準 76 2 4" xfId="1530" xr:uid="{00000000-0005-0000-0000-000004080000}"/>
    <cellStyle name="標準 76 2 5" xfId="1531" xr:uid="{00000000-0005-0000-0000-000005080000}"/>
    <cellStyle name="標準 76 3" xfId="1532" xr:uid="{00000000-0005-0000-0000-000006080000}"/>
    <cellStyle name="標準 76 3 2" xfId="1533" xr:uid="{00000000-0005-0000-0000-000007080000}"/>
    <cellStyle name="標準 76 3 3" xfId="1534" xr:uid="{00000000-0005-0000-0000-000008080000}"/>
    <cellStyle name="標準 76 3 4" xfId="1535" xr:uid="{00000000-0005-0000-0000-000009080000}"/>
    <cellStyle name="標準 76 4" xfId="1536" xr:uid="{00000000-0005-0000-0000-00000A080000}"/>
    <cellStyle name="標準 76 5" xfId="1537" xr:uid="{00000000-0005-0000-0000-00000B080000}"/>
    <cellStyle name="標準 76 6" xfId="1538" xr:uid="{00000000-0005-0000-0000-00000C080000}"/>
    <cellStyle name="標準 77" xfId="1539" xr:uid="{00000000-0005-0000-0000-00000D080000}"/>
    <cellStyle name="標準 77 2" xfId="1540" xr:uid="{00000000-0005-0000-0000-00000E080000}"/>
    <cellStyle name="標準 77 2 2" xfId="1541" xr:uid="{00000000-0005-0000-0000-00000F080000}"/>
    <cellStyle name="標準 77 2 2 2" xfId="1542" xr:uid="{00000000-0005-0000-0000-000010080000}"/>
    <cellStyle name="標準 77 2 2 3" xfId="1543" xr:uid="{00000000-0005-0000-0000-000011080000}"/>
    <cellStyle name="標準 77 2 2 4" xfId="1544" xr:uid="{00000000-0005-0000-0000-000012080000}"/>
    <cellStyle name="標準 77 2 3" xfId="1545" xr:uid="{00000000-0005-0000-0000-000013080000}"/>
    <cellStyle name="標準 77 2 4" xfId="1546" xr:uid="{00000000-0005-0000-0000-000014080000}"/>
    <cellStyle name="標準 77 2 5" xfId="1547" xr:uid="{00000000-0005-0000-0000-000015080000}"/>
    <cellStyle name="標準 77 3" xfId="1548" xr:uid="{00000000-0005-0000-0000-000016080000}"/>
    <cellStyle name="標準 77 3 2" xfId="1549" xr:uid="{00000000-0005-0000-0000-000017080000}"/>
    <cellStyle name="標準 77 3 3" xfId="1550" xr:uid="{00000000-0005-0000-0000-000018080000}"/>
    <cellStyle name="標準 77 3 4" xfId="1551" xr:uid="{00000000-0005-0000-0000-000019080000}"/>
    <cellStyle name="標準 77 4" xfId="1552" xr:uid="{00000000-0005-0000-0000-00001A080000}"/>
    <cellStyle name="標準 77 5" xfId="1553" xr:uid="{00000000-0005-0000-0000-00001B080000}"/>
    <cellStyle name="標準 77 6" xfId="1554" xr:uid="{00000000-0005-0000-0000-00001C080000}"/>
    <cellStyle name="標準 78" xfId="1555" xr:uid="{00000000-0005-0000-0000-00001D080000}"/>
    <cellStyle name="標準 78 2" xfId="1556" xr:uid="{00000000-0005-0000-0000-00001E080000}"/>
    <cellStyle name="標準 78 2 2" xfId="1557" xr:uid="{00000000-0005-0000-0000-00001F080000}"/>
    <cellStyle name="標準 78 2 2 2" xfId="1558" xr:uid="{00000000-0005-0000-0000-000020080000}"/>
    <cellStyle name="標準 78 2 2 3" xfId="1559" xr:uid="{00000000-0005-0000-0000-000021080000}"/>
    <cellStyle name="標準 78 2 2 4" xfId="1560" xr:uid="{00000000-0005-0000-0000-000022080000}"/>
    <cellStyle name="標準 78 2 3" xfId="1561" xr:uid="{00000000-0005-0000-0000-000023080000}"/>
    <cellStyle name="標準 78 2 4" xfId="1562" xr:uid="{00000000-0005-0000-0000-000024080000}"/>
    <cellStyle name="標準 78 2 5" xfId="1563" xr:uid="{00000000-0005-0000-0000-000025080000}"/>
    <cellStyle name="標準 78 3" xfId="1564" xr:uid="{00000000-0005-0000-0000-000026080000}"/>
    <cellStyle name="標準 78 3 2" xfId="1565" xr:uid="{00000000-0005-0000-0000-000027080000}"/>
    <cellStyle name="標準 78 3 3" xfId="1566" xr:uid="{00000000-0005-0000-0000-000028080000}"/>
    <cellStyle name="標準 78 3 4" xfId="1567" xr:uid="{00000000-0005-0000-0000-000029080000}"/>
    <cellStyle name="標準 78 4" xfId="1568" xr:uid="{00000000-0005-0000-0000-00002A080000}"/>
    <cellStyle name="標準 78 5" xfId="1569" xr:uid="{00000000-0005-0000-0000-00002B080000}"/>
    <cellStyle name="標準 78 6" xfId="1570" xr:uid="{00000000-0005-0000-0000-00002C080000}"/>
    <cellStyle name="標準 79" xfId="1571" xr:uid="{00000000-0005-0000-0000-00002D080000}"/>
    <cellStyle name="標準 79 2" xfId="1572" xr:uid="{00000000-0005-0000-0000-00002E080000}"/>
    <cellStyle name="標準 79 2 2" xfId="1573" xr:uid="{00000000-0005-0000-0000-00002F080000}"/>
    <cellStyle name="標準 79 2 2 2" xfId="1574" xr:uid="{00000000-0005-0000-0000-000030080000}"/>
    <cellStyle name="標準 79 2 2 3" xfId="1575" xr:uid="{00000000-0005-0000-0000-000031080000}"/>
    <cellStyle name="標準 79 2 2 4" xfId="1576" xr:uid="{00000000-0005-0000-0000-000032080000}"/>
    <cellStyle name="標準 79 2 3" xfId="1577" xr:uid="{00000000-0005-0000-0000-000033080000}"/>
    <cellStyle name="標準 79 2 4" xfId="1578" xr:uid="{00000000-0005-0000-0000-000034080000}"/>
    <cellStyle name="標準 79 2 5" xfId="1579" xr:uid="{00000000-0005-0000-0000-000035080000}"/>
    <cellStyle name="標準 79 3" xfId="1580" xr:uid="{00000000-0005-0000-0000-000036080000}"/>
    <cellStyle name="標準 79 3 2" xfId="1581" xr:uid="{00000000-0005-0000-0000-000037080000}"/>
    <cellStyle name="標準 79 3 3" xfId="1582" xr:uid="{00000000-0005-0000-0000-000038080000}"/>
    <cellStyle name="標準 79 3 4" xfId="1583" xr:uid="{00000000-0005-0000-0000-000039080000}"/>
    <cellStyle name="標準 79 4" xfId="1584" xr:uid="{00000000-0005-0000-0000-00003A080000}"/>
    <cellStyle name="標準 79 5" xfId="1585" xr:uid="{00000000-0005-0000-0000-00003B080000}"/>
    <cellStyle name="標準 79 6" xfId="1586" xr:uid="{00000000-0005-0000-0000-00003C080000}"/>
    <cellStyle name="標準 8" xfId="1587" xr:uid="{00000000-0005-0000-0000-00003D080000}"/>
    <cellStyle name="標準 8 2" xfId="1588" xr:uid="{00000000-0005-0000-0000-00003E080000}"/>
    <cellStyle name="標準 8 3" xfId="1589" xr:uid="{00000000-0005-0000-0000-00003F080000}"/>
    <cellStyle name="標準 8 4" xfId="1590" xr:uid="{00000000-0005-0000-0000-000040080000}"/>
    <cellStyle name="標準 8 5" xfId="1591" xr:uid="{00000000-0005-0000-0000-000041080000}"/>
    <cellStyle name="標準 8 6" xfId="1592" xr:uid="{00000000-0005-0000-0000-000042080000}"/>
    <cellStyle name="標準 80" xfId="1593" xr:uid="{00000000-0005-0000-0000-000043080000}"/>
    <cellStyle name="標準 80 2" xfId="1594" xr:uid="{00000000-0005-0000-0000-000044080000}"/>
    <cellStyle name="標準 80 2 2" xfId="1595" xr:uid="{00000000-0005-0000-0000-000045080000}"/>
    <cellStyle name="標準 80 2 2 2" xfId="1596" xr:uid="{00000000-0005-0000-0000-000046080000}"/>
    <cellStyle name="標準 80 2 2 3" xfId="1597" xr:uid="{00000000-0005-0000-0000-000047080000}"/>
    <cellStyle name="標準 80 2 2 4" xfId="1598" xr:uid="{00000000-0005-0000-0000-000048080000}"/>
    <cellStyle name="標準 80 2 3" xfId="1599" xr:uid="{00000000-0005-0000-0000-000049080000}"/>
    <cellStyle name="標準 80 2 4" xfId="1600" xr:uid="{00000000-0005-0000-0000-00004A080000}"/>
    <cellStyle name="標準 80 2 5" xfId="1601" xr:uid="{00000000-0005-0000-0000-00004B080000}"/>
    <cellStyle name="標準 80 3" xfId="1602" xr:uid="{00000000-0005-0000-0000-00004C080000}"/>
    <cellStyle name="標準 80 3 2" xfId="1603" xr:uid="{00000000-0005-0000-0000-00004D080000}"/>
    <cellStyle name="標準 80 3 3" xfId="1604" xr:uid="{00000000-0005-0000-0000-00004E080000}"/>
    <cellStyle name="標準 80 3 4" xfId="1605" xr:uid="{00000000-0005-0000-0000-00004F080000}"/>
    <cellStyle name="標準 80 4" xfId="1606" xr:uid="{00000000-0005-0000-0000-000050080000}"/>
    <cellStyle name="標準 80 5" xfId="1607" xr:uid="{00000000-0005-0000-0000-000051080000}"/>
    <cellStyle name="標準 80 6" xfId="1608" xr:uid="{00000000-0005-0000-0000-000052080000}"/>
    <cellStyle name="標準 81" xfId="1609" xr:uid="{00000000-0005-0000-0000-000053080000}"/>
    <cellStyle name="標準 81 2" xfId="1610" xr:uid="{00000000-0005-0000-0000-000054080000}"/>
    <cellStyle name="標準 81 2 2" xfId="1611" xr:uid="{00000000-0005-0000-0000-000055080000}"/>
    <cellStyle name="標準 81 2 2 2" xfId="1612" xr:uid="{00000000-0005-0000-0000-000056080000}"/>
    <cellStyle name="標準 81 2 2 3" xfId="1613" xr:uid="{00000000-0005-0000-0000-000057080000}"/>
    <cellStyle name="標準 81 2 2 4" xfId="1614" xr:uid="{00000000-0005-0000-0000-000058080000}"/>
    <cellStyle name="標準 81 2 3" xfId="1615" xr:uid="{00000000-0005-0000-0000-000059080000}"/>
    <cellStyle name="標準 81 2 4" xfId="1616" xr:uid="{00000000-0005-0000-0000-00005A080000}"/>
    <cellStyle name="標準 81 2 5" xfId="1617" xr:uid="{00000000-0005-0000-0000-00005B080000}"/>
    <cellStyle name="標準 81 3" xfId="1618" xr:uid="{00000000-0005-0000-0000-00005C080000}"/>
    <cellStyle name="標準 81 3 2" xfId="1619" xr:uid="{00000000-0005-0000-0000-00005D080000}"/>
    <cellStyle name="標準 81 3 3" xfId="1620" xr:uid="{00000000-0005-0000-0000-00005E080000}"/>
    <cellStyle name="標準 81 3 4" xfId="1621" xr:uid="{00000000-0005-0000-0000-00005F080000}"/>
    <cellStyle name="標準 81 4" xfId="1622" xr:uid="{00000000-0005-0000-0000-000060080000}"/>
    <cellStyle name="標準 81 5" xfId="1623" xr:uid="{00000000-0005-0000-0000-000061080000}"/>
    <cellStyle name="標準 81 6" xfId="1624" xr:uid="{00000000-0005-0000-0000-000062080000}"/>
    <cellStyle name="標準 82" xfId="1625" xr:uid="{00000000-0005-0000-0000-000063080000}"/>
    <cellStyle name="標準 82 2" xfId="1626" xr:uid="{00000000-0005-0000-0000-000064080000}"/>
    <cellStyle name="標準 82 2 2" xfId="1627" xr:uid="{00000000-0005-0000-0000-000065080000}"/>
    <cellStyle name="標準 82 2 2 2" xfId="1628" xr:uid="{00000000-0005-0000-0000-000066080000}"/>
    <cellStyle name="標準 82 2 2 3" xfId="1629" xr:uid="{00000000-0005-0000-0000-000067080000}"/>
    <cellStyle name="標準 82 2 2 4" xfId="1630" xr:uid="{00000000-0005-0000-0000-000068080000}"/>
    <cellStyle name="標準 82 2 3" xfId="1631" xr:uid="{00000000-0005-0000-0000-000069080000}"/>
    <cellStyle name="標準 82 2 4" xfId="1632" xr:uid="{00000000-0005-0000-0000-00006A080000}"/>
    <cellStyle name="標準 82 2 5" xfId="1633" xr:uid="{00000000-0005-0000-0000-00006B080000}"/>
    <cellStyle name="標準 82 3" xfId="1634" xr:uid="{00000000-0005-0000-0000-00006C080000}"/>
    <cellStyle name="標準 82 3 2" xfId="1635" xr:uid="{00000000-0005-0000-0000-00006D080000}"/>
    <cellStyle name="標準 82 3 3" xfId="1636" xr:uid="{00000000-0005-0000-0000-00006E080000}"/>
    <cellStyle name="標準 82 3 4" xfId="1637" xr:uid="{00000000-0005-0000-0000-00006F080000}"/>
    <cellStyle name="標準 82 4" xfId="1638" xr:uid="{00000000-0005-0000-0000-000070080000}"/>
    <cellStyle name="標準 82 5" xfId="1639" xr:uid="{00000000-0005-0000-0000-000071080000}"/>
    <cellStyle name="標準 82 6" xfId="1640" xr:uid="{00000000-0005-0000-0000-000072080000}"/>
    <cellStyle name="標準 83" xfId="1641" xr:uid="{00000000-0005-0000-0000-000073080000}"/>
    <cellStyle name="標準 83 2" xfId="1642" xr:uid="{00000000-0005-0000-0000-000074080000}"/>
    <cellStyle name="標準 83 2 2" xfId="1643" xr:uid="{00000000-0005-0000-0000-000075080000}"/>
    <cellStyle name="標準 83 2 2 2" xfId="1644" xr:uid="{00000000-0005-0000-0000-000076080000}"/>
    <cellStyle name="標準 83 2 2 3" xfId="1645" xr:uid="{00000000-0005-0000-0000-000077080000}"/>
    <cellStyle name="標準 83 2 2 4" xfId="1646" xr:uid="{00000000-0005-0000-0000-000078080000}"/>
    <cellStyle name="標準 83 2 3" xfId="1647" xr:uid="{00000000-0005-0000-0000-000079080000}"/>
    <cellStyle name="標準 83 2 4" xfId="1648" xr:uid="{00000000-0005-0000-0000-00007A080000}"/>
    <cellStyle name="標準 83 2 5" xfId="1649" xr:uid="{00000000-0005-0000-0000-00007B080000}"/>
    <cellStyle name="標準 83 3" xfId="1650" xr:uid="{00000000-0005-0000-0000-00007C080000}"/>
    <cellStyle name="標準 83 3 2" xfId="1651" xr:uid="{00000000-0005-0000-0000-00007D080000}"/>
    <cellStyle name="標準 83 3 3" xfId="1652" xr:uid="{00000000-0005-0000-0000-00007E080000}"/>
    <cellStyle name="標準 83 3 4" xfId="1653" xr:uid="{00000000-0005-0000-0000-00007F080000}"/>
    <cellStyle name="標準 83 4" xfId="1654" xr:uid="{00000000-0005-0000-0000-000080080000}"/>
    <cellStyle name="標準 83 5" xfId="1655" xr:uid="{00000000-0005-0000-0000-000081080000}"/>
    <cellStyle name="標準 83 6" xfId="1656" xr:uid="{00000000-0005-0000-0000-000082080000}"/>
    <cellStyle name="標準 84" xfId="1657" xr:uid="{00000000-0005-0000-0000-000083080000}"/>
    <cellStyle name="標準 84 2" xfId="1658" xr:uid="{00000000-0005-0000-0000-000084080000}"/>
    <cellStyle name="標準 84 2 2" xfId="1659" xr:uid="{00000000-0005-0000-0000-000085080000}"/>
    <cellStyle name="標準 84 2 2 2" xfId="1660" xr:uid="{00000000-0005-0000-0000-000086080000}"/>
    <cellStyle name="標準 84 2 2 3" xfId="1661" xr:uid="{00000000-0005-0000-0000-000087080000}"/>
    <cellStyle name="標準 84 2 2 4" xfId="1662" xr:uid="{00000000-0005-0000-0000-000088080000}"/>
    <cellStyle name="標準 84 2 3" xfId="1663" xr:uid="{00000000-0005-0000-0000-000089080000}"/>
    <cellStyle name="標準 84 2 4" xfId="1664" xr:uid="{00000000-0005-0000-0000-00008A080000}"/>
    <cellStyle name="標準 84 2 5" xfId="1665" xr:uid="{00000000-0005-0000-0000-00008B080000}"/>
    <cellStyle name="標準 84 3" xfId="1666" xr:uid="{00000000-0005-0000-0000-00008C080000}"/>
    <cellStyle name="標準 84 3 2" xfId="1667" xr:uid="{00000000-0005-0000-0000-00008D080000}"/>
    <cellStyle name="標準 84 3 3" xfId="1668" xr:uid="{00000000-0005-0000-0000-00008E080000}"/>
    <cellStyle name="標準 84 3 4" xfId="1669" xr:uid="{00000000-0005-0000-0000-00008F080000}"/>
    <cellStyle name="標準 84 4" xfId="1670" xr:uid="{00000000-0005-0000-0000-000090080000}"/>
    <cellStyle name="標準 84 5" xfId="1671" xr:uid="{00000000-0005-0000-0000-000091080000}"/>
    <cellStyle name="標準 84 6" xfId="1672" xr:uid="{00000000-0005-0000-0000-000092080000}"/>
    <cellStyle name="標準 85" xfId="1673" xr:uid="{00000000-0005-0000-0000-000093080000}"/>
    <cellStyle name="標準 85 2" xfId="1674" xr:uid="{00000000-0005-0000-0000-000094080000}"/>
    <cellStyle name="標準 85 2 2" xfId="1675" xr:uid="{00000000-0005-0000-0000-000095080000}"/>
    <cellStyle name="標準 85 2 2 2" xfId="1676" xr:uid="{00000000-0005-0000-0000-000096080000}"/>
    <cellStyle name="標準 85 2 2 3" xfId="1677" xr:uid="{00000000-0005-0000-0000-000097080000}"/>
    <cellStyle name="標準 85 2 2 4" xfId="1678" xr:uid="{00000000-0005-0000-0000-000098080000}"/>
    <cellStyle name="標準 85 2 3" xfId="1679" xr:uid="{00000000-0005-0000-0000-000099080000}"/>
    <cellStyle name="標準 85 2 4" xfId="1680" xr:uid="{00000000-0005-0000-0000-00009A080000}"/>
    <cellStyle name="標準 85 2 5" xfId="1681" xr:uid="{00000000-0005-0000-0000-00009B080000}"/>
    <cellStyle name="標準 85 3" xfId="1682" xr:uid="{00000000-0005-0000-0000-00009C080000}"/>
    <cellStyle name="標準 85 3 2" xfId="1683" xr:uid="{00000000-0005-0000-0000-00009D080000}"/>
    <cellStyle name="標準 85 3 3" xfId="1684" xr:uid="{00000000-0005-0000-0000-00009E080000}"/>
    <cellStyle name="標準 85 3 4" xfId="1685" xr:uid="{00000000-0005-0000-0000-00009F080000}"/>
    <cellStyle name="標準 85 4" xfId="1686" xr:uid="{00000000-0005-0000-0000-0000A0080000}"/>
    <cellStyle name="標準 85 5" xfId="1687" xr:uid="{00000000-0005-0000-0000-0000A1080000}"/>
    <cellStyle name="標準 85 6" xfId="1688" xr:uid="{00000000-0005-0000-0000-0000A2080000}"/>
    <cellStyle name="標準 86" xfId="1689" xr:uid="{00000000-0005-0000-0000-0000A3080000}"/>
    <cellStyle name="標準 86 2" xfId="1690" xr:uid="{00000000-0005-0000-0000-0000A4080000}"/>
    <cellStyle name="標準 86 2 2" xfId="1691" xr:uid="{00000000-0005-0000-0000-0000A5080000}"/>
    <cellStyle name="標準 86 2 2 2" xfId="1692" xr:uid="{00000000-0005-0000-0000-0000A6080000}"/>
    <cellStyle name="標準 86 2 2 3" xfId="1693" xr:uid="{00000000-0005-0000-0000-0000A7080000}"/>
    <cellStyle name="標準 86 2 2 4" xfId="1694" xr:uid="{00000000-0005-0000-0000-0000A8080000}"/>
    <cellStyle name="標準 86 2 3" xfId="1695" xr:uid="{00000000-0005-0000-0000-0000A9080000}"/>
    <cellStyle name="標準 86 2 4" xfId="1696" xr:uid="{00000000-0005-0000-0000-0000AA080000}"/>
    <cellStyle name="標準 86 2 5" xfId="1697" xr:uid="{00000000-0005-0000-0000-0000AB080000}"/>
    <cellStyle name="標準 86 3" xfId="1698" xr:uid="{00000000-0005-0000-0000-0000AC080000}"/>
    <cellStyle name="標準 86 3 2" xfId="1699" xr:uid="{00000000-0005-0000-0000-0000AD080000}"/>
    <cellStyle name="標準 86 3 3" xfId="1700" xr:uid="{00000000-0005-0000-0000-0000AE080000}"/>
    <cellStyle name="標準 86 3 4" xfId="1701" xr:uid="{00000000-0005-0000-0000-0000AF080000}"/>
    <cellStyle name="標準 86 4" xfId="1702" xr:uid="{00000000-0005-0000-0000-0000B0080000}"/>
    <cellStyle name="標準 86 5" xfId="1703" xr:uid="{00000000-0005-0000-0000-0000B1080000}"/>
    <cellStyle name="標準 86 6" xfId="1704" xr:uid="{00000000-0005-0000-0000-0000B2080000}"/>
    <cellStyle name="標準 87" xfId="1705" xr:uid="{00000000-0005-0000-0000-0000B3080000}"/>
    <cellStyle name="標準 87 2" xfId="1706" xr:uid="{00000000-0005-0000-0000-0000B4080000}"/>
    <cellStyle name="標準 87 2 2" xfId="1707" xr:uid="{00000000-0005-0000-0000-0000B5080000}"/>
    <cellStyle name="標準 87 2 2 2" xfId="1708" xr:uid="{00000000-0005-0000-0000-0000B6080000}"/>
    <cellStyle name="標準 87 2 2 3" xfId="1709" xr:uid="{00000000-0005-0000-0000-0000B7080000}"/>
    <cellStyle name="標準 87 2 2 4" xfId="1710" xr:uid="{00000000-0005-0000-0000-0000B8080000}"/>
    <cellStyle name="標準 87 2 3" xfId="1711" xr:uid="{00000000-0005-0000-0000-0000B9080000}"/>
    <cellStyle name="標準 87 2 4" xfId="1712" xr:uid="{00000000-0005-0000-0000-0000BA080000}"/>
    <cellStyle name="標準 87 2 5" xfId="1713" xr:uid="{00000000-0005-0000-0000-0000BB080000}"/>
    <cellStyle name="標準 87 3" xfId="1714" xr:uid="{00000000-0005-0000-0000-0000BC080000}"/>
    <cellStyle name="標準 87 3 2" xfId="1715" xr:uid="{00000000-0005-0000-0000-0000BD080000}"/>
    <cellStyle name="標準 87 3 3" xfId="1716" xr:uid="{00000000-0005-0000-0000-0000BE080000}"/>
    <cellStyle name="標準 87 3 4" xfId="1717" xr:uid="{00000000-0005-0000-0000-0000BF080000}"/>
    <cellStyle name="標準 87 4" xfId="1718" xr:uid="{00000000-0005-0000-0000-0000C0080000}"/>
    <cellStyle name="標準 87 5" xfId="1719" xr:uid="{00000000-0005-0000-0000-0000C1080000}"/>
    <cellStyle name="標準 87 6" xfId="1720" xr:uid="{00000000-0005-0000-0000-0000C2080000}"/>
    <cellStyle name="標準 88" xfId="1721" xr:uid="{00000000-0005-0000-0000-0000C3080000}"/>
    <cellStyle name="標準 88 2" xfId="1722" xr:uid="{00000000-0005-0000-0000-0000C4080000}"/>
    <cellStyle name="標準 88 2 2" xfId="1723" xr:uid="{00000000-0005-0000-0000-0000C5080000}"/>
    <cellStyle name="標準 88 2 2 2" xfId="1724" xr:uid="{00000000-0005-0000-0000-0000C6080000}"/>
    <cellStyle name="標準 88 2 2 3" xfId="1725" xr:uid="{00000000-0005-0000-0000-0000C7080000}"/>
    <cellStyle name="標準 88 2 2 4" xfId="1726" xr:uid="{00000000-0005-0000-0000-0000C8080000}"/>
    <cellStyle name="標準 88 2 3" xfId="1727" xr:uid="{00000000-0005-0000-0000-0000C9080000}"/>
    <cellStyle name="標準 88 2 4" xfId="1728" xr:uid="{00000000-0005-0000-0000-0000CA080000}"/>
    <cellStyle name="標準 88 2 5" xfId="1729" xr:uid="{00000000-0005-0000-0000-0000CB080000}"/>
    <cellStyle name="標準 88 3" xfId="1730" xr:uid="{00000000-0005-0000-0000-0000CC080000}"/>
    <cellStyle name="標準 88 3 2" xfId="1731" xr:uid="{00000000-0005-0000-0000-0000CD080000}"/>
    <cellStyle name="標準 88 3 3" xfId="1732" xr:uid="{00000000-0005-0000-0000-0000CE080000}"/>
    <cellStyle name="標準 88 3 4" xfId="1733" xr:uid="{00000000-0005-0000-0000-0000CF080000}"/>
    <cellStyle name="標準 88 4" xfId="1734" xr:uid="{00000000-0005-0000-0000-0000D0080000}"/>
    <cellStyle name="標準 88 5" xfId="1735" xr:uid="{00000000-0005-0000-0000-0000D1080000}"/>
    <cellStyle name="標準 88 6" xfId="1736" xr:uid="{00000000-0005-0000-0000-0000D2080000}"/>
    <cellStyle name="標準 89" xfId="1737" xr:uid="{00000000-0005-0000-0000-0000D3080000}"/>
    <cellStyle name="標準 89 2" xfId="1738" xr:uid="{00000000-0005-0000-0000-0000D4080000}"/>
    <cellStyle name="標準 89 2 2" xfId="1739" xr:uid="{00000000-0005-0000-0000-0000D5080000}"/>
    <cellStyle name="標準 89 2 2 2" xfId="1740" xr:uid="{00000000-0005-0000-0000-0000D6080000}"/>
    <cellStyle name="標準 89 2 2 3" xfId="1741" xr:uid="{00000000-0005-0000-0000-0000D7080000}"/>
    <cellStyle name="標準 89 2 2 4" xfId="1742" xr:uid="{00000000-0005-0000-0000-0000D8080000}"/>
    <cellStyle name="標準 89 2 3" xfId="1743" xr:uid="{00000000-0005-0000-0000-0000D9080000}"/>
    <cellStyle name="標準 89 2 4" xfId="1744" xr:uid="{00000000-0005-0000-0000-0000DA080000}"/>
    <cellStyle name="標準 89 2 5" xfId="1745" xr:uid="{00000000-0005-0000-0000-0000DB080000}"/>
    <cellStyle name="標準 89 3" xfId="1746" xr:uid="{00000000-0005-0000-0000-0000DC080000}"/>
    <cellStyle name="標準 89 3 2" xfId="1747" xr:uid="{00000000-0005-0000-0000-0000DD080000}"/>
    <cellStyle name="標準 89 3 3" xfId="1748" xr:uid="{00000000-0005-0000-0000-0000DE080000}"/>
    <cellStyle name="標準 89 3 4" xfId="1749" xr:uid="{00000000-0005-0000-0000-0000DF080000}"/>
    <cellStyle name="標準 89 4" xfId="1750" xr:uid="{00000000-0005-0000-0000-0000E0080000}"/>
    <cellStyle name="標準 89 5" xfId="1751" xr:uid="{00000000-0005-0000-0000-0000E1080000}"/>
    <cellStyle name="標準 89 6" xfId="1752" xr:uid="{00000000-0005-0000-0000-0000E2080000}"/>
    <cellStyle name="標準 9" xfId="1753" xr:uid="{00000000-0005-0000-0000-0000E3080000}"/>
    <cellStyle name="標準 9 2" xfId="1754" xr:uid="{00000000-0005-0000-0000-0000E4080000}"/>
    <cellStyle name="標準 9 3" xfId="1755" xr:uid="{00000000-0005-0000-0000-0000E5080000}"/>
    <cellStyle name="標準 90" xfId="1756" xr:uid="{00000000-0005-0000-0000-0000E6080000}"/>
    <cellStyle name="標準 90 2" xfId="1757" xr:uid="{00000000-0005-0000-0000-0000E7080000}"/>
    <cellStyle name="標準 90 2 2" xfId="1758" xr:uid="{00000000-0005-0000-0000-0000E8080000}"/>
    <cellStyle name="標準 90 2 2 2" xfId="1759" xr:uid="{00000000-0005-0000-0000-0000E9080000}"/>
    <cellStyle name="標準 90 2 2 3" xfId="1760" xr:uid="{00000000-0005-0000-0000-0000EA080000}"/>
    <cellStyle name="標準 90 2 2 4" xfId="1761" xr:uid="{00000000-0005-0000-0000-0000EB080000}"/>
    <cellStyle name="標準 90 2 3" xfId="1762" xr:uid="{00000000-0005-0000-0000-0000EC080000}"/>
    <cellStyle name="標準 90 2 4" xfId="1763" xr:uid="{00000000-0005-0000-0000-0000ED080000}"/>
    <cellStyle name="標準 90 2 5" xfId="1764" xr:uid="{00000000-0005-0000-0000-0000EE080000}"/>
    <cellStyle name="標準 90 3" xfId="1765" xr:uid="{00000000-0005-0000-0000-0000EF080000}"/>
    <cellStyle name="標準 90 3 2" xfId="1766" xr:uid="{00000000-0005-0000-0000-0000F0080000}"/>
    <cellStyle name="標準 90 3 3" xfId="1767" xr:uid="{00000000-0005-0000-0000-0000F1080000}"/>
    <cellStyle name="標準 90 3 4" xfId="1768" xr:uid="{00000000-0005-0000-0000-0000F2080000}"/>
    <cellStyle name="標準 90 4" xfId="1769" xr:uid="{00000000-0005-0000-0000-0000F3080000}"/>
    <cellStyle name="標準 90 5" xfId="1770" xr:uid="{00000000-0005-0000-0000-0000F4080000}"/>
    <cellStyle name="標準 90 6" xfId="1771" xr:uid="{00000000-0005-0000-0000-0000F5080000}"/>
    <cellStyle name="標準 91" xfId="1772" xr:uid="{00000000-0005-0000-0000-0000F6080000}"/>
    <cellStyle name="標準 91 2" xfId="1773" xr:uid="{00000000-0005-0000-0000-0000F7080000}"/>
    <cellStyle name="標準 91 2 2" xfId="1774" xr:uid="{00000000-0005-0000-0000-0000F8080000}"/>
    <cellStyle name="標準 91 2 2 2" xfId="1775" xr:uid="{00000000-0005-0000-0000-0000F9080000}"/>
    <cellStyle name="標準 91 2 2 3" xfId="1776" xr:uid="{00000000-0005-0000-0000-0000FA080000}"/>
    <cellStyle name="標準 91 2 2 4" xfId="1777" xr:uid="{00000000-0005-0000-0000-0000FB080000}"/>
    <cellStyle name="標準 91 2 3" xfId="1778" xr:uid="{00000000-0005-0000-0000-0000FC080000}"/>
    <cellStyle name="標準 91 2 4" xfId="1779" xr:uid="{00000000-0005-0000-0000-0000FD080000}"/>
    <cellStyle name="標準 91 2 5" xfId="1780" xr:uid="{00000000-0005-0000-0000-0000FE080000}"/>
    <cellStyle name="標準 91 3" xfId="1781" xr:uid="{00000000-0005-0000-0000-0000FF080000}"/>
    <cellStyle name="標準 91 3 2" xfId="1782" xr:uid="{00000000-0005-0000-0000-000000090000}"/>
    <cellStyle name="標準 91 3 3" xfId="1783" xr:uid="{00000000-0005-0000-0000-000001090000}"/>
    <cellStyle name="標準 91 3 4" xfId="1784" xr:uid="{00000000-0005-0000-0000-000002090000}"/>
    <cellStyle name="標準 91 4" xfId="1785" xr:uid="{00000000-0005-0000-0000-000003090000}"/>
    <cellStyle name="標準 91 5" xfId="1786" xr:uid="{00000000-0005-0000-0000-000004090000}"/>
    <cellStyle name="標準 91 6" xfId="1787" xr:uid="{00000000-0005-0000-0000-000005090000}"/>
    <cellStyle name="標準 92" xfId="1788" xr:uid="{00000000-0005-0000-0000-000006090000}"/>
    <cellStyle name="標準 92 2" xfId="1789" xr:uid="{00000000-0005-0000-0000-000007090000}"/>
    <cellStyle name="標準 92 2 2" xfId="1790" xr:uid="{00000000-0005-0000-0000-000008090000}"/>
    <cellStyle name="標準 92 2 2 2" xfId="1791" xr:uid="{00000000-0005-0000-0000-000009090000}"/>
    <cellStyle name="標準 92 2 2 3" xfId="1792" xr:uid="{00000000-0005-0000-0000-00000A090000}"/>
    <cellStyle name="標準 92 2 2 4" xfId="1793" xr:uid="{00000000-0005-0000-0000-00000B090000}"/>
    <cellStyle name="標準 92 2 3" xfId="1794" xr:uid="{00000000-0005-0000-0000-00000C090000}"/>
    <cellStyle name="標準 92 2 4" xfId="1795" xr:uid="{00000000-0005-0000-0000-00000D090000}"/>
    <cellStyle name="標準 92 2 5" xfId="1796" xr:uid="{00000000-0005-0000-0000-00000E090000}"/>
    <cellStyle name="標準 92 3" xfId="1797" xr:uid="{00000000-0005-0000-0000-00000F090000}"/>
    <cellStyle name="標準 92 3 2" xfId="1798" xr:uid="{00000000-0005-0000-0000-000010090000}"/>
    <cellStyle name="標準 92 3 3" xfId="1799" xr:uid="{00000000-0005-0000-0000-000011090000}"/>
    <cellStyle name="標準 92 3 4" xfId="1800" xr:uid="{00000000-0005-0000-0000-000012090000}"/>
    <cellStyle name="標準 92 4" xfId="1801" xr:uid="{00000000-0005-0000-0000-000013090000}"/>
    <cellStyle name="標準 92 5" xfId="1802" xr:uid="{00000000-0005-0000-0000-000014090000}"/>
    <cellStyle name="標準 92 6" xfId="1803" xr:uid="{00000000-0005-0000-0000-000015090000}"/>
    <cellStyle name="標準 93" xfId="1804" xr:uid="{00000000-0005-0000-0000-000016090000}"/>
    <cellStyle name="標準 93 2" xfId="1805" xr:uid="{00000000-0005-0000-0000-000017090000}"/>
    <cellStyle name="標準 93 2 2" xfId="1806" xr:uid="{00000000-0005-0000-0000-000018090000}"/>
    <cellStyle name="標準 93 2 2 2" xfId="1807" xr:uid="{00000000-0005-0000-0000-000019090000}"/>
    <cellStyle name="標準 93 2 2 3" xfId="1808" xr:uid="{00000000-0005-0000-0000-00001A090000}"/>
    <cellStyle name="標準 93 2 2 4" xfId="1809" xr:uid="{00000000-0005-0000-0000-00001B090000}"/>
    <cellStyle name="標準 93 2 3" xfId="1810" xr:uid="{00000000-0005-0000-0000-00001C090000}"/>
    <cellStyle name="標準 93 2 4" xfId="1811" xr:uid="{00000000-0005-0000-0000-00001D090000}"/>
    <cellStyle name="標準 93 2 5" xfId="1812" xr:uid="{00000000-0005-0000-0000-00001E090000}"/>
    <cellStyle name="標準 93 3" xfId="1813" xr:uid="{00000000-0005-0000-0000-00001F090000}"/>
    <cellStyle name="標準 93 3 2" xfId="1814" xr:uid="{00000000-0005-0000-0000-000020090000}"/>
    <cellStyle name="標準 93 3 3" xfId="1815" xr:uid="{00000000-0005-0000-0000-000021090000}"/>
    <cellStyle name="標準 93 3 4" xfId="1816" xr:uid="{00000000-0005-0000-0000-000022090000}"/>
    <cellStyle name="標準 93 4" xfId="1817" xr:uid="{00000000-0005-0000-0000-000023090000}"/>
    <cellStyle name="標準 93 5" xfId="1818" xr:uid="{00000000-0005-0000-0000-000024090000}"/>
    <cellStyle name="標準 93 6" xfId="1819" xr:uid="{00000000-0005-0000-0000-000025090000}"/>
    <cellStyle name="標準 94" xfId="1820" xr:uid="{00000000-0005-0000-0000-000026090000}"/>
    <cellStyle name="標準 94 2" xfId="1821" xr:uid="{00000000-0005-0000-0000-000027090000}"/>
    <cellStyle name="標準 94 2 2" xfId="1822" xr:uid="{00000000-0005-0000-0000-000028090000}"/>
    <cellStyle name="標準 94 2 2 2" xfId="1823" xr:uid="{00000000-0005-0000-0000-000029090000}"/>
    <cellStyle name="標準 94 2 2 3" xfId="1824" xr:uid="{00000000-0005-0000-0000-00002A090000}"/>
    <cellStyle name="標準 94 2 2 4" xfId="1825" xr:uid="{00000000-0005-0000-0000-00002B090000}"/>
    <cellStyle name="標準 94 2 3" xfId="1826" xr:uid="{00000000-0005-0000-0000-00002C090000}"/>
    <cellStyle name="標準 94 2 4" xfId="1827" xr:uid="{00000000-0005-0000-0000-00002D090000}"/>
    <cellStyle name="標準 94 2 5" xfId="1828" xr:uid="{00000000-0005-0000-0000-00002E090000}"/>
    <cellStyle name="標準 94 3" xfId="1829" xr:uid="{00000000-0005-0000-0000-00002F090000}"/>
    <cellStyle name="標準 94 3 2" xfId="1830" xr:uid="{00000000-0005-0000-0000-000030090000}"/>
    <cellStyle name="標準 94 3 3" xfId="1831" xr:uid="{00000000-0005-0000-0000-000031090000}"/>
    <cellStyle name="標準 94 3 4" xfId="1832" xr:uid="{00000000-0005-0000-0000-000032090000}"/>
    <cellStyle name="標準 94 4" xfId="1833" xr:uid="{00000000-0005-0000-0000-000033090000}"/>
    <cellStyle name="標準 94 5" xfId="1834" xr:uid="{00000000-0005-0000-0000-000034090000}"/>
    <cellStyle name="標準 94 6" xfId="1835" xr:uid="{00000000-0005-0000-0000-000035090000}"/>
    <cellStyle name="標準 95" xfId="1836" xr:uid="{00000000-0005-0000-0000-000036090000}"/>
    <cellStyle name="標準 95 2" xfId="1837" xr:uid="{00000000-0005-0000-0000-000037090000}"/>
    <cellStyle name="標準 95 2 2" xfId="1838" xr:uid="{00000000-0005-0000-0000-000038090000}"/>
    <cellStyle name="標準 95 2 2 2" xfId="1839" xr:uid="{00000000-0005-0000-0000-000039090000}"/>
    <cellStyle name="標準 95 2 2 3" xfId="1840" xr:uid="{00000000-0005-0000-0000-00003A090000}"/>
    <cellStyle name="標準 95 2 2 4" xfId="1841" xr:uid="{00000000-0005-0000-0000-00003B090000}"/>
    <cellStyle name="標準 95 2 3" xfId="1842" xr:uid="{00000000-0005-0000-0000-00003C090000}"/>
    <cellStyle name="標準 95 2 4" xfId="1843" xr:uid="{00000000-0005-0000-0000-00003D090000}"/>
    <cellStyle name="標準 95 2 5" xfId="1844" xr:uid="{00000000-0005-0000-0000-00003E090000}"/>
    <cellStyle name="標準 95 3" xfId="1845" xr:uid="{00000000-0005-0000-0000-00003F090000}"/>
    <cellStyle name="標準 95 3 2" xfId="1846" xr:uid="{00000000-0005-0000-0000-000040090000}"/>
    <cellStyle name="標準 95 3 3" xfId="1847" xr:uid="{00000000-0005-0000-0000-000041090000}"/>
    <cellStyle name="標準 95 3 4" xfId="1848" xr:uid="{00000000-0005-0000-0000-000042090000}"/>
    <cellStyle name="標準 95 4" xfId="1849" xr:uid="{00000000-0005-0000-0000-000043090000}"/>
    <cellStyle name="標準 95 5" xfId="1850" xr:uid="{00000000-0005-0000-0000-000044090000}"/>
    <cellStyle name="標準 95 6" xfId="1851" xr:uid="{00000000-0005-0000-0000-000045090000}"/>
    <cellStyle name="標準 96" xfId="1852" xr:uid="{00000000-0005-0000-0000-000046090000}"/>
    <cellStyle name="標準 96 2" xfId="1853" xr:uid="{00000000-0005-0000-0000-000047090000}"/>
    <cellStyle name="標準 96 2 2" xfId="1854" xr:uid="{00000000-0005-0000-0000-000048090000}"/>
    <cellStyle name="標準 96 2 2 2" xfId="1855" xr:uid="{00000000-0005-0000-0000-000049090000}"/>
    <cellStyle name="標準 96 2 2 3" xfId="1856" xr:uid="{00000000-0005-0000-0000-00004A090000}"/>
    <cellStyle name="標準 96 2 2 4" xfId="1857" xr:uid="{00000000-0005-0000-0000-00004B090000}"/>
    <cellStyle name="標準 96 2 3" xfId="1858" xr:uid="{00000000-0005-0000-0000-00004C090000}"/>
    <cellStyle name="標準 96 2 4" xfId="1859" xr:uid="{00000000-0005-0000-0000-00004D090000}"/>
    <cellStyle name="標準 96 2 5" xfId="1860" xr:uid="{00000000-0005-0000-0000-00004E090000}"/>
    <cellStyle name="標準 96 3" xfId="1861" xr:uid="{00000000-0005-0000-0000-00004F090000}"/>
    <cellStyle name="標準 96 3 2" xfId="1862" xr:uid="{00000000-0005-0000-0000-000050090000}"/>
    <cellStyle name="標準 96 3 3" xfId="1863" xr:uid="{00000000-0005-0000-0000-000051090000}"/>
    <cellStyle name="標準 96 3 4" xfId="1864" xr:uid="{00000000-0005-0000-0000-000052090000}"/>
    <cellStyle name="標準 96 4" xfId="1865" xr:uid="{00000000-0005-0000-0000-000053090000}"/>
    <cellStyle name="標準 96 5" xfId="1866" xr:uid="{00000000-0005-0000-0000-000054090000}"/>
    <cellStyle name="標準 96 6" xfId="1867" xr:uid="{00000000-0005-0000-0000-000055090000}"/>
    <cellStyle name="標準 97" xfId="1868" xr:uid="{00000000-0005-0000-0000-000056090000}"/>
    <cellStyle name="標準 97 2" xfId="1869" xr:uid="{00000000-0005-0000-0000-000057090000}"/>
    <cellStyle name="標準 97 2 2" xfId="1870" xr:uid="{00000000-0005-0000-0000-000058090000}"/>
    <cellStyle name="標準 97 2 2 2" xfId="1871" xr:uid="{00000000-0005-0000-0000-000059090000}"/>
    <cellStyle name="標準 97 2 2 3" xfId="1872" xr:uid="{00000000-0005-0000-0000-00005A090000}"/>
    <cellStyle name="標準 97 2 2 4" xfId="1873" xr:uid="{00000000-0005-0000-0000-00005B090000}"/>
    <cellStyle name="標準 97 2 3" xfId="1874" xr:uid="{00000000-0005-0000-0000-00005C090000}"/>
    <cellStyle name="標準 97 2 4" xfId="1875" xr:uid="{00000000-0005-0000-0000-00005D090000}"/>
    <cellStyle name="標準 97 2 5" xfId="1876" xr:uid="{00000000-0005-0000-0000-00005E090000}"/>
    <cellStyle name="標準 97 3" xfId="1877" xr:uid="{00000000-0005-0000-0000-00005F090000}"/>
    <cellStyle name="標準 97 3 2" xfId="1878" xr:uid="{00000000-0005-0000-0000-000060090000}"/>
    <cellStyle name="標準 97 3 3" xfId="1879" xr:uid="{00000000-0005-0000-0000-000061090000}"/>
    <cellStyle name="標準 97 3 4" xfId="1880" xr:uid="{00000000-0005-0000-0000-000062090000}"/>
    <cellStyle name="標準 97 4" xfId="1881" xr:uid="{00000000-0005-0000-0000-000063090000}"/>
    <cellStyle name="標準 97 5" xfId="1882" xr:uid="{00000000-0005-0000-0000-000064090000}"/>
    <cellStyle name="標準 97 6" xfId="1883" xr:uid="{00000000-0005-0000-0000-000065090000}"/>
    <cellStyle name="標準 98" xfId="1884" xr:uid="{00000000-0005-0000-0000-000066090000}"/>
    <cellStyle name="標準 98 2" xfId="1885" xr:uid="{00000000-0005-0000-0000-000067090000}"/>
    <cellStyle name="標準 98 2 2" xfId="1886" xr:uid="{00000000-0005-0000-0000-000068090000}"/>
    <cellStyle name="標準 98 2 2 2" xfId="1887" xr:uid="{00000000-0005-0000-0000-000069090000}"/>
    <cellStyle name="標準 98 2 2 3" xfId="1888" xr:uid="{00000000-0005-0000-0000-00006A090000}"/>
    <cellStyle name="標準 98 2 2 4" xfId="1889" xr:uid="{00000000-0005-0000-0000-00006B090000}"/>
    <cellStyle name="標準 98 2 3" xfId="1890" xr:uid="{00000000-0005-0000-0000-00006C090000}"/>
    <cellStyle name="標準 98 2 4" xfId="1891" xr:uid="{00000000-0005-0000-0000-00006D090000}"/>
    <cellStyle name="標準 98 2 5" xfId="1892" xr:uid="{00000000-0005-0000-0000-00006E090000}"/>
    <cellStyle name="標準 98 3" xfId="1893" xr:uid="{00000000-0005-0000-0000-00006F090000}"/>
    <cellStyle name="標準 98 3 2" xfId="1894" xr:uid="{00000000-0005-0000-0000-000070090000}"/>
    <cellStyle name="標準 98 3 3" xfId="1895" xr:uid="{00000000-0005-0000-0000-000071090000}"/>
    <cellStyle name="標準 98 3 4" xfId="1896" xr:uid="{00000000-0005-0000-0000-000072090000}"/>
    <cellStyle name="標準 98 4" xfId="1897" xr:uid="{00000000-0005-0000-0000-000073090000}"/>
    <cellStyle name="標準 98 5" xfId="1898" xr:uid="{00000000-0005-0000-0000-000074090000}"/>
    <cellStyle name="標準 98 6" xfId="1899" xr:uid="{00000000-0005-0000-0000-000075090000}"/>
    <cellStyle name="標準 99" xfId="1900" xr:uid="{00000000-0005-0000-0000-000076090000}"/>
    <cellStyle name="標準 99 2" xfId="1901" xr:uid="{00000000-0005-0000-0000-000077090000}"/>
    <cellStyle name="標準 99 2 2" xfId="1902" xr:uid="{00000000-0005-0000-0000-000078090000}"/>
    <cellStyle name="標準 99 2 2 2" xfId="1903" xr:uid="{00000000-0005-0000-0000-000079090000}"/>
    <cellStyle name="標準 99 2 2 3" xfId="1904" xr:uid="{00000000-0005-0000-0000-00007A090000}"/>
    <cellStyle name="標準 99 2 2 4" xfId="1905" xr:uid="{00000000-0005-0000-0000-00007B090000}"/>
    <cellStyle name="標準 99 2 3" xfId="1906" xr:uid="{00000000-0005-0000-0000-00007C090000}"/>
    <cellStyle name="標準 99 2 4" xfId="1907" xr:uid="{00000000-0005-0000-0000-00007D090000}"/>
    <cellStyle name="標準 99 2 5" xfId="1908" xr:uid="{00000000-0005-0000-0000-00007E090000}"/>
    <cellStyle name="標準 99 3" xfId="1909" xr:uid="{00000000-0005-0000-0000-00007F090000}"/>
    <cellStyle name="標準 99 3 2" xfId="1910" xr:uid="{00000000-0005-0000-0000-000080090000}"/>
    <cellStyle name="標準 99 3 3" xfId="1911" xr:uid="{00000000-0005-0000-0000-000081090000}"/>
    <cellStyle name="標準 99 3 4" xfId="1912" xr:uid="{00000000-0005-0000-0000-000082090000}"/>
    <cellStyle name="標準 99 4" xfId="1913" xr:uid="{00000000-0005-0000-0000-000083090000}"/>
    <cellStyle name="標準 99 5" xfId="1914" xr:uid="{00000000-0005-0000-0000-000084090000}"/>
    <cellStyle name="標準 99 6" xfId="1915" xr:uid="{00000000-0005-0000-0000-000085090000}"/>
    <cellStyle name="標準_建玉残高情報資料作成OP" xfId="1936" xr:uid="{00000000-0005-0000-0000-000086090000}"/>
    <cellStyle name="標準_建玉残高情報資料作成sakimono" xfId="1937" xr:uid="{00000000-0005-0000-0000-000087090000}"/>
    <cellStyle name="標準１" xfId="1916" xr:uid="{00000000-0005-0000-0000-000088090000}"/>
    <cellStyle name="標準10" xfId="1917" xr:uid="{00000000-0005-0000-0000-000089090000}"/>
    <cellStyle name="標準12" xfId="1918" xr:uid="{00000000-0005-0000-0000-00008A090000}"/>
    <cellStyle name="脱浦 [0.00]_laroux" xfId="1010" xr:uid="{00000000-0005-0000-0000-000051040000}"/>
    <cellStyle name="脱浦_laroux" xfId="1011" xr:uid="{00000000-0005-0000-0000-000052040000}"/>
    <cellStyle name="良い 2" xfId="1923" xr:uid="{00000000-0005-0000-0000-000090090000}"/>
    <cellStyle name="良い 3" xfId="1924" xr:uid="{00000000-0005-0000-0000-000091090000}"/>
    <cellStyle name="良い 4" xfId="1925" xr:uid="{00000000-0005-0000-0000-000092090000}"/>
    <cellStyle name="良い 5" xfId="1926" xr:uid="{00000000-0005-0000-0000-000093090000}"/>
    <cellStyle name="良い 6" xfId="1927" xr:uid="{00000000-0005-0000-0000-000094090000}"/>
    <cellStyle name="良い 7" xfId="1928" xr:uid="{00000000-0005-0000-0000-000095090000}"/>
    <cellStyle name="良い 8" xfId="1929" xr:uid="{00000000-0005-0000-0000-000096090000}"/>
    <cellStyle name="良い 9" xfId="1930" xr:uid="{00000000-0005-0000-0000-000097090000}"/>
    <cellStyle name="見出し 1 2" xfId="842" xr:uid="{00000000-0005-0000-0000-0000A6030000}"/>
    <cellStyle name="見出し 1 3" xfId="843" xr:uid="{00000000-0005-0000-0000-0000A7030000}"/>
    <cellStyle name="見出し 1 4" xfId="844" xr:uid="{00000000-0005-0000-0000-0000A8030000}"/>
    <cellStyle name="見出し 1 5" xfId="845" xr:uid="{00000000-0005-0000-0000-0000A9030000}"/>
    <cellStyle name="見出し 1 6" xfId="846" xr:uid="{00000000-0005-0000-0000-0000AA030000}"/>
    <cellStyle name="見出し 1 7" xfId="847" xr:uid="{00000000-0005-0000-0000-0000AB030000}"/>
    <cellStyle name="見出し 1 8" xfId="848" xr:uid="{00000000-0005-0000-0000-0000AC030000}"/>
    <cellStyle name="見出し 1 9" xfId="849" xr:uid="{00000000-0005-0000-0000-0000AD030000}"/>
    <cellStyle name="見出し 2 2" xfId="850" xr:uid="{00000000-0005-0000-0000-0000AE030000}"/>
    <cellStyle name="見出し 2 3" xfId="851" xr:uid="{00000000-0005-0000-0000-0000AF030000}"/>
    <cellStyle name="見出し 2 4" xfId="852" xr:uid="{00000000-0005-0000-0000-0000B0030000}"/>
    <cellStyle name="見出し 2 5" xfId="853" xr:uid="{00000000-0005-0000-0000-0000B1030000}"/>
    <cellStyle name="見出し 2 6" xfId="854" xr:uid="{00000000-0005-0000-0000-0000B2030000}"/>
    <cellStyle name="見出し 2 7" xfId="855" xr:uid="{00000000-0005-0000-0000-0000B3030000}"/>
    <cellStyle name="見出し 2 8" xfId="856" xr:uid="{00000000-0005-0000-0000-0000B4030000}"/>
    <cellStyle name="見出し 2 9" xfId="857" xr:uid="{00000000-0005-0000-0000-0000B5030000}"/>
    <cellStyle name="見出し 3 2" xfId="858" xr:uid="{00000000-0005-0000-0000-0000B6030000}"/>
    <cellStyle name="見出し 3 3" xfId="859" xr:uid="{00000000-0005-0000-0000-0000B7030000}"/>
    <cellStyle name="見出し 3 4" xfId="860" xr:uid="{00000000-0005-0000-0000-0000B8030000}"/>
    <cellStyle name="見出し 3 5" xfId="861" xr:uid="{00000000-0005-0000-0000-0000B9030000}"/>
    <cellStyle name="見出し 3 6" xfId="862" xr:uid="{00000000-0005-0000-0000-0000BA030000}"/>
    <cellStyle name="見出し 3 7" xfId="863" xr:uid="{00000000-0005-0000-0000-0000BB030000}"/>
    <cellStyle name="見出し 3 8" xfId="864" xr:uid="{00000000-0005-0000-0000-0000BC030000}"/>
    <cellStyle name="見出し 3 9" xfId="865" xr:uid="{00000000-0005-0000-0000-0000BD030000}"/>
    <cellStyle name="見出し 4 2" xfId="866" xr:uid="{00000000-0005-0000-0000-0000BE030000}"/>
    <cellStyle name="見出し 4 3" xfId="867" xr:uid="{00000000-0005-0000-0000-0000BF030000}"/>
    <cellStyle name="見出し 4 4" xfId="868" xr:uid="{00000000-0005-0000-0000-0000C0030000}"/>
    <cellStyle name="見出し 4 5" xfId="869" xr:uid="{00000000-0005-0000-0000-0000C1030000}"/>
    <cellStyle name="見出し 4 6" xfId="870" xr:uid="{00000000-0005-0000-0000-0000C2030000}"/>
    <cellStyle name="見出し 4 7" xfId="871" xr:uid="{00000000-0005-0000-0000-0000C3030000}"/>
    <cellStyle name="見出し 4 8" xfId="872" xr:uid="{00000000-0005-0000-0000-0000C4030000}"/>
    <cellStyle name="見出し 4 9" xfId="873" xr:uid="{00000000-0005-0000-0000-0000C5030000}"/>
    <cellStyle name="計算 2" xfId="741" xr:uid="{00000000-0005-0000-0000-0000E1020000}"/>
    <cellStyle name="計算 2 2" xfId="742" xr:uid="{00000000-0005-0000-0000-0000E2020000}"/>
    <cellStyle name="計算 2 2 2" xfId="743" xr:uid="{00000000-0005-0000-0000-0000E3020000}"/>
    <cellStyle name="計算 2 2 2 2" xfId="744" xr:uid="{00000000-0005-0000-0000-0000E4020000}"/>
    <cellStyle name="計算 2 2 2 2 2" xfId="745" xr:uid="{00000000-0005-0000-0000-0000E5020000}"/>
    <cellStyle name="計算 2 2 2 3" xfId="746" xr:uid="{00000000-0005-0000-0000-0000E6020000}"/>
    <cellStyle name="計算 2 2 2 3 2" xfId="747" xr:uid="{00000000-0005-0000-0000-0000E7020000}"/>
    <cellStyle name="計算 2 2 2 4" xfId="748" xr:uid="{00000000-0005-0000-0000-0000E8020000}"/>
    <cellStyle name="計算 2 2 2 4 2" xfId="749" xr:uid="{00000000-0005-0000-0000-0000E9020000}"/>
    <cellStyle name="計算 2 2 2 5" xfId="750" xr:uid="{00000000-0005-0000-0000-0000EA020000}"/>
    <cellStyle name="計算 2 2 2 5 2" xfId="751" xr:uid="{00000000-0005-0000-0000-0000EB020000}"/>
    <cellStyle name="計算 2 2 2 6" xfId="752" xr:uid="{00000000-0005-0000-0000-0000EC020000}"/>
    <cellStyle name="計算 2 2 2 6 2" xfId="753" xr:uid="{00000000-0005-0000-0000-0000ED020000}"/>
    <cellStyle name="計算 2 2 2 7" xfId="754" xr:uid="{00000000-0005-0000-0000-0000EE020000}"/>
    <cellStyle name="計算 2 2 3" xfId="755" xr:uid="{00000000-0005-0000-0000-0000EF020000}"/>
    <cellStyle name="計算 2 2 3 2" xfId="756" xr:uid="{00000000-0005-0000-0000-0000F0020000}"/>
    <cellStyle name="計算 2 2 4" xfId="757" xr:uid="{00000000-0005-0000-0000-0000F1020000}"/>
    <cellStyle name="計算 2 3" xfId="758" xr:uid="{00000000-0005-0000-0000-0000F2020000}"/>
    <cellStyle name="計算 2 3 2" xfId="759" xr:uid="{00000000-0005-0000-0000-0000F3020000}"/>
    <cellStyle name="計算 2 3 2 2" xfId="760" xr:uid="{00000000-0005-0000-0000-0000F4020000}"/>
    <cellStyle name="計算 2 3 3" xfId="761" xr:uid="{00000000-0005-0000-0000-0000F5020000}"/>
    <cellStyle name="計算 2 3 3 2" xfId="762" xr:uid="{00000000-0005-0000-0000-0000F6020000}"/>
    <cellStyle name="計算 2 3 4" xfId="763" xr:uid="{00000000-0005-0000-0000-0000F7020000}"/>
    <cellStyle name="計算 2 3 4 2" xfId="764" xr:uid="{00000000-0005-0000-0000-0000F8020000}"/>
    <cellStyle name="計算 2 3 5" xfId="765" xr:uid="{00000000-0005-0000-0000-0000F9020000}"/>
    <cellStyle name="計算 2 3 5 2" xfId="766" xr:uid="{00000000-0005-0000-0000-0000FA020000}"/>
    <cellStyle name="計算 2 3 6" xfId="767" xr:uid="{00000000-0005-0000-0000-0000FB020000}"/>
    <cellStyle name="計算 2 3 6 2" xfId="768" xr:uid="{00000000-0005-0000-0000-0000FC020000}"/>
    <cellStyle name="計算 2 3 7" xfId="769" xr:uid="{00000000-0005-0000-0000-0000FD020000}"/>
    <cellStyle name="計算 2 4" xfId="770" xr:uid="{00000000-0005-0000-0000-0000FE020000}"/>
    <cellStyle name="計算 2 4 2" xfId="771" xr:uid="{00000000-0005-0000-0000-0000FF020000}"/>
    <cellStyle name="計算 2 5" xfId="772" xr:uid="{00000000-0005-0000-0000-000000030000}"/>
    <cellStyle name="計算 3" xfId="773" xr:uid="{00000000-0005-0000-0000-000001030000}"/>
    <cellStyle name="計算 3 2" xfId="774" xr:uid="{00000000-0005-0000-0000-000002030000}"/>
    <cellStyle name="計算 3 2 2" xfId="775" xr:uid="{00000000-0005-0000-0000-000003030000}"/>
    <cellStyle name="計算 3 2 2 2" xfId="776" xr:uid="{00000000-0005-0000-0000-000004030000}"/>
    <cellStyle name="計算 3 2 3" xfId="777" xr:uid="{00000000-0005-0000-0000-000005030000}"/>
    <cellStyle name="計算 3 2 3 2" xfId="778" xr:uid="{00000000-0005-0000-0000-000006030000}"/>
    <cellStyle name="計算 3 2 4" xfId="779" xr:uid="{00000000-0005-0000-0000-000007030000}"/>
    <cellStyle name="計算 3 2 4 2" xfId="780" xr:uid="{00000000-0005-0000-0000-000008030000}"/>
    <cellStyle name="計算 3 2 5" xfId="781" xr:uid="{00000000-0005-0000-0000-000009030000}"/>
    <cellStyle name="計算 3 2 5 2" xfId="782" xr:uid="{00000000-0005-0000-0000-00000A030000}"/>
    <cellStyle name="計算 3 2 6" xfId="783" xr:uid="{00000000-0005-0000-0000-00000B030000}"/>
    <cellStyle name="計算 3 2 6 2" xfId="784" xr:uid="{00000000-0005-0000-0000-00000C030000}"/>
    <cellStyle name="計算 3 2 7" xfId="785" xr:uid="{00000000-0005-0000-0000-00000D030000}"/>
    <cellStyle name="計算 3 3" xfId="786" xr:uid="{00000000-0005-0000-0000-00000E030000}"/>
    <cellStyle name="計算 3 3 2" xfId="787" xr:uid="{00000000-0005-0000-0000-00000F030000}"/>
    <cellStyle name="計算 3 4" xfId="788" xr:uid="{00000000-0005-0000-0000-000010030000}"/>
    <cellStyle name="計算 4" xfId="789" xr:uid="{00000000-0005-0000-0000-000011030000}"/>
    <cellStyle name="計算 4 2" xfId="790" xr:uid="{00000000-0005-0000-0000-000012030000}"/>
    <cellStyle name="計算 4 2 2" xfId="791" xr:uid="{00000000-0005-0000-0000-000013030000}"/>
    <cellStyle name="計算 4 3" xfId="792" xr:uid="{00000000-0005-0000-0000-000014030000}"/>
    <cellStyle name="計算 4 3 2" xfId="793" xr:uid="{00000000-0005-0000-0000-000015030000}"/>
    <cellStyle name="計算 4 4" xfId="794" xr:uid="{00000000-0005-0000-0000-000016030000}"/>
    <cellStyle name="計算 4 4 2" xfId="795" xr:uid="{00000000-0005-0000-0000-000017030000}"/>
    <cellStyle name="計算 4 5" xfId="796" xr:uid="{00000000-0005-0000-0000-000018030000}"/>
    <cellStyle name="計算 4 5 2" xfId="797" xr:uid="{00000000-0005-0000-0000-000019030000}"/>
    <cellStyle name="計算 4 6" xfId="798" xr:uid="{00000000-0005-0000-0000-00001A030000}"/>
    <cellStyle name="計算 4 6 2" xfId="799" xr:uid="{00000000-0005-0000-0000-00001B030000}"/>
    <cellStyle name="計算 4 7" xfId="800" xr:uid="{00000000-0005-0000-0000-00001C030000}"/>
    <cellStyle name="計算 5" xfId="801" xr:uid="{00000000-0005-0000-0000-00001D030000}"/>
    <cellStyle name="計算 6" xfId="802" xr:uid="{00000000-0005-0000-0000-00001E030000}"/>
    <cellStyle name="計算 7" xfId="803" xr:uid="{00000000-0005-0000-0000-00001F030000}"/>
    <cellStyle name="計算 8" xfId="804" xr:uid="{00000000-0005-0000-0000-000020030000}"/>
    <cellStyle name="計算 9" xfId="805" xr:uid="{00000000-0005-0000-0000-000021030000}"/>
    <cellStyle name="説明文 2" xfId="1002" xr:uid="{00000000-0005-0000-0000-000049040000}"/>
    <cellStyle name="説明文 3" xfId="1003" xr:uid="{00000000-0005-0000-0000-00004A040000}"/>
    <cellStyle name="説明文 4" xfId="1004" xr:uid="{00000000-0005-0000-0000-00004B040000}"/>
    <cellStyle name="説明文 5" xfId="1005" xr:uid="{00000000-0005-0000-0000-00004C040000}"/>
    <cellStyle name="説明文 6" xfId="1006" xr:uid="{00000000-0005-0000-0000-00004D040000}"/>
    <cellStyle name="説明文 7" xfId="1007" xr:uid="{00000000-0005-0000-0000-00004E040000}"/>
    <cellStyle name="説明文 8" xfId="1008" xr:uid="{00000000-0005-0000-0000-00004F040000}"/>
    <cellStyle name="説明文 9" xfId="1009" xr:uid="{00000000-0005-0000-0000-000050040000}"/>
    <cellStyle name="警告文 2" xfId="806" xr:uid="{00000000-0005-0000-0000-000022030000}"/>
    <cellStyle name="警告文 3" xfId="807" xr:uid="{00000000-0005-0000-0000-000023030000}"/>
    <cellStyle name="警告文 4" xfId="808" xr:uid="{00000000-0005-0000-0000-000024030000}"/>
    <cellStyle name="警告文 5" xfId="809" xr:uid="{00000000-0005-0000-0000-000025030000}"/>
    <cellStyle name="警告文 6" xfId="810" xr:uid="{00000000-0005-0000-0000-000026030000}"/>
    <cellStyle name="警告文 7" xfId="811" xr:uid="{00000000-0005-0000-0000-000027030000}"/>
    <cellStyle name="警告文 8" xfId="812" xr:uid="{00000000-0005-0000-0000-000028030000}"/>
    <cellStyle name="警告文 9" xfId="813" xr:uid="{00000000-0005-0000-0000-000029030000}"/>
    <cellStyle name="通貨 [0.00" xfId="1012" xr:uid="{00000000-0005-0000-0000-000053040000}"/>
    <cellStyle name="通貨 [0.00 2" xfId="1013" xr:uid="{00000000-0005-0000-0000-000054040000}"/>
    <cellStyle name="通貨 [0.00 3" xfId="1014" xr:uid="{00000000-0005-0000-0000-000055040000}"/>
    <cellStyle name="通貨 [0.00 4" xfId="1015" xr:uid="{00000000-0005-0000-0000-000056040000}"/>
    <cellStyle name="通貨 [0.00 5" xfId="1016" xr:uid="{00000000-0005-0000-0000-000057040000}"/>
    <cellStyle name="通貨 [0.00 6" xfId="1017" xr:uid="{00000000-0005-0000-0000-000058040000}"/>
    <cellStyle name="通貨 2" xfId="1018" xr:uid="{00000000-0005-0000-0000-000059040000}"/>
    <cellStyle name="通貨 2 2" xfId="1019" xr:uid="{00000000-0005-0000-0000-00005A040000}"/>
    <cellStyle name="通貨 2 2 2" xfId="1020" xr:uid="{00000000-0005-0000-0000-00005B040000}"/>
    <cellStyle name="通貨 2 2 3" xfId="1021" xr:uid="{00000000-0005-0000-0000-00005C040000}"/>
    <cellStyle name="通貨 2 3" xfId="1022" xr:uid="{00000000-0005-0000-0000-00005D040000}"/>
    <cellStyle name="通貨 2 4" xfId="1023" xr:uid="{00000000-0005-0000-0000-00005E040000}"/>
    <cellStyle name="通貨 2 5" xfId="1024" xr:uid="{00000000-0005-0000-0000-00005F040000}"/>
    <cellStyle name="通貨 3" xfId="1025" xr:uid="{00000000-0005-0000-0000-000060040000}"/>
    <cellStyle name="集計 2" xfId="875" xr:uid="{00000000-0005-0000-0000-0000C8030000}"/>
    <cellStyle name="集計 2 2" xfId="876" xr:uid="{00000000-0005-0000-0000-0000C9030000}"/>
    <cellStyle name="集計 2 2 2" xfId="877" xr:uid="{00000000-0005-0000-0000-0000CA030000}"/>
    <cellStyle name="集計 2 2 2 2" xfId="878" xr:uid="{00000000-0005-0000-0000-0000CB030000}"/>
    <cellStyle name="集計 2 2 2 2 2" xfId="879" xr:uid="{00000000-0005-0000-0000-0000CC030000}"/>
    <cellStyle name="集計 2 2 2 3" xfId="880" xr:uid="{00000000-0005-0000-0000-0000CD030000}"/>
    <cellStyle name="集計 2 2 2 3 2" xfId="881" xr:uid="{00000000-0005-0000-0000-0000CE030000}"/>
    <cellStyle name="集計 2 2 2 4" xfId="882" xr:uid="{00000000-0005-0000-0000-0000CF030000}"/>
    <cellStyle name="集計 2 2 2 4 2" xfId="883" xr:uid="{00000000-0005-0000-0000-0000D0030000}"/>
    <cellStyle name="集計 2 2 2 5" xfId="884" xr:uid="{00000000-0005-0000-0000-0000D1030000}"/>
    <cellStyle name="集計 2 2 2 5 2" xfId="885" xr:uid="{00000000-0005-0000-0000-0000D2030000}"/>
    <cellStyle name="集計 2 2 2 6" xfId="886" xr:uid="{00000000-0005-0000-0000-0000D3030000}"/>
    <cellStyle name="集計 2 2 2 6 2" xfId="887" xr:uid="{00000000-0005-0000-0000-0000D4030000}"/>
    <cellStyle name="集計 2 2 2 7" xfId="888" xr:uid="{00000000-0005-0000-0000-0000D5030000}"/>
    <cellStyle name="集計 2 2 3" xfId="889" xr:uid="{00000000-0005-0000-0000-0000D6030000}"/>
    <cellStyle name="集計 2 2 3 2" xfId="890" xr:uid="{00000000-0005-0000-0000-0000D7030000}"/>
    <cellStyle name="集計 2 3" xfId="891" xr:uid="{00000000-0005-0000-0000-0000D8030000}"/>
    <cellStyle name="集計 2 3 2" xfId="892" xr:uid="{00000000-0005-0000-0000-0000D9030000}"/>
    <cellStyle name="集計 2 3 2 2" xfId="893" xr:uid="{00000000-0005-0000-0000-0000DA030000}"/>
    <cellStyle name="集計 2 3 3" xfId="894" xr:uid="{00000000-0005-0000-0000-0000DB030000}"/>
    <cellStyle name="集計 2 3 3 2" xfId="895" xr:uid="{00000000-0005-0000-0000-0000DC030000}"/>
    <cellStyle name="集計 2 3 4" xfId="896" xr:uid="{00000000-0005-0000-0000-0000DD030000}"/>
    <cellStyle name="集計 2 3 4 2" xfId="897" xr:uid="{00000000-0005-0000-0000-0000DE030000}"/>
    <cellStyle name="集計 2 3 5" xfId="898" xr:uid="{00000000-0005-0000-0000-0000DF030000}"/>
    <cellStyle name="集計 2 3 5 2" xfId="899" xr:uid="{00000000-0005-0000-0000-0000E0030000}"/>
    <cellStyle name="集計 2 3 6" xfId="900" xr:uid="{00000000-0005-0000-0000-0000E1030000}"/>
    <cellStyle name="集計 2 3 6 2" xfId="901" xr:uid="{00000000-0005-0000-0000-0000E2030000}"/>
    <cellStyle name="集計 2 3 7" xfId="902" xr:uid="{00000000-0005-0000-0000-0000E3030000}"/>
    <cellStyle name="集計 2 4" xfId="903" xr:uid="{00000000-0005-0000-0000-0000E4030000}"/>
    <cellStyle name="集計 2 4 2" xfId="904" xr:uid="{00000000-0005-0000-0000-0000E5030000}"/>
    <cellStyle name="集計 3" xfId="905" xr:uid="{00000000-0005-0000-0000-0000E6030000}"/>
    <cellStyle name="集計 3 2" xfId="906" xr:uid="{00000000-0005-0000-0000-0000E7030000}"/>
    <cellStyle name="集計 3 2 2" xfId="907" xr:uid="{00000000-0005-0000-0000-0000E8030000}"/>
    <cellStyle name="集計 3 2 2 2" xfId="908" xr:uid="{00000000-0005-0000-0000-0000E9030000}"/>
    <cellStyle name="集計 3 2 3" xfId="909" xr:uid="{00000000-0005-0000-0000-0000EA030000}"/>
    <cellStyle name="集計 3 2 3 2" xfId="910" xr:uid="{00000000-0005-0000-0000-0000EB030000}"/>
    <cellStyle name="集計 3 2 4" xfId="911" xr:uid="{00000000-0005-0000-0000-0000EC030000}"/>
    <cellStyle name="集計 3 2 4 2" xfId="912" xr:uid="{00000000-0005-0000-0000-0000ED030000}"/>
    <cellStyle name="集計 3 2 5" xfId="913" xr:uid="{00000000-0005-0000-0000-0000EE030000}"/>
    <cellStyle name="集計 3 2 5 2" xfId="914" xr:uid="{00000000-0005-0000-0000-0000EF030000}"/>
    <cellStyle name="集計 3 2 6" xfId="915" xr:uid="{00000000-0005-0000-0000-0000F0030000}"/>
    <cellStyle name="集計 3 2 6 2" xfId="916" xr:uid="{00000000-0005-0000-0000-0000F1030000}"/>
    <cellStyle name="集計 3 2 7" xfId="917" xr:uid="{00000000-0005-0000-0000-0000F2030000}"/>
    <cellStyle name="集計 3 3" xfId="918" xr:uid="{00000000-0005-0000-0000-0000F3030000}"/>
    <cellStyle name="集計 3 3 2" xfId="919" xr:uid="{00000000-0005-0000-0000-0000F4030000}"/>
    <cellStyle name="集計 3 4" xfId="920" xr:uid="{00000000-0005-0000-0000-0000F5030000}"/>
    <cellStyle name="集計 4" xfId="921" xr:uid="{00000000-0005-0000-0000-0000F6030000}"/>
    <cellStyle name="集計 4 2" xfId="922" xr:uid="{00000000-0005-0000-0000-0000F7030000}"/>
    <cellStyle name="集計 4 2 2" xfId="923" xr:uid="{00000000-0005-0000-0000-0000F8030000}"/>
    <cellStyle name="集計 4 3" xfId="924" xr:uid="{00000000-0005-0000-0000-0000F9030000}"/>
    <cellStyle name="集計 4 3 2" xfId="925" xr:uid="{00000000-0005-0000-0000-0000FA030000}"/>
    <cellStyle name="集計 4 4" xfId="926" xr:uid="{00000000-0005-0000-0000-0000FB030000}"/>
    <cellStyle name="集計 4 4 2" xfId="927" xr:uid="{00000000-0005-0000-0000-0000FC030000}"/>
    <cellStyle name="集計 4 5" xfId="928" xr:uid="{00000000-0005-0000-0000-0000FD030000}"/>
    <cellStyle name="集計 4 5 2" xfId="929" xr:uid="{00000000-0005-0000-0000-0000FE030000}"/>
    <cellStyle name="集計 4 6" xfId="930" xr:uid="{00000000-0005-0000-0000-0000FF030000}"/>
    <cellStyle name="集計 4 6 2" xfId="931" xr:uid="{00000000-0005-0000-0000-000000040000}"/>
    <cellStyle name="集計 4 7" xfId="932" xr:uid="{00000000-0005-0000-0000-000001040000}"/>
    <cellStyle name="集計 5" xfId="933" xr:uid="{00000000-0005-0000-0000-000002040000}"/>
    <cellStyle name="集計 6" xfId="934" xr:uid="{00000000-0005-0000-0000-000003040000}"/>
    <cellStyle name="集計 7" xfId="935" xr:uid="{00000000-0005-0000-0000-000004040000}"/>
    <cellStyle name="集計 8" xfId="936" xr:uid="{00000000-0005-0000-0000-000005040000}"/>
    <cellStyle name="集計 9" xfId="937" xr:uid="{00000000-0005-0000-0000-000006040000}"/>
    <cellStyle name="_x001d_・_x000c_ﾏ・_x000d_ﾂ・_x0001__x0016__x0011_F5_x0007__x0001__x0001_" xfId="6" xr:uid="{00000000-0005-0000-0000-0000D0020000}"/>
    <cellStyle name="_x001d_・_x000c_ﾏ・_x000d_ﾂ・_x0001__x0016__x0011_F5_x0007__x0001__x0001_ 2" xfId="727" xr:uid="{00000000-0005-0000-0000-0000D1020000}"/>
    <cellStyle name="_x001d_・_x000c_ﾏ・_x000d_ﾂ・_x0001__x0016__x0011_F5_x0007__x0001__x0001_ 2 2" xfId="728" xr:uid="{00000000-0005-0000-0000-0000D2020000}"/>
    <cellStyle name="_x001d_・_x000c_ﾏ・_x000d_ﾂ・_x0001__x0016__x0011_F5_x0007__x0001__x0001_ 2 2 2" xfId="729" xr:uid="{00000000-0005-0000-0000-0000D3020000}"/>
    <cellStyle name="_x001d_・_x000c_ﾏ・_x000d_ﾂ・_x0001__x0016__x0011_F5_x0007__x0001__x0001_ 2 3" xfId="730" xr:uid="{00000000-0005-0000-0000-0000D4020000}"/>
    <cellStyle name="_x001d_・_x000c_ﾏ・_x000d_ﾂ・_x0001__x0016__x0011_F5_x0007__x0001__x0001_ 2 4" xfId="1938" xr:uid="{00000000-0005-0000-0000-0000D5020000}"/>
    <cellStyle name="_x001d_・_x000c_ﾏ・_x000d_ﾂ・_x0001__x0016__x0011_F5_x0007__x0001__x0001_ 3" xfId="731" xr:uid="{00000000-0005-0000-0000-0000D6020000}"/>
    <cellStyle name="_x001d_・_x000c_ﾏ・_x000d_ﾂ・_x0001__x0016__x0011_F5_x0007__x0001__x0001_ 3 2" xfId="732" xr:uid="{00000000-0005-0000-0000-0000D7020000}"/>
    <cellStyle name="_x001d_・_x000c_ﾏ・_x000d_ﾂ・_x0001__x0016__x0011_F5_x0007__x0001__x0001_ 4" xfId="1939" xr:uid="{00000000-0005-0000-0000-0000D8020000}"/>
  </cellStyles>
  <dxfs count="0"/>
  <tableStyles count="0" defaultTableStyle="TableStyleMedium2" defaultPivotStyle="PivotStyleLight16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3"/>
  <sheetViews>
    <sheetView showGridLines="0" tabSelected="1" zoomScale="85" zoomScaleNormal="85" workbookViewId="0">
      <pane ySplit="8" topLeftCell="A9" activePane="bottomLeft" state="frozen"/>
      <selection pane="bottomLeft" activeCell="E9" sqref="E9"/>
    </sheetView>
  </sheetViews>
  <sheetFormatPr baseColWidth="10" defaultColWidth="9" defaultRowHeight="14"/>
  <cols>
    <col min="1" max="1" width="20.5" style="11" bestFit="1" customWidth="1" collapsed="1"/>
    <col min="2" max="2" width="10.5" style="11" bestFit="1" customWidth="1" collapsed="1"/>
    <col min="3" max="3" width="40.6640625" style="11" customWidth="1" collapsed="1"/>
    <col min="4" max="4" width="5.5" style="11" bestFit="1" customWidth="1" collapsed="1"/>
    <col min="5" max="5" width="10.6640625" style="4" customWidth="1" collapsed="1"/>
    <col min="6" max="7" width="38.6640625" style="4" customWidth="1" collapsed="1"/>
    <col min="8" max="8" width="14.6640625" style="11" customWidth="1" collapsed="1"/>
    <col min="9" max="9" width="5.5" style="11" bestFit="1" customWidth="1" collapsed="1"/>
    <col min="10" max="10" width="10.6640625" style="11" customWidth="1" collapsed="1"/>
    <col min="11" max="12" width="38.6640625" style="11" customWidth="1" collapsed="1"/>
    <col min="13" max="13" width="14.5" style="11" customWidth="1" collapsed="1"/>
    <col min="14" max="16384" width="9" style="11" collapsed="1"/>
  </cols>
  <sheetData>
    <row r="1" spans="1:13" s="1" customFormat="1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s="1" customFormat="1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s="4" customFormat="1" ht="13.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s="4" customFormat="1" ht="13.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3" s="4" customFormat="1" ht="13.5" customHeight="1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r="6" spans="1:13" s="4" customFormat="1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r="7" spans="1:13" s="4" customFormat="1" ht="13.5" customHeight="1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r="8" spans="1:13" s="4" customFormat="1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r="9" spans="1:13" s="4" customFormat="1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>
        <f>1950</f>
        <v>1950</v>
      </c>
      <c r="I9" s="2" t="s">
        <v>16</v>
      </c>
      <c r="J9" s="10" t="s">
        <v>17</v>
      </c>
      <c r="K9" s="10" t="s">
        <v>18</v>
      </c>
      <c r="L9" s="10" t="s">
        <v>19</v>
      </c>
      <c r="M9" s="3">
        <f>2220</f>
        <v>2220</v>
      </c>
    </row>
    <row r="10" spans="1:13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>
        <f>1724</f>
        <v>1724</v>
      </c>
      <c r="I10" s="2" t="s">
        <v>20</v>
      </c>
      <c r="J10" s="10" t="s">
        <v>24</v>
      </c>
      <c r="K10" s="10" t="s">
        <v>25</v>
      </c>
      <c r="L10" s="10" t="s">
        <v>26</v>
      </c>
      <c r="M10" s="3">
        <f>2105</f>
        <v>2105</v>
      </c>
    </row>
    <row r="11" spans="1:13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>
        <f>1674</f>
        <v>1674</v>
      </c>
      <c r="I11" s="2" t="s">
        <v>27</v>
      </c>
      <c r="J11" s="10" t="s">
        <v>31</v>
      </c>
      <c r="K11" s="10" t="s">
        <v>32</v>
      </c>
      <c r="L11" s="10" t="s">
        <v>33</v>
      </c>
      <c r="M11" s="3">
        <f>1148</f>
        <v>1148</v>
      </c>
    </row>
    <row r="12" spans="1:13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24</v>
      </c>
      <c r="F12" s="10" t="s">
        <v>25</v>
      </c>
      <c r="G12" s="10" t="s">
        <v>26</v>
      </c>
      <c r="H12" s="3">
        <f>1481</f>
        <v>1481</v>
      </c>
      <c r="I12" s="2" t="s">
        <v>34</v>
      </c>
      <c r="J12" s="10" t="s">
        <v>35</v>
      </c>
      <c r="K12" s="10" t="s">
        <v>36</v>
      </c>
      <c r="L12" s="10" t="s">
        <v>37</v>
      </c>
      <c r="M12" s="3">
        <f>796</f>
        <v>796</v>
      </c>
    </row>
    <row r="13" spans="1: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>
        <f>562</f>
        <v>562</v>
      </c>
      <c r="I13" s="2" t="s">
        <v>38</v>
      </c>
      <c r="J13" s="10" t="s">
        <v>21</v>
      </c>
      <c r="K13" s="10" t="s">
        <v>22</v>
      </c>
      <c r="L13" s="10" t="s">
        <v>23</v>
      </c>
      <c r="M13" s="3">
        <f>735</f>
        <v>735</v>
      </c>
    </row>
    <row r="14" spans="1:13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>
        <f>441</f>
        <v>441</v>
      </c>
      <c r="I14" s="2" t="s">
        <v>42</v>
      </c>
      <c r="J14" s="10" t="s">
        <v>46</v>
      </c>
      <c r="K14" s="10" t="s">
        <v>47</v>
      </c>
      <c r="L14" s="10" t="s">
        <v>48</v>
      </c>
      <c r="M14" s="3">
        <f>728</f>
        <v>728</v>
      </c>
    </row>
    <row r="15" spans="1:13">
      <c r="A15" s="2" t="s">
        <v>13</v>
      </c>
      <c r="B15" s="10" t="s">
        <v>14</v>
      </c>
      <c r="C15" s="10" t="s">
        <v>15</v>
      </c>
      <c r="D15" s="2" t="s">
        <v>49</v>
      </c>
      <c r="E15" s="10" t="s">
        <v>46</v>
      </c>
      <c r="F15" s="10" t="s">
        <v>47</v>
      </c>
      <c r="G15" s="10" t="s">
        <v>48</v>
      </c>
      <c r="H15" s="3">
        <f>420</f>
        <v>420</v>
      </c>
      <c r="I15" s="2" t="s">
        <v>49</v>
      </c>
      <c r="J15" s="10" t="s">
        <v>39</v>
      </c>
      <c r="K15" s="10" t="s">
        <v>40</v>
      </c>
      <c r="L15" s="10" t="s">
        <v>41</v>
      </c>
      <c r="M15" s="3">
        <f>554</f>
        <v>554</v>
      </c>
    </row>
    <row r="16" spans="1:13">
      <c r="A16" s="2" t="s">
        <v>13</v>
      </c>
      <c r="B16" s="10" t="s">
        <v>14</v>
      </c>
      <c r="C16" s="10" t="s">
        <v>15</v>
      </c>
      <c r="D16" s="2" t="s">
        <v>49</v>
      </c>
      <c r="E16" s="10" t="s">
        <v>31</v>
      </c>
      <c r="F16" s="10" t="s">
        <v>32</v>
      </c>
      <c r="G16" s="10" t="s">
        <v>33</v>
      </c>
      <c r="H16" s="3">
        <f>420</f>
        <v>420</v>
      </c>
      <c r="I16" s="2" t="s">
        <v>50</v>
      </c>
      <c r="J16" s="10" t="s">
        <v>51</v>
      </c>
      <c r="K16" s="10" t="s">
        <v>52</v>
      </c>
      <c r="L16" s="10" t="s">
        <v>53</v>
      </c>
      <c r="M16" s="3">
        <f>341</f>
        <v>341</v>
      </c>
    </row>
    <row r="17" spans="1:13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>
        <f>378</f>
        <v>378</v>
      </c>
      <c r="I17" s="2" t="s">
        <v>54</v>
      </c>
      <c r="J17" s="10" t="s">
        <v>55</v>
      </c>
      <c r="K17" s="10" t="s">
        <v>56</v>
      </c>
      <c r="L17" s="10" t="s">
        <v>57</v>
      </c>
      <c r="M17" s="3">
        <f>293</f>
        <v>293</v>
      </c>
    </row>
    <row r="18" spans="1:13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>
        <f>373</f>
        <v>373</v>
      </c>
      <c r="I18" s="2" t="s">
        <v>58</v>
      </c>
      <c r="J18" s="10" t="s">
        <v>62</v>
      </c>
      <c r="K18" s="10" t="s">
        <v>63</v>
      </c>
      <c r="L18" s="10" t="s">
        <v>64</v>
      </c>
      <c r="M18" s="3">
        <f>271</f>
        <v>271</v>
      </c>
    </row>
    <row r="19" spans="1:13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55</v>
      </c>
      <c r="F19" s="10" t="s">
        <v>56</v>
      </c>
      <c r="G19" s="10" t="s">
        <v>57</v>
      </c>
      <c r="H19" s="3">
        <f>276</f>
        <v>276</v>
      </c>
      <c r="I19" s="2" t="s">
        <v>65</v>
      </c>
      <c r="J19" s="10" t="s">
        <v>66</v>
      </c>
      <c r="K19" s="10" t="s">
        <v>67</v>
      </c>
      <c r="L19" s="10" t="s">
        <v>68</v>
      </c>
      <c r="M19" s="3">
        <f>251</f>
        <v>251</v>
      </c>
    </row>
    <row r="20" spans="1:13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>
        <f>159</f>
        <v>159</v>
      </c>
      <c r="I20" s="2" t="s">
        <v>69</v>
      </c>
      <c r="J20" s="10" t="s">
        <v>73</v>
      </c>
      <c r="K20" s="10" t="s">
        <v>74</v>
      </c>
      <c r="L20" s="10" t="s">
        <v>75</v>
      </c>
      <c r="M20" s="3">
        <f>206</f>
        <v>206</v>
      </c>
    </row>
    <row r="21" spans="1:13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62</v>
      </c>
      <c r="F21" s="10" t="s">
        <v>63</v>
      </c>
      <c r="G21" s="10" t="s">
        <v>64</v>
      </c>
      <c r="H21" s="3">
        <f>144</f>
        <v>144</v>
      </c>
      <c r="I21" s="2" t="s">
        <v>76</v>
      </c>
      <c r="J21" s="10" t="s">
        <v>43</v>
      </c>
      <c r="K21" s="10" t="s">
        <v>44</v>
      </c>
      <c r="L21" s="10" t="s">
        <v>45</v>
      </c>
      <c r="M21" s="3">
        <f>175</f>
        <v>175</v>
      </c>
    </row>
    <row r="22" spans="1:13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73</v>
      </c>
      <c r="F22" s="10" t="s">
        <v>74</v>
      </c>
      <c r="G22" s="10" t="s">
        <v>75</v>
      </c>
      <c r="H22" s="3">
        <f>112</f>
        <v>112</v>
      </c>
      <c r="I22" s="2" t="s">
        <v>77</v>
      </c>
      <c r="J22" s="10" t="s">
        <v>70</v>
      </c>
      <c r="K22" s="10" t="s">
        <v>71</v>
      </c>
      <c r="L22" s="10" t="s">
        <v>72</v>
      </c>
      <c r="M22" s="3">
        <f>159</f>
        <v>159</v>
      </c>
    </row>
    <row r="23" spans="1:1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35</v>
      </c>
      <c r="F23" s="10" t="s">
        <v>36</v>
      </c>
      <c r="G23" s="10" t="s">
        <v>37</v>
      </c>
      <c r="H23" s="3">
        <f>102</f>
        <v>102</v>
      </c>
      <c r="I23" s="2" t="s">
        <v>78</v>
      </c>
      <c r="J23" s="10" t="s">
        <v>79</v>
      </c>
      <c r="K23" s="10" t="s">
        <v>80</v>
      </c>
      <c r="L23" s="10" t="s">
        <v>81</v>
      </c>
      <c r="M23" s="3">
        <f>116</f>
        <v>116</v>
      </c>
    </row>
    <row r="24" spans="1:13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82</v>
      </c>
      <c r="F24" s="10" t="s">
        <v>82</v>
      </c>
      <c r="G24" s="10" t="s">
        <v>82</v>
      </c>
      <c r="H24" s="3" t="str">
        <f>"－"</f>
        <v>－</v>
      </c>
      <c r="I24" s="2" t="s">
        <v>83</v>
      </c>
      <c r="J24" s="10" t="s">
        <v>59</v>
      </c>
      <c r="K24" s="10" t="s">
        <v>60</v>
      </c>
      <c r="L24" s="10" t="s">
        <v>61</v>
      </c>
      <c r="M24" s="3">
        <f>87</f>
        <v>87</v>
      </c>
    </row>
    <row r="25" spans="1:13">
      <c r="A25" s="2" t="s">
        <v>13</v>
      </c>
      <c r="B25" s="10" t="s">
        <v>14</v>
      </c>
      <c r="C25" s="10" t="s">
        <v>15</v>
      </c>
      <c r="D25" s="2" t="s">
        <v>82</v>
      </c>
      <c r="E25" s="10" t="s">
        <v>82</v>
      </c>
      <c r="F25" s="10" t="s">
        <v>82</v>
      </c>
      <c r="G25" s="10" t="s">
        <v>82</v>
      </c>
      <c r="H25" s="3" t="str">
        <f>"－"</f>
        <v>－</v>
      </c>
      <c r="I25" s="2" t="s">
        <v>84</v>
      </c>
      <c r="J25" s="10" t="s">
        <v>28</v>
      </c>
      <c r="K25" s="10" t="s">
        <v>29</v>
      </c>
      <c r="L25" s="10" t="s">
        <v>30</v>
      </c>
      <c r="M25" s="3">
        <f>31</f>
        <v>31</v>
      </c>
    </row>
    <row r="26" spans="1:13">
      <c r="A26" s="2" t="s">
        <v>13</v>
      </c>
      <c r="B26" s="10" t="s">
        <v>85</v>
      </c>
      <c r="C26" s="10" t="s">
        <v>86</v>
      </c>
      <c r="D26" s="2" t="s">
        <v>16</v>
      </c>
      <c r="E26" s="10" t="s">
        <v>17</v>
      </c>
      <c r="F26" s="10" t="s">
        <v>18</v>
      </c>
      <c r="G26" s="10" t="s">
        <v>19</v>
      </c>
      <c r="H26" s="3">
        <f>200</f>
        <v>200</v>
      </c>
      <c r="I26" s="2" t="s">
        <v>16</v>
      </c>
      <c r="J26" s="10" t="s">
        <v>59</v>
      </c>
      <c r="K26" s="10" t="s">
        <v>60</v>
      </c>
      <c r="L26" s="10" t="s">
        <v>61</v>
      </c>
      <c r="M26" s="3">
        <f>200</f>
        <v>200</v>
      </c>
    </row>
    <row r="27" spans="1:13">
      <c r="A27" s="2" t="s">
        <v>13</v>
      </c>
      <c r="B27" s="10" t="s">
        <v>85</v>
      </c>
      <c r="C27" s="10" t="s">
        <v>86</v>
      </c>
      <c r="D27" s="2" t="s">
        <v>20</v>
      </c>
      <c r="E27" s="10" t="s">
        <v>31</v>
      </c>
      <c r="F27" s="10" t="s">
        <v>32</v>
      </c>
      <c r="G27" s="10" t="s">
        <v>33</v>
      </c>
      <c r="H27" s="3">
        <f>50</f>
        <v>50</v>
      </c>
      <c r="I27" s="2" t="s">
        <v>20</v>
      </c>
      <c r="J27" s="10" t="s">
        <v>39</v>
      </c>
      <c r="K27" s="10" t="s">
        <v>40</v>
      </c>
      <c r="L27" s="10" t="s">
        <v>41</v>
      </c>
      <c r="M27" s="3">
        <f>50</f>
        <v>50</v>
      </c>
    </row>
    <row r="28" spans="1:13">
      <c r="A28" s="2" t="s">
        <v>13</v>
      </c>
      <c r="B28" s="10" t="s">
        <v>85</v>
      </c>
      <c r="C28" s="10" t="s">
        <v>86</v>
      </c>
      <c r="D28" s="2" t="s">
        <v>27</v>
      </c>
      <c r="E28" s="10" t="s">
        <v>70</v>
      </c>
      <c r="F28" s="10" t="s">
        <v>71</v>
      </c>
      <c r="G28" s="10" t="s">
        <v>72</v>
      </c>
      <c r="H28" s="3">
        <f>6</f>
        <v>6</v>
      </c>
      <c r="I28" s="2" t="s">
        <v>27</v>
      </c>
      <c r="J28" s="10" t="s">
        <v>70</v>
      </c>
      <c r="K28" s="10" t="s">
        <v>71</v>
      </c>
      <c r="L28" s="10" t="s">
        <v>72</v>
      </c>
      <c r="M28" s="3">
        <f>6</f>
        <v>6</v>
      </c>
    </row>
    <row r="29" spans="1:13">
      <c r="A29" s="2" t="s">
        <v>87</v>
      </c>
      <c r="B29" s="10" t="s">
        <v>88</v>
      </c>
      <c r="C29" s="10" t="s">
        <v>89</v>
      </c>
      <c r="D29" s="2" t="s">
        <v>16</v>
      </c>
      <c r="E29" s="10" t="s">
        <v>70</v>
      </c>
      <c r="F29" s="10" t="s">
        <v>71</v>
      </c>
      <c r="G29" s="10" t="s">
        <v>72</v>
      </c>
      <c r="H29" s="3">
        <f>22817</f>
        <v>22817</v>
      </c>
      <c r="I29" s="2" t="s">
        <v>16</v>
      </c>
      <c r="J29" s="10" t="s">
        <v>70</v>
      </c>
      <c r="K29" s="10" t="s">
        <v>71</v>
      </c>
      <c r="L29" s="10" t="s">
        <v>72</v>
      </c>
      <c r="M29" s="3">
        <f>22817</f>
        <v>22817</v>
      </c>
    </row>
    <row r="30" spans="1:13">
      <c r="A30" s="2" t="s">
        <v>87</v>
      </c>
      <c r="B30" s="10" t="s">
        <v>88</v>
      </c>
      <c r="C30" s="10" t="s">
        <v>89</v>
      </c>
      <c r="D30" s="2" t="s">
        <v>20</v>
      </c>
      <c r="E30" s="10" t="s">
        <v>21</v>
      </c>
      <c r="F30" s="10" t="s">
        <v>22</v>
      </c>
      <c r="G30" s="10" t="s">
        <v>23</v>
      </c>
      <c r="H30" s="3">
        <f>1343</f>
        <v>1343</v>
      </c>
      <c r="I30" s="2" t="s">
        <v>20</v>
      </c>
      <c r="J30" s="10" t="s">
        <v>21</v>
      </c>
      <c r="K30" s="10" t="s">
        <v>22</v>
      </c>
      <c r="L30" s="10" t="s">
        <v>23</v>
      </c>
      <c r="M30" s="3">
        <f>1343</f>
        <v>1343</v>
      </c>
    </row>
    <row r="31" spans="1:13">
      <c r="A31" s="2" t="s">
        <v>87</v>
      </c>
      <c r="B31" s="10" t="s">
        <v>88</v>
      </c>
      <c r="C31" s="10" t="s">
        <v>89</v>
      </c>
      <c r="D31" s="2" t="s">
        <v>27</v>
      </c>
      <c r="E31" s="10" t="s">
        <v>62</v>
      </c>
      <c r="F31" s="10" t="s">
        <v>63</v>
      </c>
      <c r="G31" s="10" t="s">
        <v>64</v>
      </c>
      <c r="H31" s="3">
        <f>50</f>
        <v>50</v>
      </c>
      <c r="I31" s="2" t="s">
        <v>27</v>
      </c>
      <c r="J31" s="10" t="s">
        <v>62</v>
      </c>
      <c r="K31" s="10" t="s">
        <v>63</v>
      </c>
      <c r="L31" s="10" t="s">
        <v>64</v>
      </c>
      <c r="M31" s="3">
        <f>50</f>
        <v>50</v>
      </c>
    </row>
    <row r="32" spans="1:13">
      <c r="A32" s="2" t="s">
        <v>87</v>
      </c>
      <c r="B32" s="10" t="s">
        <v>88</v>
      </c>
      <c r="C32" s="10" t="s">
        <v>89</v>
      </c>
      <c r="D32" s="2" t="s">
        <v>34</v>
      </c>
      <c r="E32" s="10" t="s">
        <v>90</v>
      </c>
      <c r="F32" s="10" t="s">
        <v>91</v>
      </c>
      <c r="G32" s="10" t="s">
        <v>92</v>
      </c>
      <c r="H32" s="3">
        <f>3</f>
        <v>3</v>
      </c>
      <c r="I32" s="2" t="s">
        <v>34</v>
      </c>
      <c r="J32" s="10" t="s">
        <v>90</v>
      </c>
      <c r="K32" s="10" t="s">
        <v>91</v>
      </c>
      <c r="L32" s="10" t="s">
        <v>92</v>
      </c>
      <c r="M32" s="3">
        <f>3</f>
        <v>3</v>
      </c>
    </row>
    <row r="33" spans="1:13">
      <c r="A33" s="2" t="s">
        <v>87</v>
      </c>
      <c r="B33" s="10" t="s">
        <v>93</v>
      </c>
      <c r="C33" s="10" t="s">
        <v>94</v>
      </c>
      <c r="D33" s="2" t="s">
        <v>16</v>
      </c>
      <c r="E33" s="10" t="s">
        <v>70</v>
      </c>
      <c r="F33" s="10" t="s">
        <v>71</v>
      </c>
      <c r="G33" s="10" t="s">
        <v>72</v>
      </c>
      <c r="H33" s="3">
        <f>57</f>
        <v>57</v>
      </c>
      <c r="I33" s="2" t="s">
        <v>16</v>
      </c>
      <c r="J33" s="10" t="s">
        <v>70</v>
      </c>
      <c r="K33" s="10" t="s">
        <v>71</v>
      </c>
      <c r="L33" s="10" t="s">
        <v>72</v>
      </c>
      <c r="M33" s="3">
        <f>57</f>
        <v>57</v>
      </c>
    </row>
    <row r="34" spans="1:13">
      <c r="A34" s="2" t="s">
        <v>87</v>
      </c>
      <c r="B34" s="10" t="s">
        <v>95</v>
      </c>
      <c r="C34" s="10" t="s">
        <v>96</v>
      </c>
      <c r="D34" s="2" t="s">
        <v>16</v>
      </c>
      <c r="E34" s="10" t="s">
        <v>70</v>
      </c>
      <c r="F34" s="10" t="s">
        <v>71</v>
      </c>
      <c r="G34" s="10" t="s">
        <v>72</v>
      </c>
      <c r="H34" s="3">
        <f>17</f>
        <v>17</v>
      </c>
      <c r="I34" s="2" t="s">
        <v>16</v>
      </c>
      <c r="J34" s="10" t="s">
        <v>70</v>
      </c>
      <c r="K34" s="10" t="s">
        <v>71</v>
      </c>
      <c r="L34" s="10" t="s">
        <v>72</v>
      </c>
      <c r="M34" s="3">
        <f>17</f>
        <v>17</v>
      </c>
    </row>
    <row r="35" spans="1:13">
      <c r="A35" s="2" t="s">
        <v>97</v>
      </c>
      <c r="B35" s="10" t="s">
        <v>98</v>
      </c>
      <c r="C35" s="10" t="s">
        <v>99</v>
      </c>
      <c r="D35" s="2" t="s">
        <v>16</v>
      </c>
      <c r="E35" s="10" t="s">
        <v>24</v>
      </c>
      <c r="F35" s="10" t="s">
        <v>25</v>
      </c>
      <c r="G35" s="10" t="s">
        <v>26</v>
      </c>
      <c r="H35" s="3">
        <f>1214</f>
        <v>1214</v>
      </c>
      <c r="I35" s="2" t="s">
        <v>16</v>
      </c>
      <c r="J35" s="10" t="s">
        <v>24</v>
      </c>
      <c r="K35" s="10" t="s">
        <v>25</v>
      </c>
      <c r="L35" s="10" t="s">
        <v>26</v>
      </c>
      <c r="M35" s="3">
        <f>1177</f>
        <v>1177</v>
      </c>
    </row>
    <row r="36" spans="1:13">
      <c r="A36" s="2" t="s">
        <v>97</v>
      </c>
      <c r="B36" s="10" t="s">
        <v>98</v>
      </c>
      <c r="C36" s="10" t="s">
        <v>99</v>
      </c>
      <c r="D36" s="2" t="s">
        <v>20</v>
      </c>
      <c r="E36" s="10" t="s">
        <v>28</v>
      </c>
      <c r="F36" s="10" t="s">
        <v>29</v>
      </c>
      <c r="G36" s="10" t="s">
        <v>30</v>
      </c>
      <c r="H36" s="3">
        <f>882</f>
        <v>882</v>
      </c>
      <c r="I36" s="2" t="s">
        <v>20</v>
      </c>
      <c r="J36" s="10" t="s">
        <v>66</v>
      </c>
      <c r="K36" s="10" t="s">
        <v>67</v>
      </c>
      <c r="L36" s="10" t="s">
        <v>68</v>
      </c>
      <c r="M36" s="3">
        <f>961</f>
        <v>961</v>
      </c>
    </row>
    <row r="37" spans="1:13">
      <c r="A37" s="2" t="s">
        <v>97</v>
      </c>
      <c r="B37" s="10" t="s">
        <v>98</v>
      </c>
      <c r="C37" s="10" t="s">
        <v>99</v>
      </c>
      <c r="D37" s="2" t="s">
        <v>27</v>
      </c>
      <c r="E37" s="10" t="s">
        <v>35</v>
      </c>
      <c r="F37" s="10" t="s">
        <v>36</v>
      </c>
      <c r="G37" s="10" t="s">
        <v>37</v>
      </c>
      <c r="H37" s="3">
        <f>309</f>
        <v>309</v>
      </c>
      <c r="I37" s="2" t="s">
        <v>27</v>
      </c>
      <c r="J37" s="10" t="s">
        <v>62</v>
      </c>
      <c r="K37" s="10" t="s">
        <v>63</v>
      </c>
      <c r="L37" s="10" t="s">
        <v>64</v>
      </c>
      <c r="M37" s="3">
        <f>394</f>
        <v>394</v>
      </c>
    </row>
    <row r="38" spans="1:13">
      <c r="A38" s="2" t="s">
        <v>97</v>
      </c>
      <c r="B38" s="10" t="s">
        <v>98</v>
      </c>
      <c r="C38" s="10" t="s">
        <v>99</v>
      </c>
      <c r="D38" s="2" t="s">
        <v>34</v>
      </c>
      <c r="E38" s="10" t="s">
        <v>43</v>
      </c>
      <c r="F38" s="10" t="s">
        <v>44</v>
      </c>
      <c r="G38" s="10" t="s">
        <v>45</v>
      </c>
      <c r="H38" s="3">
        <f>300</f>
        <v>300</v>
      </c>
      <c r="I38" s="2" t="s">
        <v>34</v>
      </c>
      <c r="J38" s="10" t="s">
        <v>35</v>
      </c>
      <c r="K38" s="10" t="s">
        <v>36</v>
      </c>
      <c r="L38" s="10" t="s">
        <v>37</v>
      </c>
      <c r="M38" s="3">
        <f>313</f>
        <v>313</v>
      </c>
    </row>
    <row r="39" spans="1:13">
      <c r="A39" s="2" t="s">
        <v>97</v>
      </c>
      <c r="B39" s="10" t="s">
        <v>98</v>
      </c>
      <c r="C39" s="10" t="s">
        <v>99</v>
      </c>
      <c r="D39" s="2" t="s">
        <v>38</v>
      </c>
      <c r="E39" s="10" t="s">
        <v>66</v>
      </c>
      <c r="F39" s="10" t="s">
        <v>67</v>
      </c>
      <c r="G39" s="10" t="s">
        <v>68</v>
      </c>
      <c r="H39" s="3">
        <f>209</f>
        <v>209</v>
      </c>
      <c r="I39" s="2" t="s">
        <v>38</v>
      </c>
      <c r="J39" s="10" t="s">
        <v>21</v>
      </c>
      <c r="K39" s="10" t="s">
        <v>22</v>
      </c>
      <c r="L39" s="10" t="s">
        <v>23</v>
      </c>
      <c r="M39" s="3">
        <f>238</f>
        <v>238</v>
      </c>
    </row>
    <row r="40" spans="1:13">
      <c r="A40" s="2" t="s">
        <v>97</v>
      </c>
      <c r="B40" s="10" t="s">
        <v>98</v>
      </c>
      <c r="C40" s="10" t="s">
        <v>99</v>
      </c>
      <c r="D40" s="2" t="s">
        <v>42</v>
      </c>
      <c r="E40" s="10" t="s">
        <v>21</v>
      </c>
      <c r="F40" s="10" t="s">
        <v>22</v>
      </c>
      <c r="G40" s="10" t="s">
        <v>23</v>
      </c>
      <c r="H40" s="3">
        <f>197</f>
        <v>197</v>
      </c>
      <c r="I40" s="2" t="s">
        <v>42</v>
      </c>
      <c r="J40" s="10" t="s">
        <v>28</v>
      </c>
      <c r="K40" s="10" t="s">
        <v>29</v>
      </c>
      <c r="L40" s="10" t="s">
        <v>30</v>
      </c>
      <c r="M40" s="3">
        <f>161</f>
        <v>161</v>
      </c>
    </row>
    <row r="41" spans="1:13">
      <c r="A41" s="2" t="s">
        <v>97</v>
      </c>
      <c r="B41" s="10" t="s">
        <v>98</v>
      </c>
      <c r="C41" s="10" t="s">
        <v>99</v>
      </c>
      <c r="D41" s="2" t="s">
        <v>49</v>
      </c>
      <c r="E41" s="10" t="s">
        <v>46</v>
      </c>
      <c r="F41" s="10" t="s">
        <v>47</v>
      </c>
      <c r="G41" s="10" t="s">
        <v>48</v>
      </c>
      <c r="H41" s="3">
        <f>67</f>
        <v>67</v>
      </c>
      <c r="I41" s="2" t="s">
        <v>49</v>
      </c>
      <c r="J41" s="10" t="s">
        <v>46</v>
      </c>
      <c r="K41" s="10" t="s">
        <v>47</v>
      </c>
      <c r="L41" s="10" t="s">
        <v>48</v>
      </c>
      <c r="M41" s="3">
        <f>30</f>
        <v>30</v>
      </c>
    </row>
    <row r="42" spans="1:13">
      <c r="A42" s="2" t="s">
        <v>97</v>
      </c>
      <c r="B42" s="10" t="s">
        <v>98</v>
      </c>
      <c r="C42" s="10" t="s">
        <v>99</v>
      </c>
      <c r="D42" s="2" t="s">
        <v>50</v>
      </c>
      <c r="E42" s="10" t="s">
        <v>73</v>
      </c>
      <c r="F42" s="10" t="s">
        <v>74</v>
      </c>
      <c r="G42" s="10" t="s">
        <v>75</v>
      </c>
      <c r="H42" s="3">
        <f>40</f>
        <v>40</v>
      </c>
      <c r="I42" s="2" t="s">
        <v>50</v>
      </c>
      <c r="J42" s="10" t="s">
        <v>70</v>
      </c>
      <c r="K42" s="10" t="s">
        <v>71</v>
      </c>
      <c r="L42" s="10" t="s">
        <v>72</v>
      </c>
      <c r="M42" s="3">
        <f>14</f>
        <v>14</v>
      </c>
    </row>
    <row r="43" spans="1:13">
      <c r="A43" s="2" t="s">
        <v>97</v>
      </c>
      <c r="B43" s="10" t="s">
        <v>98</v>
      </c>
      <c r="C43" s="10" t="s">
        <v>99</v>
      </c>
      <c r="D43" s="2" t="s">
        <v>54</v>
      </c>
      <c r="E43" s="10" t="s">
        <v>17</v>
      </c>
      <c r="F43" s="10" t="s">
        <v>18</v>
      </c>
      <c r="G43" s="10" t="s">
        <v>19</v>
      </c>
      <c r="H43" s="3">
        <f>29</f>
        <v>29</v>
      </c>
      <c r="I43" s="2" t="s">
        <v>82</v>
      </c>
      <c r="J43" s="10" t="s">
        <v>82</v>
      </c>
      <c r="K43" s="10" t="s">
        <v>82</v>
      </c>
      <c r="L43" s="10" t="s">
        <v>82</v>
      </c>
      <c r="M43" s="3" t="str">
        <f>"－"</f>
        <v>－</v>
      </c>
    </row>
    <row r="44" spans="1:13">
      <c r="A44" s="2" t="s">
        <v>97</v>
      </c>
      <c r="B44" s="10" t="s">
        <v>98</v>
      </c>
      <c r="C44" s="10" t="s">
        <v>99</v>
      </c>
      <c r="D44" s="2" t="s">
        <v>58</v>
      </c>
      <c r="E44" s="10" t="s">
        <v>59</v>
      </c>
      <c r="F44" s="10" t="s">
        <v>60</v>
      </c>
      <c r="G44" s="10" t="s">
        <v>61</v>
      </c>
      <c r="H44" s="3">
        <f>23</f>
        <v>23</v>
      </c>
      <c r="I44" s="2" t="s">
        <v>82</v>
      </c>
      <c r="J44" s="10" t="s">
        <v>82</v>
      </c>
      <c r="K44" s="10" t="s">
        <v>82</v>
      </c>
      <c r="L44" s="10" t="s">
        <v>82</v>
      </c>
      <c r="M44" s="3" t="str">
        <f>"－"</f>
        <v>－</v>
      </c>
    </row>
    <row r="45" spans="1:13">
      <c r="A45" s="2" t="s">
        <v>97</v>
      </c>
      <c r="B45" s="10" t="s">
        <v>98</v>
      </c>
      <c r="C45" s="10" t="s">
        <v>99</v>
      </c>
      <c r="D45" s="2" t="s">
        <v>65</v>
      </c>
      <c r="E45" s="10" t="s">
        <v>70</v>
      </c>
      <c r="F45" s="10" t="s">
        <v>71</v>
      </c>
      <c r="G45" s="10" t="s">
        <v>72</v>
      </c>
      <c r="H45" s="3">
        <f>14</f>
        <v>14</v>
      </c>
      <c r="I45" s="2" t="s">
        <v>82</v>
      </c>
      <c r="J45" s="10" t="s">
        <v>82</v>
      </c>
      <c r="K45" s="10" t="s">
        <v>82</v>
      </c>
      <c r="L45" s="10" t="s">
        <v>82</v>
      </c>
      <c r="M45" s="3" t="str">
        <f>"－"</f>
        <v>－</v>
      </c>
    </row>
    <row r="46" spans="1:13">
      <c r="A46" s="2" t="s">
        <v>97</v>
      </c>
      <c r="B46" s="10" t="s">
        <v>98</v>
      </c>
      <c r="C46" s="10" t="s">
        <v>99</v>
      </c>
      <c r="D46" s="2" t="s">
        <v>69</v>
      </c>
      <c r="E46" s="10" t="s">
        <v>62</v>
      </c>
      <c r="F46" s="10" t="s">
        <v>63</v>
      </c>
      <c r="G46" s="10" t="s">
        <v>64</v>
      </c>
      <c r="H46" s="3">
        <f>4</f>
        <v>4</v>
      </c>
      <c r="I46" s="2" t="s">
        <v>82</v>
      </c>
      <c r="J46" s="10" t="s">
        <v>82</v>
      </c>
      <c r="K46" s="10" t="s">
        <v>82</v>
      </c>
      <c r="L46" s="10" t="s">
        <v>82</v>
      </c>
      <c r="M46" s="3" t="str">
        <f>"－"</f>
        <v>－</v>
      </c>
    </row>
    <row r="47" spans="1:13">
      <c r="A47" s="2" t="s">
        <v>100</v>
      </c>
      <c r="B47" s="10" t="s">
        <v>101</v>
      </c>
      <c r="C47" s="10" t="s">
        <v>102</v>
      </c>
      <c r="D47" s="2" t="s">
        <v>16</v>
      </c>
      <c r="E47" s="10" t="s">
        <v>17</v>
      </c>
      <c r="F47" s="10" t="s">
        <v>18</v>
      </c>
      <c r="G47" s="10" t="s">
        <v>19</v>
      </c>
      <c r="H47" s="3">
        <f>100</f>
        <v>100</v>
      </c>
      <c r="I47" s="2" t="s">
        <v>16</v>
      </c>
      <c r="J47" s="10" t="s">
        <v>31</v>
      </c>
      <c r="K47" s="10" t="s">
        <v>32</v>
      </c>
      <c r="L47" s="10" t="s">
        <v>33</v>
      </c>
      <c r="M47" s="3">
        <f>100</f>
        <v>100</v>
      </c>
    </row>
    <row r="48" spans="1:13">
      <c r="A48" s="2" t="s">
        <v>100</v>
      </c>
      <c r="B48" s="10" t="s">
        <v>101</v>
      </c>
      <c r="C48" s="10" t="s">
        <v>102</v>
      </c>
      <c r="D48" s="2" t="s">
        <v>20</v>
      </c>
      <c r="E48" s="10" t="s">
        <v>70</v>
      </c>
      <c r="F48" s="10" t="s">
        <v>71</v>
      </c>
      <c r="G48" s="10" t="s">
        <v>72</v>
      </c>
      <c r="H48" s="3">
        <f>69</f>
        <v>69</v>
      </c>
      <c r="I48" s="2" t="s">
        <v>20</v>
      </c>
      <c r="J48" s="10" t="s">
        <v>70</v>
      </c>
      <c r="K48" s="10" t="s">
        <v>71</v>
      </c>
      <c r="L48" s="10" t="s">
        <v>72</v>
      </c>
      <c r="M48" s="3">
        <f>69</f>
        <v>69</v>
      </c>
    </row>
    <row r="49" spans="1:13">
      <c r="A49" s="2" t="s">
        <v>100</v>
      </c>
      <c r="B49" s="10" t="s">
        <v>103</v>
      </c>
      <c r="C49" s="10" t="s">
        <v>104</v>
      </c>
      <c r="D49" s="2" t="s">
        <v>16</v>
      </c>
      <c r="E49" s="10" t="s">
        <v>31</v>
      </c>
      <c r="F49" s="10" t="s">
        <v>32</v>
      </c>
      <c r="G49" s="10" t="s">
        <v>33</v>
      </c>
      <c r="H49" s="3">
        <f>444</f>
        <v>444</v>
      </c>
      <c r="I49" s="2" t="s">
        <v>16</v>
      </c>
      <c r="J49" s="10" t="s">
        <v>31</v>
      </c>
      <c r="K49" s="10" t="s">
        <v>32</v>
      </c>
      <c r="L49" s="10" t="s">
        <v>33</v>
      </c>
      <c r="M49" s="3">
        <f>444</f>
        <v>444</v>
      </c>
    </row>
    <row r="50" spans="1:13">
      <c r="A50" s="2" t="s">
        <v>100</v>
      </c>
      <c r="B50" s="10" t="s">
        <v>103</v>
      </c>
      <c r="C50" s="10" t="s">
        <v>104</v>
      </c>
      <c r="D50" s="2" t="s">
        <v>20</v>
      </c>
      <c r="E50" s="10" t="s">
        <v>70</v>
      </c>
      <c r="F50" s="10" t="s">
        <v>71</v>
      </c>
      <c r="G50" s="10" t="s">
        <v>72</v>
      </c>
      <c r="H50" s="3">
        <f>2</f>
        <v>2</v>
      </c>
      <c r="I50" s="2" t="s">
        <v>20</v>
      </c>
      <c r="J50" s="10" t="s">
        <v>70</v>
      </c>
      <c r="K50" s="10" t="s">
        <v>71</v>
      </c>
      <c r="L50" s="10" t="s">
        <v>72</v>
      </c>
      <c r="M50" s="3">
        <f>2</f>
        <v>2</v>
      </c>
    </row>
    <row r="51" spans="1:13">
      <c r="A51" s="2" t="s">
        <v>100</v>
      </c>
      <c r="B51" s="10" t="s">
        <v>105</v>
      </c>
      <c r="C51" s="10" t="s">
        <v>106</v>
      </c>
      <c r="D51" s="2" t="s">
        <v>16</v>
      </c>
      <c r="E51" s="10" t="s">
        <v>21</v>
      </c>
      <c r="F51" s="10" t="s">
        <v>22</v>
      </c>
      <c r="G51" s="10" t="s">
        <v>23</v>
      </c>
      <c r="H51" s="3">
        <f>200</f>
        <v>200</v>
      </c>
      <c r="I51" s="2" t="s">
        <v>16</v>
      </c>
      <c r="J51" s="10" t="s">
        <v>21</v>
      </c>
      <c r="K51" s="10" t="s">
        <v>22</v>
      </c>
      <c r="L51" s="10" t="s">
        <v>23</v>
      </c>
      <c r="M51" s="3">
        <f>200</f>
        <v>200</v>
      </c>
    </row>
    <row r="52" spans="1:13">
      <c r="A52" s="2" t="s">
        <v>100</v>
      </c>
      <c r="B52" s="10" t="s">
        <v>105</v>
      </c>
      <c r="C52" s="10" t="s">
        <v>106</v>
      </c>
      <c r="D52" s="2" t="s">
        <v>20</v>
      </c>
      <c r="E52" s="10" t="s">
        <v>70</v>
      </c>
      <c r="F52" s="10" t="s">
        <v>71</v>
      </c>
      <c r="G52" s="10" t="s">
        <v>72</v>
      </c>
      <c r="H52" s="3">
        <f>12</f>
        <v>12</v>
      </c>
      <c r="I52" s="2" t="s">
        <v>20</v>
      </c>
      <c r="J52" s="10" t="s">
        <v>70</v>
      </c>
      <c r="K52" s="10" t="s">
        <v>71</v>
      </c>
      <c r="L52" s="10" t="s">
        <v>72</v>
      </c>
      <c r="M52" s="3">
        <f>12</f>
        <v>12</v>
      </c>
    </row>
    <row r="53" spans="1:13">
      <c r="A53" s="2" t="s">
        <v>100</v>
      </c>
      <c r="B53" s="10" t="s">
        <v>107</v>
      </c>
      <c r="C53" s="10" t="s">
        <v>108</v>
      </c>
      <c r="D53" s="2" t="s">
        <v>16</v>
      </c>
      <c r="E53" s="10" t="s">
        <v>70</v>
      </c>
      <c r="F53" s="10" t="s">
        <v>71</v>
      </c>
      <c r="G53" s="10" t="s">
        <v>72</v>
      </c>
      <c r="H53" s="3">
        <f>2</f>
        <v>2</v>
      </c>
      <c r="I53" s="2" t="s">
        <v>16</v>
      </c>
      <c r="J53" s="10" t="s">
        <v>70</v>
      </c>
      <c r="K53" s="10" t="s">
        <v>71</v>
      </c>
      <c r="L53" s="10" t="s">
        <v>72</v>
      </c>
      <c r="M53" s="3">
        <f>2</f>
        <v>2</v>
      </c>
    </row>
    <row r="54" spans="1:13">
      <c r="A54" s="2" t="s">
        <v>100</v>
      </c>
      <c r="B54" s="10" t="s">
        <v>109</v>
      </c>
      <c r="C54" s="10" t="s">
        <v>110</v>
      </c>
      <c r="D54" s="2" t="s">
        <v>16</v>
      </c>
      <c r="E54" s="10" t="s">
        <v>35</v>
      </c>
      <c r="F54" s="10" t="s">
        <v>36</v>
      </c>
      <c r="G54" s="10" t="s">
        <v>37</v>
      </c>
      <c r="H54" s="3">
        <f>300</f>
        <v>300</v>
      </c>
      <c r="I54" s="2" t="s">
        <v>16</v>
      </c>
      <c r="J54" s="10" t="s">
        <v>17</v>
      </c>
      <c r="K54" s="10" t="s">
        <v>18</v>
      </c>
      <c r="L54" s="10" t="s">
        <v>19</v>
      </c>
      <c r="M54" s="3">
        <f>300</f>
        <v>300</v>
      </c>
    </row>
    <row r="55" spans="1:13">
      <c r="A55" s="2" t="s">
        <v>100</v>
      </c>
      <c r="B55" s="10" t="s">
        <v>109</v>
      </c>
      <c r="C55" s="10" t="s">
        <v>110</v>
      </c>
      <c r="D55" s="2" t="s">
        <v>20</v>
      </c>
      <c r="E55" s="10" t="s">
        <v>17</v>
      </c>
      <c r="F55" s="10" t="s">
        <v>18</v>
      </c>
      <c r="G55" s="10" t="s">
        <v>19</v>
      </c>
      <c r="H55" s="3">
        <f>100</f>
        <v>100</v>
      </c>
      <c r="I55" s="2" t="s">
        <v>20</v>
      </c>
      <c r="J55" s="10" t="s">
        <v>43</v>
      </c>
      <c r="K55" s="10" t="s">
        <v>44</v>
      </c>
      <c r="L55" s="10" t="s">
        <v>45</v>
      </c>
      <c r="M55" s="3">
        <f>100</f>
        <v>100</v>
      </c>
    </row>
    <row r="56" spans="1:13">
      <c r="A56" s="2" t="s">
        <v>100</v>
      </c>
      <c r="B56" s="10" t="s">
        <v>109</v>
      </c>
      <c r="C56" s="10" t="s">
        <v>110</v>
      </c>
      <c r="D56" s="2" t="s">
        <v>27</v>
      </c>
      <c r="E56" s="10" t="s">
        <v>70</v>
      </c>
      <c r="F56" s="10" t="s">
        <v>71</v>
      </c>
      <c r="G56" s="10" t="s">
        <v>72</v>
      </c>
      <c r="H56" s="3">
        <f>39</f>
        <v>39</v>
      </c>
      <c r="I56" s="2" t="s">
        <v>27</v>
      </c>
      <c r="J56" s="10" t="s">
        <v>70</v>
      </c>
      <c r="K56" s="10" t="s">
        <v>71</v>
      </c>
      <c r="L56" s="10" t="s">
        <v>72</v>
      </c>
      <c r="M56" s="3">
        <f>39</f>
        <v>39</v>
      </c>
    </row>
    <row r="57" spans="1:13">
      <c r="A57" s="2" t="s">
        <v>100</v>
      </c>
      <c r="B57" s="10" t="s">
        <v>111</v>
      </c>
      <c r="C57" s="10" t="s">
        <v>112</v>
      </c>
      <c r="D57" s="2" t="s">
        <v>16</v>
      </c>
      <c r="E57" s="10" t="s">
        <v>70</v>
      </c>
      <c r="F57" s="10" t="s">
        <v>71</v>
      </c>
      <c r="G57" s="10" t="s">
        <v>72</v>
      </c>
      <c r="H57" s="3">
        <f>2</f>
        <v>2</v>
      </c>
      <c r="I57" s="2" t="s">
        <v>16</v>
      </c>
      <c r="J57" s="10" t="s">
        <v>70</v>
      </c>
      <c r="K57" s="10" t="s">
        <v>71</v>
      </c>
      <c r="L57" s="10" t="s">
        <v>72</v>
      </c>
      <c r="M57" s="3">
        <f>2</f>
        <v>2</v>
      </c>
    </row>
    <row r="58" spans="1:13">
      <c r="A58" s="2" t="s">
        <v>100</v>
      </c>
      <c r="B58" s="10" t="s">
        <v>113</v>
      </c>
      <c r="C58" s="10" t="s">
        <v>114</v>
      </c>
      <c r="D58" s="2" t="s">
        <v>16</v>
      </c>
      <c r="E58" s="10" t="s">
        <v>70</v>
      </c>
      <c r="F58" s="10" t="s">
        <v>71</v>
      </c>
      <c r="G58" s="10" t="s">
        <v>72</v>
      </c>
      <c r="H58" s="3">
        <f>11</f>
        <v>11</v>
      </c>
      <c r="I58" s="2" t="s">
        <v>16</v>
      </c>
      <c r="J58" s="10" t="s">
        <v>70</v>
      </c>
      <c r="K58" s="10" t="s">
        <v>71</v>
      </c>
      <c r="L58" s="10" t="s">
        <v>72</v>
      </c>
      <c r="M58" s="3">
        <f>11</f>
        <v>11</v>
      </c>
    </row>
    <row r="59" spans="1:13">
      <c r="A59" s="2" t="s">
        <v>100</v>
      </c>
      <c r="B59" s="10" t="s">
        <v>115</v>
      </c>
      <c r="C59" s="10" t="s">
        <v>116</v>
      </c>
      <c r="D59" s="2" t="s">
        <v>16</v>
      </c>
      <c r="E59" s="10" t="s">
        <v>31</v>
      </c>
      <c r="F59" s="10" t="s">
        <v>32</v>
      </c>
      <c r="G59" s="10" t="s">
        <v>33</v>
      </c>
      <c r="H59" s="3">
        <f>30</f>
        <v>30</v>
      </c>
      <c r="I59" s="2" t="s">
        <v>16</v>
      </c>
      <c r="J59" s="10" t="s">
        <v>31</v>
      </c>
      <c r="K59" s="10" t="s">
        <v>32</v>
      </c>
      <c r="L59" s="10" t="s">
        <v>33</v>
      </c>
      <c r="M59" s="3">
        <f>30</f>
        <v>30</v>
      </c>
    </row>
    <row r="60" spans="1:13">
      <c r="A60" s="2" t="s">
        <v>100</v>
      </c>
      <c r="B60" s="10" t="s">
        <v>117</v>
      </c>
      <c r="C60" s="10" t="s">
        <v>118</v>
      </c>
      <c r="D60" s="2" t="s">
        <v>16</v>
      </c>
      <c r="E60" s="10" t="s">
        <v>35</v>
      </c>
      <c r="F60" s="10" t="s">
        <v>36</v>
      </c>
      <c r="G60" s="10" t="s">
        <v>37</v>
      </c>
      <c r="H60" s="3">
        <f>30</f>
        <v>30</v>
      </c>
      <c r="I60" s="2" t="s">
        <v>16</v>
      </c>
      <c r="J60" s="10" t="s">
        <v>35</v>
      </c>
      <c r="K60" s="10" t="s">
        <v>36</v>
      </c>
      <c r="L60" s="10" t="s">
        <v>37</v>
      </c>
      <c r="M60" s="3">
        <f>30</f>
        <v>30</v>
      </c>
    </row>
    <row r="61" spans="1:13">
      <c r="A61" s="2" t="s">
        <v>100</v>
      </c>
      <c r="B61" s="10" t="s">
        <v>117</v>
      </c>
      <c r="C61" s="10" t="s">
        <v>118</v>
      </c>
      <c r="D61" s="2" t="s">
        <v>20</v>
      </c>
      <c r="E61" s="10" t="s">
        <v>70</v>
      </c>
      <c r="F61" s="10" t="s">
        <v>71</v>
      </c>
      <c r="G61" s="10" t="s">
        <v>72</v>
      </c>
      <c r="H61" s="3">
        <f>6</f>
        <v>6</v>
      </c>
      <c r="I61" s="2" t="s">
        <v>20</v>
      </c>
      <c r="J61" s="10" t="s">
        <v>70</v>
      </c>
      <c r="K61" s="10" t="s">
        <v>71</v>
      </c>
      <c r="L61" s="10" t="s">
        <v>72</v>
      </c>
      <c r="M61" s="3">
        <f>6</f>
        <v>6</v>
      </c>
    </row>
    <row r="62" spans="1:13">
      <c r="A62" s="2" t="s">
        <v>100</v>
      </c>
      <c r="B62" s="10" t="s">
        <v>119</v>
      </c>
      <c r="C62" s="10" t="s">
        <v>120</v>
      </c>
      <c r="D62" s="2" t="s">
        <v>16</v>
      </c>
      <c r="E62" s="10" t="s">
        <v>70</v>
      </c>
      <c r="F62" s="10" t="s">
        <v>71</v>
      </c>
      <c r="G62" s="10" t="s">
        <v>72</v>
      </c>
      <c r="H62" s="3">
        <f>2</f>
        <v>2</v>
      </c>
      <c r="I62" s="2" t="s">
        <v>16</v>
      </c>
      <c r="J62" s="10" t="s">
        <v>70</v>
      </c>
      <c r="K62" s="10" t="s">
        <v>71</v>
      </c>
      <c r="L62" s="10" t="s">
        <v>72</v>
      </c>
      <c r="M62" s="3">
        <f>2</f>
        <v>2</v>
      </c>
    </row>
    <row r="63" spans="1:13">
      <c r="A63" s="2" t="s">
        <v>100</v>
      </c>
      <c r="B63" s="10" t="s">
        <v>121</v>
      </c>
      <c r="C63" s="10" t="s">
        <v>122</v>
      </c>
      <c r="D63" s="2" t="s">
        <v>16</v>
      </c>
      <c r="E63" s="10" t="s">
        <v>35</v>
      </c>
      <c r="F63" s="10" t="s">
        <v>36</v>
      </c>
      <c r="G63" s="10" t="s">
        <v>37</v>
      </c>
      <c r="H63" s="3">
        <f>1250</f>
        <v>1250</v>
      </c>
      <c r="I63" s="2" t="s">
        <v>16</v>
      </c>
      <c r="J63" s="10" t="s">
        <v>17</v>
      </c>
      <c r="K63" s="10" t="s">
        <v>18</v>
      </c>
      <c r="L63" s="10" t="s">
        <v>19</v>
      </c>
      <c r="M63" s="3">
        <f>1350</f>
        <v>1350</v>
      </c>
    </row>
    <row r="64" spans="1:13">
      <c r="A64" s="2" t="s">
        <v>100</v>
      </c>
      <c r="B64" s="10" t="s">
        <v>121</v>
      </c>
      <c r="C64" s="10" t="s">
        <v>122</v>
      </c>
      <c r="D64" s="2" t="s">
        <v>20</v>
      </c>
      <c r="E64" s="10" t="s">
        <v>51</v>
      </c>
      <c r="F64" s="10" t="s">
        <v>52</v>
      </c>
      <c r="G64" s="10" t="s">
        <v>53</v>
      </c>
      <c r="H64" s="3">
        <f>915</f>
        <v>915</v>
      </c>
      <c r="I64" s="2" t="s">
        <v>20</v>
      </c>
      <c r="J64" s="10" t="s">
        <v>51</v>
      </c>
      <c r="K64" s="10" t="s">
        <v>52</v>
      </c>
      <c r="L64" s="10" t="s">
        <v>53</v>
      </c>
      <c r="M64" s="3">
        <f>915</f>
        <v>915</v>
      </c>
    </row>
    <row r="65" spans="1:13">
      <c r="A65" s="2" t="s">
        <v>100</v>
      </c>
      <c r="B65" s="10" t="s">
        <v>121</v>
      </c>
      <c r="C65" s="10" t="s">
        <v>122</v>
      </c>
      <c r="D65" s="2" t="s">
        <v>27</v>
      </c>
      <c r="E65" s="10" t="s">
        <v>43</v>
      </c>
      <c r="F65" s="10" t="s">
        <v>44</v>
      </c>
      <c r="G65" s="10" t="s">
        <v>45</v>
      </c>
      <c r="H65" s="3">
        <f>100</f>
        <v>100</v>
      </c>
      <c r="I65" s="2" t="s">
        <v>27</v>
      </c>
      <c r="J65" s="10" t="s">
        <v>70</v>
      </c>
      <c r="K65" s="10" t="s">
        <v>71</v>
      </c>
      <c r="L65" s="10" t="s">
        <v>72</v>
      </c>
      <c r="M65" s="3">
        <f>60</f>
        <v>60</v>
      </c>
    </row>
    <row r="66" spans="1:13">
      <c r="A66" s="2" t="s">
        <v>100</v>
      </c>
      <c r="B66" s="10" t="s">
        <v>121</v>
      </c>
      <c r="C66" s="10" t="s">
        <v>122</v>
      </c>
      <c r="D66" s="2" t="s">
        <v>34</v>
      </c>
      <c r="E66" s="10" t="s">
        <v>70</v>
      </c>
      <c r="F66" s="10" t="s">
        <v>71</v>
      </c>
      <c r="G66" s="10" t="s">
        <v>72</v>
      </c>
      <c r="H66" s="3">
        <f>60</f>
        <v>60</v>
      </c>
      <c r="I66" s="2" t="s">
        <v>82</v>
      </c>
      <c r="J66" s="10" t="s">
        <v>82</v>
      </c>
      <c r="K66" s="10" t="s">
        <v>82</v>
      </c>
      <c r="L66" s="10" t="s">
        <v>82</v>
      </c>
      <c r="M66" s="3" t="str">
        <f>"－"</f>
        <v>－</v>
      </c>
    </row>
    <row r="67" spans="1:13">
      <c r="A67" s="2" t="s">
        <v>100</v>
      </c>
      <c r="B67" s="10" t="s">
        <v>123</v>
      </c>
      <c r="C67" s="10" t="s">
        <v>124</v>
      </c>
      <c r="D67" s="2" t="s">
        <v>16</v>
      </c>
      <c r="E67" s="10" t="s">
        <v>70</v>
      </c>
      <c r="F67" s="10" t="s">
        <v>71</v>
      </c>
      <c r="G67" s="10" t="s">
        <v>72</v>
      </c>
      <c r="H67" s="3">
        <f>3</f>
        <v>3</v>
      </c>
      <c r="I67" s="2" t="s">
        <v>16</v>
      </c>
      <c r="J67" s="10" t="s">
        <v>70</v>
      </c>
      <c r="K67" s="10" t="s">
        <v>71</v>
      </c>
      <c r="L67" s="10" t="s">
        <v>72</v>
      </c>
      <c r="M67" s="3">
        <f>3</f>
        <v>3</v>
      </c>
    </row>
    <row r="68" spans="1:13">
      <c r="A68" s="2" t="s">
        <v>100</v>
      </c>
      <c r="B68" s="10" t="s">
        <v>125</v>
      </c>
      <c r="C68" s="10" t="s">
        <v>126</v>
      </c>
      <c r="D68" s="2" t="s">
        <v>16</v>
      </c>
      <c r="E68" s="10" t="s">
        <v>31</v>
      </c>
      <c r="F68" s="10" t="s">
        <v>32</v>
      </c>
      <c r="G68" s="10" t="s">
        <v>33</v>
      </c>
      <c r="H68" s="3">
        <f>100</f>
        <v>100</v>
      </c>
      <c r="I68" s="2" t="s">
        <v>16</v>
      </c>
      <c r="J68" s="10" t="s">
        <v>17</v>
      </c>
      <c r="K68" s="10" t="s">
        <v>18</v>
      </c>
      <c r="L68" s="10" t="s">
        <v>19</v>
      </c>
      <c r="M68" s="3">
        <f>100</f>
        <v>100</v>
      </c>
    </row>
    <row r="69" spans="1:13">
      <c r="A69" s="2" t="s">
        <v>100</v>
      </c>
      <c r="B69" s="10" t="s">
        <v>125</v>
      </c>
      <c r="C69" s="10" t="s">
        <v>126</v>
      </c>
      <c r="D69" s="2" t="s">
        <v>20</v>
      </c>
      <c r="E69" s="10" t="s">
        <v>70</v>
      </c>
      <c r="F69" s="10" t="s">
        <v>71</v>
      </c>
      <c r="G69" s="10" t="s">
        <v>72</v>
      </c>
      <c r="H69" s="3">
        <f>15</f>
        <v>15</v>
      </c>
      <c r="I69" s="2" t="s">
        <v>20</v>
      </c>
      <c r="J69" s="10" t="s">
        <v>70</v>
      </c>
      <c r="K69" s="10" t="s">
        <v>71</v>
      </c>
      <c r="L69" s="10" t="s">
        <v>72</v>
      </c>
      <c r="M69" s="3">
        <f>15</f>
        <v>15</v>
      </c>
    </row>
    <row r="70" spans="1:13">
      <c r="A70" s="2" t="s">
        <v>100</v>
      </c>
      <c r="B70" s="10" t="s">
        <v>127</v>
      </c>
      <c r="C70" s="10" t="s">
        <v>128</v>
      </c>
      <c r="D70" s="2" t="s">
        <v>16</v>
      </c>
      <c r="E70" s="10" t="s">
        <v>70</v>
      </c>
      <c r="F70" s="10" t="s">
        <v>71</v>
      </c>
      <c r="G70" s="10" t="s">
        <v>72</v>
      </c>
      <c r="H70" s="3">
        <f>3</f>
        <v>3</v>
      </c>
      <c r="I70" s="2" t="s">
        <v>16</v>
      </c>
      <c r="J70" s="10" t="s">
        <v>70</v>
      </c>
      <c r="K70" s="10" t="s">
        <v>71</v>
      </c>
      <c r="L70" s="10" t="s">
        <v>72</v>
      </c>
      <c r="M70" s="3">
        <f>3</f>
        <v>3</v>
      </c>
    </row>
    <row r="71" spans="1:13">
      <c r="A71" s="2" t="s">
        <v>100</v>
      </c>
      <c r="B71" s="10" t="s">
        <v>129</v>
      </c>
      <c r="C71" s="10" t="s">
        <v>130</v>
      </c>
      <c r="D71" s="2" t="s">
        <v>16</v>
      </c>
      <c r="E71" s="10" t="s">
        <v>39</v>
      </c>
      <c r="F71" s="10" t="s">
        <v>40</v>
      </c>
      <c r="G71" s="10" t="s">
        <v>41</v>
      </c>
      <c r="H71" s="3">
        <f>1000</f>
        <v>1000</v>
      </c>
      <c r="I71" s="2" t="s">
        <v>16</v>
      </c>
      <c r="J71" s="10" t="s">
        <v>39</v>
      </c>
      <c r="K71" s="10" t="s">
        <v>40</v>
      </c>
      <c r="L71" s="10" t="s">
        <v>41</v>
      </c>
      <c r="M71" s="3">
        <f>1000</f>
        <v>1000</v>
      </c>
    </row>
    <row r="72" spans="1:13">
      <c r="A72" s="2" t="s">
        <v>100</v>
      </c>
      <c r="B72" s="10" t="s">
        <v>129</v>
      </c>
      <c r="C72" s="10" t="s">
        <v>130</v>
      </c>
      <c r="D72" s="2" t="s">
        <v>20</v>
      </c>
      <c r="E72" s="10" t="s">
        <v>73</v>
      </c>
      <c r="F72" s="10" t="s">
        <v>74</v>
      </c>
      <c r="G72" s="10" t="s">
        <v>75</v>
      </c>
      <c r="H72" s="3">
        <f>300</f>
        <v>300</v>
      </c>
      <c r="I72" s="2" t="s">
        <v>20</v>
      </c>
      <c r="J72" s="10" t="s">
        <v>62</v>
      </c>
      <c r="K72" s="10" t="s">
        <v>63</v>
      </c>
      <c r="L72" s="10" t="s">
        <v>64</v>
      </c>
      <c r="M72" s="3">
        <f>200</f>
        <v>200</v>
      </c>
    </row>
    <row r="73" spans="1:13">
      <c r="A73" s="2" t="s">
        <v>100</v>
      </c>
      <c r="B73" s="10" t="s">
        <v>129</v>
      </c>
      <c r="C73" s="10" t="s">
        <v>130</v>
      </c>
      <c r="D73" s="2" t="s">
        <v>27</v>
      </c>
      <c r="E73" s="10" t="s">
        <v>70</v>
      </c>
      <c r="F73" s="10" t="s">
        <v>71</v>
      </c>
      <c r="G73" s="10" t="s">
        <v>72</v>
      </c>
      <c r="H73" s="3">
        <f>72</f>
        <v>72</v>
      </c>
      <c r="I73" s="2" t="s">
        <v>27</v>
      </c>
      <c r="J73" s="10" t="s">
        <v>17</v>
      </c>
      <c r="K73" s="10" t="s">
        <v>18</v>
      </c>
      <c r="L73" s="10" t="s">
        <v>19</v>
      </c>
      <c r="M73" s="3">
        <f>100</f>
        <v>100</v>
      </c>
    </row>
    <row r="74" spans="1:13">
      <c r="A74" s="2" t="s">
        <v>100</v>
      </c>
      <c r="B74" s="10" t="s">
        <v>129</v>
      </c>
      <c r="C74" s="10" t="s">
        <v>130</v>
      </c>
      <c r="D74" s="2" t="s">
        <v>82</v>
      </c>
      <c r="E74" s="10" t="s">
        <v>82</v>
      </c>
      <c r="F74" s="10" t="s">
        <v>82</v>
      </c>
      <c r="G74" s="10" t="s">
        <v>82</v>
      </c>
      <c r="H74" s="3" t="str">
        <f>"－"</f>
        <v>－</v>
      </c>
      <c r="I74" s="2" t="s">
        <v>34</v>
      </c>
      <c r="J74" s="10" t="s">
        <v>70</v>
      </c>
      <c r="K74" s="10" t="s">
        <v>71</v>
      </c>
      <c r="L74" s="10" t="s">
        <v>72</v>
      </c>
      <c r="M74" s="3">
        <f>72</f>
        <v>72</v>
      </c>
    </row>
    <row r="75" spans="1:13">
      <c r="A75" s="2" t="s">
        <v>100</v>
      </c>
      <c r="B75" s="10" t="s">
        <v>131</v>
      </c>
      <c r="C75" s="10" t="s">
        <v>132</v>
      </c>
      <c r="D75" s="2" t="s">
        <v>16</v>
      </c>
      <c r="E75" s="10" t="s">
        <v>70</v>
      </c>
      <c r="F75" s="10" t="s">
        <v>71</v>
      </c>
      <c r="G75" s="10" t="s">
        <v>72</v>
      </c>
      <c r="H75" s="3">
        <f>7</f>
        <v>7</v>
      </c>
      <c r="I75" s="2" t="s">
        <v>16</v>
      </c>
      <c r="J75" s="10" t="s">
        <v>70</v>
      </c>
      <c r="K75" s="10" t="s">
        <v>71</v>
      </c>
      <c r="L75" s="10" t="s">
        <v>72</v>
      </c>
      <c r="M75" s="3">
        <f>7</f>
        <v>7</v>
      </c>
    </row>
    <row r="76" spans="1:13">
      <c r="A76" s="2" t="s">
        <v>100</v>
      </c>
      <c r="B76" s="10" t="s">
        <v>133</v>
      </c>
      <c r="C76" s="10" t="s">
        <v>134</v>
      </c>
      <c r="D76" s="2" t="s">
        <v>16</v>
      </c>
      <c r="E76" s="10" t="s">
        <v>70</v>
      </c>
      <c r="F76" s="10" t="s">
        <v>71</v>
      </c>
      <c r="G76" s="10" t="s">
        <v>72</v>
      </c>
      <c r="H76" s="3">
        <f>6</f>
        <v>6</v>
      </c>
      <c r="I76" s="2" t="s">
        <v>16</v>
      </c>
      <c r="J76" s="10" t="s">
        <v>70</v>
      </c>
      <c r="K76" s="10" t="s">
        <v>71</v>
      </c>
      <c r="L76" s="10" t="s">
        <v>72</v>
      </c>
      <c r="M76" s="3">
        <f>6</f>
        <v>6</v>
      </c>
    </row>
    <row r="77" spans="1:13">
      <c r="A77" s="2" t="s">
        <v>100</v>
      </c>
      <c r="B77" s="10" t="s">
        <v>135</v>
      </c>
      <c r="C77" s="10" t="s">
        <v>136</v>
      </c>
      <c r="D77" s="2" t="s">
        <v>16</v>
      </c>
      <c r="E77" s="10" t="s">
        <v>70</v>
      </c>
      <c r="F77" s="10" t="s">
        <v>71</v>
      </c>
      <c r="G77" s="10" t="s">
        <v>72</v>
      </c>
      <c r="H77" s="3">
        <f>2</f>
        <v>2</v>
      </c>
      <c r="I77" s="2" t="s">
        <v>16</v>
      </c>
      <c r="J77" s="10" t="s">
        <v>70</v>
      </c>
      <c r="K77" s="10" t="s">
        <v>71</v>
      </c>
      <c r="L77" s="10" t="s">
        <v>72</v>
      </c>
      <c r="M77" s="3">
        <f>2</f>
        <v>2</v>
      </c>
    </row>
    <row r="78" spans="1:13">
      <c r="A78" s="2" t="s">
        <v>100</v>
      </c>
      <c r="B78" s="10" t="s">
        <v>137</v>
      </c>
      <c r="C78" s="10" t="s">
        <v>138</v>
      </c>
      <c r="D78" s="2" t="s">
        <v>16</v>
      </c>
      <c r="E78" s="10" t="s">
        <v>35</v>
      </c>
      <c r="F78" s="10" t="s">
        <v>36</v>
      </c>
      <c r="G78" s="10" t="s">
        <v>37</v>
      </c>
      <c r="H78" s="3">
        <f>890</f>
        <v>890</v>
      </c>
      <c r="I78" s="2" t="s">
        <v>16</v>
      </c>
      <c r="J78" s="10" t="s">
        <v>17</v>
      </c>
      <c r="K78" s="10" t="s">
        <v>18</v>
      </c>
      <c r="L78" s="10" t="s">
        <v>19</v>
      </c>
      <c r="M78" s="3">
        <f>860</f>
        <v>860</v>
      </c>
    </row>
    <row r="79" spans="1:13">
      <c r="A79" s="2" t="s">
        <v>100</v>
      </c>
      <c r="B79" s="10" t="s">
        <v>137</v>
      </c>
      <c r="C79" s="10" t="s">
        <v>138</v>
      </c>
      <c r="D79" s="2" t="s">
        <v>20</v>
      </c>
      <c r="E79" s="10" t="s">
        <v>46</v>
      </c>
      <c r="F79" s="10" t="s">
        <v>47</v>
      </c>
      <c r="G79" s="10" t="s">
        <v>48</v>
      </c>
      <c r="H79" s="3">
        <f>200</f>
        <v>200</v>
      </c>
      <c r="I79" s="2" t="s">
        <v>20</v>
      </c>
      <c r="J79" s="10" t="s">
        <v>62</v>
      </c>
      <c r="K79" s="10" t="s">
        <v>63</v>
      </c>
      <c r="L79" s="10" t="s">
        <v>64</v>
      </c>
      <c r="M79" s="3">
        <f>200</f>
        <v>200</v>
      </c>
    </row>
    <row r="80" spans="1:13">
      <c r="A80" s="2" t="s">
        <v>100</v>
      </c>
      <c r="B80" s="10" t="s">
        <v>137</v>
      </c>
      <c r="C80" s="10" t="s">
        <v>138</v>
      </c>
      <c r="D80" s="2" t="s">
        <v>27</v>
      </c>
      <c r="E80" s="10" t="s">
        <v>70</v>
      </c>
      <c r="F80" s="10" t="s">
        <v>71</v>
      </c>
      <c r="G80" s="10" t="s">
        <v>72</v>
      </c>
      <c r="H80" s="3">
        <f>15</f>
        <v>15</v>
      </c>
      <c r="I80" s="2" t="s">
        <v>27</v>
      </c>
      <c r="J80" s="10" t="s">
        <v>35</v>
      </c>
      <c r="K80" s="10" t="s">
        <v>36</v>
      </c>
      <c r="L80" s="10" t="s">
        <v>37</v>
      </c>
      <c r="M80" s="3">
        <f>30</f>
        <v>30</v>
      </c>
    </row>
    <row r="81" spans="1:13">
      <c r="A81" s="2" t="s">
        <v>100</v>
      </c>
      <c r="B81" s="10" t="s">
        <v>137</v>
      </c>
      <c r="C81" s="10" t="s">
        <v>138</v>
      </c>
      <c r="D81" s="2" t="s">
        <v>82</v>
      </c>
      <c r="E81" s="10" t="s">
        <v>82</v>
      </c>
      <c r="F81" s="10" t="s">
        <v>82</v>
      </c>
      <c r="G81" s="10" t="s">
        <v>82</v>
      </c>
      <c r="H81" s="3" t="str">
        <f>"－"</f>
        <v>－</v>
      </c>
      <c r="I81" s="2" t="s">
        <v>34</v>
      </c>
      <c r="J81" s="10" t="s">
        <v>70</v>
      </c>
      <c r="K81" s="10" t="s">
        <v>71</v>
      </c>
      <c r="L81" s="10" t="s">
        <v>72</v>
      </c>
      <c r="M81" s="3">
        <f>15</f>
        <v>15</v>
      </c>
    </row>
    <row r="82" spans="1:13">
      <c r="A82" s="2" t="s">
        <v>100</v>
      </c>
      <c r="B82" s="10" t="s">
        <v>139</v>
      </c>
      <c r="C82" s="10" t="s">
        <v>140</v>
      </c>
      <c r="D82" s="2" t="s">
        <v>16</v>
      </c>
      <c r="E82" s="10" t="s">
        <v>31</v>
      </c>
      <c r="F82" s="10" t="s">
        <v>32</v>
      </c>
      <c r="G82" s="10" t="s">
        <v>33</v>
      </c>
      <c r="H82" s="3">
        <f>30</f>
        <v>30</v>
      </c>
      <c r="I82" s="2" t="s">
        <v>16</v>
      </c>
      <c r="J82" s="10" t="s">
        <v>31</v>
      </c>
      <c r="K82" s="10" t="s">
        <v>32</v>
      </c>
      <c r="L82" s="10" t="s">
        <v>33</v>
      </c>
      <c r="M82" s="3">
        <f>30</f>
        <v>30</v>
      </c>
    </row>
    <row r="83" spans="1:13">
      <c r="A83" s="2" t="s">
        <v>100</v>
      </c>
      <c r="B83" s="10" t="s">
        <v>141</v>
      </c>
      <c r="C83" s="10" t="s">
        <v>142</v>
      </c>
      <c r="D83" s="2" t="s">
        <v>16</v>
      </c>
      <c r="E83" s="10" t="s">
        <v>70</v>
      </c>
      <c r="F83" s="10" t="s">
        <v>71</v>
      </c>
      <c r="G83" s="10" t="s">
        <v>72</v>
      </c>
      <c r="H83" s="3">
        <f>1</f>
        <v>1</v>
      </c>
      <c r="I83" s="2" t="s">
        <v>16</v>
      </c>
      <c r="J83" s="10" t="s">
        <v>70</v>
      </c>
      <c r="K83" s="10" t="s">
        <v>71</v>
      </c>
      <c r="L83" s="10" t="s">
        <v>72</v>
      </c>
      <c r="M83" s="3">
        <f>1</f>
        <v>1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left="0.23622047244094491" right="0.23622047244094491" top="0.35433070866141736" bottom="0.47244094488188981" header="0.11811023622047245" footer="0.11811023622047245"/>
  <pageSetup paperSize="9" scale="38" fitToHeight="0" orientation="portrait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2020-08-27T05:51:56Z</cp:lastPrinted>
  <dcterms:created xsi:type="dcterms:W3CDTF">2017-12-14T02:19:15Z</dcterms:created>
  <dcterms:modified xsi:type="dcterms:W3CDTF">2022-08-18T13:48:18Z</dcterms:modified>
</cp:coreProperties>
</file>