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<sst xmlns="http://schemas.openxmlformats.org/spreadsheetml/2006/main" count="763" uniqueCount="140">
  <si>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</si>
  <si>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</si>
  <si>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</si>
  <si>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</si>
  <si>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</si>
  <si>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</si>
  <si>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</si>
  <si>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</si>
  <si>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</si>
  <si>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</si>
  <si>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</si>
  <si>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</si>
  <si>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20210928</t>
  </si>
  <si>
    <t>NK225F</t>
  </si>
  <si>
    <t>166120018</t>
  </si>
  <si>
    <t>NIKKEI 225 FUT 2112</t>
  </si>
  <si>
    <t>1</t>
  </si>
  <si>
    <t>11696</t>
  </si>
  <si>
    <t>みずほ証券</t>
  </si>
  <si>
    <t>Mizuho Securities</t>
  </si>
  <si>
    <t>2</t>
  </si>
  <si>
    <t>11560</t>
  </si>
  <si>
    <t>ゴールドマン証券</t>
  </si>
  <si>
    <t>Goldman Sachs Japan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</si>
  <si>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</si>
  <si>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</si>
  <si>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</si>
  <si>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</si>
  <si>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</si>
  <si>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</si>
  <si>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</si>
  <si>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</si>
  <si>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</si>
  <si>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</si>
  <si>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</si>
  <si>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</si>
  <si>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11746</t>
  </si>
  <si>
    <t>ＵＢＳ証券</t>
  </si>
  <si>
    <t>UBS Securities Japan</t>
  </si>
  <si>
    <t>12400</t>
  </si>
  <si>
    <t>野村証券</t>
  </si>
  <si>
    <t>The Nomura Securities</t>
  </si>
  <si>
    <t>6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</si>
  <si>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</si>
  <si>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</si>
  <si>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</si>
  <si>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</si>
  <si>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</si>
  <si>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</si>
  <si>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7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</si>
  <si>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</si>
  <si>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</si>
  <si>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</si>
  <si>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</si>
  <si>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</si>
  <si>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</si>
  <si>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8</t>
  </si>
  <si>
    <t>9</t>
  </si>
  <si>
    <t>12328</t>
  </si>
  <si>
    <t>ＳＭＢＣ日興証券</t>
  </si>
  <si>
    <t>SMBC Nikko Securities</t>
  </si>
  <si>
    <t>10</t>
  </si>
  <si>
    <t>11</t>
  </si>
  <si>
    <t>12428</t>
  </si>
  <si>
    <t>ＢＮＰパリバ証券</t>
  </si>
  <si>
    <t>BNP Paribas Securities(Japan)Limited</t>
  </si>
  <si>
    <t>12</t>
  </si>
  <si>
    <t>12336</t>
  </si>
  <si>
    <t>日産証券</t>
  </si>
  <si>
    <t>Nissan Securities</t>
  </si>
  <si>
    <t>13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</si>
  <si>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</si>
  <si>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</si>
  <si>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</si>
  <si>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</si>
  <si>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</si>
  <si>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</si>
  <si>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14</t>
  </si>
  <si>
    <t>12792</t>
  </si>
  <si>
    <t>ビーオブエー証券</t>
  </si>
  <si>
    <t>BofA Securities Japan</t>
  </si>
  <si>
    <t>15</t>
  </si>
  <si>
    <t>12176</t>
  </si>
  <si>
    <t>ドイツ証券</t>
  </si>
  <si>
    <t>Deutsche Securities</t>
  </si>
  <si>
    <t>16</t>
  </si>
  <si>
    <t>11635</t>
  </si>
  <si>
    <t>クレディ・スイス証券</t>
  </si>
  <si>
    <t>Credit Suisse Securities(Japan)</t>
  </si>
  <si>
    <t>17</t>
  </si>
  <si>
    <t>－</t>
  </si>
  <si>
    <t>18</t>
  </si>
  <si>
    <t>19</t>
  </si>
  <si>
    <t>167030018</t>
  </si>
  <si>
    <t>NIKKEI 225 FUT 2203</t>
  </si>
  <si>
    <t>NK225MF</t>
  </si>
  <si>
    <t>166100019</t>
  </si>
  <si>
    <t>MINI NK225 FUT 2110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</si>
  <si>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</si>
  <si>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</si>
  <si>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</si>
  <si>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</si>
  <si>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</si>
  <si>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</si>
  <si>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</si>
  <si>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NK225E</t>
  </si>
  <si>
    <t>136109118</t>
  </si>
  <si>
    <t>NIKKEI 225 OOP P2110-29125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</si>
  <si>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</si>
  <si>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</si>
  <si>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</si>
  <si>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</si>
  <si>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</si>
  <si>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</si>
  <si>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136109718</t>
  </si>
  <si>
    <t>NIKKEI 225 OOP P2110-29750</t>
  </si>
  <si>
    <t>136109818</t>
  </si>
  <si>
    <t>NIKKEI 225 OOP P2110-29875</t>
  </si>
  <si>
    <t>136100018</t>
  </si>
  <si>
    <t>NIKKEI 225 OOP P2110-30000</t>
  </si>
  <si>
    <t>146101118</t>
  </si>
  <si>
    <t>NIKKEI 225 OOP C2110-31125</t>
  </si>
  <si>
    <t>146101018</t>
  </si>
  <si>
    <t>NIKKEI 225 OOP C2110-31000</t>
  </si>
  <si>
    <t>146100818</t>
  </si>
  <si>
    <t>NIKKEI 225 OOP C2110-30875</t>
  </si>
  <si>
    <t>146100718</t>
  </si>
  <si>
    <t>NIKKEI 225 OOP C2110-30750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</si>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</sst>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4629</f>
        <v>4629.0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3706</f>
        <v>3706.0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3584</f>
        <v>3584.0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2870</f>
        <v>2870.0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1905</f>
        <v>1905.0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2238</f>
        <v>2238.0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1800</f>
        <v>1800.0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1865</f>
        <v>1865.0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1216</f>
        <v>1216.0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1613</f>
        <v>1613.0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1136</f>
        <v>1136.0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1576</f>
        <v>1576.0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824</f>
        <v>824.0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1238</f>
        <v>1238.0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46</v>
      </c>
      <c r="F16" s="10" t="s">
        <v>47</v>
      </c>
      <c r="G16" s="10" t="s">
        <v>48</v>
      </c>
      <c r="H16" s="3" t="n">
        <f>748</f>
        <v>748.0</v>
      </c>
      <c r="I16" s="2" t="s">
        <v>56</v>
      </c>
      <c r="J16" s="10" t="s">
        <v>21</v>
      </c>
      <c r="K16" s="10" t="s">
        <v>22</v>
      </c>
      <c r="L16" s="10" t="s">
        <v>23</v>
      </c>
      <c r="M16" s="3" t="n">
        <f>951</f>
        <v>951.0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53</v>
      </c>
      <c r="F17" s="10" t="s">
        <v>54</v>
      </c>
      <c r="G17" s="10" t="s">
        <v>55</v>
      </c>
      <c r="H17" s="3" t="n">
        <f>720</f>
        <v>720.0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526</f>
        <v>526.0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32</v>
      </c>
      <c r="F18" s="10" t="s">
        <v>33</v>
      </c>
      <c r="G18" s="10" t="s">
        <v>34</v>
      </c>
      <c r="H18" s="3" t="n">
        <f>715</f>
        <v>715.0</v>
      </c>
      <c r="I18" s="2" t="s">
        <v>61</v>
      </c>
      <c r="J18" s="10" t="s">
        <v>43</v>
      </c>
      <c r="K18" s="10" t="s">
        <v>44</v>
      </c>
      <c r="L18" s="10" t="s">
        <v>45</v>
      </c>
      <c r="M18" s="3" t="n">
        <f>465</f>
        <v>465.0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58</v>
      </c>
      <c r="F19" s="10" t="s">
        <v>59</v>
      </c>
      <c r="G19" s="10" t="s">
        <v>60</v>
      </c>
      <c r="H19" s="3" t="n">
        <f>664</f>
        <v>664.0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451</f>
        <v>451.0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39</v>
      </c>
      <c r="F20" s="10" t="s">
        <v>40</v>
      </c>
      <c r="G20" s="10" t="s">
        <v>41</v>
      </c>
      <c r="H20" s="3" t="n">
        <f>409</f>
        <v>409.0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405</f>
        <v>405.0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342</f>
        <v>342.0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305</f>
        <v>305.0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150</f>
        <v>150.0</v>
      </c>
      <c r="I22" s="2" t="s">
        <v>77</v>
      </c>
      <c r="J22" s="10" t="s">
        <v>50</v>
      </c>
      <c r="K22" s="10" t="s">
        <v>51</v>
      </c>
      <c r="L22" s="10" t="s">
        <v>52</v>
      </c>
      <c r="M22" s="3" t="n">
        <f>220</f>
        <v>220.0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137</f>
        <v>137.0</v>
      </c>
      <c r="I23" s="2" t="s">
        <v>81</v>
      </c>
      <c r="J23" s="10" t="s">
        <v>78</v>
      </c>
      <c r="K23" s="10" t="s">
        <v>79</v>
      </c>
      <c r="L23" s="10" t="s">
        <v>80</v>
      </c>
      <c r="M23" s="3" t="n">
        <f>182</f>
        <v>182.0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63</v>
      </c>
      <c r="F24" s="10" t="s">
        <v>64</v>
      </c>
      <c r="G24" s="10" t="s">
        <v>65</v>
      </c>
      <c r="H24" s="3" t="n">
        <f>28</f>
        <v>28.0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167</f>
        <v>167.0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5</f>
        <v>5.0</v>
      </c>
      <c r="I25" s="2" t="s">
        <v>89</v>
      </c>
      <c r="J25" s="10" t="s">
        <v>82</v>
      </c>
      <c r="K25" s="10" t="s">
        <v>83</v>
      </c>
      <c r="L25" s="10" t="s">
        <v>84</v>
      </c>
      <c r="M25" s="3" t="n">
        <f>120</f>
        <v>120.0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36</v>
      </c>
      <c r="K26" s="10" t="s">
        <v>37</v>
      </c>
      <c r="L26" s="10" t="s">
        <v>38</v>
      </c>
      <c r="M26" s="3" t="n">
        <f>62</f>
        <v>62.0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71</v>
      </c>
      <c r="K27" s="10" t="s">
        <v>72</v>
      </c>
      <c r="L27" s="10" t="s">
        <v>73</v>
      </c>
      <c r="M27" s="3" t="n">
        <f>52</f>
        <v>52.0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5</f>
        <v>5.0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5</f>
        <v>5.0</v>
      </c>
    </row>
    <row r="29">
      <c r="A29" s="2" t="s">
        <v>95</v>
      </c>
      <c r="B29" s="10" t="s">
        <v>96</v>
      </c>
      <c r="C29" s="10" t="s">
        <v>97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2514</f>
        <v>2514.0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2514</f>
        <v>2514.0</v>
      </c>
    </row>
    <row r="30">
      <c r="A30" s="2" t="s">
        <v>95</v>
      </c>
      <c r="B30" s="10" t="s">
        <v>96</v>
      </c>
      <c r="C30" s="10" t="s">
        <v>97</v>
      </c>
      <c r="D30" s="2" t="s">
        <v>20</v>
      </c>
      <c r="E30" s="10" t="s">
        <v>24</v>
      </c>
      <c r="F30" s="10" t="s">
        <v>25</v>
      </c>
      <c r="G30" s="10" t="s">
        <v>26</v>
      </c>
      <c r="H30" s="3" t="n">
        <f>1000</f>
        <v>1000.0</v>
      </c>
      <c r="I30" s="2" t="s">
        <v>20</v>
      </c>
      <c r="J30" s="10" t="s">
        <v>32</v>
      </c>
      <c r="K30" s="10" t="s">
        <v>33</v>
      </c>
      <c r="L30" s="10" t="s">
        <v>34</v>
      </c>
      <c r="M30" s="3" t="n">
        <f>1000</f>
        <v>1000.0</v>
      </c>
    </row>
    <row r="31">
      <c r="A31" s="2" t="s">
        <v>95</v>
      </c>
      <c r="B31" s="10" t="s">
        <v>98</v>
      </c>
      <c r="C31" s="10" t="s">
        <v>99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38</f>
        <v>38.0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38</f>
        <v>38.0</v>
      </c>
    </row>
    <row r="32">
      <c r="A32" s="2" t="s">
        <v>95</v>
      </c>
      <c r="B32" s="10" t="s">
        <v>100</v>
      </c>
      <c r="C32" s="10" t="s">
        <v>101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24372</f>
        <v>24372.0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24372</f>
        <v>24372.0</v>
      </c>
    </row>
    <row r="33">
      <c r="A33" s="2" t="s">
        <v>95</v>
      </c>
      <c r="B33" s="10" t="s">
        <v>100</v>
      </c>
      <c r="C33" s="10" t="s">
        <v>101</v>
      </c>
      <c r="D33" s="2" t="s">
        <v>20</v>
      </c>
      <c r="E33" s="10" t="s">
        <v>39</v>
      </c>
      <c r="F33" s="10" t="s">
        <v>40</v>
      </c>
      <c r="G33" s="10" t="s">
        <v>41</v>
      </c>
      <c r="H33" s="3" t="n">
        <f>3074</f>
        <v>3074.0</v>
      </c>
      <c r="I33" s="2" t="s">
        <v>20</v>
      </c>
      <c r="J33" s="10" t="s">
        <v>39</v>
      </c>
      <c r="K33" s="10" t="s">
        <v>40</v>
      </c>
      <c r="L33" s="10" t="s">
        <v>41</v>
      </c>
      <c r="M33" s="3" t="n">
        <f>3074</f>
        <v>3074.0</v>
      </c>
    </row>
    <row r="34">
      <c r="A34" s="2" t="s">
        <v>95</v>
      </c>
      <c r="B34" s="10" t="s">
        <v>100</v>
      </c>
      <c r="C34" s="10" t="s">
        <v>101</v>
      </c>
      <c r="D34" s="2" t="s">
        <v>27</v>
      </c>
      <c r="E34" s="10" t="s">
        <v>53</v>
      </c>
      <c r="F34" s="10" t="s">
        <v>54</v>
      </c>
      <c r="G34" s="10" t="s">
        <v>55</v>
      </c>
      <c r="H34" s="3" t="n">
        <f>20</f>
        <v>20.0</v>
      </c>
      <c r="I34" s="2" t="s">
        <v>27</v>
      </c>
      <c r="J34" s="10" t="s">
        <v>53</v>
      </c>
      <c r="K34" s="10" t="s">
        <v>54</v>
      </c>
      <c r="L34" s="10" t="s">
        <v>55</v>
      </c>
      <c r="M34" s="3" t="n">
        <f>20</f>
        <v>20.0</v>
      </c>
    </row>
    <row r="35">
      <c r="A35" s="2" t="s">
        <v>102</v>
      </c>
      <c r="B35" s="10" t="s">
        <v>103</v>
      </c>
      <c r="C35" s="10" t="s">
        <v>104</v>
      </c>
      <c r="D35" s="2" t="s">
        <v>16</v>
      </c>
      <c r="E35" s="10" t="s">
        <v>46</v>
      </c>
      <c r="F35" s="10" t="s">
        <v>47</v>
      </c>
      <c r="G35" s="10" t="s">
        <v>48</v>
      </c>
      <c r="H35" s="3" t="n">
        <f>4981</f>
        <v>4981.0</v>
      </c>
      <c r="I35" s="2" t="s">
        <v>16</v>
      </c>
      <c r="J35" s="10" t="s">
        <v>46</v>
      </c>
      <c r="K35" s="10" t="s">
        <v>47</v>
      </c>
      <c r="L35" s="10" t="s">
        <v>48</v>
      </c>
      <c r="M35" s="3" t="n">
        <f>5041</f>
        <v>5041.0</v>
      </c>
    </row>
    <row r="36">
      <c r="A36" s="2" t="s">
        <v>102</v>
      </c>
      <c r="B36" s="10" t="s">
        <v>103</v>
      </c>
      <c r="C36" s="10" t="s">
        <v>104</v>
      </c>
      <c r="D36" s="2" t="s">
        <v>20</v>
      </c>
      <c r="E36" s="10" t="s">
        <v>50</v>
      </c>
      <c r="F36" s="10" t="s">
        <v>51</v>
      </c>
      <c r="G36" s="10" t="s">
        <v>52</v>
      </c>
      <c r="H36" s="3" t="n">
        <f>3963</f>
        <v>3963.0</v>
      </c>
      <c r="I36" s="2" t="s">
        <v>20</v>
      </c>
      <c r="J36" s="10" t="s">
        <v>53</v>
      </c>
      <c r="K36" s="10" t="s">
        <v>54</v>
      </c>
      <c r="L36" s="10" t="s">
        <v>55</v>
      </c>
      <c r="M36" s="3" t="n">
        <f>3126</f>
        <v>3126.0</v>
      </c>
    </row>
    <row r="37">
      <c r="A37" s="2" t="s">
        <v>102</v>
      </c>
      <c r="B37" s="10" t="s">
        <v>103</v>
      </c>
      <c r="C37" s="10" t="s">
        <v>104</v>
      </c>
      <c r="D37" s="2" t="s">
        <v>27</v>
      </c>
      <c r="E37" s="10" t="s">
        <v>24</v>
      </c>
      <c r="F37" s="10" t="s">
        <v>25</v>
      </c>
      <c r="G37" s="10" t="s">
        <v>26</v>
      </c>
      <c r="H37" s="3" t="n">
        <f>3428</f>
        <v>3428.0</v>
      </c>
      <c r="I37" s="2" t="s">
        <v>27</v>
      </c>
      <c r="J37" s="10" t="s">
        <v>17</v>
      </c>
      <c r="K37" s="10" t="s">
        <v>18</v>
      </c>
      <c r="L37" s="10" t="s">
        <v>19</v>
      </c>
      <c r="M37" s="3" t="n">
        <f>2745</f>
        <v>2745.0</v>
      </c>
    </row>
    <row r="38">
      <c r="A38" s="2" t="s">
        <v>102</v>
      </c>
      <c r="B38" s="10" t="s">
        <v>103</v>
      </c>
      <c r="C38" s="10" t="s">
        <v>104</v>
      </c>
      <c r="D38" s="2" t="s">
        <v>31</v>
      </c>
      <c r="E38" s="10" t="s">
        <v>21</v>
      </c>
      <c r="F38" s="10" t="s">
        <v>22</v>
      </c>
      <c r="G38" s="10" t="s">
        <v>23</v>
      </c>
      <c r="H38" s="3" t="n">
        <f>3142</f>
        <v>3142.0</v>
      </c>
      <c r="I38" s="2" t="s">
        <v>31</v>
      </c>
      <c r="J38" s="10" t="s">
        <v>24</v>
      </c>
      <c r="K38" s="10" t="s">
        <v>25</v>
      </c>
      <c r="L38" s="10" t="s">
        <v>26</v>
      </c>
      <c r="M38" s="3" t="n">
        <f>2305</f>
        <v>2305.0</v>
      </c>
    </row>
    <row r="39">
      <c r="A39" s="2" t="s">
        <v>102</v>
      </c>
      <c r="B39" s="10" t="s">
        <v>103</v>
      </c>
      <c r="C39" s="10" t="s">
        <v>104</v>
      </c>
      <c r="D39" s="2" t="s">
        <v>35</v>
      </c>
      <c r="E39" s="10" t="s">
        <v>53</v>
      </c>
      <c r="F39" s="10" t="s">
        <v>54</v>
      </c>
      <c r="G39" s="10" t="s">
        <v>55</v>
      </c>
      <c r="H39" s="3" t="n">
        <f>2941</f>
        <v>2941.0</v>
      </c>
      <c r="I39" s="2" t="s">
        <v>35</v>
      </c>
      <c r="J39" s="10" t="s">
        <v>39</v>
      </c>
      <c r="K39" s="10" t="s">
        <v>40</v>
      </c>
      <c r="L39" s="10" t="s">
        <v>41</v>
      </c>
      <c r="M39" s="3" t="n">
        <f>1816</f>
        <v>1816.0</v>
      </c>
    </row>
    <row r="40">
      <c r="A40" s="2" t="s">
        <v>102</v>
      </c>
      <c r="B40" s="10" t="s">
        <v>103</v>
      </c>
      <c r="C40" s="10" t="s">
        <v>104</v>
      </c>
      <c r="D40" s="2" t="s">
        <v>42</v>
      </c>
      <c r="E40" s="10" t="s">
        <v>78</v>
      </c>
      <c r="F40" s="10" t="s">
        <v>79</v>
      </c>
      <c r="G40" s="10" t="s">
        <v>80</v>
      </c>
      <c r="H40" s="3" t="n">
        <f>1700</f>
        <v>1700.0</v>
      </c>
      <c r="I40" s="2" t="s">
        <v>42</v>
      </c>
      <c r="J40" s="10" t="s">
        <v>32</v>
      </c>
      <c r="K40" s="10" t="s">
        <v>33</v>
      </c>
      <c r="L40" s="10" t="s">
        <v>34</v>
      </c>
      <c r="M40" s="3" t="n">
        <f>1753</f>
        <v>1753.0</v>
      </c>
    </row>
    <row r="41">
      <c r="A41" s="2" t="s">
        <v>102</v>
      </c>
      <c r="B41" s="10" t="s">
        <v>103</v>
      </c>
      <c r="C41" s="10" t="s">
        <v>104</v>
      </c>
      <c r="D41" s="2" t="s">
        <v>49</v>
      </c>
      <c r="E41" s="10" t="s">
        <v>74</v>
      </c>
      <c r="F41" s="10" t="s">
        <v>75</v>
      </c>
      <c r="G41" s="10" t="s">
        <v>76</v>
      </c>
      <c r="H41" s="3" t="n">
        <f>1588</f>
        <v>1588.0</v>
      </c>
      <c r="I41" s="2" t="s">
        <v>49</v>
      </c>
      <c r="J41" s="10" t="s">
        <v>74</v>
      </c>
      <c r="K41" s="10" t="s">
        <v>75</v>
      </c>
      <c r="L41" s="10" t="s">
        <v>76</v>
      </c>
      <c r="M41" s="3" t="n">
        <f>1365</f>
        <v>1365.0</v>
      </c>
    </row>
    <row r="42">
      <c r="A42" s="2" t="s">
        <v>102</v>
      </c>
      <c r="B42" s="10" t="s">
        <v>103</v>
      </c>
      <c r="C42" s="10" t="s">
        <v>104</v>
      </c>
      <c r="D42" s="2" t="s">
        <v>56</v>
      </c>
      <c r="E42" s="10" t="s">
        <v>32</v>
      </c>
      <c r="F42" s="10" t="s">
        <v>33</v>
      </c>
      <c r="G42" s="10" t="s">
        <v>34</v>
      </c>
      <c r="H42" s="3" t="n">
        <f>1287</f>
        <v>1287.0</v>
      </c>
      <c r="I42" s="2" t="s">
        <v>56</v>
      </c>
      <c r="J42" s="10" t="s">
        <v>21</v>
      </c>
      <c r="K42" s="10" t="s">
        <v>22</v>
      </c>
      <c r="L42" s="10" t="s">
        <v>23</v>
      </c>
      <c r="M42" s="3" t="n">
        <f>1292</f>
        <v>1292.0</v>
      </c>
    </row>
    <row r="43">
      <c r="A43" s="2" t="s">
        <v>102</v>
      </c>
      <c r="B43" s="10" t="s">
        <v>103</v>
      </c>
      <c r="C43" s="10" t="s">
        <v>104</v>
      </c>
      <c r="D43" s="2" t="s">
        <v>57</v>
      </c>
      <c r="E43" s="10" t="s">
        <v>58</v>
      </c>
      <c r="F43" s="10" t="s">
        <v>59</v>
      </c>
      <c r="G43" s="10" t="s">
        <v>60</v>
      </c>
      <c r="H43" s="3" t="n">
        <f>1018</f>
        <v>1018.0</v>
      </c>
      <c r="I43" s="2" t="s">
        <v>57</v>
      </c>
      <c r="J43" s="10" t="s">
        <v>43</v>
      </c>
      <c r="K43" s="10" t="s">
        <v>44</v>
      </c>
      <c r="L43" s="10" t="s">
        <v>45</v>
      </c>
      <c r="M43" s="3" t="n">
        <f>1289</f>
        <v>1289.0</v>
      </c>
    </row>
    <row r="44">
      <c r="A44" s="2" t="s">
        <v>102</v>
      </c>
      <c r="B44" s="10" t="s">
        <v>103</v>
      </c>
      <c r="C44" s="10" t="s">
        <v>104</v>
      </c>
      <c r="D44" s="2" t="s">
        <v>61</v>
      </c>
      <c r="E44" s="10" t="s">
        <v>28</v>
      </c>
      <c r="F44" s="10" t="s">
        <v>29</v>
      </c>
      <c r="G44" s="10" t="s">
        <v>30</v>
      </c>
      <c r="H44" s="3" t="n">
        <f>528</f>
        <v>528.0</v>
      </c>
      <c r="I44" s="2" t="s">
        <v>61</v>
      </c>
      <c r="J44" s="10" t="s">
        <v>58</v>
      </c>
      <c r="K44" s="10" t="s">
        <v>59</v>
      </c>
      <c r="L44" s="10" t="s">
        <v>60</v>
      </c>
      <c r="M44" s="3" t="n">
        <f>1224</f>
        <v>1224.0</v>
      </c>
    </row>
    <row r="45">
      <c r="A45" s="2" t="s">
        <v>102</v>
      </c>
      <c r="B45" s="10" t="s">
        <v>103</v>
      </c>
      <c r="C45" s="10" t="s">
        <v>104</v>
      </c>
      <c r="D45" s="2" t="s">
        <v>62</v>
      </c>
      <c r="E45" s="10" t="s">
        <v>71</v>
      </c>
      <c r="F45" s="10" t="s">
        <v>72</v>
      </c>
      <c r="G45" s="10" t="s">
        <v>73</v>
      </c>
      <c r="H45" s="3" t="n">
        <f>525</f>
        <v>525.0</v>
      </c>
      <c r="I45" s="2" t="s">
        <v>62</v>
      </c>
      <c r="J45" s="10" t="s">
        <v>63</v>
      </c>
      <c r="K45" s="10" t="s">
        <v>64</v>
      </c>
      <c r="L45" s="10" t="s">
        <v>65</v>
      </c>
      <c r="M45" s="3" t="n">
        <f>900</f>
        <v>900.0</v>
      </c>
    </row>
    <row r="46">
      <c r="A46" s="2" t="s">
        <v>102</v>
      </c>
      <c r="B46" s="10" t="s">
        <v>103</v>
      </c>
      <c r="C46" s="10" t="s">
        <v>104</v>
      </c>
      <c r="D46" s="2" t="s">
        <v>66</v>
      </c>
      <c r="E46" s="10" t="s">
        <v>39</v>
      </c>
      <c r="F46" s="10" t="s">
        <v>40</v>
      </c>
      <c r="G46" s="10" t="s">
        <v>41</v>
      </c>
      <c r="H46" s="3" t="n">
        <f>353</f>
        <v>353.0</v>
      </c>
      <c r="I46" s="2" t="s">
        <v>66</v>
      </c>
      <c r="J46" s="10" t="s">
        <v>86</v>
      </c>
      <c r="K46" s="10" t="s">
        <v>87</v>
      </c>
      <c r="L46" s="10" t="s">
        <v>88</v>
      </c>
      <c r="M46" s="3" t="n">
        <f>898</f>
        <v>898.0</v>
      </c>
    </row>
    <row r="47">
      <c r="A47" s="2" t="s">
        <v>102</v>
      </c>
      <c r="B47" s="10" t="s">
        <v>103</v>
      </c>
      <c r="C47" s="10" t="s">
        <v>104</v>
      </c>
      <c r="D47" s="2" t="s">
        <v>70</v>
      </c>
      <c r="E47" s="10" t="s">
        <v>86</v>
      </c>
      <c r="F47" s="10" t="s">
        <v>87</v>
      </c>
      <c r="G47" s="10" t="s">
        <v>88</v>
      </c>
      <c r="H47" s="3" t="n">
        <f>348</f>
        <v>348.0</v>
      </c>
      <c r="I47" s="2" t="s">
        <v>70</v>
      </c>
      <c r="J47" s="10" t="s">
        <v>78</v>
      </c>
      <c r="K47" s="10" t="s">
        <v>79</v>
      </c>
      <c r="L47" s="10" t="s">
        <v>80</v>
      </c>
      <c r="M47" s="3" t="n">
        <f>800</f>
        <v>800.0</v>
      </c>
    </row>
    <row r="48">
      <c r="A48" s="2" t="s">
        <v>102</v>
      </c>
      <c r="B48" s="10" t="s">
        <v>103</v>
      </c>
      <c r="C48" s="10" t="s">
        <v>104</v>
      </c>
      <c r="D48" s="2" t="s">
        <v>77</v>
      </c>
      <c r="E48" s="10" t="s">
        <v>17</v>
      </c>
      <c r="F48" s="10" t="s">
        <v>18</v>
      </c>
      <c r="G48" s="10" t="s">
        <v>19</v>
      </c>
      <c r="H48" s="3" t="n">
        <f>213</f>
        <v>213.0</v>
      </c>
      <c r="I48" s="2" t="s">
        <v>77</v>
      </c>
      <c r="J48" s="10" t="s">
        <v>36</v>
      </c>
      <c r="K48" s="10" t="s">
        <v>37</v>
      </c>
      <c r="L48" s="10" t="s">
        <v>38</v>
      </c>
      <c r="M48" s="3" t="n">
        <f>753</f>
        <v>753.0</v>
      </c>
    </row>
    <row r="49">
      <c r="A49" s="2" t="s">
        <v>102</v>
      </c>
      <c r="B49" s="10" t="s">
        <v>103</v>
      </c>
      <c r="C49" s="10" t="s">
        <v>104</v>
      </c>
      <c r="D49" s="2" t="s">
        <v>90</v>
      </c>
      <c r="E49" s="10" t="s">
        <v>90</v>
      </c>
      <c r="F49" s="10" t="s">
        <v>90</v>
      </c>
      <c r="G49" s="10" t="s">
        <v>90</v>
      </c>
      <c r="H49" s="3" t="str">
        <f>"－"</f>
        <v>－</v>
      </c>
      <c r="I49" s="2" t="s">
        <v>81</v>
      </c>
      <c r="J49" s="10" t="s">
        <v>50</v>
      </c>
      <c r="K49" s="10" t="s">
        <v>51</v>
      </c>
      <c r="L49" s="10" t="s">
        <v>52</v>
      </c>
      <c r="M49" s="3" t="n">
        <f>563</f>
        <v>563.0</v>
      </c>
    </row>
    <row r="50">
      <c r="A50" s="2" t="s">
        <v>102</v>
      </c>
      <c r="B50" s="10" t="s">
        <v>103</v>
      </c>
      <c r="C50" s="10" t="s">
        <v>104</v>
      </c>
      <c r="D50" s="2" t="s">
        <v>90</v>
      </c>
      <c r="E50" s="10" t="s">
        <v>90</v>
      </c>
      <c r="F50" s="10" t="s">
        <v>90</v>
      </c>
      <c r="G50" s="10" t="s">
        <v>90</v>
      </c>
      <c r="H50" s="3" t="str">
        <f>"－"</f>
        <v>－</v>
      </c>
      <c r="I50" s="2" t="s">
        <v>85</v>
      </c>
      <c r="J50" s="10" t="s">
        <v>28</v>
      </c>
      <c r="K50" s="10" t="s">
        <v>29</v>
      </c>
      <c r="L50" s="10" t="s">
        <v>30</v>
      </c>
      <c r="M50" s="3" t="n">
        <f>145</f>
        <v>145.0</v>
      </c>
    </row>
    <row r="51">
      <c r="A51" s="2" t="s">
        <v>105</v>
      </c>
      <c r="B51" s="10" t="s">
        <v>106</v>
      </c>
      <c r="C51" s="10" t="s">
        <v>107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21</f>
        <v>21.0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21</f>
        <v>21.0</v>
      </c>
    </row>
    <row r="52">
      <c r="A52" s="2" t="s">
        <v>105</v>
      </c>
      <c r="B52" s="10" t="s">
        <v>108</v>
      </c>
      <c r="C52" s="10" t="s">
        <v>109</v>
      </c>
      <c r="D52" s="2" t="s">
        <v>16</v>
      </c>
      <c r="E52" s="10" t="s">
        <v>32</v>
      </c>
      <c r="F52" s="10" t="s">
        <v>33</v>
      </c>
      <c r="G52" s="10" t="s">
        <v>34</v>
      </c>
      <c r="H52" s="3" t="n">
        <f>200</f>
        <v>200.0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400</f>
        <v>400.0</v>
      </c>
    </row>
    <row r="53">
      <c r="A53" s="2" t="s">
        <v>105</v>
      </c>
      <c r="B53" s="10" t="s">
        <v>108</v>
      </c>
      <c r="C53" s="10" t="s">
        <v>109</v>
      </c>
      <c r="D53" s="2" t="s">
        <v>16</v>
      </c>
      <c r="E53" s="10" t="s">
        <v>74</v>
      </c>
      <c r="F53" s="10" t="s">
        <v>75</v>
      </c>
      <c r="G53" s="10" t="s">
        <v>76</v>
      </c>
      <c r="H53" s="3" t="n">
        <f>200</f>
        <v>200.0</v>
      </c>
      <c r="I53" s="2" t="s">
        <v>20</v>
      </c>
      <c r="J53" s="10" t="s">
        <v>28</v>
      </c>
      <c r="K53" s="10" t="s">
        <v>29</v>
      </c>
      <c r="L53" s="10" t="s">
        <v>30</v>
      </c>
      <c r="M53" s="3" t="n">
        <f>13</f>
        <v>13.0</v>
      </c>
    </row>
    <row r="54">
      <c r="A54" s="2" t="s">
        <v>105</v>
      </c>
      <c r="B54" s="10" t="s">
        <v>108</v>
      </c>
      <c r="C54" s="10" t="s">
        <v>109</v>
      </c>
      <c r="D54" s="2" t="s">
        <v>27</v>
      </c>
      <c r="E54" s="10" t="s">
        <v>28</v>
      </c>
      <c r="F54" s="10" t="s">
        <v>29</v>
      </c>
      <c r="G54" s="10" t="s">
        <v>30</v>
      </c>
      <c r="H54" s="3" t="n">
        <f>13</f>
        <v>13.0</v>
      </c>
      <c r="I54" s="2" t="s">
        <v>90</v>
      </c>
      <c r="J54" s="10" t="s">
        <v>90</v>
      </c>
      <c r="K54" s="10" t="s">
        <v>90</v>
      </c>
      <c r="L54" s="10" t="s">
        <v>90</v>
      </c>
      <c r="M54" s="3" t="str">
        <f>"－"</f>
        <v>－</v>
      </c>
    </row>
    <row r="55">
      <c r="A55" s="2" t="s">
        <v>105</v>
      </c>
      <c r="B55" s="10" t="s">
        <v>110</v>
      </c>
      <c r="C55" s="10" t="s">
        <v>111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4</f>
        <v>4.0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4</f>
        <v>4.0</v>
      </c>
    </row>
    <row r="56">
      <c r="A56" s="2" t="s">
        <v>105</v>
      </c>
      <c r="B56" s="10" t="s">
        <v>112</v>
      </c>
      <c r="C56" s="10" t="s">
        <v>113</v>
      </c>
      <c r="D56" s="2" t="s">
        <v>16</v>
      </c>
      <c r="E56" s="10" t="s">
        <v>63</v>
      </c>
      <c r="F56" s="10" t="s">
        <v>64</v>
      </c>
      <c r="G56" s="10" t="s">
        <v>65</v>
      </c>
      <c r="H56" s="3" t="n">
        <f>100</f>
        <v>100.0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100</f>
        <v>100.0</v>
      </c>
    </row>
    <row r="57">
      <c r="A57" s="2" t="s">
        <v>105</v>
      </c>
      <c r="B57" s="10" t="s">
        <v>112</v>
      </c>
      <c r="C57" s="10" t="s">
        <v>113</v>
      </c>
      <c r="D57" s="2" t="s">
        <v>20</v>
      </c>
      <c r="E57" s="10" t="s">
        <v>28</v>
      </c>
      <c r="F57" s="10" t="s">
        <v>29</v>
      </c>
      <c r="G57" s="10" t="s">
        <v>30</v>
      </c>
      <c r="H57" s="3" t="n">
        <f>39</f>
        <v>39.0</v>
      </c>
      <c r="I57" s="2" t="s">
        <v>20</v>
      </c>
      <c r="J57" s="10" t="s">
        <v>28</v>
      </c>
      <c r="K57" s="10" t="s">
        <v>29</v>
      </c>
      <c r="L57" s="10" t="s">
        <v>30</v>
      </c>
      <c r="M57" s="3" t="n">
        <f>39</f>
        <v>39.0</v>
      </c>
    </row>
    <row r="58">
      <c r="A58" s="2" t="s">
        <v>105</v>
      </c>
      <c r="B58" s="10" t="s">
        <v>114</v>
      </c>
      <c r="C58" s="10" t="s">
        <v>115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100</f>
        <v>100.0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100</f>
        <v>100.0</v>
      </c>
    </row>
    <row r="59">
      <c r="A59" s="2" t="s">
        <v>105</v>
      </c>
      <c r="B59" s="10" t="s">
        <v>114</v>
      </c>
      <c r="C59" s="10" t="s">
        <v>115</v>
      </c>
      <c r="D59" s="2" t="s">
        <v>20</v>
      </c>
      <c r="E59" s="10" t="s">
        <v>28</v>
      </c>
      <c r="F59" s="10" t="s">
        <v>29</v>
      </c>
      <c r="G59" s="10" t="s">
        <v>30</v>
      </c>
      <c r="H59" s="3" t="n">
        <f>12</f>
        <v>12.0</v>
      </c>
      <c r="I59" s="2" t="s">
        <v>20</v>
      </c>
      <c r="J59" s="10" t="s">
        <v>28</v>
      </c>
      <c r="K59" s="10" t="s">
        <v>29</v>
      </c>
      <c r="L59" s="10" t="s">
        <v>30</v>
      </c>
      <c r="M59" s="3" t="n">
        <f>12</f>
        <v>12.0</v>
      </c>
    </row>
    <row r="60">
      <c r="A60" s="2" t="s">
        <v>105</v>
      </c>
      <c r="B60" s="10" t="s">
        <v>116</v>
      </c>
      <c r="C60" s="10" t="s">
        <v>117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1</f>
        <v>1.0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1</f>
        <v>1.0</v>
      </c>
    </row>
    <row r="61">
      <c r="A61" s="2" t="s">
        <v>105</v>
      </c>
      <c r="B61" s="10" t="s">
        <v>118</v>
      </c>
      <c r="C61" s="10" t="s">
        <v>119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6</f>
        <v>6.0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6</f>
        <v>6.0</v>
      </c>
    </row>
    <row r="62">
      <c r="A62" s="2" t="s">
        <v>105</v>
      </c>
      <c r="B62" s="10" t="s">
        <v>120</v>
      </c>
      <c r="C62" s="10" t="s">
        <v>121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11</f>
        <v>11.0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11</f>
        <v>11.0</v>
      </c>
    </row>
    <row r="63">
      <c r="A63" s="2" t="s">
        <v>105</v>
      </c>
      <c r="B63" s="10" t="s">
        <v>122</v>
      </c>
      <c r="C63" s="10" t="s">
        <v>123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107</f>
        <v>107.0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107</f>
        <v>107.0</v>
      </c>
    </row>
    <row r="64">
      <c r="A64" s="2" t="s">
        <v>105</v>
      </c>
      <c r="B64" s="10" t="s">
        <v>122</v>
      </c>
      <c r="C64" s="10" t="s">
        <v>123</v>
      </c>
      <c r="D64" s="2" t="s">
        <v>20</v>
      </c>
      <c r="E64" s="10" t="s">
        <v>17</v>
      </c>
      <c r="F64" s="10" t="s">
        <v>18</v>
      </c>
      <c r="G64" s="10" t="s">
        <v>19</v>
      </c>
      <c r="H64" s="3" t="n">
        <f>100</f>
        <v>100.0</v>
      </c>
      <c r="I64" s="2" t="s">
        <v>20</v>
      </c>
      <c r="J64" s="10" t="s">
        <v>50</v>
      </c>
      <c r="K64" s="10" t="s">
        <v>51</v>
      </c>
      <c r="L64" s="10" t="s">
        <v>52</v>
      </c>
      <c r="M64" s="3" t="n">
        <f>100</f>
        <v>100.0</v>
      </c>
    </row>
    <row r="65">
      <c r="A65" s="2" t="s">
        <v>105</v>
      </c>
      <c r="B65" s="10" t="s">
        <v>122</v>
      </c>
      <c r="C65" s="10" t="s">
        <v>123</v>
      </c>
      <c r="D65" s="2" t="s">
        <v>20</v>
      </c>
      <c r="E65" s="10" t="s">
        <v>24</v>
      </c>
      <c r="F65" s="10" t="s">
        <v>25</v>
      </c>
      <c r="G65" s="10" t="s">
        <v>26</v>
      </c>
      <c r="H65" s="3" t="n">
        <f>100</f>
        <v>100.0</v>
      </c>
      <c r="I65" s="2" t="s">
        <v>20</v>
      </c>
      <c r="J65" s="10" t="s">
        <v>24</v>
      </c>
      <c r="K65" s="10" t="s">
        <v>25</v>
      </c>
      <c r="L65" s="10" t="s">
        <v>26</v>
      </c>
      <c r="M65" s="3" t="n">
        <f>100</f>
        <v>100.0</v>
      </c>
    </row>
    <row r="66">
      <c r="A66" s="2" t="s">
        <v>105</v>
      </c>
      <c r="B66" s="10" t="s">
        <v>124</v>
      </c>
      <c r="C66" s="10" t="s">
        <v>125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14</f>
        <v>14.0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14</f>
        <v>14.0</v>
      </c>
    </row>
    <row r="67">
      <c r="A67" s="2" t="s">
        <v>105</v>
      </c>
      <c r="B67" s="10" t="s">
        <v>126</v>
      </c>
      <c r="C67" s="10" t="s">
        <v>127</v>
      </c>
      <c r="D67" s="2" t="s">
        <v>16</v>
      </c>
      <c r="E67" s="10" t="s">
        <v>21</v>
      </c>
      <c r="F67" s="10" t="s">
        <v>22</v>
      </c>
      <c r="G67" s="10" t="s">
        <v>23</v>
      </c>
      <c r="H67" s="3" t="n">
        <f>200</f>
        <v>200.0</v>
      </c>
      <c r="I67" s="2" t="s">
        <v>16</v>
      </c>
      <c r="J67" s="10" t="s">
        <v>21</v>
      </c>
      <c r="K67" s="10" t="s">
        <v>22</v>
      </c>
      <c r="L67" s="10" t="s">
        <v>23</v>
      </c>
      <c r="M67" s="3" t="n">
        <f>200</f>
        <v>200.0</v>
      </c>
    </row>
    <row r="68">
      <c r="A68" s="2" t="s">
        <v>105</v>
      </c>
      <c r="B68" s="10" t="s">
        <v>126</v>
      </c>
      <c r="C68" s="10" t="s">
        <v>127</v>
      </c>
      <c r="D68" s="2" t="s">
        <v>20</v>
      </c>
      <c r="E68" s="10" t="s">
        <v>24</v>
      </c>
      <c r="F68" s="10" t="s">
        <v>25</v>
      </c>
      <c r="G68" s="10" t="s">
        <v>26</v>
      </c>
      <c r="H68" s="3" t="n">
        <f>100</f>
        <v>100.0</v>
      </c>
      <c r="I68" s="2" t="s">
        <v>20</v>
      </c>
      <c r="J68" s="10" t="s">
        <v>17</v>
      </c>
      <c r="K68" s="10" t="s">
        <v>18</v>
      </c>
      <c r="L68" s="10" t="s">
        <v>19</v>
      </c>
      <c r="M68" s="3" t="n">
        <f>100</f>
        <v>100.0</v>
      </c>
    </row>
    <row r="69">
      <c r="A69" s="2" t="s">
        <v>105</v>
      </c>
      <c r="B69" s="10" t="s">
        <v>126</v>
      </c>
      <c r="C69" s="10" t="s">
        <v>127</v>
      </c>
      <c r="D69" s="2" t="s">
        <v>27</v>
      </c>
      <c r="E69" s="10" t="s">
        <v>28</v>
      </c>
      <c r="F69" s="10" t="s">
        <v>29</v>
      </c>
      <c r="G69" s="10" t="s">
        <v>30</v>
      </c>
      <c r="H69" s="3" t="n">
        <f>57</f>
        <v>57.0</v>
      </c>
      <c r="I69" s="2" t="s">
        <v>27</v>
      </c>
      <c r="J69" s="10" t="s">
        <v>28</v>
      </c>
      <c r="K69" s="10" t="s">
        <v>29</v>
      </c>
      <c r="L69" s="10" t="s">
        <v>30</v>
      </c>
      <c r="M69" s="3" t="n">
        <f>57</f>
        <v>57.0</v>
      </c>
    </row>
    <row r="70">
      <c r="A70" s="2" t="s">
        <v>105</v>
      </c>
      <c r="B70" s="10" t="s">
        <v>128</v>
      </c>
      <c r="C70" s="10" t="s">
        <v>129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13</f>
        <v>13.0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13</f>
        <v>13.0</v>
      </c>
    </row>
    <row r="71">
      <c r="A71" s="2" t="s">
        <v>105</v>
      </c>
      <c r="B71" s="10" t="s">
        <v>130</v>
      </c>
      <c r="C71" s="10" t="s">
        <v>131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66</f>
        <v>66.0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66</f>
        <v>66.0</v>
      </c>
    </row>
    <row r="72">
      <c r="A72" s="2" t="s">
        <v>105</v>
      </c>
      <c r="B72" s="10" t="s">
        <v>132</v>
      </c>
      <c r="C72" s="10" t="s">
        <v>133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7</f>
        <v>7.0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7</f>
        <v>7.0</v>
      </c>
    </row>
    <row r="73">
      <c r="A73" s="2" t="s">
        <v>105</v>
      </c>
      <c r="B73" s="10" t="s">
        <v>134</v>
      </c>
      <c r="C73" s="10" t="s">
        <v>135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100</f>
        <v>100.0</v>
      </c>
      <c r="I73" s="2" t="s">
        <v>16</v>
      </c>
      <c r="J73" s="10" t="s">
        <v>21</v>
      </c>
      <c r="K73" s="10" t="s">
        <v>22</v>
      </c>
      <c r="L73" s="10" t="s">
        <v>23</v>
      </c>
      <c r="M73" s="3" t="n">
        <f>100</f>
        <v>100.0</v>
      </c>
    </row>
    <row r="74">
      <c r="A74" s="2" t="s">
        <v>105</v>
      </c>
      <c r="B74" s="10" t="s">
        <v>134</v>
      </c>
      <c r="C74" s="10" t="s">
        <v>135</v>
      </c>
      <c r="D74" s="2" t="s">
        <v>20</v>
      </c>
      <c r="E74" s="10" t="s">
        <v>28</v>
      </c>
      <c r="F74" s="10" t="s">
        <v>29</v>
      </c>
      <c r="G74" s="10" t="s">
        <v>30</v>
      </c>
      <c r="H74" s="3" t="n">
        <f>32</f>
        <v>32.0</v>
      </c>
      <c r="I74" s="2" t="s">
        <v>20</v>
      </c>
      <c r="J74" s="10" t="s">
        <v>28</v>
      </c>
      <c r="K74" s="10" t="s">
        <v>29</v>
      </c>
      <c r="L74" s="10" t="s">
        <v>30</v>
      </c>
      <c r="M74" s="3" t="n">
        <f>32</f>
        <v>32.0</v>
      </c>
    </row>
    <row r="75">
      <c r="A75" s="2" t="s">
        <v>105</v>
      </c>
      <c r="B75" s="10" t="s">
        <v>136</v>
      </c>
      <c r="C75" s="10" t="s">
        <v>137</v>
      </c>
      <c r="D75" s="2" t="s">
        <v>16</v>
      </c>
      <c r="E75" s="10" t="s">
        <v>28</v>
      </c>
      <c r="F75" s="10" t="s">
        <v>29</v>
      </c>
      <c r="G75" s="10" t="s">
        <v>30</v>
      </c>
      <c r="H75" s="3" t="n">
        <f>11</f>
        <v>11.0</v>
      </c>
      <c r="I75" s="2" t="s">
        <v>16</v>
      </c>
      <c r="J75" s="10" t="s">
        <v>28</v>
      </c>
      <c r="K75" s="10" t="s">
        <v>29</v>
      </c>
      <c r="L75" s="10" t="s">
        <v>30</v>
      </c>
      <c r="M75" s="3" t="n">
        <f>11</f>
        <v>11.0</v>
      </c>
    </row>
    <row r="76">
      <c r="A76" s="2" t="s">
        <v>105</v>
      </c>
      <c r="B76" s="10" t="s">
        <v>138</v>
      </c>
      <c r="C76" s="10" t="s">
        <v>139</v>
      </c>
      <c r="D76" s="2" t="s">
        <v>16</v>
      </c>
      <c r="E76" s="10" t="s">
        <v>28</v>
      </c>
      <c r="F76" s="10" t="s">
        <v>29</v>
      </c>
      <c r="G76" s="10" t="s">
        <v>30</v>
      </c>
      <c r="H76" s="3" t="n">
        <f>11</f>
        <v>11.0</v>
      </c>
      <c r="I76" s="2" t="s">
        <v>16</v>
      </c>
      <c r="J76" s="10" t="s">
        <v>28</v>
      </c>
      <c r="K76" s="10" t="s">
        <v>29</v>
      </c>
      <c r="L76" s="10" t="s">
        <v>30</v>
      </c>
      <c r="M76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