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<sst xmlns="http://schemas.openxmlformats.org/spreadsheetml/2006/main" count="1214" uniqueCount="158">
  <si>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</si>
  <si>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</si>
  <si>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</si>
  <si>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</si>
  <si>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</si>
  <si>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</si>
  <si>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</si>
  <si>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</si>
  <si>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</si>
  <si>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</si>
  <si>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</si>
  <si>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</si>
  <si>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20211209</t>
  </si>
  <si>
    <t>NK225F</t>
  </si>
  <si>
    <t>166120018</t>
  </si>
  <si>
    <t>NIKKEI 225 FUT 2112</t>
  </si>
  <si>
    <t>1</t>
  </si>
  <si>
    <t>11792</t>
  </si>
  <si>
    <t>シティグループ証券</t>
  </si>
  <si>
    <t>Citigroup Global Markets Japan</t>
  </si>
  <si>
    <t>2</t>
  </si>
  <si>
    <t>11520</t>
  </si>
  <si>
    <t>三菱ＵＦＪ証券</t>
  </si>
  <si>
    <t>Mitsubishi UFJ Morgan Stanley Securities</t>
  </si>
  <si>
    <t>3</t>
  </si>
  <si>
    <t>11696</t>
  </si>
  <si>
    <t>みずほ証券</t>
  </si>
  <si>
    <t>Mizuho Securities</t>
  </si>
  <si>
    <t>12479</t>
  </si>
  <si>
    <t>ＡＢＮクリアリン証券</t>
  </si>
  <si>
    <t>ABN AMRO Clearing Tokyo</t>
  </si>
  <si>
    <t>4</t>
  </si>
  <si>
    <t>11788</t>
  </si>
  <si>
    <t>ソシエテＧ証券</t>
  </si>
  <si>
    <t>Societe Generale Securities Japan</t>
  </si>
  <si>
    <t>5</t>
  </si>
  <si>
    <t>12400</t>
  </si>
  <si>
    <t>野村証券</t>
  </si>
  <si>
    <t>The Nomura Securities</t>
  </si>
  <si>
    <t>12724</t>
  </si>
  <si>
    <t>ＨＳＢＣ証券</t>
  </si>
  <si>
    <t>HSBC SECURITIES (JAPAN)</t>
  </si>
  <si>
    <t>6</t>
  </si>
  <si>
    <t>12328</t>
  </si>
  <si>
    <t>ＳＭＢＣ日興証券</t>
  </si>
  <si>
    <t>SMBC Nikko Securities</t>
  </si>
  <si>
    <t>11714</t>
  </si>
  <si>
    <t>ＪＰモルガン証券</t>
  </si>
  <si>
    <t>JPMorgan Securities Japan</t>
  </si>
  <si>
    <t>7</t>
  </si>
  <si>
    <t>11746</t>
  </si>
  <si>
    <t>ＵＢＳ証券</t>
  </si>
  <si>
    <t>UBS Securities Japan</t>
  </si>
  <si>
    <t>8</t>
  </si>
  <si>
    <t>12792</t>
  </si>
  <si>
    <t>ビーオブエー証券</t>
  </si>
  <si>
    <t>BofA Securities Japan</t>
  </si>
  <si>
    <t>9</t>
  </si>
  <si>
    <t>11560</t>
  </si>
  <si>
    <t>ゴールドマン証券</t>
  </si>
  <si>
    <t>Goldman Sachs Japan</t>
  </si>
  <si>
    <t>12800</t>
  </si>
  <si>
    <t>モルガンＭＵＦＧ証券</t>
  </si>
  <si>
    <t>Morgan Stanley MUFG Securities</t>
  </si>
  <si>
    <t>11</t>
  </si>
  <si>
    <t>11256</t>
  </si>
  <si>
    <t>ＳＢＩ証券</t>
  </si>
  <si>
    <t>SBI SECURITIES</t>
  </si>
  <si>
    <t>12</t>
  </si>
  <si>
    <t>12000</t>
  </si>
  <si>
    <t>大和証券</t>
  </si>
  <si>
    <t>Daiwa Securities</t>
  </si>
  <si>
    <t>13</t>
  </si>
  <si>
    <t>14</t>
  </si>
  <si>
    <t>11635</t>
  </si>
  <si>
    <t>クレディ・スイス証券</t>
  </si>
  <si>
    <t>Credit Suisse Securities(Japan)</t>
  </si>
  <si>
    <t>15</t>
  </si>
  <si>
    <t>12336</t>
  </si>
  <si>
    <t>日産証券</t>
  </si>
  <si>
    <t>Nissan Securities</t>
  </si>
  <si>
    <t>12410</t>
  </si>
  <si>
    <t>バークレイズ証券</t>
  </si>
  <si>
    <t>Barclays Securities Japan</t>
  </si>
  <si>
    <t>16</t>
  </si>
  <si>
    <t>－</t>
  </si>
  <si>
    <t>167030018</t>
  </si>
  <si>
    <t>NIKKEI 225 FUT 2203</t>
  </si>
  <si>
    <t>10</t>
  </si>
  <si>
    <t>12072</t>
  </si>
  <si>
    <t>東海東京証券</t>
  </si>
  <si>
    <t>Tokai Tokyo Securities</t>
  </si>
  <si>
    <t>12176</t>
  </si>
  <si>
    <t>ドイツ証券</t>
  </si>
  <si>
    <t>Deutsche Securities</t>
  </si>
  <si>
    <t>12428</t>
  </si>
  <si>
    <t>ＢＮＰパリバ証券</t>
  </si>
  <si>
    <t>BNP Paribas Securities(Japan)Limited</t>
  </si>
  <si>
    <t>17</t>
  </si>
  <si>
    <t>18</t>
  </si>
  <si>
    <t>19</t>
  </si>
  <si>
    <t>NK225MF</t>
  </si>
  <si>
    <t>166120019</t>
  </si>
  <si>
    <t>MINI NK225 FUT 2112</t>
  </si>
  <si>
    <t>167010019</t>
  </si>
  <si>
    <t>MINI NK225 FUT 2201</t>
  </si>
  <si>
    <t>167020019</t>
  </si>
  <si>
    <t>MINI NK225 FUT 2202</t>
  </si>
  <si>
    <t>TOPIXF</t>
  </si>
  <si>
    <t>166120005</t>
  </si>
  <si>
    <t>TOPIX FUT 2112</t>
  </si>
  <si>
    <t>167030005</t>
  </si>
  <si>
    <t>TOPIX FUT 2203</t>
  </si>
  <si>
    <t>NK225E</t>
  </si>
  <si>
    <t>186127718</t>
  </si>
  <si>
    <t>NIKKEI 225 OOP P2112-27750</t>
  </si>
  <si>
    <t>136127818</t>
  </si>
  <si>
    <t>NIKKEI 225 OOP P2112-27875</t>
  </si>
  <si>
    <t>186128018</t>
  </si>
  <si>
    <t>NIKKEI 225 OOP P2112-28000</t>
  </si>
  <si>
    <t>136128118</t>
  </si>
  <si>
    <t>NIKKEI 225 OOP P2112-28125</t>
  </si>
  <si>
    <t>186128218</t>
  </si>
  <si>
    <t>NIKKEI 225 OOP P2112-28250</t>
  </si>
  <si>
    <t>136128318</t>
  </si>
  <si>
    <t>NIKKEI 225 OOP P2112-28375</t>
  </si>
  <si>
    <t>136248518</t>
  </si>
  <si>
    <t>NIKKEI 225 OOP P2112-28500</t>
  </si>
  <si>
    <t>136128618</t>
  </si>
  <si>
    <t>NIKKEI 225 OOP P2112-28625</t>
  </si>
  <si>
    <t>186128718</t>
  </si>
  <si>
    <t>NIKKEI 225 OOP P2112-28750</t>
  </si>
  <si>
    <t>136128818</t>
  </si>
  <si>
    <t>NIKKEI 225 OOP P2112-28875</t>
  </si>
  <si>
    <t>136249018</t>
  </si>
  <si>
    <t>NIKKEI 225 OOP P2112-29000</t>
  </si>
  <si>
    <t>196129718</t>
  </si>
  <si>
    <t>NIKKEI 225 OOP C2112-29750</t>
  </si>
  <si>
    <t>146129618</t>
  </si>
  <si>
    <t>NIKKEI 225 OOP C2112-29625</t>
  </si>
  <si>
    <t>146249518</t>
  </si>
  <si>
    <t>NIKKEI 225 OOP C2112-29500</t>
  </si>
  <si>
    <t>146129318</t>
  </si>
  <si>
    <t>NIKKEI 225 OOP C2112-29375</t>
  </si>
  <si>
    <t>196129218</t>
  </si>
  <si>
    <t>NIKKEI 225 OOP C2112-29250</t>
  </si>
  <si>
    <t>146129118</t>
  </si>
  <si>
    <t>NIKKEI 225 OOP C2112-29125</t>
  </si>
  <si>
    <t>146249018</t>
  </si>
  <si>
    <t>NIKKEI 225 OOP C2112-29000</t>
  </si>
  <si>
    <t>146128818</t>
  </si>
  <si>
    <t>NIKKEI 225 OOP C2112-28875</t>
  </si>
  <si>
    <t>196128718</t>
  </si>
  <si>
    <t>NIKKEI 225 OOP C2112-28750</t>
  </si>
  <si>
    <t>146128618</t>
  </si>
  <si>
    <t>NIKKEI 225 OOP C2112-28625</t>
  </si>
  <si>
    <t>146248518</t>
  </si>
  <si>
    <t>NIKKEI 225 OOP C2112-28500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</si>
</sst>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1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7922</f>
        <v>7922.0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7631</f>
        <v>7631.0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2219</f>
        <v>2219.0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2644</f>
        <v>2644.0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1305</f>
        <v>1305.0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1820</f>
        <v>1820.0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766</f>
        <v>766.0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891</f>
        <v>891.0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723</f>
        <v>723.0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509</f>
        <v>509.0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681</f>
        <v>681.0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397</f>
        <v>397.0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28</v>
      </c>
      <c r="F15" s="10" t="s">
        <v>29</v>
      </c>
      <c r="G15" s="10" t="s">
        <v>30</v>
      </c>
      <c r="H15" s="3" t="n">
        <f>608</f>
        <v>608.0</v>
      </c>
      <c r="I15" s="2" t="s">
        <v>49</v>
      </c>
      <c r="J15" s="10" t="s">
        <v>50</v>
      </c>
      <c r="K15" s="10" t="s">
        <v>51</v>
      </c>
      <c r="L15" s="10" t="s">
        <v>52</v>
      </c>
      <c r="M15" s="3" t="n">
        <f>350</f>
        <v>350.0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473</f>
        <v>473.0</v>
      </c>
      <c r="I16" s="2" t="s">
        <v>53</v>
      </c>
      <c r="J16" s="10" t="s">
        <v>54</v>
      </c>
      <c r="K16" s="10" t="s">
        <v>55</v>
      </c>
      <c r="L16" s="10" t="s">
        <v>56</v>
      </c>
      <c r="M16" s="3" t="n">
        <f>284</f>
        <v>284.0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275</f>
        <v>275.0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275</f>
        <v>275.0</v>
      </c>
    </row>
    <row r="18">
      <c r="A18" s="2" t="s">
        <v>13</v>
      </c>
      <c r="B18" s="10" t="s">
        <v>14</v>
      </c>
      <c r="C18" s="10" t="s">
        <v>15</v>
      </c>
      <c r="D18" s="2" t="s">
        <v>57</v>
      </c>
      <c r="E18" s="10" t="s">
        <v>61</v>
      </c>
      <c r="F18" s="10" t="s">
        <v>62</v>
      </c>
      <c r="G18" s="10" t="s">
        <v>63</v>
      </c>
      <c r="H18" s="3" t="n">
        <f>275</f>
        <v>275.0</v>
      </c>
      <c r="I18" s="2" t="s">
        <v>57</v>
      </c>
      <c r="J18" s="10" t="s">
        <v>61</v>
      </c>
      <c r="K18" s="10" t="s">
        <v>62</v>
      </c>
      <c r="L18" s="10" t="s">
        <v>63</v>
      </c>
      <c r="M18" s="3" t="n">
        <f>275</f>
        <v>275.0</v>
      </c>
    </row>
    <row r="19">
      <c r="A19" s="2" t="s">
        <v>13</v>
      </c>
      <c r="B19" s="10" t="s">
        <v>14</v>
      </c>
      <c r="C19" s="10" t="s">
        <v>15</v>
      </c>
      <c r="D19" s="2" t="s">
        <v>64</v>
      </c>
      <c r="E19" s="10" t="s">
        <v>65</v>
      </c>
      <c r="F19" s="10" t="s">
        <v>66</v>
      </c>
      <c r="G19" s="10" t="s">
        <v>67</v>
      </c>
      <c r="H19" s="3" t="n">
        <f>190</f>
        <v>190.0</v>
      </c>
      <c r="I19" s="2" t="s">
        <v>64</v>
      </c>
      <c r="J19" s="10" t="s">
        <v>65</v>
      </c>
      <c r="K19" s="10" t="s">
        <v>66</v>
      </c>
      <c r="L19" s="10" t="s">
        <v>67</v>
      </c>
      <c r="M19" s="3" t="n">
        <f>190</f>
        <v>190.0</v>
      </c>
    </row>
    <row r="20">
      <c r="A20" s="2" t="s">
        <v>13</v>
      </c>
      <c r="B20" s="10" t="s">
        <v>14</v>
      </c>
      <c r="C20" s="10" t="s">
        <v>15</v>
      </c>
      <c r="D20" s="2" t="s">
        <v>68</v>
      </c>
      <c r="E20" s="10" t="s">
        <v>69</v>
      </c>
      <c r="F20" s="10" t="s">
        <v>70</v>
      </c>
      <c r="G20" s="10" t="s">
        <v>71</v>
      </c>
      <c r="H20" s="3" t="n">
        <f>170</f>
        <v>170.0</v>
      </c>
      <c r="I20" s="2" t="s">
        <v>68</v>
      </c>
      <c r="J20" s="10" t="s">
        <v>69</v>
      </c>
      <c r="K20" s="10" t="s">
        <v>70</v>
      </c>
      <c r="L20" s="10" t="s">
        <v>71</v>
      </c>
      <c r="M20" s="3" t="n">
        <f>170</f>
        <v>170.0</v>
      </c>
    </row>
    <row r="21">
      <c r="A21" s="2" t="s">
        <v>13</v>
      </c>
      <c r="B21" s="10" t="s">
        <v>14</v>
      </c>
      <c r="C21" s="10" t="s">
        <v>15</v>
      </c>
      <c r="D21" s="2" t="s">
        <v>72</v>
      </c>
      <c r="E21" s="10" t="s">
        <v>46</v>
      </c>
      <c r="F21" s="10" t="s">
        <v>47</v>
      </c>
      <c r="G21" s="10" t="s">
        <v>48</v>
      </c>
      <c r="H21" s="3" t="n">
        <f>62</f>
        <v>62.0</v>
      </c>
      <c r="I21" s="2" t="s">
        <v>72</v>
      </c>
      <c r="J21" s="10" t="s">
        <v>36</v>
      </c>
      <c r="K21" s="10" t="s">
        <v>37</v>
      </c>
      <c r="L21" s="10" t="s">
        <v>38</v>
      </c>
      <c r="M21" s="3" t="n">
        <f>140</f>
        <v>140.0</v>
      </c>
    </row>
    <row r="22">
      <c r="A22" s="2" t="s">
        <v>13</v>
      </c>
      <c r="B22" s="10" t="s">
        <v>14</v>
      </c>
      <c r="C22" s="10" t="s">
        <v>15</v>
      </c>
      <c r="D22" s="2" t="s">
        <v>73</v>
      </c>
      <c r="E22" s="10" t="s">
        <v>39</v>
      </c>
      <c r="F22" s="10" t="s">
        <v>40</v>
      </c>
      <c r="G22" s="10" t="s">
        <v>41</v>
      </c>
      <c r="H22" s="3" t="n">
        <f>25</f>
        <v>25.0</v>
      </c>
      <c r="I22" s="2" t="s">
        <v>73</v>
      </c>
      <c r="J22" s="10" t="s">
        <v>74</v>
      </c>
      <c r="K22" s="10" t="s">
        <v>75</v>
      </c>
      <c r="L22" s="10" t="s">
        <v>76</v>
      </c>
      <c r="M22" s="3" t="n">
        <f>113</f>
        <v>113.0</v>
      </c>
    </row>
    <row r="23">
      <c r="A23" s="2" t="s">
        <v>13</v>
      </c>
      <c r="B23" s="10" t="s">
        <v>14</v>
      </c>
      <c r="C23" s="10" t="s">
        <v>15</v>
      </c>
      <c r="D23" s="2" t="s">
        <v>77</v>
      </c>
      <c r="E23" s="10" t="s">
        <v>78</v>
      </c>
      <c r="F23" s="10" t="s">
        <v>79</v>
      </c>
      <c r="G23" s="10" t="s">
        <v>80</v>
      </c>
      <c r="H23" s="3" t="n">
        <f>6</f>
        <v>6.0</v>
      </c>
      <c r="I23" s="2" t="s">
        <v>77</v>
      </c>
      <c r="J23" s="10" t="s">
        <v>81</v>
      </c>
      <c r="K23" s="10" t="s">
        <v>82</v>
      </c>
      <c r="L23" s="10" t="s">
        <v>83</v>
      </c>
      <c r="M23" s="3" t="n">
        <f>13</f>
        <v>13.0</v>
      </c>
    </row>
    <row r="24">
      <c r="A24" s="2" t="s">
        <v>13</v>
      </c>
      <c r="B24" s="10" t="s">
        <v>14</v>
      </c>
      <c r="C24" s="10" t="s">
        <v>15</v>
      </c>
      <c r="D24" s="2" t="s">
        <v>84</v>
      </c>
      <c r="E24" s="10" t="s">
        <v>81</v>
      </c>
      <c r="F24" s="10" t="s">
        <v>82</v>
      </c>
      <c r="G24" s="10" t="s">
        <v>83</v>
      </c>
      <c r="H24" s="3" t="n">
        <f>2</f>
        <v>2.0</v>
      </c>
      <c r="I24" s="2" t="s">
        <v>85</v>
      </c>
      <c r="J24" s="10" t="s">
        <v>85</v>
      </c>
      <c r="K24" s="10" t="s">
        <v>85</v>
      </c>
      <c r="L24" s="10" t="s">
        <v>85</v>
      </c>
      <c r="M24" s="3" t="str">
        <f>"－"</f>
        <v>－</v>
      </c>
    </row>
    <row r="25">
      <c r="A25" s="2" t="s">
        <v>13</v>
      </c>
      <c r="B25" s="10" t="s">
        <v>86</v>
      </c>
      <c r="C25" s="10" t="s">
        <v>87</v>
      </c>
      <c r="D25" s="2" t="s">
        <v>16</v>
      </c>
      <c r="E25" s="10" t="s">
        <v>17</v>
      </c>
      <c r="F25" s="10" t="s">
        <v>18</v>
      </c>
      <c r="G25" s="10" t="s">
        <v>19</v>
      </c>
      <c r="H25" s="3" t="n">
        <f>7631</f>
        <v>7631.0</v>
      </c>
      <c r="I25" s="2" t="s">
        <v>16</v>
      </c>
      <c r="J25" s="10" t="s">
        <v>17</v>
      </c>
      <c r="K25" s="10" t="s">
        <v>18</v>
      </c>
      <c r="L25" s="10" t="s">
        <v>19</v>
      </c>
      <c r="M25" s="3" t="n">
        <f>7728</f>
        <v>7728.0</v>
      </c>
    </row>
    <row r="26">
      <c r="A26" s="2" t="s">
        <v>13</v>
      </c>
      <c r="B26" s="10" t="s">
        <v>86</v>
      </c>
      <c r="C26" s="10" t="s">
        <v>87</v>
      </c>
      <c r="D26" s="2" t="s">
        <v>20</v>
      </c>
      <c r="E26" s="10" t="s">
        <v>21</v>
      </c>
      <c r="F26" s="10" t="s">
        <v>22</v>
      </c>
      <c r="G26" s="10" t="s">
        <v>23</v>
      </c>
      <c r="H26" s="3" t="n">
        <f>2244</f>
        <v>2244.0</v>
      </c>
      <c r="I26" s="2" t="s">
        <v>20</v>
      </c>
      <c r="J26" s="10" t="s">
        <v>21</v>
      </c>
      <c r="K26" s="10" t="s">
        <v>22</v>
      </c>
      <c r="L26" s="10" t="s">
        <v>23</v>
      </c>
      <c r="M26" s="3" t="n">
        <f>2331</f>
        <v>2331.0</v>
      </c>
    </row>
    <row r="27">
      <c r="A27" s="2" t="s">
        <v>13</v>
      </c>
      <c r="B27" s="10" t="s">
        <v>86</v>
      </c>
      <c r="C27" s="10" t="s">
        <v>87</v>
      </c>
      <c r="D27" s="2" t="s">
        <v>24</v>
      </c>
      <c r="E27" s="10" t="s">
        <v>43</v>
      </c>
      <c r="F27" s="10" t="s">
        <v>44</v>
      </c>
      <c r="G27" s="10" t="s">
        <v>45</v>
      </c>
      <c r="H27" s="3" t="n">
        <f>1194</f>
        <v>1194.0</v>
      </c>
      <c r="I27" s="2" t="s">
        <v>24</v>
      </c>
      <c r="J27" s="10" t="s">
        <v>43</v>
      </c>
      <c r="K27" s="10" t="s">
        <v>44</v>
      </c>
      <c r="L27" s="10" t="s">
        <v>45</v>
      </c>
      <c r="M27" s="3" t="n">
        <f>1264</f>
        <v>1264.0</v>
      </c>
    </row>
    <row r="28">
      <c r="A28" s="2" t="s">
        <v>13</v>
      </c>
      <c r="B28" s="10" t="s">
        <v>86</v>
      </c>
      <c r="C28" s="10" t="s">
        <v>87</v>
      </c>
      <c r="D28" s="2" t="s">
        <v>31</v>
      </c>
      <c r="E28" s="10" t="s">
        <v>50</v>
      </c>
      <c r="F28" s="10" t="s">
        <v>51</v>
      </c>
      <c r="G28" s="10" t="s">
        <v>52</v>
      </c>
      <c r="H28" s="3" t="n">
        <f>757</f>
        <v>757.0</v>
      </c>
      <c r="I28" s="2" t="s">
        <v>31</v>
      </c>
      <c r="J28" s="10" t="s">
        <v>28</v>
      </c>
      <c r="K28" s="10" t="s">
        <v>29</v>
      </c>
      <c r="L28" s="10" t="s">
        <v>30</v>
      </c>
      <c r="M28" s="3" t="n">
        <f>621</f>
        <v>621.0</v>
      </c>
    </row>
    <row r="29">
      <c r="A29" s="2" t="s">
        <v>13</v>
      </c>
      <c r="B29" s="10" t="s">
        <v>86</v>
      </c>
      <c r="C29" s="10" t="s">
        <v>87</v>
      </c>
      <c r="D29" s="2" t="s">
        <v>35</v>
      </c>
      <c r="E29" s="10" t="s">
        <v>28</v>
      </c>
      <c r="F29" s="10" t="s">
        <v>29</v>
      </c>
      <c r="G29" s="10" t="s">
        <v>30</v>
      </c>
      <c r="H29" s="3" t="n">
        <f>694</f>
        <v>694.0</v>
      </c>
      <c r="I29" s="2" t="s">
        <v>35</v>
      </c>
      <c r="J29" s="10" t="s">
        <v>58</v>
      </c>
      <c r="K29" s="10" t="s">
        <v>59</v>
      </c>
      <c r="L29" s="10" t="s">
        <v>60</v>
      </c>
      <c r="M29" s="3" t="n">
        <f>502</f>
        <v>502.0</v>
      </c>
    </row>
    <row r="30">
      <c r="A30" s="2" t="s">
        <v>13</v>
      </c>
      <c r="B30" s="10" t="s">
        <v>86</v>
      </c>
      <c r="C30" s="10" t="s">
        <v>87</v>
      </c>
      <c r="D30" s="2" t="s">
        <v>42</v>
      </c>
      <c r="E30" s="10" t="s">
        <v>36</v>
      </c>
      <c r="F30" s="10" t="s">
        <v>37</v>
      </c>
      <c r="G30" s="10" t="s">
        <v>38</v>
      </c>
      <c r="H30" s="3" t="n">
        <f>569</f>
        <v>569.0</v>
      </c>
      <c r="I30" s="2" t="s">
        <v>42</v>
      </c>
      <c r="J30" s="10" t="s">
        <v>54</v>
      </c>
      <c r="K30" s="10" t="s">
        <v>55</v>
      </c>
      <c r="L30" s="10" t="s">
        <v>56</v>
      </c>
      <c r="M30" s="3" t="n">
        <f>442</f>
        <v>442.0</v>
      </c>
    </row>
    <row r="31">
      <c r="A31" s="2" t="s">
        <v>13</v>
      </c>
      <c r="B31" s="10" t="s">
        <v>86</v>
      </c>
      <c r="C31" s="10" t="s">
        <v>87</v>
      </c>
      <c r="D31" s="2" t="s">
        <v>49</v>
      </c>
      <c r="E31" s="10" t="s">
        <v>58</v>
      </c>
      <c r="F31" s="10" t="s">
        <v>59</v>
      </c>
      <c r="G31" s="10" t="s">
        <v>60</v>
      </c>
      <c r="H31" s="3" t="n">
        <f>407</f>
        <v>407.0</v>
      </c>
      <c r="I31" s="2" t="s">
        <v>49</v>
      </c>
      <c r="J31" s="10" t="s">
        <v>50</v>
      </c>
      <c r="K31" s="10" t="s">
        <v>51</v>
      </c>
      <c r="L31" s="10" t="s">
        <v>52</v>
      </c>
      <c r="M31" s="3" t="n">
        <f>382</f>
        <v>382.0</v>
      </c>
    </row>
    <row r="32">
      <c r="A32" s="2" t="s">
        <v>13</v>
      </c>
      <c r="B32" s="10" t="s">
        <v>86</v>
      </c>
      <c r="C32" s="10" t="s">
        <v>87</v>
      </c>
      <c r="D32" s="2" t="s">
        <v>53</v>
      </c>
      <c r="E32" s="10" t="s">
        <v>32</v>
      </c>
      <c r="F32" s="10" t="s">
        <v>33</v>
      </c>
      <c r="G32" s="10" t="s">
        <v>34</v>
      </c>
      <c r="H32" s="3" t="n">
        <f>401</f>
        <v>401.0</v>
      </c>
      <c r="I32" s="2" t="s">
        <v>53</v>
      </c>
      <c r="J32" s="10" t="s">
        <v>61</v>
      </c>
      <c r="K32" s="10" t="s">
        <v>62</v>
      </c>
      <c r="L32" s="10" t="s">
        <v>63</v>
      </c>
      <c r="M32" s="3" t="n">
        <f>321</f>
        <v>321.0</v>
      </c>
    </row>
    <row r="33">
      <c r="A33" s="2" t="s">
        <v>13</v>
      </c>
      <c r="B33" s="10" t="s">
        <v>86</v>
      </c>
      <c r="C33" s="10" t="s">
        <v>87</v>
      </c>
      <c r="D33" s="2" t="s">
        <v>57</v>
      </c>
      <c r="E33" s="10" t="s">
        <v>69</v>
      </c>
      <c r="F33" s="10" t="s">
        <v>70</v>
      </c>
      <c r="G33" s="10" t="s">
        <v>71</v>
      </c>
      <c r="H33" s="3" t="n">
        <f>286</f>
        <v>286.0</v>
      </c>
      <c r="I33" s="2" t="s">
        <v>57</v>
      </c>
      <c r="J33" s="10" t="s">
        <v>32</v>
      </c>
      <c r="K33" s="10" t="s">
        <v>33</v>
      </c>
      <c r="L33" s="10" t="s">
        <v>34</v>
      </c>
      <c r="M33" s="3" t="n">
        <f>292</f>
        <v>292.0</v>
      </c>
    </row>
    <row r="34">
      <c r="A34" s="2" t="s">
        <v>13</v>
      </c>
      <c r="B34" s="10" t="s">
        <v>86</v>
      </c>
      <c r="C34" s="10" t="s">
        <v>87</v>
      </c>
      <c r="D34" s="2" t="s">
        <v>88</v>
      </c>
      <c r="E34" s="10" t="s">
        <v>65</v>
      </c>
      <c r="F34" s="10" t="s">
        <v>66</v>
      </c>
      <c r="G34" s="10" t="s">
        <v>67</v>
      </c>
      <c r="H34" s="3" t="n">
        <f>282</f>
        <v>282.0</v>
      </c>
      <c r="I34" s="2" t="s">
        <v>88</v>
      </c>
      <c r="J34" s="10" t="s">
        <v>65</v>
      </c>
      <c r="K34" s="10" t="s">
        <v>66</v>
      </c>
      <c r="L34" s="10" t="s">
        <v>67</v>
      </c>
      <c r="M34" s="3" t="n">
        <f>282</f>
        <v>282.0</v>
      </c>
    </row>
    <row r="35">
      <c r="A35" s="2" t="s">
        <v>13</v>
      </c>
      <c r="B35" s="10" t="s">
        <v>86</v>
      </c>
      <c r="C35" s="10" t="s">
        <v>87</v>
      </c>
      <c r="D35" s="2" t="s">
        <v>64</v>
      </c>
      <c r="E35" s="10" t="s">
        <v>54</v>
      </c>
      <c r="F35" s="10" t="s">
        <v>55</v>
      </c>
      <c r="G35" s="10" t="s">
        <v>56</v>
      </c>
      <c r="H35" s="3" t="n">
        <f>127</f>
        <v>127.0</v>
      </c>
      <c r="I35" s="2" t="s">
        <v>64</v>
      </c>
      <c r="J35" s="10" t="s">
        <v>25</v>
      </c>
      <c r="K35" s="10" t="s">
        <v>26</v>
      </c>
      <c r="L35" s="10" t="s">
        <v>27</v>
      </c>
      <c r="M35" s="3" t="n">
        <f>272</f>
        <v>272.0</v>
      </c>
    </row>
    <row r="36">
      <c r="A36" s="2" t="s">
        <v>13</v>
      </c>
      <c r="B36" s="10" t="s">
        <v>86</v>
      </c>
      <c r="C36" s="10" t="s">
        <v>87</v>
      </c>
      <c r="D36" s="2" t="s">
        <v>68</v>
      </c>
      <c r="E36" s="10" t="s">
        <v>89</v>
      </c>
      <c r="F36" s="10" t="s">
        <v>90</v>
      </c>
      <c r="G36" s="10" t="s">
        <v>91</v>
      </c>
      <c r="H36" s="3" t="n">
        <f>117</f>
        <v>117.0</v>
      </c>
      <c r="I36" s="2" t="s">
        <v>68</v>
      </c>
      <c r="J36" s="10" t="s">
        <v>36</v>
      </c>
      <c r="K36" s="10" t="s">
        <v>37</v>
      </c>
      <c r="L36" s="10" t="s">
        <v>38</v>
      </c>
      <c r="M36" s="3" t="n">
        <f>226</f>
        <v>226.0</v>
      </c>
    </row>
    <row r="37">
      <c r="A37" s="2" t="s">
        <v>13</v>
      </c>
      <c r="B37" s="10" t="s">
        <v>86</v>
      </c>
      <c r="C37" s="10" t="s">
        <v>87</v>
      </c>
      <c r="D37" s="2" t="s">
        <v>72</v>
      </c>
      <c r="E37" s="10" t="s">
        <v>46</v>
      </c>
      <c r="F37" s="10" t="s">
        <v>47</v>
      </c>
      <c r="G37" s="10" t="s">
        <v>48</v>
      </c>
      <c r="H37" s="3" t="n">
        <f>114</f>
        <v>114.0</v>
      </c>
      <c r="I37" s="2" t="s">
        <v>72</v>
      </c>
      <c r="J37" s="10" t="s">
        <v>69</v>
      </c>
      <c r="K37" s="10" t="s">
        <v>70</v>
      </c>
      <c r="L37" s="10" t="s">
        <v>71</v>
      </c>
      <c r="M37" s="3" t="n">
        <f>182</f>
        <v>182.0</v>
      </c>
    </row>
    <row r="38">
      <c r="A38" s="2" t="s">
        <v>13</v>
      </c>
      <c r="B38" s="10" t="s">
        <v>86</v>
      </c>
      <c r="C38" s="10" t="s">
        <v>87</v>
      </c>
      <c r="D38" s="2" t="s">
        <v>73</v>
      </c>
      <c r="E38" s="10" t="s">
        <v>92</v>
      </c>
      <c r="F38" s="10" t="s">
        <v>93</v>
      </c>
      <c r="G38" s="10" t="s">
        <v>94</v>
      </c>
      <c r="H38" s="3" t="n">
        <f>88</f>
        <v>88.0</v>
      </c>
      <c r="I38" s="2" t="s">
        <v>73</v>
      </c>
      <c r="J38" s="10" t="s">
        <v>46</v>
      </c>
      <c r="K38" s="10" t="s">
        <v>47</v>
      </c>
      <c r="L38" s="10" t="s">
        <v>48</v>
      </c>
      <c r="M38" s="3" t="n">
        <f>144</f>
        <v>144.0</v>
      </c>
    </row>
    <row r="39">
      <c r="A39" s="2" t="s">
        <v>13</v>
      </c>
      <c r="B39" s="10" t="s">
        <v>86</v>
      </c>
      <c r="C39" s="10" t="s">
        <v>87</v>
      </c>
      <c r="D39" s="2" t="s">
        <v>77</v>
      </c>
      <c r="E39" s="10" t="s">
        <v>81</v>
      </c>
      <c r="F39" s="10" t="s">
        <v>82</v>
      </c>
      <c r="G39" s="10" t="s">
        <v>83</v>
      </c>
      <c r="H39" s="3" t="n">
        <f>56</f>
        <v>56.0</v>
      </c>
      <c r="I39" s="2" t="s">
        <v>77</v>
      </c>
      <c r="J39" s="10" t="s">
        <v>89</v>
      </c>
      <c r="K39" s="10" t="s">
        <v>90</v>
      </c>
      <c r="L39" s="10" t="s">
        <v>91</v>
      </c>
      <c r="M39" s="3" t="n">
        <f>52</f>
        <v>52.0</v>
      </c>
    </row>
    <row r="40">
      <c r="A40" s="2" t="s">
        <v>13</v>
      </c>
      <c r="B40" s="10" t="s">
        <v>86</v>
      </c>
      <c r="C40" s="10" t="s">
        <v>87</v>
      </c>
      <c r="D40" s="2" t="s">
        <v>84</v>
      </c>
      <c r="E40" s="10" t="s">
        <v>95</v>
      </c>
      <c r="F40" s="10" t="s">
        <v>96</v>
      </c>
      <c r="G40" s="10" t="s">
        <v>97</v>
      </c>
      <c r="H40" s="3" t="n">
        <f>41</f>
        <v>41.0</v>
      </c>
      <c r="I40" s="2" t="s">
        <v>84</v>
      </c>
      <c r="J40" s="10" t="s">
        <v>95</v>
      </c>
      <c r="K40" s="10" t="s">
        <v>96</v>
      </c>
      <c r="L40" s="10" t="s">
        <v>97</v>
      </c>
      <c r="M40" s="3" t="n">
        <f>11</f>
        <v>11.0</v>
      </c>
    </row>
    <row r="41">
      <c r="A41" s="2" t="s">
        <v>13</v>
      </c>
      <c r="B41" s="10" t="s">
        <v>86</v>
      </c>
      <c r="C41" s="10" t="s">
        <v>87</v>
      </c>
      <c r="D41" s="2" t="s">
        <v>98</v>
      </c>
      <c r="E41" s="10" t="s">
        <v>78</v>
      </c>
      <c r="F41" s="10" t="s">
        <v>79</v>
      </c>
      <c r="G41" s="10" t="s">
        <v>80</v>
      </c>
      <c r="H41" s="3" t="n">
        <f>22</f>
        <v>22.0</v>
      </c>
      <c r="I41" s="2" t="s">
        <v>98</v>
      </c>
      <c r="J41" s="10" t="s">
        <v>78</v>
      </c>
      <c r="K41" s="10" t="s">
        <v>79</v>
      </c>
      <c r="L41" s="10" t="s">
        <v>80</v>
      </c>
      <c r="M41" s="3" t="n">
        <f>6</f>
        <v>6.0</v>
      </c>
    </row>
    <row r="42">
      <c r="A42" s="2" t="s">
        <v>13</v>
      </c>
      <c r="B42" s="10" t="s">
        <v>86</v>
      </c>
      <c r="C42" s="10" t="s">
        <v>87</v>
      </c>
      <c r="D42" s="2" t="s">
        <v>99</v>
      </c>
      <c r="E42" s="10" t="s">
        <v>25</v>
      </c>
      <c r="F42" s="10" t="s">
        <v>26</v>
      </c>
      <c r="G42" s="10" t="s">
        <v>27</v>
      </c>
      <c r="H42" s="3" t="n">
        <f>19</f>
        <v>19.0</v>
      </c>
      <c r="I42" s="2" t="s">
        <v>85</v>
      </c>
      <c r="J42" s="10" t="s">
        <v>85</v>
      </c>
      <c r="K42" s="10" t="s">
        <v>85</v>
      </c>
      <c r="L42" s="10" t="s">
        <v>85</v>
      </c>
      <c r="M42" s="3" t="str">
        <f>"－"</f>
        <v>－</v>
      </c>
    </row>
    <row r="43">
      <c r="A43" s="2" t="s">
        <v>13</v>
      </c>
      <c r="B43" s="10" t="s">
        <v>86</v>
      </c>
      <c r="C43" s="10" t="s">
        <v>87</v>
      </c>
      <c r="D43" s="2" t="s">
        <v>100</v>
      </c>
      <c r="E43" s="10" t="s">
        <v>61</v>
      </c>
      <c r="F43" s="10" t="s">
        <v>62</v>
      </c>
      <c r="G43" s="10" t="s">
        <v>63</v>
      </c>
      <c r="H43" s="3" t="n">
        <f>9</f>
        <v>9.0</v>
      </c>
      <c r="I43" s="2" t="s">
        <v>85</v>
      </c>
      <c r="J43" s="10" t="s">
        <v>85</v>
      </c>
      <c r="K43" s="10" t="s">
        <v>85</v>
      </c>
      <c r="L43" s="10" t="s">
        <v>85</v>
      </c>
      <c r="M43" s="3" t="str">
        <f>"－"</f>
        <v>－</v>
      </c>
    </row>
    <row r="44">
      <c r="A44" s="2" t="s">
        <v>101</v>
      </c>
      <c r="B44" s="10" t="s">
        <v>102</v>
      </c>
      <c r="C44" s="10" t="s">
        <v>103</v>
      </c>
      <c r="D44" s="2" t="s">
        <v>16</v>
      </c>
      <c r="E44" s="10" t="s">
        <v>28</v>
      </c>
      <c r="F44" s="10" t="s">
        <v>29</v>
      </c>
      <c r="G44" s="10" t="s">
        <v>30</v>
      </c>
      <c r="H44" s="3" t="n">
        <f>14500</f>
        <v>14500.0</v>
      </c>
      <c r="I44" s="2" t="s">
        <v>16</v>
      </c>
      <c r="J44" s="10" t="s">
        <v>65</v>
      </c>
      <c r="K44" s="10" t="s">
        <v>66</v>
      </c>
      <c r="L44" s="10" t="s">
        <v>67</v>
      </c>
      <c r="M44" s="3" t="n">
        <f>7860</f>
        <v>7860.0</v>
      </c>
    </row>
    <row r="45">
      <c r="A45" s="2" t="s">
        <v>101</v>
      </c>
      <c r="B45" s="10" t="s">
        <v>102</v>
      </c>
      <c r="C45" s="10" t="s">
        <v>103</v>
      </c>
      <c r="D45" s="2" t="s">
        <v>20</v>
      </c>
      <c r="E45" s="10" t="s">
        <v>65</v>
      </c>
      <c r="F45" s="10" t="s">
        <v>66</v>
      </c>
      <c r="G45" s="10" t="s">
        <v>67</v>
      </c>
      <c r="H45" s="3" t="n">
        <f>7860</f>
        <v>7860.0</v>
      </c>
      <c r="I45" s="2" t="s">
        <v>20</v>
      </c>
      <c r="J45" s="10" t="s">
        <v>32</v>
      </c>
      <c r="K45" s="10" t="s">
        <v>33</v>
      </c>
      <c r="L45" s="10" t="s">
        <v>34</v>
      </c>
      <c r="M45" s="3" t="n">
        <f>7500</f>
        <v>7500.0</v>
      </c>
    </row>
    <row r="46">
      <c r="A46" s="2" t="s">
        <v>101</v>
      </c>
      <c r="B46" s="10" t="s">
        <v>102</v>
      </c>
      <c r="C46" s="10" t="s">
        <v>103</v>
      </c>
      <c r="D46" s="2" t="s">
        <v>24</v>
      </c>
      <c r="E46" s="10" t="s">
        <v>69</v>
      </c>
      <c r="F46" s="10" t="s">
        <v>70</v>
      </c>
      <c r="G46" s="10" t="s">
        <v>71</v>
      </c>
      <c r="H46" s="3" t="n">
        <f>5377</f>
        <v>5377.0</v>
      </c>
      <c r="I46" s="2" t="s">
        <v>24</v>
      </c>
      <c r="J46" s="10" t="s">
        <v>36</v>
      </c>
      <c r="K46" s="10" t="s">
        <v>37</v>
      </c>
      <c r="L46" s="10" t="s">
        <v>38</v>
      </c>
      <c r="M46" s="3" t="n">
        <f>7005</f>
        <v>7005.0</v>
      </c>
    </row>
    <row r="47">
      <c r="A47" s="2" t="s">
        <v>101</v>
      </c>
      <c r="B47" s="10" t="s">
        <v>102</v>
      </c>
      <c r="C47" s="10" t="s">
        <v>103</v>
      </c>
      <c r="D47" s="2" t="s">
        <v>31</v>
      </c>
      <c r="E47" s="10" t="s">
        <v>74</v>
      </c>
      <c r="F47" s="10" t="s">
        <v>75</v>
      </c>
      <c r="G47" s="10" t="s">
        <v>76</v>
      </c>
      <c r="H47" s="3" t="n">
        <f>4000</f>
        <v>4000.0</v>
      </c>
      <c r="I47" s="2" t="s">
        <v>31</v>
      </c>
      <c r="J47" s="10" t="s">
        <v>69</v>
      </c>
      <c r="K47" s="10" t="s">
        <v>70</v>
      </c>
      <c r="L47" s="10" t="s">
        <v>71</v>
      </c>
      <c r="M47" s="3" t="n">
        <f>5377</f>
        <v>5377.0</v>
      </c>
    </row>
    <row r="48">
      <c r="A48" s="2" t="s">
        <v>101</v>
      </c>
      <c r="B48" s="10" t="s">
        <v>102</v>
      </c>
      <c r="C48" s="10" t="s">
        <v>103</v>
      </c>
      <c r="D48" s="2" t="s">
        <v>35</v>
      </c>
      <c r="E48" s="10" t="s">
        <v>21</v>
      </c>
      <c r="F48" s="10" t="s">
        <v>22</v>
      </c>
      <c r="G48" s="10" t="s">
        <v>23</v>
      </c>
      <c r="H48" s="3" t="n">
        <f>6</f>
        <v>6.0</v>
      </c>
      <c r="I48" s="2" t="s">
        <v>35</v>
      </c>
      <c r="J48" s="10" t="s">
        <v>50</v>
      </c>
      <c r="K48" s="10" t="s">
        <v>51</v>
      </c>
      <c r="L48" s="10" t="s">
        <v>52</v>
      </c>
      <c r="M48" s="3" t="n">
        <f>4000</f>
        <v>4000.0</v>
      </c>
    </row>
    <row r="49">
      <c r="A49" s="2" t="s">
        <v>101</v>
      </c>
      <c r="B49" s="10" t="s">
        <v>102</v>
      </c>
      <c r="C49" s="10" t="s">
        <v>103</v>
      </c>
      <c r="D49" s="2" t="s">
        <v>42</v>
      </c>
      <c r="E49" s="10" t="s">
        <v>36</v>
      </c>
      <c r="F49" s="10" t="s">
        <v>37</v>
      </c>
      <c r="G49" s="10" t="s">
        <v>38</v>
      </c>
      <c r="H49" s="3" t="n">
        <f>5</f>
        <v>5.0</v>
      </c>
      <c r="I49" s="2" t="s">
        <v>42</v>
      </c>
      <c r="J49" s="10" t="s">
        <v>21</v>
      </c>
      <c r="K49" s="10" t="s">
        <v>22</v>
      </c>
      <c r="L49" s="10" t="s">
        <v>23</v>
      </c>
      <c r="M49" s="3" t="n">
        <f>6</f>
        <v>6.0</v>
      </c>
    </row>
    <row r="50">
      <c r="A50" s="2" t="s">
        <v>101</v>
      </c>
      <c r="B50" s="10" t="s">
        <v>102</v>
      </c>
      <c r="C50" s="10" t="s">
        <v>103</v>
      </c>
      <c r="D50" s="2" t="s">
        <v>49</v>
      </c>
      <c r="E50" s="10" t="s">
        <v>89</v>
      </c>
      <c r="F50" s="10" t="s">
        <v>90</v>
      </c>
      <c r="G50" s="10" t="s">
        <v>91</v>
      </c>
      <c r="H50" s="3" t="n">
        <f>4</f>
        <v>4.0</v>
      </c>
      <c r="I50" s="2" t="s">
        <v>49</v>
      </c>
      <c r="J50" s="10" t="s">
        <v>89</v>
      </c>
      <c r="K50" s="10" t="s">
        <v>90</v>
      </c>
      <c r="L50" s="10" t="s">
        <v>91</v>
      </c>
      <c r="M50" s="3" t="n">
        <f>4</f>
        <v>4.0</v>
      </c>
    </row>
    <row r="51">
      <c r="A51" s="2" t="s">
        <v>101</v>
      </c>
      <c r="B51" s="10" t="s">
        <v>104</v>
      </c>
      <c r="C51" s="10" t="s">
        <v>105</v>
      </c>
      <c r="D51" s="2" t="s">
        <v>16</v>
      </c>
      <c r="E51" s="10" t="s">
        <v>32</v>
      </c>
      <c r="F51" s="10" t="s">
        <v>33</v>
      </c>
      <c r="G51" s="10" t="s">
        <v>34</v>
      </c>
      <c r="H51" s="3" t="n">
        <f>1970</f>
        <v>1970.0</v>
      </c>
      <c r="I51" s="2" t="s">
        <v>16</v>
      </c>
      <c r="J51" s="10" t="s">
        <v>54</v>
      </c>
      <c r="K51" s="10" t="s">
        <v>55</v>
      </c>
      <c r="L51" s="10" t="s">
        <v>56</v>
      </c>
      <c r="M51" s="3" t="n">
        <f>2970</f>
        <v>2970.0</v>
      </c>
    </row>
    <row r="52">
      <c r="A52" s="2" t="s">
        <v>101</v>
      </c>
      <c r="B52" s="10" t="s">
        <v>104</v>
      </c>
      <c r="C52" s="10" t="s">
        <v>105</v>
      </c>
      <c r="D52" s="2" t="s">
        <v>20</v>
      </c>
      <c r="E52" s="10" t="s">
        <v>28</v>
      </c>
      <c r="F52" s="10" t="s">
        <v>29</v>
      </c>
      <c r="G52" s="10" t="s">
        <v>30</v>
      </c>
      <c r="H52" s="3" t="n">
        <f>1500</f>
        <v>1500.0</v>
      </c>
      <c r="I52" s="2" t="s">
        <v>20</v>
      </c>
      <c r="J52" s="10" t="s">
        <v>28</v>
      </c>
      <c r="K52" s="10" t="s">
        <v>29</v>
      </c>
      <c r="L52" s="10" t="s">
        <v>30</v>
      </c>
      <c r="M52" s="3" t="n">
        <f>1500</f>
        <v>1500.0</v>
      </c>
    </row>
    <row r="53">
      <c r="A53" s="2" t="s">
        <v>101</v>
      </c>
      <c r="B53" s="10" t="s">
        <v>104</v>
      </c>
      <c r="C53" s="10" t="s">
        <v>105</v>
      </c>
      <c r="D53" s="2" t="s">
        <v>24</v>
      </c>
      <c r="E53" s="10" t="s">
        <v>21</v>
      </c>
      <c r="F53" s="10" t="s">
        <v>22</v>
      </c>
      <c r="G53" s="10" t="s">
        <v>23</v>
      </c>
      <c r="H53" s="3" t="n">
        <f>1000</f>
        <v>1000.0</v>
      </c>
      <c r="I53" s="2" t="s">
        <v>24</v>
      </c>
      <c r="J53" s="10" t="s">
        <v>32</v>
      </c>
      <c r="K53" s="10" t="s">
        <v>33</v>
      </c>
      <c r="L53" s="10" t="s">
        <v>34</v>
      </c>
      <c r="M53" s="3" t="n">
        <f>1000</f>
        <v>1000.0</v>
      </c>
    </row>
    <row r="54">
      <c r="A54" s="2" t="s">
        <v>101</v>
      </c>
      <c r="B54" s="10" t="s">
        <v>104</v>
      </c>
      <c r="C54" s="10" t="s">
        <v>105</v>
      </c>
      <c r="D54" s="2" t="s">
        <v>24</v>
      </c>
      <c r="E54" s="10" t="s">
        <v>54</v>
      </c>
      <c r="F54" s="10" t="s">
        <v>55</v>
      </c>
      <c r="G54" s="10" t="s">
        <v>56</v>
      </c>
      <c r="H54" s="3" t="n">
        <f>1000</f>
        <v>1000.0</v>
      </c>
      <c r="I54" s="2" t="s">
        <v>31</v>
      </c>
      <c r="J54" s="10" t="s">
        <v>65</v>
      </c>
      <c r="K54" s="10" t="s">
        <v>66</v>
      </c>
      <c r="L54" s="10" t="s">
        <v>67</v>
      </c>
      <c r="M54" s="3" t="n">
        <f>556</f>
        <v>556.0</v>
      </c>
    </row>
    <row r="55">
      <c r="A55" s="2" t="s">
        <v>101</v>
      </c>
      <c r="B55" s="10" t="s">
        <v>104</v>
      </c>
      <c r="C55" s="10" t="s">
        <v>105</v>
      </c>
      <c r="D55" s="2" t="s">
        <v>35</v>
      </c>
      <c r="E55" s="10" t="s">
        <v>65</v>
      </c>
      <c r="F55" s="10" t="s">
        <v>66</v>
      </c>
      <c r="G55" s="10" t="s">
        <v>67</v>
      </c>
      <c r="H55" s="3" t="n">
        <f>556</f>
        <v>556.0</v>
      </c>
      <c r="I55" s="2" t="s">
        <v>85</v>
      </c>
      <c r="J55" s="10" t="s">
        <v>85</v>
      </c>
      <c r="K55" s="10" t="s">
        <v>85</v>
      </c>
      <c r="L55" s="10" t="s">
        <v>85</v>
      </c>
      <c r="M55" s="3" t="str">
        <f>"－"</f>
        <v>－</v>
      </c>
    </row>
    <row r="56">
      <c r="A56" s="2" t="s">
        <v>101</v>
      </c>
      <c r="B56" s="10" t="s">
        <v>106</v>
      </c>
      <c r="C56" s="10" t="s">
        <v>107</v>
      </c>
      <c r="D56" s="2" t="s">
        <v>16</v>
      </c>
      <c r="E56" s="10" t="s">
        <v>65</v>
      </c>
      <c r="F56" s="10" t="s">
        <v>66</v>
      </c>
      <c r="G56" s="10" t="s">
        <v>67</v>
      </c>
      <c r="H56" s="3" t="n">
        <f>15</f>
        <v>15.0</v>
      </c>
      <c r="I56" s="2" t="s">
        <v>16</v>
      </c>
      <c r="J56" s="10" t="s">
        <v>65</v>
      </c>
      <c r="K56" s="10" t="s">
        <v>66</v>
      </c>
      <c r="L56" s="10" t="s">
        <v>67</v>
      </c>
      <c r="M56" s="3" t="n">
        <f>15</f>
        <v>15.0</v>
      </c>
    </row>
    <row r="57">
      <c r="A57" s="2" t="s">
        <v>108</v>
      </c>
      <c r="B57" s="10" t="s">
        <v>109</v>
      </c>
      <c r="C57" s="10" t="s">
        <v>110</v>
      </c>
      <c r="D57" s="2" t="s">
        <v>16</v>
      </c>
      <c r="E57" s="10" t="s">
        <v>17</v>
      </c>
      <c r="F57" s="10" t="s">
        <v>18</v>
      </c>
      <c r="G57" s="10" t="s">
        <v>19</v>
      </c>
      <c r="H57" s="3" t="n">
        <f>9694</f>
        <v>9694.0</v>
      </c>
      <c r="I57" s="2" t="s">
        <v>16</v>
      </c>
      <c r="J57" s="10" t="s">
        <v>36</v>
      </c>
      <c r="K57" s="10" t="s">
        <v>37</v>
      </c>
      <c r="L57" s="10" t="s">
        <v>38</v>
      </c>
      <c r="M57" s="3" t="n">
        <f>8191</f>
        <v>8191.0</v>
      </c>
    </row>
    <row r="58">
      <c r="A58" s="2" t="s">
        <v>108</v>
      </c>
      <c r="B58" s="10" t="s">
        <v>109</v>
      </c>
      <c r="C58" s="10" t="s">
        <v>110</v>
      </c>
      <c r="D58" s="2" t="s">
        <v>20</v>
      </c>
      <c r="E58" s="10" t="s">
        <v>36</v>
      </c>
      <c r="F58" s="10" t="s">
        <v>37</v>
      </c>
      <c r="G58" s="10" t="s">
        <v>38</v>
      </c>
      <c r="H58" s="3" t="n">
        <f>7938</f>
        <v>7938.0</v>
      </c>
      <c r="I58" s="2" t="s">
        <v>20</v>
      </c>
      <c r="J58" s="10" t="s">
        <v>17</v>
      </c>
      <c r="K58" s="10" t="s">
        <v>18</v>
      </c>
      <c r="L58" s="10" t="s">
        <v>19</v>
      </c>
      <c r="M58" s="3" t="n">
        <f>7994</f>
        <v>7994.0</v>
      </c>
    </row>
    <row r="59">
      <c r="A59" s="2" t="s">
        <v>108</v>
      </c>
      <c r="B59" s="10" t="s">
        <v>109</v>
      </c>
      <c r="C59" s="10" t="s">
        <v>110</v>
      </c>
      <c r="D59" s="2" t="s">
        <v>24</v>
      </c>
      <c r="E59" s="10" t="s">
        <v>25</v>
      </c>
      <c r="F59" s="10" t="s">
        <v>26</v>
      </c>
      <c r="G59" s="10" t="s">
        <v>27</v>
      </c>
      <c r="H59" s="3" t="n">
        <f>2477</f>
        <v>2477.0</v>
      </c>
      <c r="I59" s="2" t="s">
        <v>24</v>
      </c>
      <c r="J59" s="10" t="s">
        <v>46</v>
      </c>
      <c r="K59" s="10" t="s">
        <v>47</v>
      </c>
      <c r="L59" s="10" t="s">
        <v>48</v>
      </c>
      <c r="M59" s="3" t="n">
        <f>1700</f>
        <v>1700.0</v>
      </c>
    </row>
    <row r="60">
      <c r="A60" s="2" t="s">
        <v>108</v>
      </c>
      <c r="B60" s="10" t="s">
        <v>109</v>
      </c>
      <c r="C60" s="10" t="s">
        <v>110</v>
      </c>
      <c r="D60" s="2" t="s">
        <v>31</v>
      </c>
      <c r="E60" s="10" t="s">
        <v>43</v>
      </c>
      <c r="F60" s="10" t="s">
        <v>44</v>
      </c>
      <c r="G60" s="10" t="s">
        <v>45</v>
      </c>
      <c r="H60" s="3" t="n">
        <f>613</f>
        <v>613.0</v>
      </c>
      <c r="I60" s="2" t="s">
        <v>31</v>
      </c>
      <c r="J60" s="10" t="s">
        <v>95</v>
      </c>
      <c r="K60" s="10" t="s">
        <v>96</v>
      </c>
      <c r="L60" s="10" t="s">
        <v>97</v>
      </c>
      <c r="M60" s="3" t="n">
        <f>1500</f>
        <v>1500.0</v>
      </c>
    </row>
    <row r="61">
      <c r="A61" s="2" t="s">
        <v>108</v>
      </c>
      <c r="B61" s="10" t="s">
        <v>109</v>
      </c>
      <c r="C61" s="10" t="s">
        <v>110</v>
      </c>
      <c r="D61" s="2" t="s">
        <v>35</v>
      </c>
      <c r="E61" s="10" t="s">
        <v>28</v>
      </c>
      <c r="F61" s="10" t="s">
        <v>29</v>
      </c>
      <c r="G61" s="10" t="s">
        <v>30</v>
      </c>
      <c r="H61" s="3" t="n">
        <f>521</f>
        <v>521.0</v>
      </c>
      <c r="I61" s="2" t="s">
        <v>35</v>
      </c>
      <c r="J61" s="10" t="s">
        <v>21</v>
      </c>
      <c r="K61" s="10" t="s">
        <v>22</v>
      </c>
      <c r="L61" s="10" t="s">
        <v>23</v>
      </c>
      <c r="M61" s="3" t="n">
        <f>873</f>
        <v>873.0</v>
      </c>
    </row>
    <row r="62">
      <c r="A62" s="2" t="s">
        <v>108</v>
      </c>
      <c r="B62" s="10" t="s">
        <v>109</v>
      </c>
      <c r="C62" s="10" t="s">
        <v>110</v>
      </c>
      <c r="D62" s="2" t="s">
        <v>42</v>
      </c>
      <c r="E62" s="10" t="s">
        <v>61</v>
      </c>
      <c r="F62" s="10" t="s">
        <v>62</v>
      </c>
      <c r="G62" s="10" t="s">
        <v>63</v>
      </c>
      <c r="H62" s="3" t="n">
        <f>500</f>
        <v>500.0</v>
      </c>
      <c r="I62" s="2" t="s">
        <v>42</v>
      </c>
      <c r="J62" s="10" t="s">
        <v>28</v>
      </c>
      <c r="K62" s="10" t="s">
        <v>29</v>
      </c>
      <c r="L62" s="10" t="s">
        <v>30</v>
      </c>
      <c r="M62" s="3" t="n">
        <f>637</f>
        <v>637.0</v>
      </c>
    </row>
    <row r="63">
      <c r="A63" s="2" t="s">
        <v>108</v>
      </c>
      <c r="B63" s="10" t="s">
        <v>109</v>
      </c>
      <c r="C63" s="10" t="s">
        <v>110</v>
      </c>
      <c r="D63" s="2" t="s">
        <v>49</v>
      </c>
      <c r="E63" s="10" t="s">
        <v>69</v>
      </c>
      <c r="F63" s="10" t="s">
        <v>70</v>
      </c>
      <c r="G63" s="10" t="s">
        <v>71</v>
      </c>
      <c r="H63" s="3" t="n">
        <f>431</f>
        <v>431.0</v>
      </c>
      <c r="I63" s="2" t="s">
        <v>49</v>
      </c>
      <c r="J63" s="10" t="s">
        <v>32</v>
      </c>
      <c r="K63" s="10" t="s">
        <v>33</v>
      </c>
      <c r="L63" s="10" t="s">
        <v>34</v>
      </c>
      <c r="M63" s="3" t="n">
        <f>618</f>
        <v>618.0</v>
      </c>
    </row>
    <row r="64">
      <c r="A64" s="2" t="s">
        <v>108</v>
      </c>
      <c r="B64" s="10" t="s">
        <v>109</v>
      </c>
      <c r="C64" s="10" t="s">
        <v>110</v>
      </c>
      <c r="D64" s="2" t="s">
        <v>53</v>
      </c>
      <c r="E64" s="10" t="s">
        <v>21</v>
      </c>
      <c r="F64" s="10" t="s">
        <v>22</v>
      </c>
      <c r="G64" s="10" t="s">
        <v>23</v>
      </c>
      <c r="H64" s="3" t="n">
        <f>260</f>
        <v>260.0</v>
      </c>
      <c r="I64" s="2" t="s">
        <v>53</v>
      </c>
      <c r="J64" s="10" t="s">
        <v>61</v>
      </c>
      <c r="K64" s="10" t="s">
        <v>62</v>
      </c>
      <c r="L64" s="10" t="s">
        <v>63</v>
      </c>
      <c r="M64" s="3" t="n">
        <f>500</f>
        <v>500.0</v>
      </c>
    </row>
    <row r="65">
      <c r="A65" s="2" t="s">
        <v>108</v>
      </c>
      <c r="B65" s="10" t="s">
        <v>109</v>
      </c>
      <c r="C65" s="10" t="s">
        <v>110</v>
      </c>
      <c r="D65" s="2" t="s">
        <v>57</v>
      </c>
      <c r="E65" s="10" t="s">
        <v>46</v>
      </c>
      <c r="F65" s="10" t="s">
        <v>47</v>
      </c>
      <c r="G65" s="10" t="s">
        <v>48</v>
      </c>
      <c r="H65" s="3" t="n">
        <f>45</f>
        <v>45.0</v>
      </c>
      <c r="I65" s="2" t="s">
        <v>57</v>
      </c>
      <c r="J65" s="10" t="s">
        <v>54</v>
      </c>
      <c r="K65" s="10" t="s">
        <v>55</v>
      </c>
      <c r="L65" s="10" t="s">
        <v>56</v>
      </c>
      <c r="M65" s="3" t="n">
        <f>240</f>
        <v>240.0</v>
      </c>
    </row>
    <row r="66">
      <c r="A66" s="2" t="s">
        <v>108</v>
      </c>
      <c r="B66" s="10" t="s">
        <v>109</v>
      </c>
      <c r="C66" s="10" t="s">
        <v>110</v>
      </c>
      <c r="D66" s="2" t="s">
        <v>85</v>
      </c>
      <c r="E66" s="10" t="s">
        <v>85</v>
      </c>
      <c r="F66" s="10" t="s">
        <v>85</v>
      </c>
      <c r="G66" s="10" t="s">
        <v>85</v>
      </c>
      <c r="H66" s="3" t="str">
        <f>"－"</f>
        <v>－</v>
      </c>
      <c r="I66" s="2" t="s">
        <v>88</v>
      </c>
      <c r="J66" s="10" t="s">
        <v>39</v>
      </c>
      <c r="K66" s="10" t="s">
        <v>40</v>
      </c>
      <c r="L66" s="10" t="s">
        <v>41</v>
      </c>
      <c r="M66" s="3" t="n">
        <f>121</f>
        <v>121.0</v>
      </c>
    </row>
    <row r="67">
      <c r="A67" s="2" t="s">
        <v>108</v>
      </c>
      <c r="B67" s="10" t="s">
        <v>109</v>
      </c>
      <c r="C67" s="10" t="s">
        <v>110</v>
      </c>
      <c r="D67" s="2" t="s">
        <v>85</v>
      </c>
      <c r="E67" s="10" t="s">
        <v>85</v>
      </c>
      <c r="F67" s="10" t="s">
        <v>85</v>
      </c>
      <c r="G67" s="10" t="s">
        <v>85</v>
      </c>
      <c r="H67" s="3" t="str">
        <f>"－"</f>
        <v>－</v>
      </c>
      <c r="I67" s="2" t="s">
        <v>64</v>
      </c>
      <c r="J67" s="10" t="s">
        <v>74</v>
      </c>
      <c r="K67" s="10" t="s">
        <v>75</v>
      </c>
      <c r="L67" s="10" t="s">
        <v>76</v>
      </c>
      <c r="M67" s="3" t="n">
        <f>100</f>
        <v>100.0</v>
      </c>
    </row>
    <row r="68">
      <c r="A68" s="2" t="s">
        <v>108</v>
      </c>
      <c r="B68" s="10" t="s">
        <v>109</v>
      </c>
      <c r="C68" s="10" t="s">
        <v>110</v>
      </c>
      <c r="D68" s="2" t="s">
        <v>85</v>
      </c>
      <c r="E68" s="10" t="s">
        <v>85</v>
      </c>
      <c r="F68" s="10" t="s">
        <v>85</v>
      </c>
      <c r="G68" s="10" t="s">
        <v>85</v>
      </c>
      <c r="H68" s="3" t="str">
        <f>"－"</f>
        <v>－</v>
      </c>
      <c r="I68" s="2" t="s">
        <v>68</v>
      </c>
      <c r="J68" s="10" t="s">
        <v>69</v>
      </c>
      <c r="K68" s="10" t="s">
        <v>70</v>
      </c>
      <c r="L68" s="10" t="s">
        <v>71</v>
      </c>
      <c r="M68" s="3" t="n">
        <f>5</f>
        <v>5.0</v>
      </c>
    </row>
    <row r="69">
      <c r="A69" s="2" t="s">
        <v>108</v>
      </c>
      <c r="B69" s="10" t="s">
        <v>111</v>
      </c>
      <c r="C69" s="10" t="s">
        <v>112</v>
      </c>
      <c r="D69" s="2" t="s">
        <v>16</v>
      </c>
      <c r="E69" s="10" t="s">
        <v>36</v>
      </c>
      <c r="F69" s="10" t="s">
        <v>37</v>
      </c>
      <c r="G69" s="10" t="s">
        <v>38</v>
      </c>
      <c r="H69" s="3" t="n">
        <f>8136</f>
        <v>8136.0</v>
      </c>
      <c r="I69" s="2" t="s">
        <v>16</v>
      </c>
      <c r="J69" s="10" t="s">
        <v>36</v>
      </c>
      <c r="K69" s="10" t="s">
        <v>37</v>
      </c>
      <c r="L69" s="10" t="s">
        <v>38</v>
      </c>
      <c r="M69" s="3" t="n">
        <f>8136</f>
        <v>8136.0</v>
      </c>
    </row>
    <row r="70">
      <c r="A70" s="2" t="s">
        <v>108</v>
      </c>
      <c r="B70" s="10" t="s">
        <v>111</v>
      </c>
      <c r="C70" s="10" t="s">
        <v>112</v>
      </c>
      <c r="D70" s="2" t="s">
        <v>20</v>
      </c>
      <c r="E70" s="10" t="s">
        <v>17</v>
      </c>
      <c r="F70" s="10" t="s">
        <v>18</v>
      </c>
      <c r="G70" s="10" t="s">
        <v>19</v>
      </c>
      <c r="H70" s="3" t="n">
        <f>7994</f>
        <v>7994.0</v>
      </c>
      <c r="I70" s="2" t="s">
        <v>20</v>
      </c>
      <c r="J70" s="10" t="s">
        <v>17</v>
      </c>
      <c r="K70" s="10" t="s">
        <v>18</v>
      </c>
      <c r="L70" s="10" t="s">
        <v>19</v>
      </c>
      <c r="M70" s="3" t="n">
        <f>7994</f>
        <v>7994.0</v>
      </c>
    </row>
    <row r="71">
      <c r="A71" s="2" t="s">
        <v>108</v>
      </c>
      <c r="B71" s="10" t="s">
        <v>111</v>
      </c>
      <c r="C71" s="10" t="s">
        <v>112</v>
      </c>
      <c r="D71" s="2" t="s">
        <v>24</v>
      </c>
      <c r="E71" s="10" t="s">
        <v>61</v>
      </c>
      <c r="F71" s="10" t="s">
        <v>62</v>
      </c>
      <c r="G71" s="10" t="s">
        <v>63</v>
      </c>
      <c r="H71" s="3" t="n">
        <f>620</f>
        <v>620.0</v>
      </c>
      <c r="I71" s="2" t="s">
        <v>24</v>
      </c>
      <c r="J71" s="10" t="s">
        <v>61</v>
      </c>
      <c r="K71" s="10" t="s">
        <v>62</v>
      </c>
      <c r="L71" s="10" t="s">
        <v>63</v>
      </c>
      <c r="M71" s="3" t="n">
        <f>500</f>
        <v>500.0</v>
      </c>
    </row>
    <row r="72">
      <c r="A72" s="2" t="s">
        <v>108</v>
      </c>
      <c r="B72" s="10" t="s">
        <v>111</v>
      </c>
      <c r="C72" s="10" t="s">
        <v>112</v>
      </c>
      <c r="D72" s="2" t="s">
        <v>31</v>
      </c>
      <c r="E72" s="10" t="s">
        <v>32</v>
      </c>
      <c r="F72" s="10" t="s">
        <v>33</v>
      </c>
      <c r="G72" s="10" t="s">
        <v>34</v>
      </c>
      <c r="H72" s="3" t="n">
        <f>377</f>
        <v>377.0</v>
      </c>
      <c r="I72" s="2" t="s">
        <v>31</v>
      </c>
      <c r="J72" s="10" t="s">
        <v>32</v>
      </c>
      <c r="K72" s="10" t="s">
        <v>33</v>
      </c>
      <c r="L72" s="10" t="s">
        <v>34</v>
      </c>
      <c r="M72" s="3" t="n">
        <f>377</f>
        <v>377.0</v>
      </c>
    </row>
    <row r="73">
      <c r="A73" s="2" t="s">
        <v>108</v>
      </c>
      <c r="B73" s="10" t="s">
        <v>111</v>
      </c>
      <c r="C73" s="10" t="s">
        <v>112</v>
      </c>
      <c r="D73" s="2" t="s">
        <v>35</v>
      </c>
      <c r="E73" s="10" t="s">
        <v>58</v>
      </c>
      <c r="F73" s="10" t="s">
        <v>59</v>
      </c>
      <c r="G73" s="10" t="s">
        <v>60</v>
      </c>
      <c r="H73" s="3" t="n">
        <f>259</f>
        <v>259.0</v>
      </c>
      <c r="I73" s="2" t="s">
        <v>35</v>
      </c>
      <c r="J73" s="10" t="s">
        <v>58</v>
      </c>
      <c r="K73" s="10" t="s">
        <v>59</v>
      </c>
      <c r="L73" s="10" t="s">
        <v>60</v>
      </c>
      <c r="M73" s="3" t="n">
        <f>259</f>
        <v>259.0</v>
      </c>
    </row>
    <row r="74">
      <c r="A74" s="2" t="s">
        <v>108</v>
      </c>
      <c r="B74" s="10" t="s">
        <v>111</v>
      </c>
      <c r="C74" s="10" t="s">
        <v>112</v>
      </c>
      <c r="D74" s="2" t="s">
        <v>42</v>
      </c>
      <c r="E74" s="10" t="s">
        <v>28</v>
      </c>
      <c r="F74" s="10" t="s">
        <v>29</v>
      </c>
      <c r="G74" s="10" t="s">
        <v>30</v>
      </c>
      <c r="H74" s="3" t="n">
        <f>165</f>
        <v>165.0</v>
      </c>
      <c r="I74" s="2" t="s">
        <v>42</v>
      </c>
      <c r="J74" s="10" t="s">
        <v>28</v>
      </c>
      <c r="K74" s="10" t="s">
        <v>29</v>
      </c>
      <c r="L74" s="10" t="s">
        <v>30</v>
      </c>
      <c r="M74" s="3" t="n">
        <f>238</f>
        <v>238.0</v>
      </c>
    </row>
    <row r="75">
      <c r="A75" s="2" t="s">
        <v>108</v>
      </c>
      <c r="B75" s="10" t="s">
        <v>111</v>
      </c>
      <c r="C75" s="10" t="s">
        <v>112</v>
      </c>
      <c r="D75" s="2" t="s">
        <v>49</v>
      </c>
      <c r="E75" s="10" t="s">
        <v>21</v>
      </c>
      <c r="F75" s="10" t="s">
        <v>22</v>
      </c>
      <c r="G75" s="10" t="s">
        <v>23</v>
      </c>
      <c r="H75" s="3" t="n">
        <f>64</f>
        <v>64.0</v>
      </c>
      <c r="I75" s="2" t="s">
        <v>49</v>
      </c>
      <c r="J75" s="10" t="s">
        <v>69</v>
      </c>
      <c r="K75" s="10" t="s">
        <v>70</v>
      </c>
      <c r="L75" s="10" t="s">
        <v>71</v>
      </c>
      <c r="M75" s="3" t="n">
        <f>77</f>
        <v>77.0</v>
      </c>
    </row>
    <row r="76">
      <c r="A76" s="2" t="s">
        <v>108</v>
      </c>
      <c r="B76" s="10" t="s">
        <v>111</v>
      </c>
      <c r="C76" s="10" t="s">
        <v>112</v>
      </c>
      <c r="D76" s="2" t="s">
        <v>49</v>
      </c>
      <c r="E76" s="10" t="s">
        <v>69</v>
      </c>
      <c r="F76" s="10" t="s">
        <v>70</v>
      </c>
      <c r="G76" s="10" t="s">
        <v>71</v>
      </c>
      <c r="H76" s="3" t="n">
        <f>64</f>
        <v>64.0</v>
      </c>
      <c r="I76" s="2" t="s">
        <v>53</v>
      </c>
      <c r="J76" s="10" t="s">
        <v>43</v>
      </c>
      <c r="K76" s="10" t="s">
        <v>44</v>
      </c>
      <c r="L76" s="10" t="s">
        <v>45</v>
      </c>
      <c r="M76" s="3" t="n">
        <f>64</f>
        <v>64.0</v>
      </c>
    </row>
    <row r="77">
      <c r="A77" s="2" t="s">
        <v>108</v>
      </c>
      <c r="B77" s="10" t="s">
        <v>111</v>
      </c>
      <c r="C77" s="10" t="s">
        <v>112</v>
      </c>
      <c r="D77" s="2" t="s">
        <v>57</v>
      </c>
      <c r="E77" s="10" t="s">
        <v>25</v>
      </c>
      <c r="F77" s="10" t="s">
        <v>26</v>
      </c>
      <c r="G77" s="10" t="s">
        <v>27</v>
      </c>
      <c r="H77" s="3" t="n">
        <f>16</f>
        <v>16.0</v>
      </c>
      <c r="I77" s="2" t="s">
        <v>57</v>
      </c>
      <c r="J77" s="10" t="s">
        <v>74</v>
      </c>
      <c r="K77" s="10" t="s">
        <v>75</v>
      </c>
      <c r="L77" s="10" t="s">
        <v>76</v>
      </c>
      <c r="M77" s="3" t="n">
        <f>47</f>
        <v>47.0</v>
      </c>
    </row>
    <row r="78">
      <c r="A78" s="2" t="s">
        <v>108</v>
      </c>
      <c r="B78" s="10" t="s">
        <v>111</v>
      </c>
      <c r="C78" s="10" t="s">
        <v>112</v>
      </c>
      <c r="D78" s="2" t="s">
        <v>85</v>
      </c>
      <c r="E78" s="10" t="s">
        <v>85</v>
      </c>
      <c r="F78" s="10" t="s">
        <v>85</v>
      </c>
      <c r="G78" s="10" t="s">
        <v>85</v>
      </c>
      <c r="H78" s="3" t="str">
        <f>"－"</f>
        <v>－</v>
      </c>
      <c r="I78" s="2" t="s">
        <v>88</v>
      </c>
      <c r="J78" s="10" t="s">
        <v>25</v>
      </c>
      <c r="K78" s="10" t="s">
        <v>26</v>
      </c>
      <c r="L78" s="10" t="s">
        <v>27</v>
      </c>
      <c r="M78" s="3" t="n">
        <f>3</f>
        <v>3.0</v>
      </c>
    </row>
    <row r="79">
      <c r="A79" s="2" t="s">
        <v>113</v>
      </c>
      <c r="B79" s="10" t="s">
        <v>114</v>
      </c>
      <c r="C79" s="10" t="s">
        <v>115</v>
      </c>
      <c r="D79" s="2" t="s">
        <v>16</v>
      </c>
      <c r="E79" s="10" t="s">
        <v>65</v>
      </c>
      <c r="F79" s="10" t="s">
        <v>66</v>
      </c>
      <c r="G79" s="10" t="s">
        <v>67</v>
      </c>
      <c r="H79" s="3" t="n">
        <f>40</f>
        <v>40.0</v>
      </c>
      <c r="I79" s="2" t="s">
        <v>16</v>
      </c>
      <c r="J79" s="10" t="s">
        <v>65</v>
      </c>
      <c r="K79" s="10" t="s">
        <v>66</v>
      </c>
      <c r="L79" s="10" t="s">
        <v>67</v>
      </c>
      <c r="M79" s="3" t="n">
        <f>40</f>
        <v>40.0</v>
      </c>
    </row>
    <row r="80">
      <c r="A80" s="2" t="s">
        <v>113</v>
      </c>
      <c r="B80" s="10" t="s">
        <v>116</v>
      </c>
      <c r="C80" s="10" t="s">
        <v>117</v>
      </c>
      <c r="D80" s="2" t="s">
        <v>16</v>
      </c>
      <c r="E80" s="10" t="s">
        <v>65</v>
      </c>
      <c r="F80" s="10" t="s">
        <v>66</v>
      </c>
      <c r="G80" s="10" t="s">
        <v>67</v>
      </c>
      <c r="H80" s="3" t="n">
        <f>34</f>
        <v>34.0</v>
      </c>
      <c r="I80" s="2" t="s">
        <v>16</v>
      </c>
      <c r="J80" s="10" t="s">
        <v>65</v>
      </c>
      <c r="K80" s="10" t="s">
        <v>66</v>
      </c>
      <c r="L80" s="10" t="s">
        <v>67</v>
      </c>
      <c r="M80" s="3" t="n">
        <f>34</f>
        <v>34.0</v>
      </c>
    </row>
    <row r="81">
      <c r="A81" s="2" t="s">
        <v>113</v>
      </c>
      <c r="B81" s="10" t="s">
        <v>118</v>
      </c>
      <c r="C81" s="10" t="s">
        <v>119</v>
      </c>
      <c r="D81" s="2" t="s">
        <v>16</v>
      </c>
      <c r="E81" s="10" t="s">
        <v>65</v>
      </c>
      <c r="F81" s="10" t="s">
        <v>66</v>
      </c>
      <c r="G81" s="10" t="s">
        <v>67</v>
      </c>
      <c r="H81" s="3" t="n">
        <f>215</f>
        <v>215.0</v>
      </c>
      <c r="I81" s="2" t="s">
        <v>16</v>
      </c>
      <c r="J81" s="10" t="s">
        <v>65</v>
      </c>
      <c r="K81" s="10" t="s">
        <v>66</v>
      </c>
      <c r="L81" s="10" t="s">
        <v>67</v>
      </c>
      <c r="M81" s="3" t="n">
        <f>215</f>
        <v>215.0</v>
      </c>
    </row>
    <row r="82">
      <c r="A82" s="2" t="s">
        <v>113</v>
      </c>
      <c r="B82" s="10" t="s">
        <v>118</v>
      </c>
      <c r="C82" s="10" t="s">
        <v>119</v>
      </c>
      <c r="D82" s="2" t="s">
        <v>20</v>
      </c>
      <c r="E82" s="10" t="s">
        <v>28</v>
      </c>
      <c r="F82" s="10" t="s">
        <v>29</v>
      </c>
      <c r="G82" s="10" t="s">
        <v>30</v>
      </c>
      <c r="H82" s="3" t="n">
        <f>100</f>
        <v>100.0</v>
      </c>
      <c r="I82" s="2" t="s">
        <v>20</v>
      </c>
      <c r="J82" s="10" t="s">
        <v>39</v>
      </c>
      <c r="K82" s="10" t="s">
        <v>40</v>
      </c>
      <c r="L82" s="10" t="s">
        <v>41</v>
      </c>
      <c r="M82" s="3" t="n">
        <f>100</f>
        <v>100.0</v>
      </c>
    </row>
    <row r="83">
      <c r="A83" s="2" t="s">
        <v>113</v>
      </c>
      <c r="B83" s="10" t="s">
        <v>120</v>
      </c>
      <c r="C83" s="10" t="s">
        <v>121</v>
      </c>
      <c r="D83" s="2" t="s">
        <v>16</v>
      </c>
      <c r="E83" s="10" t="s">
        <v>65</v>
      </c>
      <c r="F83" s="10" t="s">
        <v>66</v>
      </c>
      <c r="G83" s="10" t="s">
        <v>67</v>
      </c>
      <c r="H83" s="3" t="n">
        <f>40</f>
        <v>40.0</v>
      </c>
      <c r="I83" s="2" t="s">
        <v>16</v>
      </c>
      <c r="J83" s="10" t="s">
        <v>65</v>
      </c>
      <c r="K83" s="10" t="s">
        <v>66</v>
      </c>
      <c r="L83" s="10" t="s">
        <v>67</v>
      </c>
      <c r="M83" s="3" t="n">
        <f>40</f>
        <v>40.0</v>
      </c>
    </row>
    <row r="84">
      <c r="A84" s="2" t="s">
        <v>113</v>
      </c>
      <c r="B84" s="10" t="s">
        <v>122</v>
      </c>
      <c r="C84" s="10" t="s">
        <v>123</v>
      </c>
      <c r="D84" s="2" t="s">
        <v>16</v>
      </c>
      <c r="E84" s="10" t="s">
        <v>28</v>
      </c>
      <c r="F84" s="10" t="s">
        <v>29</v>
      </c>
      <c r="G84" s="10" t="s">
        <v>30</v>
      </c>
      <c r="H84" s="3" t="n">
        <f>700</f>
        <v>700.0</v>
      </c>
      <c r="I84" s="2" t="s">
        <v>16</v>
      </c>
      <c r="J84" s="10" t="s">
        <v>36</v>
      </c>
      <c r="K84" s="10" t="s">
        <v>37</v>
      </c>
      <c r="L84" s="10" t="s">
        <v>38</v>
      </c>
      <c r="M84" s="3" t="n">
        <f>400</f>
        <v>400.0</v>
      </c>
    </row>
    <row r="85">
      <c r="A85" s="2" t="s">
        <v>113</v>
      </c>
      <c r="B85" s="10" t="s">
        <v>122</v>
      </c>
      <c r="C85" s="10" t="s">
        <v>123</v>
      </c>
      <c r="D85" s="2" t="s">
        <v>20</v>
      </c>
      <c r="E85" s="10" t="s">
        <v>65</v>
      </c>
      <c r="F85" s="10" t="s">
        <v>66</v>
      </c>
      <c r="G85" s="10" t="s">
        <v>67</v>
      </c>
      <c r="H85" s="3" t="n">
        <f>219</f>
        <v>219.0</v>
      </c>
      <c r="I85" s="2" t="s">
        <v>20</v>
      </c>
      <c r="J85" s="10" t="s">
        <v>54</v>
      </c>
      <c r="K85" s="10" t="s">
        <v>55</v>
      </c>
      <c r="L85" s="10" t="s">
        <v>56</v>
      </c>
      <c r="M85" s="3" t="n">
        <f>300</f>
        <v>300.0</v>
      </c>
    </row>
    <row r="86">
      <c r="A86" s="2" t="s">
        <v>113</v>
      </c>
      <c r="B86" s="10" t="s">
        <v>122</v>
      </c>
      <c r="C86" s="10" t="s">
        <v>123</v>
      </c>
      <c r="D86" s="2" t="s">
        <v>85</v>
      </c>
      <c r="E86" s="10" t="s">
        <v>85</v>
      </c>
      <c r="F86" s="10" t="s">
        <v>85</v>
      </c>
      <c r="G86" s="10" t="s">
        <v>85</v>
      </c>
      <c r="H86" s="3" t="str">
        <f>"－"</f>
        <v>－</v>
      </c>
      <c r="I86" s="2" t="s">
        <v>24</v>
      </c>
      <c r="J86" s="10" t="s">
        <v>65</v>
      </c>
      <c r="K86" s="10" t="s">
        <v>66</v>
      </c>
      <c r="L86" s="10" t="s">
        <v>67</v>
      </c>
      <c r="M86" s="3" t="n">
        <f>219</f>
        <v>219.0</v>
      </c>
    </row>
    <row r="87">
      <c r="A87" s="2" t="s">
        <v>113</v>
      </c>
      <c r="B87" s="10" t="s">
        <v>124</v>
      </c>
      <c r="C87" s="10" t="s">
        <v>125</v>
      </c>
      <c r="D87" s="2" t="s">
        <v>16</v>
      </c>
      <c r="E87" s="10" t="s">
        <v>65</v>
      </c>
      <c r="F87" s="10" t="s">
        <v>66</v>
      </c>
      <c r="G87" s="10" t="s">
        <v>67</v>
      </c>
      <c r="H87" s="3" t="n">
        <f>52</f>
        <v>52.0</v>
      </c>
      <c r="I87" s="2" t="s">
        <v>16</v>
      </c>
      <c r="J87" s="10" t="s">
        <v>65</v>
      </c>
      <c r="K87" s="10" t="s">
        <v>66</v>
      </c>
      <c r="L87" s="10" t="s">
        <v>67</v>
      </c>
      <c r="M87" s="3" t="n">
        <f>52</f>
        <v>52.0</v>
      </c>
    </row>
    <row r="88">
      <c r="A88" s="2" t="s">
        <v>113</v>
      </c>
      <c r="B88" s="10" t="s">
        <v>126</v>
      </c>
      <c r="C88" s="10" t="s">
        <v>127</v>
      </c>
      <c r="D88" s="2" t="s">
        <v>16</v>
      </c>
      <c r="E88" s="10" t="s">
        <v>50</v>
      </c>
      <c r="F88" s="10" t="s">
        <v>51</v>
      </c>
      <c r="G88" s="10" t="s">
        <v>52</v>
      </c>
      <c r="H88" s="3" t="n">
        <f>1000</f>
        <v>1000.0</v>
      </c>
      <c r="I88" s="2" t="s">
        <v>16</v>
      </c>
      <c r="J88" s="10" t="s">
        <v>50</v>
      </c>
      <c r="K88" s="10" t="s">
        <v>51</v>
      </c>
      <c r="L88" s="10" t="s">
        <v>52</v>
      </c>
      <c r="M88" s="3" t="n">
        <f>1000</f>
        <v>1000.0</v>
      </c>
    </row>
    <row r="89">
      <c r="A89" s="2" t="s">
        <v>113</v>
      </c>
      <c r="B89" s="10" t="s">
        <v>126</v>
      </c>
      <c r="C89" s="10" t="s">
        <v>127</v>
      </c>
      <c r="D89" s="2" t="s">
        <v>20</v>
      </c>
      <c r="E89" s="10" t="s">
        <v>65</v>
      </c>
      <c r="F89" s="10" t="s">
        <v>66</v>
      </c>
      <c r="G89" s="10" t="s">
        <v>67</v>
      </c>
      <c r="H89" s="3" t="n">
        <f>832</f>
        <v>832.0</v>
      </c>
      <c r="I89" s="2" t="s">
        <v>20</v>
      </c>
      <c r="J89" s="10" t="s">
        <v>65</v>
      </c>
      <c r="K89" s="10" t="s">
        <v>66</v>
      </c>
      <c r="L89" s="10" t="s">
        <v>67</v>
      </c>
      <c r="M89" s="3" t="n">
        <f>832</f>
        <v>832.0</v>
      </c>
    </row>
    <row r="90">
      <c r="A90" s="2" t="s">
        <v>113</v>
      </c>
      <c r="B90" s="10" t="s">
        <v>126</v>
      </c>
      <c r="C90" s="10" t="s">
        <v>127</v>
      </c>
      <c r="D90" s="2" t="s">
        <v>24</v>
      </c>
      <c r="E90" s="10" t="s">
        <v>28</v>
      </c>
      <c r="F90" s="10" t="s">
        <v>29</v>
      </c>
      <c r="G90" s="10" t="s">
        <v>30</v>
      </c>
      <c r="H90" s="3" t="n">
        <f>100</f>
        <v>100.0</v>
      </c>
      <c r="I90" s="2" t="s">
        <v>24</v>
      </c>
      <c r="J90" s="10" t="s">
        <v>36</v>
      </c>
      <c r="K90" s="10" t="s">
        <v>37</v>
      </c>
      <c r="L90" s="10" t="s">
        <v>38</v>
      </c>
      <c r="M90" s="3" t="n">
        <f>100</f>
        <v>100.0</v>
      </c>
    </row>
    <row r="91">
      <c r="A91" s="2" t="s">
        <v>113</v>
      </c>
      <c r="B91" s="10" t="s">
        <v>128</v>
      </c>
      <c r="C91" s="10" t="s">
        <v>129</v>
      </c>
      <c r="D91" s="2" t="s">
        <v>16</v>
      </c>
      <c r="E91" s="10" t="s">
        <v>65</v>
      </c>
      <c r="F91" s="10" t="s">
        <v>66</v>
      </c>
      <c r="G91" s="10" t="s">
        <v>67</v>
      </c>
      <c r="H91" s="3" t="n">
        <f>67</f>
        <v>67.0</v>
      </c>
      <c r="I91" s="2" t="s">
        <v>16</v>
      </c>
      <c r="J91" s="10" t="s">
        <v>65</v>
      </c>
      <c r="K91" s="10" t="s">
        <v>66</v>
      </c>
      <c r="L91" s="10" t="s">
        <v>67</v>
      </c>
      <c r="M91" s="3" t="n">
        <f>67</f>
        <v>67.0</v>
      </c>
    </row>
    <row r="92">
      <c r="A92" s="2" t="s">
        <v>113</v>
      </c>
      <c r="B92" s="10" t="s">
        <v>130</v>
      </c>
      <c r="C92" s="10" t="s">
        <v>131</v>
      </c>
      <c r="D92" s="2" t="s">
        <v>16</v>
      </c>
      <c r="E92" s="10" t="s">
        <v>65</v>
      </c>
      <c r="F92" s="10" t="s">
        <v>66</v>
      </c>
      <c r="G92" s="10" t="s">
        <v>67</v>
      </c>
      <c r="H92" s="3" t="n">
        <f>165</f>
        <v>165.0</v>
      </c>
      <c r="I92" s="2" t="s">
        <v>16</v>
      </c>
      <c r="J92" s="10" t="s">
        <v>65</v>
      </c>
      <c r="K92" s="10" t="s">
        <v>66</v>
      </c>
      <c r="L92" s="10" t="s">
        <v>67</v>
      </c>
      <c r="M92" s="3" t="n">
        <f>165</f>
        <v>165.0</v>
      </c>
    </row>
    <row r="93">
      <c r="A93" s="2" t="s">
        <v>113</v>
      </c>
      <c r="B93" s="10" t="s">
        <v>130</v>
      </c>
      <c r="C93" s="10" t="s">
        <v>131</v>
      </c>
      <c r="D93" s="2" t="s">
        <v>20</v>
      </c>
      <c r="E93" s="10" t="s">
        <v>54</v>
      </c>
      <c r="F93" s="10" t="s">
        <v>55</v>
      </c>
      <c r="G93" s="10" t="s">
        <v>56</v>
      </c>
      <c r="H93" s="3" t="n">
        <f>100</f>
        <v>100.0</v>
      </c>
      <c r="I93" s="2" t="s">
        <v>20</v>
      </c>
      <c r="J93" s="10" t="s">
        <v>28</v>
      </c>
      <c r="K93" s="10" t="s">
        <v>29</v>
      </c>
      <c r="L93" s="10" t="s">
        <v>30</v>
      </c>
      <c r="M93" s="3" t="n">
        <f>100</f>
        <v>100.0</v>
      </c>
    </row>
    <row r="94">
      <c r="A94" s="2" t="s">
        <v>113</v>
      </c>
      <c r="B94" s="10" t="s">
        <v>132</v>
      </c>
      <c r="C94" s="10" t="s">
        <v>133</v>
      </c>
      <c r="D94" s="2" t="s">
        <v>16</v>
      </c>
      <c r="E94" s="10" t="s">
        <v>65</v>
      </c>
      <c r="F94" s="10" t="s">
        <v>66</v>
      </c>
      <c r="G94" s="10" t="s">
        <v>67</v>
      </c>
      <c r="H94" s="3" t="n">
        <f>23</f>
        <v>23.0</v>
      </c>
      <c r="I94" s="2" t="s">
        <v>16</v>
      </c>
      <c r="J94" s="10" t="s">
        <v>65</v>
      </c>
      <c r="K94" s="10" t="s">
        <v>66</v>
      </c>
      <c r="L94" s="10" t="s">
        <v>67</v>
      </c>
      <c r="M94" s="3" t="n">
        <f>23</f>
        <v>23.0</v>
      </c>
    </row>
    <row r="95">
      <c r="A95" s="2" t="s">
        <v>113</v>
      </c>
      <c r="B95" s="10" t="s">
        <v>134</v>
      </c>
      <c r="C95" s="10" t="s">
        <v>135</v>
      </c>
      <c r="D95" s="2" t="s">
        <v>16</v>
      </c>
      <c r="E95" s="10" t="s">
        <v>65</v>
      </c>
      <c r="F95" s="10" t="s">
        <v>66</v>
      </c>
      <c r="G95" s="10" t="s">
        <v>67</v>
      </c>
      <c r="H95" s="3" t="n">
        <f>7</f>
        <v>7.0</v>
      </c>
      <c r="I95" s="2" t="s">
        <v>16</v>
      </c>
      <c r="J95" s="10" t="s">
        <v>65</v>
      </c>
      <c r="K95" s="10" t="s">
        <v>66</v>
      </c>
      <c r="L95" s="10" t="s">
        <v>67</v>
      </c>
      <c r="M95" s="3" t="n">
        <f>7</f>
        <v>7.0</v>
      </c>
    </row>
    <row r="96">
      <c r="A96" s="2" t="s">
        <v>113</v>
      </c>
      <c r="B96" s="10" t="s">
        <v>136</v>
      </c>
      <c r="C96" s="10" t="s">
        <v>137</v>
      </c>
      <c r="D96" s="2" t="s">
        <v>16</v>
      </c>
      <c r="E96" s="10" t="s">
        <v>65</v>
      </c>
      <c r="F96" s="10" t="s">
        <v>66</v>
      </c>
      <c r="G96" s="10" t="s">
        <v>67</v>
      </c>
      <c r="H96" s="3" t="n">
        <f>6</f>
        <v>6.0</v>
      </c>
      <c r="I96" s="2" t="s">
        <v>16</v>
      </c>
      <c r="J96" s="10" t="s">
        <v>65</v>
      </c>
      <c r="K96" s="10" t="s">
        <v>66</v>
      </c>
      <c r="L96" s="10" t="s">
        <v>67</v>
      </c>
      <c r="M96" s="3" t="n">
        <f>6</f>
        <v>6.0</v>
      </c>
    </row>
    <row r="97">
      <c r="A97" s="2" t="s">
        <v>113</v>
      </c>
      <c r="B97" s="10" t="s">
        <v>138</v>
      </c>
      <c r="C97" s="10" t="s">
        <v>139</v>
      </c>
      <c r="D97" s="2" t="s">
        <v>16</v>
      </c>
      <c r="E97" s="10" t="s">
        <v>65</v>
      </c>
      <c r="F97" s="10" t="s">
        <v>66</v>
      </c>
      <c r="G97" s="10" t="s">
        <v>67</v>
      </c>
      <c r="H97" s="3" t="n">
        <f>65</f>
        <v>65.0</v>
      </c>
      <c r="I97" s="2" t="s">
        <v>16</v>
      </c>
      <c r="J97" s="10" t="s">
        <v>65</v>
      </c>
      <c r="K97" s="10" t="s">
        <v>66</v>
      </c>
      <c r="L97" s="10" t="s">
        <v>67</v>
      </c>
      <c r="M97" s="3" t="n">
        <f>65</f>
        <v>65.0</v>
      </c>
    </row>
    <row r="98">
      <c r="A98" s="2" t="s">
        <v>113</v>
      </c>
      <c r="B98" s="10" t="s">
        <v>140</v>
      </c>
      <c r="C98" s="10" t="s">
        <v>141</v>
      </c>
      <c r="D98" s="2" t="s">
        <v>16</v>
      </c>
      <c r="E98" s="10" t="s">
        <v>28</v>
      </c>
      <c r="F98" s="10" t="s">
        <v>29</v>
      </c>
      <c r="G98" s="10" t="s">
        <v>30</v>
      </c>
      <c r="H98" s="3" t="n">
        <f>750</f>
        <v>750.0</v>
      </c>
      <c r="I98" s="2" t="s">
        <v>16</v>
      </c>
      <c r="J98" s="10" t="s">
        <v>32</v>
      </c>
      <c r="K98" s="10" t="s">
        <v>33</v>
      </c>
      <c r="L98" s="10" t="s">
        <v>34</v>
      </c>
      <c r="M98" s="3" t="n">
        <f>300</f>
        <v>300.0</v>
      </c>
    </row>
    <row r="99">
      <c r="A99" s="2" t="s">
        <v>113</v>
      </c>
      <c r="B99" s="10" t="s">
        <v>140</v>
      </c>
      <c r="C99" s="10" t="s">
        <v>141</v>
      </c>
      <c r="D99" s="2" t="s">
        <v>20</v>
      </c>
      <c r="E99" s="10" t="s">
        <v>65</v>
      </c>
      <c r="F99" s="10" t="s">
        <v>66</v>
      </c>
      <c r="G99" s="10" t="s">
        <v>67</v>
      </c>
      <c r="H99" s="3" t="n">
        <f>164</f>
        <v>164.0</v>
      </c>
      <c r="I99" s="2" t="s">
        <v>20</v>
      </c>
      <c r="J99" s="10" t="s">
        <v>39</v>
      </c>
      <c r="K99" s="10" t="s">
        <v>40</v>
      </c>
      <c r="L99" s="10" t="s">
        <v>41</v>
      </c>
      <c r="M99" s="3" t="n">
        <f>250</f>
        <v>250.0</v>
      </c>
    </row>
    <row r="100">
      <c r="A100" s="2" t="s">
        <v>113</v>
      </c>
      <c r="B100" s="10" t="s">
        <v>140</v>
      </c>
      <c r="C100" s="10" t="s">
        <v>141</v>
      </c>
      <c r="D100" s="2" t="s">
        <v>85</v>
      </c>
      <c r="E100" s="10" t="s">
        <v>85</v>
      </c>
      <c r="F100" s="10" t="s">
        <v>85</v>
      </c>
      <c r="G100" s="10" t="s">
        <v>85</v>
      </c>
      <c r="H100" s="3" t="str">
        <f>"－"</f>
        <v>－</v>
      </c>
      <c r="I100" s="2" t="s">
        <v>24</v>
      </c>
      <c r="J100" s="10" t="s">
        <v>65</v>
      </c>
      <c r="K100" s="10" t="s">
        <v>66</v>
      </c>
      <c r="L100" s="10" t="s">
        <v>67</v>
      </c>
      <c r="M100" s="3" t="n">
        <f>164</f>
        <v>164.0</v>
      </c>
    </row>
    <row r="101">
      <c r="A101" s="2" t="s">
        <v>113</v>
      </c>
      <c r="B101" s="10" t="s">
        <v>140</v>
      </c>
      <c r="C101" s="10" t="s">
        <v>141</v>
      </c>
      <c r="D101" s="2" t="s">
        <v>85</v>
      </c>
      <c r="E101" s="10" t="s">
        <v>85</v>
      </c>
      <c r="F101" s="10" t="s">
        <v>85</v>
      </c>
      <c r="G101" s="10" t="s">
        <v>85</v>
      </c>
      <c r="H101" s="3" t="str">
        <f>"－"</f>
        <v>－</v>
      </c>
      <c r="I101" s="2" t="s">
        <v>31</v>
      </c>
      <c r="J101" s="10" t="s">
        <v>81</v>
      </c>
      <c r="K101" s="10" t="s">
        <v>82</v>
      </c>
      <c r="L101" s="10" t="s">
        <v>83</v>
      </c>
      <c r="M101" s="3" t="n">
        <f>100</f>
        <v>100.0</v>
      </c>
    </row>
    <row r="102">
      <c r="A102" s="2" t="s">
        <v>113</v>
      </c>
      <c r="B102" s="10" t="s">
        <v>140</v>
      </c>
      <c r="C102" s="10" t="s">
        <v>141</v>
      </c>
      <c r="D102" s="2" t="s">
        <v>85</v>
      </c>
      <c r="E102" s="10" t="s">
        <v>85</v>
      </c>
      <c r="F102" s="10" t="s">
        <v>85</v>
      </c>
      <c r="G102" s="10" t="s">
        <v>85</v>
      </c>
      <c r="H102" s="3" t="str">
        <f>"－"</f>
        <v>－</v>
      </c>
      <c r="I102" s="2" t="s">
        <v>31</v>
      </c>
      <c r="J102" s="10" t="s">
        <v>28</v>
      </c>
      <c r="K102" s="10" t="s">
        <v>29</v>
      </c>
      <c r="L102" s="10" t="s">
        <v>30</v>
      </c>
      <c r="M102" s="3" t="n">
        <f>100</f>
        <v>100.0</v>
      </c>
    </row>
    <row r="103">
      <c r="A103" s="2" t="s">
        <v>113</v>
      </c>
      <c r="B103" s="10" t="s">
        <v>142</v>
      </c>
      <c r="C103" s="10" t="s">
        <v>143</v>
      </c>
      <c r="D103" s="2" t="s">
        <v>16</v>
      </c>
      <c r="E103" s="10" t="s">
        <v>65</v>
      </c>
      <c r="F103" s="10" t="s">
        <v>66</v>
      </c>
      <c r="G103" s="10" t="s">
        <v>67</v>
      </c>
      <c r="H103" s="3" t="n">
        <f>83</f>
        <v>83.0</v>
      </c>
      <c r="I103" s="2" t="s">
        <v>16</v>
      </c>
      <c r="J103" s="10" t="s">
        <v>65</v>
      </c>
      <c r="K103" s="10" t="s">
        <v>66</v>
      </c>
      <c r="L103" s="10" t="s">
        <v>67</v>
      </c>
      <c r="M103" s="3" t="n">
        <f>83</f>
        <v>83.0</v>
      </c>
    </row>
    <row r="104">
      <c r="A104" s="2" t="s">
        <v>113</v>
      </c>
      <c r="B104" s="10" t="s">
        <v>144</v>
      </c>
      <c r="C104" s="10" t="s">
        <v>145</v>
      </c>
      <c r="D104" s="2" t="s">
        <v>16</v>
      </c>
      <c r="E104" s="10" t="s">
        <v>65</v>
      </c>
      <c r="F104" s="10" t="s">
        <v>66</v>
      </c>
      <c r="G104" s="10" t="s">
        <v>67</v>
      </c>
      <c r="H104" s="3" t="n">
        <f>225</f>
        <v>225.0</v>
      </c>
      <c r="I104" s="2" t="s">
        <v>16</v>
      </c>
      <c r="J104" s="10" t="s">
        <v>65</v>
      </c>
      <c r="K104" s="10" t="s">
        <v>66</v>
      </c>
      <c r="L104" s="10" t="s">
        <v>67</v>
      </c>
      <c r="M104" s="3" t="n">
        <f>225</f>
        <v>225.0</v>
      </c>
    </row>
    <row r="105">
      <c r="A105" s="2" t="s">
        <v>113</v>
      </c>
      <c r="B105" s="10" t="s">
        <v>144</v>
      </c>
      <c r="C105" s="10" t="s">
        <v>145</v>
      </c>
      <c r="D105" s="2" t="s">
        <v>20</v>
      </c>
      <c r="E105" s="10" t="s">
        <v>28</v>
      </c>
      <c r="F105" s="10" t="s">
        <v>29</v>
      </c>
      <c r="G105" s="10" t="s">
        <v>30</v>
      </c>
      <c r="H105" s="3" t="n">
        <f>200</f>
        <v>200.0</v>
      </c>
      <c r="I105" s="2" t="s">
        <v>20</v>
      </c>
      <c r="J105" s="10" t="s">
        <v>36</v>
      </c>
      <c r="K105" s="10" t="s">
        <v>37</v>
      </c>
      <c r="L105" s="10" t="s">
        <v>38</v>
      </c>
      <c r="M105" s="3" t="n">
        <f>200</f>
        <v>200.0</v>
      </c>
    </row>
    <row r="106">
      <c r="A106" s="2" t="s">
        <v>113</v>
      </c>
      <c r="B106" s="10" t="s">
        <v>146</v>
      </c>
      <c r="C106" s="10" t="s">
        <v>147</v>
      </c>
      <c r="D106" s="2" t="s">
        <v>16</v>
      </c>
      <c r="E106" s="10" t="s">
        <v>65</v>
      </c>
      <c r="F106" s="10" t="s">
        <v>66</v>
      </c>
      <c r="G106" s="10" t="s">
        <v>67</v>
      </c>
      <c r="H106" s="3" t="n">
        <f>203</f>
        <v>203.0</v>
      </c>
      <c r="I106" s="2" t="s">
        <v>16</v>
      </c>
      <c r="J106" s="10" t="s">
        <v>65</v>
      </c>
      <c r="K106" s="10" t="s">
        <v>66</v>
      </c>
      <c r="L106" s="10" t="s">
        <v>67</v>
      </c>
      <c r="M106" s="3" t="n">
        <f>203</f>
        <v>203.0</v>
      </c>
    </row>
    <row r="107">
      <c r="A107" s="2" t="s">
        <v>113</v>
      </c>
      <c r="B107" s="10" t="s">
        <v>148</v>
      </c>
      <c r="C107" s="10" t="s">
        <v>149</v>
      </c>
      <c r="D107" s="2" t="s">
        <v>16</v>
      </c>
      <c r="E107" s="10" t="s">
        <v>65</v>
      </c>
      <c r="F107" s="10" t="s">
        <v>66</v>
      </c>
      <c r="G107" s="10" t="s">
        <v>67</v>
      </c>
      <c r="H107" s="3" t="n">
        <f>393</f>
        <v>393.0</v>
      </c>
      <c r="I107" s="2" t="s">
        <v>16</v>
      </c>
      <c r="J107" s="10" t="s">
        <v>28</v>
      </c>
      <c r="K107" s="10" t="s">
        <v>29</v>
      </c>
      <c r="L107" s="10" t="s">
        <v>30</v>
      </c>
      <c r="M107" s="3" t="n">
        <f>400</f>
        <v>400.0</v>
      </c>
    </row>
    <row r="108">
      <c r="A108" s="2" t="s">
        <v>113</v>
      </c>
      <c r="B108" s="10" t="s">
        <v>148</v>
      </c>
      <c r="C108" s="10" t="s">
        <v>149</v>
      </c>
      <c r="D108" s="2" t="s">
        <v>20</v>
      </c>
      <c r="E108" s="10" t="s">
        <v>36</v>
      </c>
      <c r="F108" s="10" t="s">
        <v>37</v>
      </c>
      <c r="G108" s="10" t="s">
        <v>38</v>
      </c>
      <c r="H108" s="3" t="n">
        <f>300</f>
        <v>300.0</v>
      </c>
      <c r="I108" s="2" t="s">
        <v>20</v>
      </c>
      <c r="J108" s="10" t="s">
        <v>65</v>
      </c>
      <c r="K108" s="10" t="s">
        <v>66</v>
      </c>
      <c r="L108" s="10" t="s">
        <v>67</v>
      </c>
      <c r="M108" s="3" t="n">
        <f>393</f>
        <v>393.0</v>
      </c>
    </row>
    <row r="109">
      <c r="A109" s="2" t="s">
        <v>113</v>
      </c>
      <c r="B109" s="10" t="s">
        <v>148</v>
      </c>
      <c r="C109" s="10" t="s">
        <v>149</v>
      </c>
      <c r="D109" s="2" t="s">
        <v>24</v>
      </c>
      <c r="E109" s="10" t="s">
        <v>28</v>
      </c>
      <c r="F109" s="10" t="s">
        <v>29</v>
      </c>
      <c r="G109" s="10" t="s">
        <v>30</v>
      </c>
      <c r="H109" s="3" t="n">
        <f>250</f>
        <v>250.0</v>
      </c>
      <c r="I109" s="2" t="s">
        <v>24</v>
      </c>
      <c r="J109" s="10" t="s">
        <v>58</v>
      </c>
      <c r="K109" s="10" t="s">
        <v>59</v>
      </c>
      <c r="L109" s="10" t="s">
        <v>60</v>
      </c>
      <c r="M109" s="3" t="n">
        <f>150</f>
        <v>150.0</v>
      </c>
    </row>
    <row r="110">
      <c r="A110" s="2" t="s">
        <v>113</v>
      </c>
      <c r="B110" s="10" t="s">
        <v>148</v>
      </c>
      <c r="C110" s="10" t="s">
        <v>149</v>
      </c>
      <c r="D110" s="2" t="s">
        <v>31</v>
      </c>
      <c r="E110" s="10" t="s">
        <v>92</v>
      </c>
      <c r="F110" s="10" t="s">
        <v>93</v>
      </c>
      <c r="G110" s="10" t="s">
        <v>94</v>
      </c>
      <c r="H110" s="3" t="n">
        <f>80</f>
        <v>80.0</v>
      </c>
      <c r="I110" s="2" t="s">
        <v>31</v>
      </c>
      <c r="J110" s="10" t="s">
        <v>92</v>
      </c>
      <c r="K110" s="10" t="s">
        <v>93</v>
      </c>
      <c r="L110" s="10" t="s">
        <v>94</v>
      </c>
      <c r="M110" s="3" t="n">
        <f>80</f>
        <v>80.0</v>
      </c>
    </row>
    <row r="111">
      <c r="A111" s="2" t="s">
        <v>113</v>
      </c>
      <c r="B111" s="10" t="s">
        <v>150</v>
      </c>
      <c r="C111" s="10" t="s">
        <v>151</v>
      </c>
      <c r="D111" s="2" t="s">
        <v>16</v>
      </c>
      <c r="E111" s="10" t="s">
        <v>65</v>
      </c>
      <c r="F111" s="10" t="s">
        <v>66</v>
      </c>
      <c r="G111" s="10" t="s">
        <v>67</v>
      </c>
      <c r="H111" s="3" t="n">
        <f>108</f>
        <v>108.0</v>
      </c>
      <c r="I111" s="2" t="s">
        <v>16</v>
      </c>
      <c r="J111" s="10" t="s">
        <v>65</v>
      </c>
      <c r="K111" s="10" t="s">
        <v>66</v>
      </c>
      <c r="L111" s="10" t="s">
        <v>67</v>
      </c>
      <c r="M111" s="3" t="n">
        <f>108</f>
        <v>108.0</v>
      </c>
    </row>
    <row r="112">
      <c r="A112" s="2" t="s">
        <v>113</v>
      </c>
      <c r="B112" s="10" t="s">
        <v>152</v>
      </c>
      <c r="C112" s="10" t="s">
        <v>153</v>
      </c>
      <c r="D112" s="2" t="s">
        <v>16</v>
      </c>
      <c r="E112" s="10" t="s">
        <v>65</v>
      </c>
      <c r="F112" s="10" t="s">
        <v>66</v>
      </c>
      <c r="G112" s="10" t="s">
        <v>67</v>
      </c>
      <c r="H112" s="3" t="n">
        <f>299</f>
        <v>299.0</v>
      </c>
      <c r="I112" s="2" t="s">
        <v>16</v>
      </c>
      <c r="J112" s="10" t="s">
        <v>65</v>
      </c>
      <c r="K112" s="10" t="s">
        <v>66</v>
      </c>
      <c r="L112" s="10" t="s">
        <v>67</v>
      </c>
      <c r="M112" s="3" t="n">
        <f>299</f>
        <v>299.0</v>
      </c>
    </row>
    <row r="113">
      <c r="A113" s="2" t="s">
        <v>113</v>
      </c>
      <c r="B113" s="10" t="s">
        <v>152</v>
      </c>
      <c r="C113" s="10" t="s">
        <v>153</v>
      </c>
      <c r="D113" s="2" t="s">
        <v>20</v>
      </c>
      <c r="E113" s="10" t="s">
        <v>92</v>
      </c>
      <c r="F113" s="10" t="s">
        <v>93</v>
      </c>
      <c r="G113" s="10" t="s">
        <v>94</v>
      </c>
      <c r="H113" s="3" t="n">
        <f>80</f>
        <v>80.0</v>
      </c>
      <c r="I113" s="2" t="s">
        <v>20</v>
      </c>
      <c r="J113" s="10" t="s">
        <v>92</v>
      </c>
      <c r="K113" s="10" t="s">
        <v>93</v>
      </c>
      <c r="L113" s="10" t="s">
        <v>94</v>
      </c>
      <c r="M113" s="3" t="n">
        <f>80</f>
        <v>80.0</v>
      </c>
    </row>
    <row r="114">
      <c r="A114" s="2" t="s">
        <v>113</v>
      </c>
      <c r="B114" s="10" t="s">
        <v>154</v>
      </c>
      <c r="C114" s="10" t="s">
        <v>155</v>
      </c>
      <c r="D114" s="2" t="s">
        <v>16</v>
      </c>
      <c r="E114" s="10" t="s">
        <v>65</v>
      </c>
      <c r="F114" s="10" t="s">
        <v>66</v>
      </c>
      <c r="G114" s="10" t="s">
        <v>67</v>
      </c>
      <c r="H114" s="3" t="n">
        <f>4</f>
        <v>4.0</v>
      </c>
      <c r="I114" s="2" t="s">
        <v>16</v>
      </c>
      <c r="J114" s="10" t="s">
        <v>65</v>
      </c>
      <c r="K114" s="10" t="s">
        <v>66</v>
      </c>
      <c r="L114" s="10" t="s">
        <v>67</v>
      </c>
      <c r="M114" s="3" t="n">
        <f>4</f>
        <v>4.0</v>
      </c>
    </row>
    <row r="115">
      <c r="A115" s="2" t="s">
        <v>113</v>
      </c>
      <c r="B115" s="10" t="s">
        <v>156</v>
      </c>
      <c r="C115" s="10" t="s">
        <v>157</v>
      </c>
      <c r="D115" s="2" t="s">
        <v>16</v>
      </c>
      <c r="E115" s="10" t="s">
        <v>46</v>
      </c>
      <c r="F115" s="10" t="s">
        <v>47</v>
      </c>
      <c r="G115" s="10" t="s">
        <v>48</v>
      </c>
      <c r="H115" s="3" t="n">
        <f>100</f>
        <v>100.0</v>
      </c>
      <c r="I115" s="2" t="s">
        <v>16</v>
      </c>
      <c r="J115" s="10" t="s">
        <v>28</v>
      </c>
      <c r="K115" s="10" t="s">
        <v>29</v>
      </c>
      <c r="L115" s="10" t="s">
        <v>30</v>
      </c>
      <c r="M115" s="3" t="n">
        <f>100</f>
        <v>100.0</v>
      </c>
    </row>
    <row r="116">
      <c r="A116" s="2" t="s">
        <v>113</v>
      </c>
      <c r="B116" s="10" t="s">
        <v>156</v>
      </c>
      <c r="C116" s="10" t="s">
        <v>157</v>
      </c>
      <c r="D116" s="2" t="s">
        <v>20</v>
      </c>
      <c r="E116" s="10" t="s">
        <v>92</v>
      </c>
      <c r="F116" s="10" t="s">
        <v>93</v>
      </c>
      <c r="G116" s="10" t="s">
        <v>94</v>
      </c>
      <c r="H116" s="3" t="n">
        <f>80</f>
        <v>80.0</v>
      </c>
      <c r="I116" s="2" t="s">
        <v>20</v>
      </c>
      <c r="J116" s="10" t="s">
        <v>92</v>
      </c>
      <c r="K116" s="10" t="s">
        <v>93</v>
      </c>
      <c r="L116" s="10" t="s">
        <v>94</v>
      </c>
      <c r="M116" s="3" t="n">
        <f>80</f>
        <v>80.0</v>
      </c>
    </row>
    <row r="117">
      <c r="A117" s="2" t="s">
        <v>113</v>
      </c>
      <c r="B117" s="10" t="s">
        <v>156</v>
      </c>
      <c r="C117" s="10" t="s">
        <v>157</v>
      </c>
      <c r="D117" s="2" t="s">
        <v>24</v>
      </c>
      <c r="E117" s="10" t="s">
        <v>65</v>
      </c>
      <c r="F117" s="10" t="s">
        <v>66</v>
      </c>
      <c r="G117" s="10" t="s">
        <v>67</v>
      </c>
      <c r="H117" s="3" t="n">
        <f>3</f>
        <v>3.0</v>
      </c>
      <c r="I117" s="2" t="s">
        <v>24</v>
      </c>
      <c r="J117" s="10" t="s">
        <v>65</v>
      </c>
      <c r="K117" s="10" t="s">
        <v>66</v>
      </c>
      <c r="L117" s="10" t="s">
        <v>67</v>
      </c>
      <c r="M117" s="3" t="n">
        <f>3</f>
        <v>3.0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