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<sst xmlns="http://schemas.openxmlformats.org/spreadsheetml/2006/main" count="818" uniqueCount="148">
  <si>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</si>
  <si>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</si>
  <si>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</si>
  <si>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</si>
  <si>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</si>
  <si>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</si>
  <si>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</si>
  <si>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</si>
  <si>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</si>
  <si>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</si>
  <si>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</si>
  <si>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</si>
  <si>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20220131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</si>
  <si>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</si>
  <si>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</si>
  <si>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</si>
  <si>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</si>
  <si>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</si>
  <si>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</si>
  <si>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</si>
  <si>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</si>
  <si>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</si>
  <si>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</si>
  <si>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</si>
  <si>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</si>
  <si>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</si>
  <si>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</si>
  <si>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</si>
  <si>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</si>
  <si>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</si>
  <si>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</si>
  <si>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</si>
  <si>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</si>
  <si>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</si>
  <si>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4</t>
  </si>
  <si>
    <t>5</t>
  </si>
  <si>
    <t>12792</t>
  </si>
  <si>
    <t>ビーオブエー証券</t>
  </si>
  <si>
    <t>BofA Securities Japan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</si>
  <si>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</si>
  <si>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</si>
  <si>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</si>
  <si>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</si>
  <si>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</si>
  <si>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</si>
  <si>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</si>
  <si>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</si>
  <si>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</si>
  <si>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</si>
  <si>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</si>
  <si>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8</t>
  </si>
  <si>
    <t>12336</t>
  </si>
  <si>
    <t>日産証券</t>
  </si>
  <si>
    <t>Nissan Securities</t>
  </si>
  <si>
    <t>9</t>
  </si>
  <si>
    <t>10</t>
  </si>
  <si>
    <t>11520</t>
  </si>
  <si>
    <t>三菱ＵＦＪ証券</t>
  </si>
  <si>
    <t>Mitsubishi UFJ Morgan Stanley Securities</t>
  </si>
  <si>
    <t>11</t>
  </si>
  <si>
    <t>11746</t>
  </si>
  <si>
    <t>ＵＢＳ証券</t>
  </si>
  <si>
    <t>UBS Securities Japan</t>
  </si>
  <si>
    <t>12</t>
  </si>
  <si>
    <t>12000</t>
  </si>
  <si>
    <t>大和証券</t>
  </si>
  <si>
    <t>Daiwa Securities</t>
  </si>
  <si>
    <t>13</t>
  </si>
  <si>
    <t>12410</t>
  </si>
  <si>
    <t>バークレイズ証券</t>
  </si>
  <si>
    <t>Barclays Securities Japan</t>
  </si>
  <si>
    <t>14</t>
  </si>
  <si>
    <t>11696</t>
  </si>
  <si>
    <t>みずほ証券</t>
  </si>
  <si>
    <t>Mizuho Securities</t>
  </si>
  <si>
    <t>15</t>
  </si>
  <si>
    <t>12428</t>
  </si>
  <si>
    <t>ＢＮＰパリバ証券</t>
  </si>
  <si>
    <t>BNP Paribas Securities(Japan)Limited</t>
  </si>
  <si>
    <t>16</t>
  </si>
  <si>
    <t>12328</t>
  </si>
  <si>
    <t>ＳＭＢＣ日興証券</t>
  </si>
  <si>
    <t>SMBC Nikko Securities</t>
  </si>
  <si>
    <t>17</t>
  </si>
  <si>
    <t>12176</t>
  </si>
  <si>
    <t>ドイツ証券</t>
  </si>
  <si>
    <t>Deutsche Securities</t>
  </si>
  <si>
    <t>－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</si>
  <si>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</si>
  <si>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</si>
  <si>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</si>
  <si>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</si>
  <si>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</si>
  <si>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</si>
  <si>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</si>
  <si>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</si>
  <si>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</si>
  <si>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</si>
  <si>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</si>
  <si>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</si>
  <si>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</si>
  <si>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</si>
  <si>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</si>
  <si>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NK225E</t>
  </si>
  <si>
    <t>137026018</t>
  </si>
  <si>
    <t>NIKKEI 225 OOP P2202-26000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</si>
  <si>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</si>
  <si>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</si>
  <si>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</si>
  <si>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</si>
  <si>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</si>
  <si>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</si>
  <si>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</si>
  <si>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</si>
  <si>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</si>
  <si>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</si>
  <si>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</si>
  <si>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</si>
  <si>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</si>
  <si>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</si>
  <si>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</si>
  <si>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</si>
  <si>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</si>
  <si>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</si>
  <si>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</si>
  <si>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</si>
  <si>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</si>
  <si>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</si>
  <si>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</si>
  <si>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</si>
  <si>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</si>
  <si>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</si>
  <si>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</si>
  <si>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</si>
  <si>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</si>
  <si>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</si>
  <si>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</si>
  <si>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</si>
  <si>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</si>
  <si>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</si>
  <si>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</si>
  <si>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</si>
  <si>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</si>
  <si>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</si>
  <si>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</si>
  <si>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</si>
  <si>
    <t>147026718</t>
  </si>
  <si>
    <t>NIKKEI 225 OOP C2202-26750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</si>
</sst>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1031</f>
        <v>1031.0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1262</f>
        <v>1262.0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989</f>
        <v>989.0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989</f>
        <v>989.0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927</f>
        <v>927.0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870</f>
        <v>870.0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773</f>
        <v>773.0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725</f>
        <v>725.0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693</f>
        <v>693.0</v>
      </c>
      <c r="I13" s="2" t="s">
        <v>35</v>
      </c>
      <c r="J13" s="10" t="s">
        <v>17</v>
      </c>
      <c r="K13" s="10" t="s">
        <v>18</v>
      </c>
      <c r="L13" s="10" t="s">
        <v>19</v>
      </c>
      <c r="M13" s="3" t="n">
        <f>639</f>
        <v>639.0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601</f>
        <v>601.0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495</f>
        <v>495.0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461</f>
        <v>461.0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487</f>
        <v>487.0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424</f>
        <v>424.0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479</f>
        <v>479.0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406</f>
        <v>406.0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415</f>
        <v>415.0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388</f>
        <v>388.0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372</f>
        <v>372.0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20</v>
      </c>
      <c r="F19" s="10" t="s">
        <v>21</v>
      </c>
      <c r="G19" s="10" t="s">
        <v>22</v>
      </c>
      <c r="H19" s="3" t="n">
        <f>310</f>
        <v>310.0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334</f>
        <v>334.0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219</f>
        <v>219.0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218</f>
        <v>218.0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60</v>
      </c>
      <c r="F21" s="10" t="s">
        <v>61</v>
      </c>
      <c r="G21" s="10" t="s">
        <v>62</v>
      </c>
      <c r="H21" s="3" t="n">
        <f>196</f>
        <v>196.0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201</f>
        <v>201.0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68</v>
      </c>
      <c r="F22" s="10" t="s">
        <v>69</v>
      </c>
      <c r="G22" s="10" t="s">
        <v>70</v>
      </c>
      <c r="H22" s="3" t="n">
        <f>192</f>
        <v>192.0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115</f>
        <v>115.0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72</v>
      </c>
      <c r="F23" s="10" t="s">
        <v>73</v>
      </c>
      <c r="G23" s="10" t="s">
        <v>74</v>
      </c>
      <c r="H23" s="3" t="n">
        <f>72</f>
        <v>72.0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76</f>
        <v>76.0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57</f>
        <v>57.0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74</f>
        <v>74.0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12</f>
        <v>12.0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6</f>
        <v>6.0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6</f>
        <v>6.0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4485</f>
        <v>4485.0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4485</f>
        <v>4485.0</v>
      </c>
    </row>
    <row r="28">
      <c r="A28" s="2" t="s">
        <v>90</v>
      </c>
      <c r="B28" s="10" t="s">
        <v>93</v>
      </c>
      <c r="C28" s="10" t="s">
        <v>94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57019</f>
        <v>57019.0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57019</f>
        <v>57019.0</v>
      </c>
    </row>
    <row r="29">
      <c r="A29" s="2" t="s">
        <v>90</v>
      </c>
      <c r="B29" s="10" t="s">
        <v>93</v>
      </c>
      <c r="C29" s="10" t="s">
        <v>94</v>
      </c>
      <c r="D29" s="2" t="s">
        <v>23</v>
      </c>
      <c r="E29" s="10" t="s">
        <v>17</v>
      </c>
      <c r="F29" s="10" t="s">
        <v>18</v>
      </c>
      <c r="G29" s="10" t="s">
        <v>19</v>
      </c>
      <c r="H29" s="3" t="n">
        <f>401</f>
        <v>401.0</v>
      </c>
      <c r="I29" s="2" t="s">
        <v>23</v>
      </c>
      <c r="J29" s="10" t="s">
        <v>17</v>
      </c>
      <c r="K29" s="10" t="s">
        <v>18</v>
      </c>
      <c r="L29" s="10" t="s">
        <v>19</v>
      </c>
      <c r="M29" s="3" t="n">
        <f>401</f>
        <v>401.0</v>
      </c>
    </row>
    <row r="30">
      <c r="A30" s="2" t="s">
        <v>90</v>
      </c>
      <c r="B30" s="10" t="s">
        <v>93</v>
      </c>
      <c r="C30" s="10" t="s">
        <v>94</v>
      </c>
      <c r="D30" s="2" t="s">
        <v>27</v>
      </c>
      <c r="E30" s="10" t="s">
        <v>44</v>
      </c>
      <c r="F30" s="10" t="s">
        <v>45</v>
      </c>
      <c r="G30" s="10" t="s">
        <v>46</v>
      </c>
      <c r="H30" s="3" t="n">
        <f>95</f>
        <v>95.0</v>
      </c>
      <c r="I30" s="2" t="s">
        <v>27</v>
      </c>
      <c r="J30" s="10" t="s">
        <v>44</v>
      </c>
      <c r="K30" s="10" t="s">
        <v>45</v>
      </c>
      <c r="L30" s="10" t="s">
        <v>46</v>
      </c>
      <c r="M30" s="3" t="n">
        <f>95</f>
        <v>95.0</v>
      </c>
    </row>
    <row r="31">
      <c r="A31" s="2" t="s">
        <v>90</v>
      </c>
      <c r="B31" s="10" t="s">
        <v>95</v>
      </c>
      <c r="C31" s="10" t="s">
        <v>96</v>
      </c>
      <c r="D31" s="2" t="s">
        <v>16</v>
      </c>
      <c r="E31" s="10" t="s">
        <v>24</v>
      </c>
      <c r="F31" s="10" t="s">
        <v>25</v>
      </c>
      <c r="G31" s="10" t="s">
        <v>26</v>
      </c>
      <c r="H31" s="3" t="n">
        <f>54</f>
        <v>54.0</v>
      </c>
      <c r="I31" s="2" t="s">
        <v>16</v>
      </c>
      <c r="J31" s="10" t="s">
        <v>24</v>
      </c>
      <c r="K31" s="10" t="s">
        <v>25</v>
      </c>
      <c r="L31" s="10" t="s">
        <v>26</v>
      </c>
      <c r="M31" s="3" t="n">
        <f>54</f>
        <v>54.0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31</v>
      </c>
      <c r="F32" s="10" t="s">
        <v>32</v>
      </c>
      <c r="G32" s="10" t="s">
        <v>33</v>
      </c>
      <c r="H32" s="3" t="n">
        <f>652</f>
        <v>652.0</v>
      </c>
      <c r="I32" s="2" t="s">
        <v>16</v>
      </c>
      <c r="J32" s="10" t="s">
        <v>31</v>
      </c>
      <c r="K32" s="10" t="s">
        <v>32</v>
      </c>
      <c r="L32" s="10" t="s">
        <v>33</v>
      </c>
      <c r="M32" s="3" t="n">
        <f>652</f>
        <v>652.0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64</v>
      </c>
      <c r="F33" s="10" t="s">
        <v>65</v>
      </c>
      <c r="G33" s="10" t="s">
        <v>66</v>
      </c>
      <c r="H33" s="3" t="n">
        <f>599</f>
        <v>599.0</v>
      </c>
      <c r="I33" s="2" t="s">
        <v>23</v>
      </c>
      <c r="J33" s="10" t="s">
        <v>36</v>
      </c>
      <c r="K33" s="10" t="s">
        <v>37</v>
      </c>
      <c r="L33" s="10" t="s">
        <v>38</v>
      </c>
      <c r="M33" s="3" t="n">
        <f>620</f>
        <v>620.0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60</v>
      </c>
      <c r="F34" s="10" t="s">
        <v>61</v>
      </c>
      <c r="G34" s="10" t="s">
        <v>62</v>
      </c>
      <c r="H34" s="3" t="n">
        <f>485</f>
        <v>485.0</v>
      </c>
      <c r="I34" s="2" t="s">
        <v>27</v>
      </c>
      <c r="J34" s="10" t="s">
        <v>47</v>
      </c>
      <c r="K34" s="10" t="s">
        <v>48</v>
      </c>
      <c r="L34" s="10" t="s">
        <v>49</v>
      </c>
      <c r="M34" s="3" t="n">
        <f>600</f>
        <v>600.0</v>
      </c>
    </row>
    <row r="35">
      <c r="A35" s="2" t="s">
        <v>97</v>
      </c>
      <c r="B35" s="10" t="s">
        <v>98</v>
      </c>
      <c r="C35" s="10" t="s">
        <v>99</v>
      </c>
      <c r="D35" s="2" t="s">
        <v>34</v>
      </c>
      <c r="E35" s="10" t="s">
        <v>28</v>
      </c>
      <c r="F35" s="10" t="s">
        <v>29</v>
      </c>
      <c r="G35" s="10" t="s">
        <v>30</v>
      </c>
      <c r="H35" s="3" t="n">
        <f>447</f>
        <v>447.0</v>
      </c>
      <c r="I35" s="2" t="s">
        <v>34</v>
      </c>
      <c r="J35" s="10" t="s">
        <v>72</v>
      </c>
      <c r="K35" s="10" t="s">
        <v>73</v>
      </c>
      <c r="L35" s="10" t="s">
        <v>74</v>
      </c>
      <c r="M35" s="3" t="n">
        <f>464</f>
        <v>464.0</v>
      </c>
    </row>
    <row r="36">
      <c r="A36" s="2" t="s">
        <v>97</v>
      </c>
      <c r="B36" s="10" t="s">
        <v>98</v>
      </c>
      <c r="C36" s="10" t="s">
        <v>99</v>
      </c>
      <c r="D36" s="2" t="s">
        <v>35</v>
      </c>
      <c r="E36" s="10" t="s">
        <v>80</v>
      </c>
      <c r="F36" s="10" t="s">
        <v>81</v>
      </c>
      <c r="G36" s="10" t="s">
        <v>82</v>
      </c>
      <c r="H36" s="3" t="n">
        <f>400</f>
        <v>400.0</v>
      </c>
      <c r="I36" s="2" t="s">
        <v>35</v>
      </c>
      <c r="J36" s="10" t="s">
        <v>76</v>
      </c>
      <c r="K36" s="10" t="s">
        <v>77</v>
      </c>
      <c r="L36" s="10" t="s">
        <v>78</v>
      </c>
      <c r="M36" s="3" t="n">
        <f>232</f>
        <v>232.0</v>
      </c>
    </row>
    <row r="37">
      <c r="A37" s="2" t="s">
        <v>97</v>
      </c>
      <c r="B37" s="10" t="s">
        <v>98</v>
      </c>
      <c r="C37" s="10" t="s">
        <v>99</v>
      </c>
      <c r="D37" s="2" t="s">
        <v>39</v>
      </c>
      <c r="E37" s="10" t="s">
        <v>20</v>
      </c>
      <c r="F37" s="10" t="s">
        <v>21</v>
      </c>
      <c r="G37" s="10" t="s">
        <v>22</v>
      </c>
      <c r="H37" s="3" t="n">
        <f>161</f>
        <v>161.0</v>
      </c>
      <c r="I37" s="2" t="s">
        <v>39</v>
      </c>
      <c r="J37" s="10" t="s">
        <v>40</v>
      </c>
      <c r="K37" s="10" t="s">
        <v>41</v>
      </c>
      <c r="L37" s="10" t="s">
        <v>42</v>
      </c>
      <c r="M37" s="3" t="n">
        <f>147</f>
        <v>147.0</v>
      </c>
    </row>
    <row r="38">
      <c r="A38" s="2" t="s">
        <v>97</v>
      </c>
      <c r="B38" s="10" t="s">
        <v>98</v>
      </c>
      <c r="C38" s="10" t="s">
        <v>99</v>
      </c>
      <c r="D38" s="2" t="s">
        <v>43</v>
      </c>
      <c r="E38" s="10" t="s">
        <v>72</v>
      </c>
      <c r="F38" s="10" t="s">
        <v>73</v>
      </c>
      <c r="G38" s="10" t="s">
        <v>74</v>
      </c>
      <c r="H38" s="3" t="n">
        <f>111</f>
        <v>111.0</v>
      </c>
      <c r="I38" s="2" t="s">
        <v>43</v>
      </c>
      <c r="J38" s="10" t="s">
        <v>28</v>
      </c>
      <c r="K38" s="10" t="s">
        <v>29</v>
      </c>
      <c r="L38" s="10" t="s">
        <v>30</v>
      </c>
      <c r="M38" s="3" t="n">
        <f>124</f>
        <v>124.0</v>
      </c>
    </row>
    <row r="39">
      <c r="A39" s="2" t="s">
        <v>97</v>
      </c>
      <c r="B39" s="10" t="s">
        <v>98</v>
      </c>
      <c r="C39" s="10" t="s">
        <v>99</v>
      </c>
      <c r="D39" s="2" t="s">
        <v>50</v>
      </c>
      <c r="E39" s="10" t="s">
        <v>40</v>
      </c>
      <c r="F39" s="10" t="s">
        <v>41</v>
      </c>
      <c r="G39" s="10" t="s">
        <v>42</v>
      </c>
      <c r="H39" s="3" t="n">
        <f>91</f>
        <v>91.0</v>
      </c>
      <c r="I39" s="2" t="s">
        <v>50</v>
      </c>
      <c r="J39" s="10" t="s">
        <v>80</v>
      </c>
      <c r="K39" s="10" t="s">
        <v>81</v>
      </c>
      <c r="L39" s="10" t="s">
        <v>82</v>
      </c>
      <c r="M39" s="3" t="n">
        <f>107</f>
        <v>107.0</v>
      </c>
    </row>
    <row r="40">
      <c r="A40" s="2" t="s">
        <v>97</v>
      </c>
      <c r="B40" s="10" t="s">
        <v>98</v>
      </c>
      <c r="C40" s="10" t="s">
        <v>99</v>
      </c>
      <c r="D40" s="2" t="s">
        <v>54</v>
      </c>
      <c r="E40" s="10" t="s">
        <v>17</v>
      </c>
      <c r="F40" s="10" t="s">
        <v>18</v>
      </c>
      <c r="G40" s="10" t="s">
        <v>19</v>
      </c>
      <c r="H40" s="3" t="n">
        <f>84</f>
        <v>84.0</v>
      </c>
      <c r="I40" s="2" t="s">
        <v>54</v>
      </c>
      <c r="J40" s="10" t="s">
        <v>17</v>
      </c>
      <c r="K40" s="10" t="s">
        <v>18</v>
      </c>
      <c r="L40" s="10" t="s">
        <v>19</v>
      </c>
      <c r="M40" s="3" t="n">
        <f>84</f>
        <v>84.0</v>
      </c>
    </row>
    <row r="41">
      <c r="A41" s="2" t="s">
        <v>97</v>
      </c>
      <c r="B41" s="10" t="s">
        <v>98</v>
      </c>
      <c r="C41" s="10" t="s">
        <v>99</v>
      </c>
      <c r="D41" s="2" t="s">
        <v>55</v>
      </c>
      <c r="E41" s="10" t="s">
        <v>24</v>
      </c>
      <c r="F41" s="10" t="s">
        <v>25</v>
      </c>
      <c r="G41" s="10" t="s">
        <v>26</v>
      </c>
      <c r="H41" s="3" t="n">
        <f>76</f>
        <v>76.0</v>
      </c>
      <c r="I41" s="2" t="s">
        <v>55</v>
      </c>
      <c r="J41" s="10" t="s">
        <v>24</v>
      </c>
      <c r="K41" s="10" t="s">
        <v>25</v>
      </c>
      <c r="L41" s="10" t="s">
        <v>26</v>
      </c>
      <c r="M41" s="3" t="n">
        <f>76</f>
        <v>76.0</v>
      </c>
    </row>
    <row r="42">
      <c r="A42" s="2" t="s">
        <v>97</v>
      </c>
      <c r="B42" s="10" t="s">
        <v>98</v>
      </c>
      <c r="C42" s="10" t="s">
        <v>99</v>
      </c>
      <c r="D42" s="2" t="s">
        <v>59</v>
      </c>
      <c r="E42" s="10" t="s">
        <v>44</v>
      </c>
      <c r="F42" s="10" t="s">
        <v>45</v>
      </c>
      <c r="G42" s="10" t="s">
        <v>46</v>
      </c>
      <c r="H42" s="3" t="n">
        <f>75</f>
        <v>75.0</v>
      </c>
      <c r="I42" s="2" t="s">
        <v>59</v>
      </c>
      <c r="J42" s="10" t="s">
        <v>44</v>
      </c>
      <c r="K42" s="10" t="s">
        <v>45</v>
      </c>
      <c r="L42" s="10" t="s">
        <v>46</v>
      </c>
      <c r="M42" s="3" t="n">
        <f>75</f>
        <v>75.0</v>
      </c>
    </row>
    <row r="43">
      <c r="A43" s="2" t="s">
        <v>97</v>
      </c>
      <c r="B43" s="10" t="s">
        <v>98</v>
      </c>
      <c r="C43" s="10" t="s">
        <v>99</v>
      </c>
      <c r="D43" s="2" t="s">
        <v>63</v>
      </c>
      <c r="E43" s="10" t="s">
        <v>56</v>
      </c>
      <c r="F43" s="10" t="s">
        <v>57</v>
      </c>
      <c r="G43" s="10" t="s">
        <v>58</v>
      </c>
      <c r="H43" s="3" t="n">
        <f>36</f>
        <v>36.0</v>
      </c>
      <c r="I43" s="2" t="s">
        <v>63</v>
      </c>
      <c r="J43" s="10" t="s">
        <v>56</v>
      </c>
      <c r="K43" s="10" t="s">
        <v>57</v>
      </c>
      <c r="L43" s="10" t="s">
        <v>58</v>
      </c>
      <c r="M43" s="3" t="n">
        <f>35</f>
        <v>35.0</v>
      </c>
    </row>
    <row r="44">
      <c r="A44" s="2" t="s">
        <v>97</v>
      </c>
      <c r="B44" s="10" t="s">
        <v>98</v>
      </c>
      <c r="C44" s="10" t="s">
        <v>99</v>
      </c>
      <c r="D44" s="2" t="s">
        <v>67</v>
      </c>
      <c r="E44" s="10" t="s">
        <v>100</v>
      </c>
      <c r="F44" s="10" t="s">
        <v>101</v>
      </c>
      <c r="G44" s="10" t="s">
        <v>102</v>
      </c>
      <c r="H44" s="3" t="n">
        <f>1</f>
        <v>1.0</v>
      </c>
      <c r="I44" s="2" t="s">
        <v>67</v>
      </c>
      <c r="J44" s="10" t="s">
        <v>100</v>
      </c>
      <c r="K44" s="10" t="s">
        <v>101</v>
      </c>
      <c r="L44" s="10" t="s">
        <v>102</v>
      </c>
      <c r="M44" s="3" t="n">
        <f>1</f>
        <v>1.0</v>
      </c>
    </row>
    <row r="45">
      <c r="A45" s="2" t="s">
        <v>97</v>
      </c>
      <c r="B45" s="10" t="s">
        <v>98</v>
      </c>
      <c r="C45" s="10" t="s">
        <v>99</v>
      </c>
      <c r="D45" s="2" t="s">
        <v>87</v>
      </c>
      <c r="E45" s="10" t="s">
        <v>87</v>
      </c>
      <c r="F45" s="10" t="s">
        <v>87</v>
      </c>
      <c r="G45" s="10" t="s">
        <v>87</v>
      </c>
      <c r="H45" s="3" t="str">
        <f>"－"</f>
        <v>－</v>
      </c>
      <c r="I45" s="2" t="s">
        <v>67</v>
      </c>
      <c r="J45" s="10" t="s">
        <v>60</v>
      </c>
      <c r="K45" s="10" t="s">
        <v>61</v>
      </c>
      <c r="L45" s="10" t="s">
        <v>62</v>
      </c>
      <c r="M45" s="3" t="n">
        <f>1</f>
        <v>1.0</v>
      </c>
    </row>
    <row r="46">
      <c r="A46" s="2" t="s">
        <v>103</v>
      </c>
      <c r="B46" s="10" t="s">
        <v>104</v>
      </c>
      <c r="C46" s="10" t="s">
        <v>105</v>
      </c>
      <c r="D46" s="2" t="s">
        <v>16</v>
      </c>
      <c r="E46" s="10" t="s">
        <v>24</v>
      </c>
      <c r="F46" s="10" t="s">
        <v>25</v>
      </c>
      <c r="G46" s="10" t="s">
        <v>26</v>
      </c>
      <c r="H46" s="3" t="n">
        <f>155</f>
        <v>155.0</v>
      </c>
      <c r="I46" s="2" t="s">
        <v>16</v>
      </c>
      <c r="J46" s="10" t="s">
        <v>24</v>
      </c>
      <c r="K46" s="10" t="s">
        <v>25</v>
      </c>
      <c r="L46" s="10" t="s">
        <v>26</v>
      </c>
      <c r="M46" s="3" t="n">
        <f>155</f>
        <v>155.0</v>
      </c>
    </row>
    <row r="47">
      <c r="A47" s="2" t="s">
        <v>103</v>
      </c>
      <c r="B47" s="10" t="s">
        <v>106</v>
      </c>
      <c r="C47" s="10" t="s">
        <v>107</v>
      </c>
      <c r="D47" s="2" t="s">
        <v>16</v>
      </c>
      <c r="E47" s="10" t="s">
        <v>24</v>
      </c>
      <c r="F47" s="10" t="s">
        <v>25</v>
      </c>
      <c r="G47" s="10" t="s">
        <v>26</v>
      </c>
      <c r="H47" s="3" t="n">
        <f>15</f>
        <v>15.0</v>
      </c>
      <c r="I47" s="2" t="s">
        <v>16</v>
      </c>
      <c r="J47" s="10" t="s">
        <v>24</v>
      </c>
      <c r="K47" s="10" t="s">
        <v>25</v>
      </c>
      <c r="L47" s="10" t="s">
        <v>26</v>
      </c>
      <c r="M47" s="3" t="n">
        <f>15</f>
        <v>15.0</v>
      </c>
    </row>
    <row r="48">
      <c r="A48" s="2" t="s">
        <v>103</v>
      </c>
      <c r="B48" s="10" t="s">
        <v>108</v>
      </c>
      <c r="C48" s="10" t="s">
        <v>109</v>
      </c>
      <c r="D48" s="2" t="s">
        <v>16</v>
      </c>
      <c r="E48" s="10" t="s">
        <v>24</v>
      </c>
      <c r="F48" s="10" t="s">
        <v>25</v>
      </c>
      <c r="G48" s="10" t="s">
        <v>26</v>
      </c>
      <c r="H48" s="3" t="n">
        <f>23</f>
        <v>23.0</v>
      </c>
      <c r="I48" s="2" t="s">
        <v>16</v>
      </c>
      <c r="J48" s="10" t="s">
        <v>24</v>
      </c>
      <c r="K48" s="10" t="s">
        <v>25</v>
      </c>
      <c r="L48" s="10" t="s">
        <v>26</v>
      </c>
      <c r="M48" s="3" t="n">
        <f>23</f>
        <v>23.0</v>
      </c>
    </row>
    <row r="49">
      <c r="A49" s="2" t="s">
        <v>103</v>
      </c>
      <c r="B49" s="10" t="s">
        <v>110</v>
      </c>
      <c r="C49" s="10" t="s">
        <v>111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3</f>
        <v>3.0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3</f>
        <v>3.0</v>
      </c>
    </row>
    <row r="50">
      <c r="A50" s="2" t="s">
        <v>103</v>
      </c>
      <c r="B50" s="10" t="s">
        <v>112</v>
      </c>
      <c r="C50" s="10" t="s">
        <v>113</v>
      </c>
      <c r="D50" s="2" t="s">
        <v>16</v>
      </c>
      <c r="E50" s="10" t="s">
        <v>60</v>
      </c>
      <c r="F50" s="10" t="s">
        <v>61</v>
      </c>
      <c r="G50" s="10" t="s">
        <v>62</v>
      </c>
      <c r="H50" s="3" t="n">
        <f>400</f>
        <v>400.0</v>
      </c>
      <c r="I50" s="2" t="s">
        <v>16</v>
      </c>
      <c r="J50" s="10" t="s">
        <v>20</v>
      </c>
      <c r="K50" s="10" t="s">
        <v>21</v>
      </c>
      <c r="L50" s="10" t="s">
        <v>22</v>
      </c>
      <c r="M50" s="3" t="n">
        <f>700</f>
        <v>700.0</v>
      </c>
    </row>
    <row r="51">
      <c r="A51" s="2" t="s">
        <v>103</v>
      </c>
      <c r="B51" s="10" t="s">
        <v>112</v>
      </c>
      <c r="C51" s="10" t="s">
        <v>113</v>
      </c>
      <c r="D51" s="2" t="s">
        <v>23</v>
      </c>
      <c r="E51" s="10" t="s">
        <v>40</v>
      </c>
      <c r="F51" s="10" t="s">
        <v>41</v>
      </c>
      <c r="G51" s="10" t="s">
        <v>42</v>
      </c>
      <c r="H51" s="3" t="n">
        <f>300</f>
        <v>300.0</v>
      </c>
      <c r="I51" s="2" t="s">
        <v>23</v>
      </c>
      <c r="J51" s="10" t="s">
        <v>24</v>
      </c>
      <c r="K51" s="10" t="s">
        <v>25</v>
      </c>
      <c r="L51" s="10" t="s">
        <v>26</v>
      </c>
      <c r="M51" s="3" t="n">
        <f>47</f>
        <v>47.0</v>
      </c>
    </row>
    <row r="52">
      <c r="A52" s="2" t="s">
        <v>103</v>
      </c>
      <c r="B52" s="10" t="s">
        <v>112</v>
      </c>
      <c r="C52" s="10" t="s">
        <v>113</v>
      </c>
      <c r="D52" s="2" t="s">
        <v>27</v>
      </c>
      <c r="E52" s="10" t="s">
        <v>24</v>
      </c>
      <c r="F52" s="10" t="s">
        <v>25</v>
      </c>
      <c r="G52" s="10" t="s">
        <v>26</v>
      </c>
      <c r="H52" s="3" t="n">
        <f>47</f>
        <v>47.0</v>
      </c>
      <c r="I52" s="2" t="s">
        <v>87</v>
      </c>
      <c r="J52" s="10" t="s">
        <v>87</v>
      </c>
      <c r="K52" s="10" t="s">
        <v>87</v>
      </c>
      <c r="L52" s="10" t="s">
        <v>87</v>
      </c>
      <c r="M52" s="3" t="str">
        <f>"－"</f>
        <v>－</v>
      </c>
    </row>
    <row r="53">
      <c r="A53" s="2" t="s">
        <v>103</v>
      </c>
      <c r="B53" s="10" t="s">
        <v>114</v>
      </c>
      <c r="C53" s="10" t="s">
        <v>115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3</f>
        <v>3.0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3</f>
        <v>3.0</v>
      </c>
    </row>
    <row r="54">
      <c r="A54" s="2" t="s">
        <v>103</v>
      </c>
      <c r="B54" s="10" t="s">
        <v>116</v>
      </c>
      <c r="C54" s="10" t="s">
        <v>117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23</f>
        <v>23.0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23</f>
        <v>23.0</v>
      </c>
    </row>
    <row r="55">
      <c r="A55" s="2" t="s">
        <v>103</v>
      </c>
      <c r="B55" s="10" t="s">
        <v>118</v>
      </c>
      <c r="C55" s="10" t="s">
        <v>119</v>
      </c>
      <c r="D55" s="2" t="s">
        <v>16</v>
      </c>
      <c r="E55" s="10" t="s">
        <v>60</v>
      </c>
      <c r="F55" s="10" t="s">
        <v>61</v>
      </c>
      <c r="G55" s="10" t="s">
        <v>62</v>
      </c>
      <c r="H55" s="3" t="n">
        <f>10</f>
        <v>10.0</v>
      </c>
      <c r="I55" s="2" t="s">
        <v>16</v>
      </c>
      <c r="J55" s="10" t="s">
        <v>60</v>
      </c>
      <c r="K55" s="10" t="s">
        <v>61</v>
      </c>
      <c r="L55" s="10" t="s">
        <v>62</v>
      </c>
      <c r="M55" s="3" t="n">
        <f>10</f>
        <v>10.0</v>
      </c>
    </row>
    <row r="56">
      <c r="A56" s="2" t="s">
        <v>103</v>
      </c>
      <c r="B56" s="10" t="s">
        <v>118</v>
      </c>
      <c r="C56" s="10" t="s">
        <v>119</v>
      </c>
      <c r="D56" s="2" t="s">
        <v>23</v>
      </c>
      <c r="E56" s="10" t="s">
        <v>24</v>
      </c>
      <c r="F56" s="10" t="s">
        <v>25</v>
      </c>
      <c r="G56" s="10" t="s">
        <v>26</v>
      </c>
      <c r="H56" s="3" t="n">
        <f>7</f>
        <v>7.0</v>
      </c>
      <c r="I56" s="2" t="s">
        <v>23</v>
      </c>
      <c r="J56" s="10" t="s">
        <v>24</v>
      </c>
      <c r="K56" s="10" t="s">
        <v>25</v>
      </c>
      <c r="L56" s="10" t="s">
        <v>26</v>
      </c>
      <c r="M56" s="3" t="n">
        <f>7</f>
        <v>7.0</v>
      </c>
    </row>
    <row r="57">
      <c r="A57" s="2" t="s">
        <v>103</v>
      </c>
      <c r="B57" s="10" t="s">
        <v>120</v>
      </c>
      <c r="C57" s="10" t="s">
        <v>121</v>
      </c>
      <c r="D57" s="2" t="s">
        <v>16</v>
      </c>
      <c r="E57" s="10" t="s">
        <v>24</v>
      </c>
      <c r="F57" s="10" t="s">
        <v>25</v>
      </c>
      <c r="G57" s="10" t="s">
        <v>26</v>
      </c>
      <c r="H57" s="3" t="n">
        <f>47</f>
        <v>47.0</v>
      </c>
      <c r="I57" s="2" t="s">
        <v>16</v>
      </c>
      <c r="J57" s="10" t="s">
        <v>24</v>
      </c>
      <c r="K57" s="10" t="s">
        <v>25</v>
      </c>
      <c r="L57" s="10" t="s">
        <v>26</v>
      </c>
      <c r="M57" s="3" t="n">
        <f>47</f>
        <v>47.0</v>
      </c>
    </row>
    <row r="58">
      <c r="A58" s="2" t="s">
        <v>103</v>
      </c>
      <c r="B58" s="10" t="s">
        <v>120</v>
      </c>
      <c r="C58" s="10" t="s">
        <v>121</v>
      </c>
      <c r="D58" s="2" t="s">
        <v>23</v>
      </c>
      <c r="E58" s="10" t="s">
        <v>20</v>
      </c>
      <c r="F58" s="10" t="s">
        <v>21</v>
      </c>
      <c r="G58" s="10" t="s">
        <v>22</v>
      </c>
      <c r="H58" s="3" t="n">
        <f>34</f>
        <v>34.0</v>
      </c>
      <c r="I58" s="2" t="s">
        <v>23</v>
      </c>
      <c r="J58" s="10" t="s">
        <v>40</v>
      </c>
      <c r="K58" s="10" t="s">
        <v>41</v>
      </c>
      <c r="L58" s="10" t="s">
        <v>42</v>
      </c>
      <c r="M58" s="3" t="n">
        <f>34</f>
        <v>34.0</v>
      </c>
    </row>
    <row r="59">
      <c r="A59" s="2" t="s">
        <v>103</v>
      </c>
      <c r="B59" s="10" t="s">
        <v>120</v>
      </c>
      <c r="C59" s="10" t="s">
        <v>121</v>
      </c>
      <c r="D59" s="2" t="s">
        <v>27</v>
      </c>
      <c r="E59" s="10" t="s">
        <v>31</v>
      </c>
      <c r="F59" s="10" t="s">
        <v>32</v>
      </c>
      <c r="G59" s="10" t="s">
        <v>33</v>
      </c>
      <c r="H59" s="3" t="n">
        <f>10</f>
        <v>10.0</v>
      </c>
      <c r="I59" s="2" t="s">
        <v>27</v>
      </c>
      <c r="J59" s="10" t="s">
        <v>31</v>
      </c>
      <c r="K59" s="10" t="s">
        <v>32</v>
      </c>
      <c r="L59" s="10" t="s">
        <v>33</v>
      </c>
      <c r="M59" s="3" t="n">
        <f>10</f>
        <v>10.0</v>
      </c>
    </row>
    <row r="60">
      <c r="A60" s="2" t="s">
        <v>103</v>
      </c>
      <c r="B60" s="10" t="s">
        <v>122</v>
      </c>
      <c r="C60" s="10" t="s">
        <v>123</v>
      </c>
      <c r="D60" s="2" t="s">
        <v>16</v>
      </c>
      <c r="E60" s="10" t="s">
        <v>60</v>
      </c>
      <c r="F60" s="10" t="s">
        <v>61</v>
      </c>
      <c r="G60" s="10" t="s">
        <v>62</v>
      </c>
      <c r="H60" s="3" t="n">
        <f>624</f>
        <v>624.0</v>
      </c>
      <c r="I60" s="2" t="s">
        <v>16</v>
      </c>
      <c r="J60" s="10" t="s">
        <v>60</v>
      </c>
      <c r="K60" s="10" t="s">
        <v>61</v>
      </c>
      <c r="L60" s="10" t="s">
        <v>62</v>
      </c>
      <c r="M60" s="3" t="n">
        <f>624</f>
        <v>624.0</v>
      </c>
    </row>
    <row r="61">
      <c r="A61" s="2" t="s">
        <v>103</v>
      </c>
      <c r="B61" s="10" t="s">
        <v>122</v>
      </c>
      <c r="C61" s="10" t="s">
        <v>123</v>
      </c>
      <c r="D61" s="2" t="s">
        <v>23</v>
      </c>
      <c r="E61" s="10" t="s">
        <v>24</v>
      </c>
      <c r="F61" s="10" t="s">
        <v>25</v>
      </c>
      <c r="G61" s="10" t="s">
        <v>26</v>
      </c>
      <c r="H61" s="3" t="n">
        <f>5</f>
        <v>5.0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5</f>
        <v>5.0</v>
      </c>
    </row>
    <row r="62">
      <c r="A62" s="2" t="s">
        <v>103</v>
      </c>
      <c r="B62" s="10" t="s">
        <v>124</v>
      </c>
      <c r="C62" s="10" t="s">
        <v>125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</f>
        <v>6.0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</f>
        <v>6.0</v>
      </c>
    </row>
    <row r="63">
      <c r="A63" s="2" t="s">
        <v>103</v>
      </c>
      <c r="B63" s="10" t="s">
        <v>126</v>
      </c>
      <c r="C63" s="10" t="s">
        <v>127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262</f>
        <v>262.0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262</f>
        <v>262.0</v>
      </c>
    </row>
    <row r="64">
      <c r="A64" s="2" t="s">
        <v>103</v>
      </c>
      <c r="B64" s="10" t="s">
        <v>128</v>
      </c>
      <c r="C64" s="10" t="s">
        <v>129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27</f>
        <v>27.0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27</f>
        <v>27.0</v>
      </c>
    </row>
    <row r="65">
      <c r="A65" s="2" t="s">
        <v>103</v>
      </c>
      <c r="B65" s="10" t="s">
        <v>130</v>
      </c>
      <c r="C65" s="10" t="s">
        <v>131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250</f>
        <v>250.0</v>
      </c>
      <c r="I65" s="2" t="s">
        <v>16</v>
      </c>
      <c r="J65" s="10" t="s">
        <v>20</v>
      </c>
      <c r="K65" s="10" t="s">
        <v>21</v>
      </c>
      <c r="L65" s="10" t="s">
        <v>22</v>
      </c>
      <c r="M65" s="3" t="n">
        <f>250</f>
        <v>250.0</v>
      </c>
    </row>
    <row r="66">
      <c r="A66" s="2" t="s">
        <v>103</v>
      </c>
      <c r="B66" s="10" t="s">
        <v>130</v>
      </c>
      <c r="C66" s="10" t="s">
        <v>131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100</f>
        <v>100.0</v>
      </c>
      <c r="I66" s="2" t="s">
        <v>23</v>
      </c>
      <c r="J66" s="10" t="s">
        <v>44</v>
      </c>
      <c r="K66" s="10" t="s">
        <v>45</v>
      </c>
      <c r="L66" s="10" t="s">
        <v>46</v>
      </c>
      <c r="M66" s="3" t="n">
        <f>100</f>
        <v>100.0</v>
      </c>
    </row>
    <row r="67">
      <c r="A67" s="2" t="s">
        <v>103</v>
      </c>
      <c r="B67" s="10" t="s">
        <v>130</v>
      </c>
      <c r="C67" s="10" t="s">
        <v>131</v>
      </c>
      <c r="D67" s="2" t="s">
        <v>27</v>
      </c>
      <c r="E67" s="10" t="s">
        <v>24</v>
      </c>
      <c r="F67" s="10" t="s">
        <v>25</v>
      </c>
      <c r="G67" s="10" t="s">
        <v>26</v>
      </c>
      <c r="H67" s="3" t="n">
        <f>68</f>
        <v>68.0</v>
      </c>
      <c r="I67" s="2" t="s">
        <v>27</v>
      </c>
      <c r="J67" s="10" t="s">
        <v>24</v>
      </c>
      <c r="K67" s="10" t="s">
        <v>25</v>
      </c>
      <c r="L67" s="10" t="s">
        <v>26</v>
      </c>
      <c r="M67" s="3" t="n">
        <f>68</f>
        <v>68.0</v>
      </c>
    </row>
    <row r="68">
      <c r="A68" s="2" t="s">
        <v>103</v>
      </c>
      <c r="B68" s="10" t="s">
        <v>132</v>
      </c>
      <c r="C68" s="10" t="s">
        <v>133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19</f>
        <v>19.0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19</f>
        <v>19.0</v>
      </c>
    </row>
    <row r="69">
      <c r="A69" s="2" t="s">
        <v>103</v>
      </c>
      <c r="B69" s="10" t="s">
        <v>134</v>
      </c>
      <c r="C69" s="10" t="s">
        <v>135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132</f>
        <v>132.0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132</f>
        <v>132.0</v>
      </c>
    </row>
    <row r="70">
      <c r="A70" s="2" t="s">
        <v>103</v>
      </c>
      <c r="B70" s="10" t="s">
        <v>134</v>
      </c>
      <c r="C70" s="10" t="s">
        <v>135</v>
      </c>
      <c r="D70" s="2" t="s">
        <v>23</v>
      </c>
      <c r="E70" s="10" t="s">
        <v>80</v>
      </c>
      <c r="F70" s="10" t="s">
        <v>81</v>
      </c>
      <c r="G70" s="10" t="s">
        <v>82</v>
      </c>
      <c r="H70" s="3" t="n">
        <f>50</f>
        <v>50.0</v>
      </c>
      <c r="I70" s="2" t="s">
        <v>23</v>
      </c>
      <c r="J70" s="10" t="s">
        <v>20</v>
      </c>
      <c r="K70" s="10" t="s">
        <v>21</v>
      </c>
      <c r="L70" s="10" t="s">
        <v>22</v>
      </c>
      <c r="M70" s="3" t="n">
        <f>50</f>
        <v>50.0</v>
      </c>
    </row>
    <row r="71">
      <c r="A71" s="2" t="s">
        <v>103</v>
      </c>
      <c r="B71" s="10" t="s">
        <v>136</v>
      </c>
      <c r="C71" s="10" t="s">
        <v>137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13</f>
        <v>13.0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13</f>
        <v>13.0</v>
      </c>
    </row>
    <row r="72">
      <c r="A72" s="2" t="s">
        <v>103</v>
      </c>
      <c r="B72" s="10" t="s">
        <v>138</v>
      </c>
      <c r="C72" s="10" t="s">
        <v>139</v>
      </c>
      <c r="D72" s="2" t="s">
        <v>16</v>
      </c>
      <c r="E72" s="10" t="s">
        <v>20</v>
      </c>
      <c r="F72" s="10" t="s">
        <v>21</v>
      </c>
      <c r="G72" s="10" t="s">
        <v>22</v>
      </c>
      <c r="H72" s="3" t="n">
        <f>250</f>
        <v>250.0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250</f>
        <v>250.0</v>
      </c>
    </row>
    <row r="73">
      <c r="A73" s="2" t="s">
        <v>103</v>
      </c>
      <c r="B73" s="10" t="s">
        <v>138</v>
      </c>
      <c r="C73" s="10" t="s">
        <v>139</v>
      </c>
      <c r="D73" s="2" t="s">
        <v>23</v>
      </c>
      <c r="E73" s="10" t="s">
        <v>24</v>
      </c>
      <c r="F73" s="10" t="s">
        <v>25</v>
      </c>
      <c r="G73" s="10" t="s">
        <v>26</v>
      </c>
      <c r="H73" s="3" t="n">
        <f>14</f>
        <v>14.0</v>
      </c>
      <c r="I73" s="2" t="s">
        <v>23</v>
      </c>
      <c r="J73" s="10" t="s">
        <v>24</v>
      </c>
      <c r="K73" s="10" t="s">
        <v>25</v>
      </c>
      <c r="L73" s="10" t="s">
        <v>26</v>
      </c>
      <c r="M73" s="3" t="n">
        <f>14</f>
        <v>14.0</v>
      </c>
    </row>
    <row r="74">
      <c r="A74" s="2" t="s">
        <v>103</v>
      </c>
      <c r="B74" s="10" t="s">
        <v>140</v>
      </c>
      <c r="C74" s="10" t="s">
        <v>141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117</f>
        <v>117.0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117</f>
        <v>117.0</v>
      </c>
    </row>
    <row r="75">
      <c r="A75" s="2" t="s">
        <v>103</v>
      </c>
      <c r="B75" s="10" t="s">
        <v>140</v>
      </c>
      <c r="C75" s="10" t="s">
        <v>141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12</f>
        <v>12.0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12</f>
        <v>12.0</v>
      </c>
    </row>
    <row r="76">
      <c r="A76" s="2" t="s">
        <v>103</v>
      </c>
      <c r="B76" s="10" t="s">
        <v>142</v>
      </c>
      <c r="C76" s="10" t="s">
        <v>143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44</f>
        <v>44.0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44</f>
        <v>44.0</v>
      </c>
    </row>
    <row r="77">
      <c r="A77" s="2" t="s">
        <v>103</v>
      </c>
      <c r="B77" s="10" t="s">
        <v>142</v>
      </c>
      <c r="C77" s="10" t="s">
        <v>143</v>
      </c>
      <c r="D77" s="2" t="s">
        <v>23</v>
      </c>
      <c r="E77" s="10" t="s">
        <v>40</v>
      </c>
      <c r="F77" s="10" t="s">
        <v>41</v>
      </c>
      <c r="G77" s="10" t="s">
        <v>42</v>
      </c>
      <c r="H77" s="3" t="n">
        <f>34</f>
        <v>34.0</v>
      </c>
      <c r="I77" s="2" t="s">
        <v>23</v>
      </c>
      <c r="J77" s="10" t="s">
        <v>20</v>
      </c>
      <c r="K77" s="10" t="s">
        <v>21</v>
      </c>
      <c r="L77" s="10" t="s">
        <v>22</v>
      </c>
      <c r="M77" s="3" t="n">
        <f>34</f>
        <v>34.0</v>
      </c>
    </row>
    <row r="78">
      <c r="A78" s="2" t="s">
        <v>103</v>
      </c>
      <c r="B78" s="10" t="s">
        <v>142</v>
      </c>
      <c r="C78" s="10" t="s">
        <v>143</v>
      </c>
      <c r="D78" s="2" t="s">
        <v>27</v>
      </c>
      <c r="E78" s="10" t="s">
        <v>31</v>
      </c>
      <c r="F78" s="10" t="s">
        <v>32</v>
      </c>
      <c r="G78" s="10" t="s">
        <v>33</v>
      </c>
      <c r="H78" s="3" t="n">
        <f>10</f>
        <v>10.0</v>
      </c>
      <c r="I78" s="2" t="s">
        <v>27</v>
      </c>
      <c r="J78" s="10" t="s">
        <v>31</v>
      </c>
      <c r="K78" s="10" t="s">
        <v>32</v>
      </c>
      <c r="L78" s="10" t="s">
        <v>33</v>
      </c>
      <c r="M78" s="3" t="n">
        <f>10</f>
        <v>10.0</v>
      </c>
    </row>
    <row r="79">
      <c r="A79" s="2" t="s">
        <v>103</v>
      </c>
      <c r="B79" s="10" t="s">
        <v>144</v>
      </c>
      <c r="C79" s="10" t="s">
        <v>145</v>
      </c>
      <c r="D79" s="2" t="s">
        <v>16</v>
      </c>
      <c r="E79" s="10" t="s">
        <v>24</v>
      </c>
      <c r="F79" s="10" t="s">
        <v>25</v>
      </c>
      <c r="G79" s="10" t="s">
        <v>26</v>
      </c>
      <c r="H79" s="3" t="n">
        <f>10</f>
        <v>10.0</v>
      </c>
      <c r="I79" s="2" t="s">
        <v>16</v>
      </c>
      <c r="J79" s="10" t="s">
        <v>24</v>
      </c>
      <c r="K79" s="10" t="s">
        <v>25</v>
      </c>
      <c r="L79" s="10" t="s">
        <v>26</v>
      </c>
      <c r="M79" s="3" t="n">
        <f>10</f>
        <v>10.0</v>
      </c>
    </row>
    <row r="80">
      <c r="A80" s="2" t="s">
        <v>103</v>
      </c>
      <c r="B80" s="10" t="s">
        <v>144</v>
      </c>
      <c r="C80" s="10" t="s">
        <v>145</v>
      </c>
      <c r="D80" s="2" t="s">
        <v>16</v>
      </c>
      <c r="E80" s="10" t="s">
        <v>60</v>
      </c>
      <c r="F80" s="10" t="s">
        <v>61</v>
      </c>
      <c r="G80" s="10" t="s">
        <v>62</v>
      </c>
      <c r="H80" s="3" t="n">
        <f>10</f>
        <v>10.0</v>
      </c>
      <c r="I80" s="2" t="s">
        <v>16</v>
      </c>
      <c r="J80" s="10" t="s">
        <v>60</v>
      </c>
      <c r="K80" s="10" t="s">
        <v>61</v>
      </c>
      <c r="L80" s="10" t="s">
        <v>62</v>
      </c>
      <c r="M80" s="3" t="n">
        <f>10</f>
        <v>10.0</v>
      </c>
    </row>
    <row r="81">
      <c r="A81" s="2" t="s">
        <v>103</v>
      </c>
      <c r="B81" s="10" t="s">
        <v>146</v>
      </c>
      <c r="C81" s="10" t="s">
        <v>147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9</f>
        <v>9.0</v>
      </c>
      <c r="I81" s="2" t="s">
        <v>16</v>
      </c>
      <c r="J81" s="10" t="s">
        <v>24</v>
      </c>
      <c r="K81" s="10" t="s">
        <v>25</v>
      </c>
      <c r="L81" s="10" t="s">
        <v>26</v>
      </c>
      <c r="M81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