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.B.Sheikh\Desktop\"/>
    </mc:Choice>
  </mc:AlternateContent>
  <bookViews>
    <workbookView xWindow="0" yWindow="0" windowWidth="17280" windowHeight="9195" activeTab="1"/>
  </bookViews>
  <sheets>
    <sheet name="Sheet1" sheetId="1" r:id="rId1"/>
    <sheet name="Sheet2" sheetId="2" r:id="rId2"/>
  </sheets>
  <definedNames>
    <definedName name="_xlnm.Print_Area" localSheetId="0">Sheet1!$X$18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3" i="2" l="1"/>
  <c r="AK13" i="2"/>
  <c r="AO13" i="2" s="1"/>
  <c r="AJ13" i="2"/>
  <c r="AM13" i="2" s="1"/>
  <c r="AI13" i="2"/>
  <c r="AL12" i="2"/>
  <c r="AK12" i="2"/>
  <c r="AM12" i="2" s="1"/>
  <c r="AJ12" i="2"/>
  <c r="AN12" i="2" s="1"/>
  <c r="AI12" i="2"/>
  <c r="AJ11" i="2"/>
  <c r="AI11" i="2"/>
  <c r="AK11" i="2" s="1"/>
  <c r="AJ10" i="2"/>
  <c r="AN10" i="2" s="1"/>
  <c r="AI10" i="2"/>
  <c r="AL10" i="2" s="1"/>
  <c r="AL9" i="2"/>
  <c r="AK9" i="2"/>
  <c r="AO9" i="2" s="1"/>
  <c r="AJ9" i="2"/>
  <c r="AM9" i="2" s="1"/>
  <c r="AI9" i="2"/>
  <c r="AL8" i="2"/>
  <c r="AK8" i="2"/>
  <c r="AM8" i="2" s="1"/>
  <c r="AJ8" i="2"/>
  <c r="AN8" i="2" s="1"/>
  <c r="AI8" i="2"/>
  <c r="AJ7" i="2"/>
  <c r="AI7" i="2"/>
  <c r="AK7" i="2" s="1"/>
  <c r="AJ6" i="2"/>
  <c r="AN6" i="2" s="1"/>
  <c r="AI6" i="2"/>
  <c r="AL6" i="2" s="1"/>
  <c r="AL5" i="2"/>
  <c r="AK5" i="2"/>
  <c r="AO5" i="2" s="1"/>
  <c r="AJ5" i="2"/>
  <c r="AM5" i="2" s="1"/>
  <c r="AI5" i="2"/>
  <c r="AJ6" i="1"/>
  <c r="AN6" i="1" s="1"/>
  <c r="AJ7" i="1"/>
  <c r="AN7" i="1" s="1"/>
  <c r="AJ8" i="1"/>
  <c r="AM8" i="1" s="1"/>
  <c r="AJ9" i="1"/>
  <c r="AJ10" i="1"/>
  <c r="AN10" i="1" s="1"/>
  <c r="AJ11" i="1"/>
  <c r="AN11" i="1" s="1"/>
  <c r="AJ12" i="1"/>
  <c r="AM12" i="1" s="1"/>
  <c r="AJ13" i="1"/>
  <c r="AQ6" i="1"/>
  <c r="AQ7" i="1"/>
  <c r="AQ8" i="1"/>
  <c r="AQ9" i="1"/>
  <c r="AQ10" i="1"/>
  <c r="AQ11" i="1"/>
  <c r="AQ12" i="1"/>
  <c r="AQ13" i="1"/>
  <c r="AQ5" i="1"/>
  <c r="AP6" i="1"/>
  <c r="AP7" i="1"/>
  <c r="AP8" i="1"/>
  <c r="AP9" i="1"/>
  <c r="AP10" i="1"/>
  <c r="AP11" i="1"/>
  <c r="AP12" i="1"/>
  <c r="AP13" i="1"/>
  <c r="AP5" i="1"/>
  <c r="AO5" i="1"/>
  <c r="AO6" i="1"/>
  <c r="AO7" i="1"/>
  <c r="AO8" i="1"/>
  <c r="AO9" i="1"/>
  <c r="AO10" i="1"/>
  <c r="AO11" i="1"/>
  <c r="AO12" i="1"/>
  <c r="AO13" i="1"/>
  <c r="AN9" i="1"/>
  <c r="AN13" i="1"/>
  <c r="AN5" i="1"/>
  <c r="AM13" i="1"/>
  <c r="AM6" i="1"/>
  <c r="AM7" i="1"/>
  <c r="AM9" i="1"/>
  <c r="AM10" i="1"/>
  <c r="AM11" i="1"/>
  <c r="AM5" i="1"/>
  <c r="AL6" i="1"/>
  <c r="AL7" i="1"/>
  <c r="AL8" i="1"/>
  <c r="AL9" i="1"/>
  <c r="AL10" i="1"/>
  <c r="AL11" i="1"/>
  <c r="AL12" i="1"/>
  <c r="AL13" i="1"/>
  <c r="AL5" i="1"/>
  <c r="AK6" i="1"/>
  <c r="AK7" i="1"/>
  <c r="AK8" i="1"/>
  <c r="AK9" i="1"/>
  <c r="AK10" i="1"/>
  <c r="AK11" i="1"/>
  <c r="AK12" i="1"/>
  <c r="AK13" i="1"/>
  <c r="AK5" i="1"/>
  <c r="AJ5" i="1"/>
  <c r="AI6" i="1"/>
  <c r="AI7" i="1"/>
  <c r="AI8" i="1"/>
  <c r="AI9" i="1"/>
  <c r="AI10" i="1"/>
  <c r="AI11" i="1"/>
  <c r="AI12" i="1"/>
  <c r="AI13" i="1"/>
  <c r="AI5" i="1"/>
  <c r="AP5" i="2" l="1"/>
  <c r="AQ5" i="2" s="1"/>
  <c r="AO7" i="2"/>
  <c r="AM7" i="2"/>
  <c r="AP9" i="2"/>
  <c r="AQ9" i="2" s="1"/>
  <c r="AO11" i="2"/>
  <c r="AM11" i="2"/>
  <c r="AP13" i="2"/>
  <c r="AQ13" i="2" s="1"/>
  <c r="AN7" i="2"/>
  <c r="AL7" i="2"/>
  <c r="AO8" i="2"/>
  <c r="AN9" i="2"/>
  <c r="AL11" i="2"/>
  <c r="AN11" i="2" s="1"/>
  <c r="AO12" i="2"/>
  <c r="AN13" i="2"/>
  <c r="AN5" i="2"/>
  <c r="AK6" i="2"/>
  <c r="AK10" i="2"/>
  <c r="AO10" i="2" s="1"/>
  <c r="AN12" i="1"/>
  <c r="AN8" i="1"/>
  <c r="AP11" i="2" l="1"/>
  <c r="AQ11" i="2" s="1"/>
  <c r="AQ7" i="2"/>
  <c r="AP7" i="2"/>
  <c r="AP10" i="2"/>
  <c r="AQ10" i="2"/>
  <c r="AQ12" i="2"/>
  <c r="AP12" i="2"/>
  <c r="AP8" i="2"/>
  <c r="AQ8" i="2" s="1"/>
  <c r="AO6" i="2"/>
  <c r="AM6" i="2"/>
  <c r="AM10" i="2"/>
  <c r="AP6" i="2" l="1"/>
  <c r="AQ6" i="2"/>
</calcChain>
</file>

<file path=xl/sharedStrings.xml><?xml version="1.0" encoding="utf-8"?>
<sst xmlns="http://schemas.openxmlformats.org/spreadsheetml/2006/main" count="123" uniqueCount="35">
  <si>
    <t>Daily Wages Sheet</t>
  </si>
  <si>
    <t>ID</t>
  </si>
  <si>
    <t>Name</t>
  </si>
  <si>
    <t>Designation</t>
  </si>
  <si>
    <t>Salary</t>
  </si>
  <si>
    <t>Basit</t>
  </si>
  <si>
    <t>Akber</t>
  </si>
  <si>
    <t>Nadir</t>
  </si>
  <si>
    <t>Mazher</t>
  </si>
  <si>
    <t>Shahzaib</t>
  </si>
  <si>
    <t>Noman</t>
  </si>
  <si>
    <t>Zeeshan</t>
  </si>
  <si>
    <t>Arbab</t>
  </si>
  <si>
    <t>s.v</t>
  </si>
  <si>
    <t>Operator</t>
  </si>
  <si>
    <t>helper</t>
  </si>
  <si>
    <t>Incharge</t>
  </si>
  <si>
    <t>Friday</t>
  </si>
  <si>
    <t>Saturday</t>
  </si>
  <si>
    <t>Sunday</t>
  </si>
  <si>
    <t>Monday</t>
  </si>
  <si>
    <t>Tuesday</t>
  </si>
  <si>
    <t>Wednesday</t>
  </si>
  <si>
    <t>Thursday</t>
  </si>
  <si>
    <t>Workinghrs</t>
  </si>
  <si>
    <t>Per.Hrs.salary</t>
  </si>
  <si>
    <t>OverTime</t>
  </si>
  <si>
    <t>Left.hrs</t>
  </si>
  <si>
    <t>O.T Salary</t>
  </si>
  <si>
    <t>Left.Hrs.Salary</t>
  </si>
  <si>
    <t>Gross Salary</t>
  </si>
  <si>
    <t>Income Tex</t>
  </si>
  <si>
    <t>Net Salary</t>
  </si>
  <si>
    <t>Najam</t>
  </si>
  <si>
    <t>Desig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</si>
</sst>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1" xfId="0" applyBorder="1"/>
    <xf numFmtId="10" fontId="0" fillId="0" borderId="1" xfId="0" applyNumberFormat="1" applyBorder="1"/>
    <xf numFmtId="9" fontId="0" fillId="0" borderId="1" xfId="0" applyNumberFormat="1" applyBorder="1"/>
    <xf numFmtId="3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 applyAlignment="1">
      <alignment vertical="center"/>
    </xf>
    <xf numFmtId="14" fontId="0" fillId="2" borderId="1" xfId="0" applyNumberFormat="1" applyFill="1" applyBorder="1" applyAlignment="1">
      <alignment textRotation="90"/>
    </xf>
    <xf numFmtId="14" fontId="0" fillId="2" borderId="1" xfId="0" applyNumberFormat="1" applyFill="1" applyBorder="1" applyAlignment="1">
      <alignment horizontal="center" textRotation="90"/>
    </xf>
    <xf numFmtId="164" fontId="0" fillId="2" borderId="1" xfId="0" applyNumberFormat="1" applyFill="1" applyBorder="1" applyAlignment="1">
      <alignment textRotation="90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"/>
  <sheetViews>
    <sheetView zoomScale="70" zoomScaleNormal="70" workbookViewId="0">
      <selection activeCell="AO18" sqref="A1:XFD1048576"/>
    </sheetView>
  </sheetViews>
  <sheetFormatPr defaultRowHeight="15" x14ac:dyDescent="0.25"/>
  <cols>
    <col min="1" max="1" width="3" bestFit="1" customWidth="1"/>
    <col min="2" max="2" width="8.85546875" bestFit="1" customWidth="1"/>
    <col min="3" max="3" width="11.5703125" bestFit="1" customWidth="1"/>
    <col min="4" max="4" width="8.85546875" bestFit="1" customWidth="1"/>
    <col min="5" max="34" width="3.7109375" bestFit="1" customWidth="1"/>
    <col min="35" max="35" width="4.7109375" bestFit="1" customWidth="1"/>
    <col min="36" max="36" width="6.85546875" bestFit="1" customWidth="1"/>
    <col min="37" max="37" width="7.140625" bestFit="1" customWidth="1"/>
    <col min="38" max="38" width="3.7109375" bestFit="1" customWidth="1"/>
    <col min="39" max="39" width="6.85546875" style="2" bestFit="1" customWidth="1"/>
    <col min="40" max="40" width="7.7109375" bestFit="1" customWidth="1"/>
    <col min="41" max="41" width="8.85546875" bestFit="1" customWidth="1"/>
    <col min="42" max="42" width="10" bestFit="1" customWidth="1"/>
    <col min="43" max="43" width="8.140625" bestFit="1" customWidth="1"/>
  </cols>
  <sheetData>
    <row r="1" spans="1:43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</row>
    <row r="2" spans="1:43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</row>
    <row r="3" spans="1:43" x14ac:dyDescent="0.25">
      <c r="A3" s="12" t="s">
        <v>1</v>
      </c>
      <c r="B3" s="12" t="s">
        <v>2</v>
      </c>
      <c r="C3" s="12" t="s">
        <v>3</v>
      </c>
      <c r="D3" s="12" t="s">
        <v>4</v>
      </c>
      <c r="E3" s="3">
        <v>1</v>
      </c>
      <c r="F3" s="3">
        <v>2</v>
      </c>
      <c r="G3" s="3">
        <v>3</v>
      </c>
      <c r="H3" s="3">
        <v>4</v>
      </c>
      <c r="I3" s="3">
        <v>5</v>
      </c>
      <c r="J3" s="3">
        <v>6</v>
      </c>
      <c r="K3" s="3">
        <v>7</v>
      </c>
      <c r="L3" s="3">
        <v>8</v>
      </c>
      <c r="M3" s="3">
        <v>9</v>
      </c>
      <c r="N3" s="3">
        <v>10</v>
      </c>
      <c r="O3" s="3">
        <v>11</v>
      </c>
      <c r="P3" s="3">
        <v>12</v>
      </c>
      <c r="Q3" s="3">
        <v>13</v>
      </c>
      <c r="R3" s="3">
        <v>14</v>
      </c>
      <c r="S3" s="3">
        <v>15</v>
      </c>
      <c r="T3" s="3">
        <v>16</v>
      </c>
      <c r="U3" s="3">
        <v>17</v>
      </c>
      <c r="V3" s="3">
        <v>18</v>
      </c>
      <c r="W3" s="3">
        <v>19</v>
      </c>
      <c r="X3" s="3">
        <v>20</v>
      </c>
      <c r="Y3" s="3">
        <v>21</v>
      </c>
      <c r="Z3" s="3">
        <v>22</v>
      </c>
      <c r="AA3" s="3">
        <v>23</v>
      </c>
      <c r="AB3" s="3">
        <v>24</v>
      </c>
      <c r="AC3" s="3">
        <v>25</v>
      </c>
      <c r="AD3" s="3">
        <v>26</v>
      </c>
      <c r="AE3" s="3">
        <v>27</v>
      </c>
      <c r="AF3" s="3">
        <v>28</v>
      </c>
      <c r="AG3" s="3">
        <v>29</v>
      </c>
      <c r="AH3" s="3">
        <v>30</v>
      </c>
      <c r="AI3" s="3"/>
      <c r="AJ3" s="3">
        <v>208</v>
      </c>
      <c r="AK3" s="4">
        <v>1.4999999999999999E-2</v>
      </c>
      <c r="AL3" s="3"/>
      <c r="AM3" s="8"/>
      <c r="AN3" s="3"/>
      <c r="AO3" s="3"/>
      <c r="AP3" s="5">
        <v>0.02</v>
      </c>
      <c r="AQ3" s="3"/>
    </row>
    <row r="4" spans="1:43" ht="72.75" x14ac:dyDescent="0.25">
      <c r="A4" s="12"/>
      <c r="B4" s="12"/>
      <c r="C4" s="12"/>
      <c r="D4" s="12"/>
      <c r="E4" s="9" t="s">
        <v>17</v>
      </c>
      <c r="F4" s="9" t="s">
        <v>18</v>
      </c>
      <c r="G4" s="9" t="s">
        <v>19</v>
      </c>
      <c r="H4" s="9" t="s">
        <v>20</v>
      </c>
      <c r="I4" s="9" t="s">
        <v>21</v>
      </c>
      <c r="J4" s="9" t="s">
        <v>22</v>
      </c>
      <c r="K4" s="9" t="s">
        <v>23</v>
      </c>
      <c r="L4" s="9" t="s">
        <v>17</v>
      </c>
      <c r="M4" s="9" t="s">
        <v>18</v>
      </c>
      <c r="N4" s="9" t="s">
        <v>19</v>
      </c>
      <c r="O4" s="9" t="s">
        <v>20</v>
      </c>
      <c r="P4" s="9" t="s">
        <v>21</v>
      </c>
      <c r="Q4" s="9" t="s">
        <v>22</v>
      </c>
      <c r="R4" s="9" t="s">
        <v>23</v>
      </c>
      <c r="S4" s="9" t="s">
        <v>17</v>
      </c>
      <c r="T4" s="9" t="s">
        <v>18</v>
      </c>
      <c r="U4" s="9" t="s">
        <v>19</v>
      </c>
      <c r="V4" s="9" t="s">
        <v>20</v>
      </c>
      <c r="W4" s="9" t="s">
        <v>21</v>
      </c>
      <c r="X4" s="9" t="s">
        <v>22</v>
      </c>
      <c r="Y4" s="9" t="s">
        <v>23</v>
      </c>
      <c r="Z4" s="9" t="s">
        <v>17</v>
      </c>
      <c r="AA4" s="9" t="s">
        <v>18</v>
      </c>
      <c r="AB4" s="9" t="s">
        <v>19</v>
      </c>
      <c r="AC4" s="9" t="s">
        <v>20</v>
      </c>
      <c r="AD4" s="9" t="s">
        <v>21</v>
      </c>
      <c r="AE4" s="9" t="s">
        <v>22</v>
      </c>
      <c r="AF4" s="9" t="s">
        <v>23</v>
      </c>
      <c r="AG4" s="9" t="s">
        <v>17</v>
      </c>
      <c r="AH4" s="9" t="s">
        <v>18</v>
      </c>
      <c r="AI4" s="9" t="s">
        <v>24</v>
      </c>
      <c r="AJ4" s="9" t="s">
        <v>25</v>
      </c>
      <c r="AK4" s="10" t="s">
        <v>26</v>
      </c>
      <c r="AL4" s="9" t="s">
        <v>27</v>
      </c>
      <c r="AM4" s="11" t="s">
        <v>28</v>
      </c>
      <c r="AN4" s="9" t="s">
        <v>29</v>
      </c>
      <c r="AO4" s="9" t="s">
        <v>30</v>
      </c>
      <c r="AP4" s="9" t="s">
        <v>31</v>
      </c>
      <c r="AQ4" s="9" t="s">
        <v>32</v>
      </c>
    </row>
    <row r="5" spans="1:43" x14ac:dyDescent="0.25">
      <c r="A5" s="3">
        <v>1</v>
      </c>
      <c r="B5" s="3" t="s">
        <v>5</v>
      </c>
      <c r="C5" s="3" t="s">
        <v>13</v>
      </c>
      <c r="D5" s="6">
        <v>100000</v>
      </c>
      <c r="E5" s="3">
        <v>9</v>
      </c>
      <c r="F5" s="3">
        <v>9</v>
      </c>
      <c r="G5" s="3"/>
      <c r="H5" s="3">
        <v>8</v>
      </c>
      <c r="I5" s="3">
        <v>8</v>
      </c>
      <c r="J5" s="3">
        <v>8</v>
      </c>
      <c r="K5" s="3">
        <v>8</v>
      </c>
      <c r="L5" s="3">
        <v>8</v>
      </c>
      <c r="M5" s="3">
        <v>8</v>
      </c>
      <c r="N5" s="3"/>
      <c r="O5" s="3">
        <v>9</v>
      </c>
      <c r="P5" s="3">
        <v>9</v>
      </c>
      <c r="Q5" s="3">
        <v>9</v>
      </c>
      <c r="R5" s="3">
        <v>9</v>
      </c>
      <c r="S5" s="3">
        <v>9</v>
      </c>
      <c r="T5" s="3">
        <v>9</v>
      </c>
      <c r="U5" s="3"/>
      <c r="V5" s="3">
        <v>10</v>
      </c>
      <c r="W5" s="3">
        <v>10</v>
      </c>
      <c r="X5" s="3">
        <v>10</v>
      </c>
      <c r="Y5" s="3">
        <v>10</v>
      </c>
      <c r="Z5" s="3">
        <v>10</v>
      </c>
      <c r="AA5" s="3">
        <v>10</v>
      </c>
      <c r="AB5" s="3"/>
      <c r="AC5" s="3">
        <v>10</v>
      </c>
      <c r="AD5" s="3">
        <v>10</v>
      </c>
      <c r="AE5" s="3">
        <v>10</v>
      </c>
      <c r="AF5" s="3">
        <v>10</v>
      </c>
      <c r="AG5" s="3">
        <v>10</v>
      </c>
      <c r="AH5" s="3">
        <v>10</v>
      </c>
      <c r="AI5" s="3">
        <f>SUM(E5:AH5)</f>
        <v>240</v>
      </c>
      <c r="AJ5" s="7">
        <f>D5/$AJ$3</f>
        <v>480.76923076923077</v>
      </c>
      <c r="AK5" s="3">
        <f>IF(AI5&gt;208,AI5-208,0)</f>
        <v>32</v>
      </c>
      <c r="AL5" s="3">
        <f>IF(AI5&lt;208,208-AI5,0)</f>
        <v>0</v>
      </c>
      <c r="AM5" s="7">
        <f>AJ5+AJ5*$AK$3*AK5</f>
        <v>711.53846153846155</v>
      </c>
      <c r="AN5" s="7">
        <f>AJ5*AL5</f>
        <v>0</v>
      </c>
      <c r="AO5" s="6">
        <f>D5+AK5</f>
        <v>100032</v>
      </c>
      <c r="AP5" s="3">
        <f>IF(AO5&gt;50000,AO5*$AP$3,0)</f>
        <v>2000.64</v>
      </c>
      <c r="AQ5" s="6">
        <f>AO5-(AL5+AP5)</f>
        <v>98031.360000000001</v>
      </c>
    </row>
    <row r="6" spans="1:43" x14ac:dyDescent="0.25">
      <c r="A6" s="3">
        <v>2</v>
      </c>
      <c r="B6" s="3"/>
      <c r="C6" s="3" t="s">
        <v>14</v>
      </c>
      <c r="D6" s="6">
        <v>75000</v>
      </c>
      <c r="E6" s="3">
        <v>9</v>
      </c>
      <c r="F6" s="3">
        <v>9</v>
      </c>
      <c r="G6" s="3"/>
      <c r="H6" s="3">
        <v>8</v>
      </c>
      <c r="I6" s="3">
        <v>6</v>
      </c>
      <c r="J6" s="3">
        <v>6</v>
      </c>
      <c r="K6" s="3">
        <v>6</v>
      </c>
      <c r="L6" s="3">
        <v>6</v>
      </c>
      <c r="M6" s="3">
        <v>6</v>
      </c>
      <c r="N6" s="3"/>
      <c r="O6" s="3">
        <v>8</v>
      </c>
      <c r="P6" s="3">
        <v>8</v>
      </c>
      <c r="Q6" s="3">
        <v>8</v>
      </c>
      <c r="R6" s="3">
        <v>8</v>
      </c>
      <c r="S6" s="3">
        <v>8</v>
      </c>
      <c r="T6" s="3">
        <v>8</v>
      </c>
      <c r="U6" s="3"/>
      <c r="V6" s="3">
        <v>9</v>
      </c>
      <c r="W6" s="3">
        <v>9</v>
      </c>
      <c r="X6" s="3">
        <v>9</v>
      </c>
      <c r="Y6" s="3">
        <v>9</v>
      </c>
      <c r="Z6" s="3">
        <v>9</v>
      </c>
      <c r="AA6" s="3">
        <v>9</v>
      </c>
      <c r="AB6" s="3"/>
      <c r="AC6" s="3">
        <v>9</v>
      </c>
      <c r="AD6" s="3">
        <v>9</v>
      </c>
      <c r="AE6" s="3">
        <v>9</v>
      </c>
      <c r="AF6" s="3">
        <v>9</v>
      </c>
      <c r="AG6" s="3">
        <v>9</v>
      </c>
      <c r="AH6" s="3">
        <v>9</v>
      </c>
      <c r="AI6" s="3">
        <f t="shared" ref="AI6:AI13" si="0">SUM(E6:AH6)</f>
        <v>212</v>
      </c>
      <c r="AJ6" s="7">
        <f t="shared" ref="AJ6:AJ13" si="1">D6/$AJ$3</f>
        <v>360.57692307692309</v>
      </c>
      <c r="AK6" s="3">
        <f t="shared" ref="AK6:AK13" si="2">IF(AI6&gt;208,AI6-208,0)</f>
        <v>4</v>
      </c>
      <c r="AL6" s="3">
        <f t="shared" ref="AL6:AL13" si="3">IF(AI6&lt;208,208-AI6,0)</f>
        <v>0</v>
      </c>
      <c r="AM6" s="7">
        <f t="shared" ref="AM6:AM12" si="4">AJ6+AJ6*$AK$3*AK6</f>
        <v>382.21153846153845</v>
      </c>
      <c r="AN6" s="7">
        <f t="shared" ref="AN6:AN13" si="5">AJ6*AL6</f>
        <v>0</v>
      </c>
      <c r="AO6" s="6">
        <f t="shared" ref="AO6:AO13" si="6">D6+AK6</f>
        <v>75004</v>
      </c>
      <c r="AP6" s="3">
        <f t="shared" ref="AP6:AP13" si="7">IF(AO6&gt;50000,AO6*$AP$3,0)</f>
        <v>1500.08</v>
      </c>
      <c r="AQ6" s="6">
        <f t="shared" ref="AQ6:AQ13" si="8">AO6-(AL6+AP6)</f>
        <v>73503.92</v>
      </c>
    </row>
    <row r="7" spans="1:43" x14ac:dyDescent="0.25">
      <c r="A7" s="3">
        <v>3</v>
      </c>
      <c r="B7" s="3" t="s">
        <v>6</v>
      </c>
      <c r="C7" s="3" t="s">
        <v>15</v>
      </c>
      <c r="D7" s="6">
        <v>25000</v>
      </c>
      <c r="E7" s="3">
        <v>9</v>
      </c>
      <c r="F7" s="3">
        <v>9</v>
      </c>
      <c r="G7" s="3"/>
      <c r="H7" s="3">
        <v>8</v>
      </c>
      <c r="I7" s="3">
        <v>8</v>
      </c>
      <c r="J7" s="3">
        <v>8</v>
      </c>
      <c r="K7" s="3">
        <v>8</v>
      </c>
      <c r="L7" s="3">
        <v>8</v>
      </c>
      <c r="M7" s="3">
        <v>8</v>
      </c>
      <c r="N7" s="3"/>
      <c r="O7" s="3">
        <v>9</v>
      </c>
      <c r="P7" s="3">
        <v>9</v>
      </c>
      <c r="Q7" s="3">
        <v>9</v>
      </c>
      <c r="R7" s="3">
        <v>9</v>
      </c>
      <c r="S7" s="3">
        <v>9</v>
      </c>
      <c r="T7" s="3">
        <v>9</v>
      </c>
      <c r="U7" s="3"/>
      <c r="V7" s="3">
        <v>8</v>
      </c>
      <c r="W7" s="3">
        <v>8</v>
      </c>
      <c r="X7" s="3">
        <v>8</v>
      </c>
      <c r="Y7" s="3">
        <v>8</v>
      </c>
      <c r="Z7" s="3">
        <v>8</v>
      </c>
      <c r="AA7" s="3">
        <v>8</v>
      </c>
      <c r="AB7" s="3"/>
      <c r="AC7" s="3">
        <v>8</v>
      </c>
      <c r="AD7" s="3">
        <v>8</v>
      </c>
      <c r="AE7" s="3">
        <v>8</v>
      </c>
      <c r="AF7" s="3">
        <v>8</v>
      </c>
      <c r="AG7" s="3">
        <v>8</v>
      </c>
      <c r="AH7" s="3">
        <v>8</v>
      </c>
      <c r="AI7" s="3">
        <f t="shared" si="0"/>
        <v>216</v>
      </c>
      <c r="AJ7" s="7">
        <f t="shared" si="1"/>
        <v>120.19230769230769</v>
      </c>
      <c r="AK7" s="3">
        <f t="shared" si="2"/>
        <v>8</v>
      </c>
      <c r="AL7" s="3">
        <f t="shared" si="3"/>
        <v>0</v>
      </c>
      <c r="AM7" s="7">
        <f t="shared" si="4"/>
        <v>134.61538461538461</v>
      </c>
      <c r="AN7" s="7">
        <f t="shared" si="5"/>
        <v>0</v>
      </c>
      <c r="AO7" s="6">
        <f t="shared" si="6"/>
        <v>25008</v>
      </c>
      <c r="AP7" s="3">
        <f t="shared" si="7"/>
        <v>0</v>
      </c>
      <c r="AQ7" s="6">
        <f t="shared" si="8"/>
        <v>25008</v>
      </c>
    </row>
    <row r="8" spans="1:43" x14ac:dyDescent="0.25">
      <c r="A8" s="3">
        <v>4</v>
      </c>
      <c r="B8" s="3" t="s">
        <v>7</v>
      </c>
      <c r="C8" s="3" t="s">
        <v>15</v>
      </c>
      <c r="D8" s="6">
        <v>25000</v>
      </c>
      <c r="E8" s="3">
        <v>9</v>
      </c>
      <c r="F8" s="3">
        <v>9</v>
      </c>
      <c r="G8" s="3"/>
      <c r="H8" s="3">
        <v>8</v>
      </c>
      <c r="I8" s="3">
        <v>8</v>
      </c>
      <c r="J8" s="3">
        <v>8</v>
      </c>
      <c r="K8" s="3">
        <v>8</v>
      </c>
      <c r="L8" s="3">
        <v>8</v>
      </c>
      <c r="M8" s="3">
        <v>8</v>
      </c>
      <c r="N8" s="3"/>
      <c r="O8" s="3">
        <v>7</v>
      </c>
      <c r="P8" s="3">
        <v>7</v>
      </c>
      <c r="Q8" s="3">
        <v>7</v>
      </c>
      <c r="R8" s="3">
        <v>7</v>
      </c>
      <c r="S8" s="3">
        <v>7</v>
      </c>
      <c r="T8" s="3">
        <v>7</v>
      </c>
      <c r="U8" s="3"/>
      <c r="V8" s="3">
        <v>7</v>
      </c>
      <c r="W8" s="3">
        <v>7</v>
      </c>
      <c r="X8" s="3">
        <v>7</v>
      </c>
      <c r="Y8" s="3">
        <v>7</v>
      </c>
      <c r="Z8" s="3">
        <v>7</v>
      </c>
      <c r="AA8" s="3">
        <v>7</v>
      </c>
      <c r="AB8" s="3"/>
      <c r="AC8" s="3">
        <v>7</v>
      </c>
      <c r="AD8" s="3">
        <v>7</v>
      </c>
      <c r="AE8" s="3">
        <v>7</v>
      </c>
      <c r="AF8" s="3">
        <v>7</v>
      </c>
      <c r="AG8" s="3">
        <v>7</v>
      </c>
      <c r="AH8" s="3">
        <v>7</v>
      </c>
      <c r="AI8" s="3">
        <f t="shared" si="0"/>
        <v>192</v>
      </c>
      <c r="AJ8" s="7">
        <f t="shared" si="1"/>
        <v>120.19230769230769</v>
      </c>
      <c r="AK8" s="3">
        <f t="shared" si="2"/>
        <v>0</v>
      </c>
      <c r="AL8" s="3">
        <f t="shared" si="3"/>
        <v>16</v>
      </c>
      <c r="AM8" s="7">
        <f t="shared" si="4"/>
        <v>120.19230769230769</v>
      </c>
      <c r="AN8" s="7">
        <f t="shared" si="5"/>
        <v>1923.0769230769231</v>
      </c>
      <c r="AO8" s="6">
        <f t="shared" si="6"/>
        <v>25000</v>
      </c>
      <c r="AP8" s="3">
        <f t="shared" si="7"/>
        <v>0</v>
      </c>
      <c r="AQ8" s="6">
        <f t="shared" si="8"/>
        <v>24984</v>
      </c>
    </row>
    <row r="9" spans="1:43" x14ac:dyDescent="0.25">
      <c r="A9" s="3">
        <v>5</v>
      </c>
      <c r="B9" s="3" t="s">
        <v>8</v>
      </c>
      <c r="C9" s="3" t="s">
        <v>15</v>
      </c>
      <c r="D9" s="6">
        <v>25000</v>
      </c>
      <c r="E9" s="3">
        <v>9</v>
      </c>
      <c r="F9" s="3">
        <v>9</v>
      </c>
      <c r="G9" s="3"/>
      <c r="H9" s="3">
        <v>8</v>
      </c>
      <c r="I9" s="3">
        <v>9</v>
      </c>
      <c r="J9" s="3">
        <v>9</v>
      </c>
      <c r="K9" s="3">
        <v>9</v>
      </c>
      <c r="L9" s="3">
        <v>9</v>
      </c>
      <c r="M9" s="3">
        <v>9</v>
      </c>
      <c r="N9" s="3"/>
      <c r="O9" s="3">
        <v>8</v>
      </c>
      <c r="P9" s="3">
        <v>8</v>
      </c>
      <c r="Q9" s="3">
        <v>8</v>
      </c>
      <c r="R9" s="3">
        <v>8</v>
      </c>
      <c r="S9" s="3">
        <v>8</v>
      </c>
      <c r="T9" s="3">
        <v>8</v>
      </c>
      <c r="U9" s="3"/>
      <c r="V9" s="3">
        <v>9</v>
      </c>
      <c r="W9" s="3">
        <v>9</v>
      </c>
      <c r="X9" s="3">
        <v>9</v>
      </c>
      <c r="Y9" s="3">
        <v>9</v>
      </c>
      <c r="Z9" s="3">
        <v>9</v>
      </c>
      <c r="AA9" s="3">
        <v>9</v>
      </c>
      <c r="AB9" s="3"/>
      <c r="AC9" s="3">
        <v>9</v>
      </c>
      <c r="AD9" s="3">
        <v>9</v>
      </c>
      <c r="AE9" s="3">
        <v>9</v>
      </c>
      <c r="AF9" s="3">
        <v>9</v>
      </c>
      <c r="AG9" s="3">
        <v>9</v>
      </c>
      <c r="AH9" s="3">
        <v>9</v>
      </c>
      <c r="AI9" s="3">
        <f t="shared" si="0"/>
        <v>227</v>
      </c>
      <c r="AJ9" s="7">
        <f t="shared" si="1"/>
        <v>120.19230769230769</v>
      </c>
      <c r="AK9" s="3">
        <f t="shared" si="2"/>
        <v>19</v>
      </c>
      <c r="AL9" s="3">
        <f t="shared" si="3"/>
        <v>0</v>
      </c>
      <c r="AM9" s="7">
        <f t="shared" si="4"/>
        <v>154.44711538461539</v>
      </c>
      <c r="AN9" s="7">
        <f t="shared" si="5"/>
        <v>0</v>
      </c>
      <c r="AO9" s="6">
        <f t="shared" si="6"/>
        <v>25019</v>
      </c>
      <c r="AP9" s="3">
        <f t="shared" si="7"/>
        <v>0</v>
      </c>
      <c r="AQ9" s="6">
        <f t="shared" si="8"/>
        <v>25019</v>
      </c>
    </row>
    <row r="10" spans="1:43" x14ac:dyDescent="0.25">
      <c r="A10" s="3">
        <v>6</v>
      </c>
      <c r="B10" s="3" t="s">
        <v>9</v>
      </c>
      <c r="C10" s="3" t="s">
        <v>14</v>
      </c>
      <c r="D10" s="6">
        <v>75000</v>
      </c>
      <c r="E10" s="3">
        <v>9</v>
      </c>
      <c r="F10" s="3">
        <v>9</v>
      </c>
      <c r="G10" s="3"/>
      <c r="H10" s="3">
        <v>8</v>
      </c>
      <c r="I10" s="3">
        <v>6</v>
      </c>
      <c r="J10" s="3">
        <v>6</v>
      </c>
      <c r="K10" s="3">
        <v>6</v>
      </c>
      <c r="L10" s="3">
        <v>6</v>
      </c>
      <c r="M10" s="3">
        <v>6</v>
      </c>
      <c r="N10" s="3"/>
      <c r="O10" s="3">
        <v>9</v>
      </c>
      <c r="P10" s="3">
        <v>9</v>
      </c>
      <c r="Q10" s="3">
        <v>9</v>
      </c>
      <c r="R10" s="3">
        <v>9</v>
      </c>
      <c r="S10" s="3">
        <v>9</v>
      </c>
      <c r="T10" s="3">
        <v>9</v>
      </c>
      <c r="U10" s="3"/>
      <c r="V10" s="3">
        <v>9</v>
      </c>
      <c r="W10" s="3">
        <v>9</v>
      </c>
      <c r="X10" s="3">
        <v>9</v>
      </c>
      <c r="Y10" s="3">
        <v>9</v>
      </c>
      <c r="Z10" s="3">
        <v>9</v>
      </c>
      <c r="AA10" s="3">
        <v>9</v>
      </c>
      <c r="AB10" s="3"/>
      <c r="AC10" s="3">
        <v>9</v>
      </c>
      <c r="AD10" s="3">
        <v>9</v>
      </c>
      <c r="AE10" s="3">
        <v>9</v>
      </c>
      <c r="AF10" s="3">
        <v>9</v>
      </c>
      <c r="AG10" s="3">
        <v>9</v>
      </c>
      <c r="AH10" s="3">
        <v>9</v>
      </c>
      <c r="AI10" s="3">
        <f t="shared" si="0"/>
        <v>218</v>
      </c>
      <c r="AJ10" s="7">
        <f t="shared" si="1"/>
        <v>360.57692307692309</v>
      </c>
      <c r="AK10" s="3">
        <f t="shared" si="2"/>
        <v>10</v>
      </c>
      <c r="AL10" s="3">
        <f t="shared" si="3"/>
        <v>0</v>
      </c>
      <c r="AM10" s="7">
        <f t="shared" si="4"/>
        <v>414.66346153846155</v>
      </c>
      <c r="AN10" s="7">
        <f t="shared" si="5"/>
        <v>0</v>
      </c>
      <c r="AO10" s="6">
        <f t="shared" si="6"/>
        <v>75010</v>
      </c>
      <c r="AP10" s="3">
        <f t="shared" si="7"/>
        <v>1500.2</v>
      </c>
      <c r="AQ10" s="6">
        <f t="shared" si="8"/>
        <v>73509.8</v>
      </c>
    </row>
    <row r="11" spans="1:43" x14ac:dyDescent="0.25">
      <c r="A11" s="3">
        <v>7</v>
      </c>
      <c r="B11" s="3" t="s">
        <v>10</v>
      </c>
      <c r="C11" s="3" t="s">
        <v>16</v>
      </c>
      <c r="D11" s="6">
        <v>50000</v>
      </c>
      <c r="E11" s="3">
        <v>9</v>
      </c>
      <c r="F11" s="3">
        <v>9</v>
      </c>
      <c r="G11" s="3"/>
      <c r="H11" s="3">
        <v>8</v>
      </c>
      <c r="I11" s="3">
        <v>7</v>
      </c>
      <c r="J11" s="3">
        <v>7</v>
      </c>
      <c r="K11" s="3">
        <v>7</v>
      </c>
      <c r="L11" s="3">
        <v>7</v>
      </c>
      <c r="M11" s="3">
        <v>7</v>
      </c>
      <c r="N11" s="3"/>
      <c r="O11" s="3">
        <v>7</v>
      </c>
      <c r="P11" s="3">
        <v>7</v>
      </c>
      <c r="Q11" s="3">
        <v>7</v>
      </c>
      <c r="R11" s="3">
        <v>7</v>
      </c>
      <c r="S11" s="3">
        <v>7</v>
      </c>
      <c r="T11" s="3">
        <v>7</v>
      </c>
      <c r="U11" s="3"/>
      <c r="V11" s="3">
        <v>8</v>
      </c>
      <c r="W11" s="3">
        <v>8</v>
      </c>
      <c r="X11" s="3">
        <v>8</v>
      </c>
      <c r="Y11" s="3">
        <v>8</v>
      </c>
      <c r="Z11" s="3">
        <v>8</v>
      </c>
      <c r="AA11" s="3">
        <v>8</v>
      </c>
      <c r="AB11" s="3"/>
      <c r="AC11" s="3">
        <v>8</v>
      </c>
      <c r="AD11" s="3">
        <v>8</v>
      </c>
      <c r="AE11" s="3">
        <v>8</v>
      </c>
      <c r="AF11" s="3">
        <v>8</v>
      </c>
      <c r="AG11" s="3">
        <v>8</v>
      </c>
      <c r="AH11" s="3">
        <v>8</v>
      </c>
      <c r="AI11" s="3">
        <f t="shared" si="0"/>
        <v>199</v>
      </c>
      <c r="AJ11" s="7">
        <f t="shared" si="1"/>
        <v>240.38461538461539</v>
      </c>
      <c r="AK11" s="3">
        <f t="shared" si="2"/>
        <v>0</v>
      </c>
      <c r="AL11" s="3">
        <f t="shared" si="3"/>
        <v>9</v>
      </c>
      <c r="AM11" s="7">
        <f t="shared" si="4"/>
        <v>240.38461538461539</v>
      </c>
      <c r="AN11" s="7">
        <f t="shared" si="5"/>
        <v>2163.4615384615386</v>
      </c>
      <c r="AO11" s="6">
        <f t="shared" si="6"/>
        <v>50000</v>
      </c>
      <c r="AP11" s="3">
        <f t="shared" si="7"/>
        <v>0</v>
      </c>
      <c r="AQ11" s="6">
        <f t="shared" si="8"/>
        <v>49991</v>
      </c>
    </row>
    <row r="12" spans="1:43" x14ac:dyDescent="0.25">
      <c r="A12" s="3">
        <v>8</v>
      </c>
      <c r="B12" s="3" t="s">
        <v>11</v>
      </c>
      <c r="C12" s="3" t="s">
        <v>15</v>
      </c>
      <c r="D12" s="6">
        <v>25000</v>
      </c>
      <c r="E12" s="3">
        <v>9</v>
      </c>
      <c r="F12" s="3">
        <v>9</v>
      </c>
      <c r="G12" s="3"/>
      <c r="H12" s="3">
        <v>8</v>
      </c>
      <c r="I12" s="3">
        <v>8</v>
      </c>
      <c r="J12" s="3">
        <v>8</v>
      </c>
      <c r="K12" s="3">
        <v>8</v>
      </c>
      <c r="L12" s="3">
        <v>8</v>
      </c>
      <c r="M12" s="3">
        <v>8</v>
      </c>
      <c r="N12" s="3"/>
      <c r="O12" s="3">
        <v>8</v>
      </c>
      <c r="P12" s="3">
        <v>8</v>
      </c>
      <c r="Q12" s="3">
        <v>8</v>
      </c>
      <c r="R12" s="3">
        <v>8</v>
      </c>
      <c r="S12" s="3">
        <v>8</v>
      </c>
      <c r="T12" s="3">
        <v>8</v>
      </c>
      <c r="U12" s="3"/>
      <c r="V12" s="3">
        <v>7</v>
      </c>
      <c r="W12" s="3">
        <v>7</v>
      </c>
      <c r="X12" s="3">
        <v>7</v>
      </c>
      <c r="Y12" s="3">
        <v>7</v>
      </c>
      <c r="Z12" s="3">
        <v>7</v>
      </c>
      <c r="AA12" s="3">
        <v>7</v>
      </c>
      <c r="AB12" s="3"/>
      <c r="AC12" s="3">
        <v>7</v>
      </c>
      <c r="AD12" s="3">
        <v>7</v>
      </c>
      <c r="AE12" s="3">
        <v>7</v>
      </c>
      <c r="AF12" s="3">
        <v>7</v>
      </c>
      <c r="AG12" s="3">
        <v>7</v>
      </c>
      <c r="AH12" s="3">
        <v>7</v>
      </c>
      <c r="AI12" s="3">
        <f t="shared" si="0"/>
        <v>198</v>
      </c>
      <c r="AJ12" s="7">
        <f t="shared" si="1"/>
        <v>120.19230769230769</v>
      </c>
      <c r="AK12" s="3">
        <f t="shared" si="2"/>
        <v>0</v>
      </c>
      <c r="AL12" s="3">
        <f t="shared" si="3"/>
        <v>10</v>
      </c>
      <c r="AM12" s="7">
        <f t="shared" si="4"/>
        <v>120.19230769230769</v>
      </c>
      <c r="AN12" s="7">
        <f t="shared" si="5"/>
        <v>1201.9230769230769</v>
      </c>
      <c r="AO12" s="6">
        <f t="shared" si="6"/>
        <v>25000</v>
      </c>
      <c r="AP12" s="3">
        <f t="shared" si="7"/>
        <v>0</v>
      </c>
      <c r="AQ12" s="6">
        <f t="shared" si="8"/>
        <v>24990</v>
      </c>
    </row>
    <row r="13" spans="1:43" x14ac:dyDescent="0.25">
      <c r="A13" s="3">
        <v>9</v>
      </c>
      <c r="B13" s="3" t="s">
        <v>12</v>
      </c>
      <c r="C13" s="3" t="s">
        <v>15</v>
      </c>
      <c r="D13" s="6">
        <v>25000</v>
      </c>
      <c r="E13" s="3">
        <v>9</v>
      </c>
      <c r="F13" s="3">
        <v>9</v>
      </c>
      <c r="G13" s="3"/>
      <c r="H13" s="3">
        <v>8</v>
      </c>
      <c r="I13" s="3">
        <v>10</v>
      </c>
      <c r="J13" s="3">
        <v>10</v>
      </c>
      <c r="K13" s="3">
        <v>10</v>
      </c>
      <c r="L13" s="3">
        <v>10</v>
      </c>
      <c r="M13" s="3">
        <v>10</v>
      </c>
      <c r="N13" s="3"/>
      <c r="O13" s="3">
        <v>9</v>
      </c>
      <c r="P13" s="3">
        <v>9</v>
      </c>
      <c r="Q13" s="3">
        <v>9</v>
      </c>
      <c r="R13" s="3">
        <v>9</v>
      </c>
      <c r="S13" s="3">
        <v>9</v>
      </c>
      <c r="T13" s="3">
        <v>9</v>
      </c>
      <c r="U13" s="3"/>
      <c r="V13" s="3">
        <v>8</v>
      </c>
      <c r="W13" s="3">
        <v>8</v>
      </c>
      <c r="X13" s="3">
        <v>8</v>
      </c>
      <c r="Y13" s="3">
        <v>8</v>
      </c>
      <c r="Z13" s="3">
        <v>8</v>
      </c>
      <c r="AA13" s="3">
        <v>8</v>
      </c>
      <c r="AB13" s="3"/>
      <c r="AC13" s="3">
        <v>8</v>
      </c>
      <c r="AD13" s="3">
        <v>8</v>
      </c>
      <c r="AE13" s="3">
        <v>8</v>
      </c>
      <c r="AF13" s="3">
        <v>8</v>
      </c>
      <c r="AG13" s="3">
        <v>8</v>
      </c>
      <c r="AH13" s="3">
        <v>8</v>
      </c>
      <c r="AI13" s="3">
        <f t="shared" si="0"/>
        <v>226</v>
      </c>
      <c r="AJ13" s="7">
        <f t="shared" si="1"/>
        <v>120.19230769230769</v>
      </c>
      <c r="AK13" s="3">
        <f t="shared" si="2"/>
        <v>18</v>
      </c>
      <c r="AL13" s="3">
        <f t="shared" si="3"/>
        <v>0</v>
      </c>
      <c r="AM13" s="7">
        <f>AJ13+AJ13*$AK$3*AK13</f>
        <v>152.64423076923077</v>
      </c>
      <c r="AN13" s="7">
        <f t="shared" si="5"/>
        <v>0</v>
      </c>
      <c r="AO13" s="6">
        <f t="shared" si="6"/>
        <v>25018</v>
      </c>
      <c r="AP13" s="3">
        <f t="shared" si="7"/>
        <v>0</v>
      </c>
      <c r="AQ13" s="6">
        <f t="shared" si="8"/>
        <v>25018</v>
      </c>
    </row>
    <row r="14" spans="1:43" x14ac:dyDescent="0.25">
      <c r="D14" s="1"/>
    </row>
  </sheetData>
  <mergeCells count="5">
    <mergeCell ref="A3:A4"/>
    <mergeCell ref="B3:B4"/>
    <mergeCell ref="C3:C4"/>
    <mergeCell ref="D3:D4"/>
    <mergeCell ref="A1:AQ2"/>
  </mergeCell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"/>
  <sheetViews>
    <sheetView tabSelected="1" zoomScale="70" zoomScaleNormal="70" workbookViewId="0">
      <selection activeCell="C5" sqref="C5"/>
    </sheetView>
  </sheetViews>
  <sheetFormatPr defaultRowHeight="15" x14ac:dyDescent="0.25"/>
  <cols>
    <col min="1" max="1" width="3" bestFit="1" customWidth="1"/>
    <col min="2" max="2" width="8.85546875" bestFit="1" customWidth="1"/>
    <col min="3" max="3" width="9.7109375" bestFit="1" customWidth="1"/>
    <col min="4" max="4" width="8.85546875" bestFit="1" customWidth="1"/>
    <col min="5" max="34" width="3.7109375" bestFit="1" customWidth="1"/>
    <col min="35" max="35" width="4.7109375" bestFit="1" customWidth="1"/>
    <col min="36" max="36" width="6.85546875" bestFit="1" customWidth="1"/>
    <col min="37" max="37" width="6.7109375" customWidth="1"/>
    <col min="38" max="38" width="3.7109375" bestFit="1" customWidth="1"/>
    <col min="39" max="39" width="6.85546875" style="2" bestFit="1" customWidth="1"/>
    <col min="40" max="40" width="7.7109375" bestFit="1" customWidth="1"/>
    <col min="41" max="41" width="8.85546875" customWidth="1"/>
    <col min="42" max="42" width="6.28515625" customWidth="1"/>
    <col min="43" max="43" width="8.140625" bestFit="1" customWidth="1"/>
  </cols>
  <sheetData>
    <row r="1" spans="1:43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</row>
    <row r="2" spans="1:43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</row>
    <row r="3" spans="1:43" x14ac:dyDescent="0.25">
      <c r="A3" s="12" t="s">
        <v>1</v>
      </c>
      <c r="B3" s="12" t="s">
        <v>2</v>
      </c>
      <c r="C3" s="12" t="s">
        <v>34</v>
      </c>
      <c r="D3" s="12" t="s">
        <v>4</v>
      </c>
      <c r="E3" s="3">
        <v>1</v>
      </c>
      <c r="F3" s="3">
        <v>2</v>
      </c>
      <c r="G3" s="3">
        <v>3</v>
      </c>
      <c r="H3" s="3">
        <v>4</v>
      </c>
      <c r="I3" s="3">
        <v>5</v>
      </c>
      <c r="J3" s="3">
        <v>6</v>
      </c>
      <c r="K3" s="3">
        <v>7</v>
      </c>
      <c r="L3" s="3">
        <v>8</v>
      </c>
      <c r="M3" s="3">
        <v>9</v>
      </c>
      <c r="N3" s="3">
        <v>10</v>
      </c>
      <c r="O3" s="3">
        <v>11</v>
      </c>
      <c r="P3" s="3">
        <v>12</v>
      </c>
      <c r="Q3" s="3">
        <v>13</v>
      </c>
      <c r="R3" s="3">
        <v>14</v>
      </c>
      <c r="S3" s="3">
        <v>15</v>
      </c>
      <c r="T3" s="3">
        <v>16</v>
      </c>
      <c r="U3" s="3">
        <v>17</v>
      </c>
      <c r="V3" s="3">
        <v>18</v>
      </c>
      <c r="W3" s="3">
        <v>19</v>
      </c>
      <c r="X3" s="3">
        <v>20</v>
      </c>
      <c r="Y3" s="3">
        <v>21</v>
      </c>
      <c r="Z3" s="3">
        <v>22</v>
      </c>
      <c r="AA3" s="3">
        <v>23</v>
      </c>
      <c r="AB3" s="3">
        <v>24</v>
      </c>
      <c r="AC3" s="3">
        <v>25</v>
      </c>
      <c r="AD3" s="3">
        <v>26</v>
      </c>
      <c r="AE3" s="3">
        <v>27</v>
      </c>
      <c r="AF3" s="3">
        <v>28</v>
      </c>
      <c r="AG3" s="3">
        <v>29</v>
      </c>
      <c r="AH3" s="3">
        <v>30</v>
      </c>
      <c r="AI3" s="3"/>
      <c r="AJ3" s="3">
        <v>208</v>
      </c>
      <c r="AK3" s="4">
        <v>1.4999999999999999E-2</v>
      </c>
      <c r="AL3" s="3"/>
      <c r="AM3" s="8"/>
      <c r="AN3" s="3"/>
      <c r="AO3" s="3"/>
      <c r="AP3" s="5">
        <v>0.02</v>
      </c>
      <c r="AQ3" s="3"/>
    </row>
    <row r="4" spans="1:43" ht="72.75" x14ac:dyDescent="0.25">
      <c r="A4" s="12"/>
      <c r="B4" s="12"/>
      <c r="C4" s="12"/>
      <c r="D4" s="12"/>
      <c r="E4" s="9" t="s">
        <v>17</v>
      </c>
      <c r="F4" s="9" t="s">
        <v>18</v>
      </c>
      <c r="G4" s="9" t="s">
        <v>19</v>
      </c>
      <c r="H4" s="9" t="s">
        <v>20</v>
      </c>
      <c r="I4" s="9" t="s">
        <v>21</v>
      </c>
      <c r="J4" s="9" t="s">
        <v>22</v>
      </c>
      <c r="K4" s="9" t="s">
        <v>23</v>
      </c>
      <c r="L4" s="9" t="s">
        <v>17</v>
      </c>
      <c r="M4" s="9" t="s">
        <v>18</v>
      </c>
      <c r="N4" s="9" t="s">
        <v>19</v>
      </c>
      <c r="O4" s="9" t="s">
        <v>20</v>
      </c>
      <c r="P4" s="9" t="s">
        <v>21</v>
      </c>
      <c r="Q4" s="9" t="s">
        <v>22</v>
      </c>
      <c r="R4" s="9" t="s">
        <v>23</v>
      </c>
      <c r="S4" s="9" t="s">
        <v>17</v>
      </c>
      <c r="T4" s="9" t="s">
        <v>18</v>
      </c>
      <c r="U4" s="9" t="s">
        <v>19</v>
      </c>
      <c r="V4" s="9" t="s">
        <v>20</v>
      </c>
      <c r="W4" s="9" t="s">
        <v>21</v>
      </c>
      <c r="X4" s="9" t="s">
        <v>22</v>
      </c>
      <c r="Y4" s="9" t="s">
        <v>23</v>
      </c>
      <c r="Z4" s="9" t="s">
        <v>17</v>
      </c>
      <c r="AA4" s="9" t="s">
        <v>18</v>
      </c>
      <c r="AB4" s="9" t="s">
        <v>19</v>
      </c>
      <c r="AC4" s="9" t="s">
        <v>20</v>
      </c>
      <c r="AD4" s="9" t="s">
        <v>21</v>
      </c>
      <c r="AE4" s="9" t="s">
        <v>22</v>
      </c>
      <c r="AF4" s="9" t="s">
        <v>23</v>
      </c>
      <c r="AG4" s="9" t="s">
        <v>17</v>
      </c>
      <c r="AH4" s="9" t="s">
        <v>18</v>
      </c>
      <c r="AI4" s="9" t="s">
        <v>24</v>
      </c>
      <c r="AJ4" s="9" t="s">
        <v>25</v>
      </c>
      <c r="AK4" s="10" t="s">
        <v>26</v>
      </c>
      <c r="AL4" s="9" t="s">
        <v>27</v>
      </c>
      <c r="AM4" s="11" t="s">
        <v>28</v>
      </c>
      <c r="AN4" s="9" t="s">
        <v>29</v>
      </c>
      <c r="AO4" s="9" t="s">
        <v>30</v>
      </c>
      <c r="AP4" s="9" t="s">
        <v>31</v>
      </c>
      <c r="AQ4" s="9" t="s">
        <v>32</v>
      </c>
    </row>
    <row r="5" spans="1:43" x14ac:dyDescent="0.25">
      <c r="A5" s="3">
        <v>1</v>
      </c>
      <c r="B5" s="3" t="s">
        <v>5</v>
      </c>
      <c r="C5" s="3" t="s">
        <v>13</v>
      </c>
      <c r="D5" s="6">
        <v>100000</v>
      </c>
      <c r="E5" s="3">
        <v>9</v>
      </c>
      <c r="F5" s="3">
        <v>9</v>
      </c>
      <c r="G5" s="3"/>
      <c r="H5" s="3">
        <v>8</v>
      </c>
      <c r="I5" s="3">
        <v>8</v>
      </c>
      <c r="J5" s="3">
        <v>8</v>
      </c>
      <c r="K5" s="3">
        <v>8</v>
      </c>
      <c r="L5" s="3">
        <v>8</v>
      </c>
      <c r="M5" s="3">
        <v>8</v>
      </c>
      <c r="N5" s="3"/>
      <c r="O5" s="3">
        <v>9</v>
      </c>
      <c r="P5" s="3">
        <v>9</v>
      </c>
      <c r="Q5" s="3">
        <v>9</v>
      </c>
      <c r="R5" s="3">
        <v>9</v>
      </c>
      <c r="S5" s="3">
        <v>9</v>
      </c>
      <c r="T5" s="3">
        <v>9</v>
      </c>
      <c r="U5" s="3"/>
      <c r="V5" s="3">
        <v>10</v>
      </c>
      <c r="W5" s="3">
        <v>10</v>
      </c>
      <c r="X5" s="3">
        <v>10</v>
      </c>
      <c r="Y5" s="3">
        <v>10</v>
      </c>
      <c r="Z5" s="3">
        <v>10</v>
      </c>
      <c r="AA5" s="3">
        <v>10</v>
      </c>
      <c r="AB5" s="3"/>
      <c r="AC5" s="3">
        <v>10</v>
      </c>
      <c r="AD5" s="3">
        <v>10</v>
      </c>
      <c r="AE5" s="3">
        <v>10</v>
      </c>
      <c r="AF5" s="3">
        <v>10</v>
      </c>
      <c r="AG5" s="3">
        <v>10</v>
      </c>
      <c r="AH5" s="3">
        <v>10</v>
      </c>
      <c r="AI5" s="3">
        <f>SUM(E5:AH5)</f>
        <v>240</v>
      </c>
      <c r="AJ5" s="7">
        <f>D5/$AJ$3</f>
        <v>480.76923076923077</v>
      </c>
      <c r="AK5" s="3">
        <f>IF(AI5&gt;208,AI5-208,0)</f>
        <v>32</v>
      </c>
      <c r="AL5" s="3">
        <f>IF(AI5&lt;208,208-AI5,0)</f>
        <v>0</v>
      </c>
      <c r="AM5" s="7">
        <f>AJ5+AJ5*$AK$3*AK5</f>
        <v>711.53846153846155</v>
      </c>
      <c r="AN5" s="7">
        <f>AJ5*AL5</f>
        <v>0</v>
      </c>
      <c r="AO5" s="6">
        <f>D5+AK5</f>
        <v>100032</v>
      </c>
      <c r="AP5" s="3">
        <f>IF(AO5&gt;50000,AO5*$AP$3,0)</f>
        <v>2000.64</v>
      </c>
      <c r="AQ5" s="6">
        <f>AO5-(AL5+AP5)</f>
        <v>98031.360000000001</v>
      </c>
    </row>
    <row r="6" spans="1:43" x14ac:dyDescent="0.25">
      <c r="A6" s="3">
        <v>2</v>
      </c>
      <c r="B6" s="3" t="s">
        <v>33</v>
      </c>
      <c r="C6" s="3" t="s">
        <v>14</v>
      </c>
      <c r="D6" s="6">
        <v>75000</v>
      </c>
      <c r="E6" s="3">
        <v>9</v>
      </c>
      <c r="F6" s="3">
        <v>9</v>
      </c>
      <c r="G6" s="3"/>
      <c r="H6" s="3">
        <v>8</v>
      </c>
      <c r="I6" s="3">
        <v>6</v>
      </c>
      <c r="J6" s="3">
        <v>6</v>
      </c>
      <c r="K6" s="3">
        <v>6</v>
      </c>
      <c r="L6" s="3">
        <v>6</v>
      </c>
      <c r="M6" s="3">
        <v>6</v>
      </c>
      <c r="N6" s="3"/>
      <c r="O6" s="3">
        <v>8</v>
      </c>
      <c r="P6" s="3">
        <v>8</v>
      </c>
      <c r="Q6" s="3">
        <v>8</v>
      </c>
      <c r="R6" s="3">
        <v>8</v>
      </c>
      <c r="S6" s="3">
        <v>8</v>
      </c>
      <c r="T6" s="3">
        <v>8</v>
      </c>
      <c r="U6" s="3"/>
      <c r="V6" s="3">
        <v>9</v>
      </c>
      <c r="W6" s="3">
        <v>9</v>
      </c>
      <c r="X6" s="3">
        <v>9</v>
      </c>
      <c r="Y6" s="3">
        <v>9</v>
      </c>
      <c r="Z6" s="3">
        <v>9</v>
      </c>
      <c r="AA6" s="3">
        <v>9</v>
      </c>
      <c r="AB6" s="3"/>
      <c r="AC6" s="3">
        <v>9</v>
      </c>
      <c r="AD6" s="3">
        <v>9</v>
      </c>
      <c r="AE6" s="3">
        <v>9</v>
      </c>
      <c r="AF6" s="3">
        <v>9</v>
      </c>
      <c r="AG6" s="3">
        <v>9</v>
      </c>
      <c r="AH6" s="3">
        <v>9</v>
      </c>
      <c r="AI6" s="3">
        <f t="shared" ref="AI6:AI13" si="0">SUM(E6:AH6)</f>
        <v>212</v>
      </c>
      <c r="AJ6" s="7">
        <f t="shared" ref="AJ6:AJ13" si="1">D6/$AJ$3</f>
        <v>360.57692307692309</v>
      </c>
      <c r="AK6" s="3">
        <f t="shared" ref="AK6:AK13" si="2">IF(AI6&gt;208,AI6-208,0)</f>
        <v>4</v>
      </c>
      <c r="AL6" s="3">
        <f t="shared" ref="AL6:AL13" si="3">IF(AI6&lt;208,208-AI6,0)</f>
        <v>0</v>
      </c>
      <c r="AM6" s="7">
        <f t="shared" ref="AM6:AM12" si="4">AJ6+AJ6*$AK$3*AK6</f>
        <v>382.21153846153845</v>
      </c>
      <c r="AN6" s="7">
        <f t="shared" ref="AN6:AN13" si="5">AJ6*AL6</f>
        <v>0</v>
      </c>
      <c r="AO6" s="6">
        <f t="shared" ref="AO6:AO13" si="6">D6+AK6</f>
        <v>75004</v>
      </c>
      <c r="AP6" s="3">
        <f t="shared" ref="AP6:AP13" si="7">IF(AO6&gt;50000,AO6*$AP$3,0)</f>
        <v>1500.08</v>
      </c>
      <c r="AQ6" s="6">
        <f t="shared" ref="AQ6:AQ13" si="8">AO6-(AL6+AP6)</f>
        <v>73503.92</v>
      </c>
    </row>
    <row r="7" spans="1:43" x14ac:dyDescent="0.25">
      <c r="A7" s="3">
        <v>3</v>
      </c>
      <c r="B7" s="3" t="s">
        <v>6</v>
      </c>
      <c r="C7" s="3" t="s">
        <v>15</v>
      </c>
      <c r="D7" s="6">
        <v>25000</v>
      </c>
      <c r="E7" s="3">
        <v>9</v>
      </c>
      <c r="F7" s="3">
        <v>9</v>
      </c>
      <c r="G7" s="3"/>
      <c r="H7" s="3">
        <v>8</v>
      </c>
      <c r="I7" s="3">
        <v>8</v>
      </c>
      <c r="J7" s="3">
        <v>8</v>
      </c>
      <c r="K7" s="3">
        <v>8</v>
      </c>
      <c r="L7" s="3">
        <v>8</v>
      </c>
      <c r="M7" s="3">
        <v>8</v>
      </c>
      <c r="N7" s="3"/>
      <c r="O7" s="3">
        <v>9</v>
      </c>
      <c r="P7" s="3">
        <v>9</v>
      </c>
      <c r="Q7" s="3">
        <v>9</v>
      </c>
      <c r="R7" s="3">
        <v>9</v>
      </c>
      <c r="S7" s="3">
        <v>9</v>
      </c>
      <c r="T7" s="3">
        <v>9</v>
      </c>
      <c r="U7" s="3"/>
      <c r="V7" s="3">
        <v>8</v>
      </c>
      <c r="W7" s="3">
        <v>8</v>
      </c>
      <c r="X7" s="3">
        <v>8</v>
      </c>
      <c r="Y7" s="3">
        <v>8</v>
      </c>
      <c r="Z7" s="3">
        <v>8</v>
      </c>
      <c r="AA7" s="3">
        <v>8</v>
      </c>
      <c r="AB7" s="3"/>
      <c r="AC7" s="3">
        <v>8</v>
      </c>
      <c r="AD7" s="3">
        <v>8</v>
      </c>
      <c r="AE7" s="3">
        <v>8</v>
      </c>
      <c r="AF7" s="3">
        <v>8</v>
      </c>
      <c r="AG7" s="3">
        <v>8</v>
      </c>
      <c r="AH7" s="3">
        <v>8</v>
      </c>
      <c r="AI7" s="3">
        <f t="shared" si="0"/>
        <v>216</v>
      </c>
      <c r="AJ7" s="7">
        <f t="shared" si="1"/>
        <v>120.19230769230769</v>
      </c>
      <c r="AK7" s="3">
        <f t="shared" si="2"/>
        <v>8</v>
      </c>
      <c r="AL7" s="3">
        <f t="shared" si="3"/>
        <v>0</v>
      </c>
      <c r="AM7" s="7">
        <f t="shared" si="4"/>
        <v>134.61538461538461</v>
      </c>
      <c r="AN7" s="7">
        <f t="shared" si="5"/>
        <v>0</v>
      </c>
      <c r="AO7" s="6">
        <f t="shared" si="6"/>
        <v>25008</v>
      </c>
      <c r="AP7" s="3">
        <f t="shared" si="7"/>
        <v>0</v>
      </c>
      <c r="AQ7" s="6">
        <f t="shared" si="8"/>
        <v>25008</v>
      </c>
    </row>
    <row r="8" spans="1:43" x14ac:dyDescent="0.25">
      <c r="A8" s="3">
        <v>4</v>
      </c>
      <c r="B8" s="3" t="s">
        <v>7</v>
      </c>
      <c r="C8" s="3" t="s">
        <v>15</v>
      </c>
      <c r="D8" s="6">
        <v>25000</v>
      </c>
      <c r="E8" s="3">
        <v>9</v>
      </c>
      <c r="F8" s="3">
        <v>9</v>
      </c>
      <c r="G8" s="3"/>
      <c r="H8" s="3">
        <v>8</v>
      </c>
      <c r="I8" s="3">
        <v>8</v>
      </c>
      <c r="J8" s="3">
        <v>8</v>
      </c>
      <c r="K8" s="3">
        <v>8</v>
      </c>
      <c r="L8" s="3">
        <v>8</v>
      </c>
      <c r="M8" s="3">
        <v>8</v>
      </c>
      <c r="N8" s="3"/>
      <c r="O8" s="3">
        <v>7</v>
      </c>
      <c r="P8" s="3">
        <v>7</v>
      </c>
      <c r="Q8" s="3">
        <v>7</v>
      </c>
      <c r="R8" s="3">
        <v>7</v>
      </c>
      <c r="S8" s="3">
        <v>7</v>
      </c>
      <c r="T8" s="3">
        <v>7</v>
      </c>
      <c r="U8" s="3"/>
      <c r="V8" s="3">
        <v>7</v>
      </c>
      <c r="W8" s="3">
        <v>7</v>
      </c>
      <c r="X8" s="3">
        <v>7</v>
      </c>
      <c r="Y8" s="3">
        <v>7</v>
      </c>
      <c r="Z8" s="3">
        <v>7</v>
      </c>
      <c r="AA8" s="3">
        <v>7</v>
      </c>
      <c r="AB8" s="3"/>
      <c r="AC8" s="3">
        <v>7</v>
      </c>
      <c r="AD8" s="3">
        <v>7</v>
      </c>
      <c r="AE8" s="3">
        <v>7</v>
      </c>
      <c r="AF8" s="3">
        <v>7</v>
      </c>
      <c r="AG8" s="3">
        <v>7</v>
      </c>
      <c r="AH8" s="3">
        <v>7</v>
      </c>
      <c r="AI8" s="3">
        <f t="shared" si="0"/>
        <v>192</v>
      </c>
      <c r="AJ8" s="7">
        <f t="shared" si="1"/>
        <v>120.19230769230769</v>
      </c>
      <c r="AK8" s="3">
        <f t="shared" si="2"/>
        <v>0</v>
      </c>
      <c r="AL8" s="3">
        <f t="shared" si="3"/>
        <v>16</v>
      </c>
      <c r="AM8" s="7">
        <f t="shared" si="4"/>
        <v>120.19230769230769</v>
      </c>
      <c r="AN8" s="7">
        <f t="shared" si="5"/>
        <v>1923.0769230769231</v>
      </c>
      <c r="AO8" s="6">
        <f t="shared" si="6"/>
        <v>25000</v>
      </c>
      <c r="AP8" s="3">
        <f t="shared" si="7"/>
        <v>0</v>
      </c>
      <c r="AQ8" s="6">
        <f t="shared" si="8"/>
        <v>24984</v>
      </c>
    </row>
    <row r="9" spans="1:43" x14ac:dyDescent="0.25">
      <c r="A9" s="3">
        <v>5</v>
      </c>
      <c r="B9" s="3" t="s">
        <v>8</v>
      </c>
      <c r="C9" s="3" t="s">
        <v>15</v>
      </c>
      <c r="D9" s="6">
        <v>25000</v>
      </c>
      <c r="E9" s="3">
        <v>9</v>
      </c>
      <c r="F9" s="3">
        <v>9</v>
      </c>
      <c r="G9" s="3"/>
      <c r="H9" s="3">
        <v>8</v>
      </c>
      <c r="I9" s="3">
        <v>9</v>
      </c>
      <c r="J9" s="3">
        <v>9</v>
      </c>
      <c r="K9" s="3">
        <v>9</v>
      </c>
      <c r="L9" s="3">
        <v>9</v>
      </c>
      <c r="M9" s="3">
        <v>9</v>
      </c>
      <c r="N9" s="3"/>
      <c r="O9" s="3">
        <v>8</v>
      </c>
      <c r="P9" s="3">
        <v>8</v>
      </c>
      <c r="Q9" s="3">
        <v>8</v>
      </c>
      <c r="R9" s="3">
        <v>8</v>
      </c>
      <c r="S9" s="3">
        <v>8</v>
      </c>
      <c r="T9" s="3">
        <v>8</v>
      </c>
      <c r="U9" s="3"/>
      <c r="V9" s="3">
        <v>9</v>
      </c>
      <c r="W9" s="3">
        <v>9</v>
      </c>
      <c r="X9" s="3">
        <v>9</v>
      </c>
      <c r="Y9" s="3">
        <v>9</v>
      </c>
      <c r="Z9" s="3">
        <v>9</v>
      </c>
      <c r="AA9" s="3">
        <v>9</v>
      </c>
      <c r="AB9" s="3"/>
      <c r="AC9" s="3">
        <v>9</v>
      </c>
      <c r="AD9" s="3">
        <v>9</v>
      </c>
      <c r="AE9" s="3">
        <v>9</v>
      </c>
      <c r="AF9" s="3">
        <v>9</v>
      </c>
      <c r="AG9" s="3">
        <v>9</v>
      </c>
      <c r="AH9" s="3">
        <v>9</v>
      </c>
      <c r="AI9" s="3">
        <f t="shared" si="0"/>
        <v>227</v>
      </c>
      <c r="AJ9" s="7">
        <f t="shared" si="1"/>
        <v>120.19230769230769</v>
      </c>
      <c r="AK9" s="3">
        <f t="shared" si="2"/>
        <v>19</v>
      </c>
      <c r="AL9" s="3">
        <f t="shared" si="3"/>
        <v>0</v>
      </c>
      <c r="AM9" s="7">
        <f t="shared" si="4"/>
        <v>154.44711538461539</v>
      </c>
      <c r="AN9" s="7">
        <f t="shared" si="5"/>
        <v>0</v>
      </c>
      <c r="AO9" s="6">
        <f t="shared" si="6"/>
        <v>25019</v>
      </c>
      <c r="AP9" s="3">
        <f t="shared" si="7"/>
        <v>0</v>
      </c>
      <c r="AQ9" s="6">
        <f t="shared" si="8"/>
        <v>25019</v>
      </c>
    </row>
    <row r="10" spans="1:43" x14ac:dyDescent="0.25">
      <c r="A10" s="3">
        <v>6</v>
      </c>
      <c r="B10" s="3" t="s">
        <v>9</v>
      </c>
      <c r="C10" s="3" t="s">
        <v>14</v>
      </c>
      <c r="D10" s="6">
        <v>75000</v>
      </c>
      <c r="E10" s="3">
        <v>9</v>
      </c>
      <c r="F10" s="3">
        <v>9</v>
      </c>
      <c r="G10" s="3"/>
      <c r="H10" s="3">
        <v>8</v>
      </c>
      <c r="I10" s="3">
        <v>6</v>
      </c>
      <c r="J10" s="3">
        <v>6</v>
      </c>
      <c r="K10" s="3">
        <v>6</v>
      </c>
      <c r="L10" s="3">
        <v>6</v>
      </c>
      <c r="M10" s="3">
        <v>6</v>
      </c>
      <c r="N10" s="3"/>
      <c r="O10" s="3">
        <v>9</v>
      </c>
      <c r="P10" s="3">
        <v>9</v>
      </c>
      <c r="Q10" s="3">
        <v>9</v>
      </c>
      <c r="R10" s="3">
        <v>9</v>
      </c>
      <c r="S10" s="3">
        <v>9</v>
      </c>
      <c r="T10" s="3">
        <v>9</v>
      </c>
      <c r="U10" s="3"/>
      <c r="V10" s="3">
        <v>9</v>
      </c>
      <c r="W10" s="3">
        <v>9</v>
      </c>
      <c r="X10" s="3">
        <v>9</v>
      </c>
      <c r="Y10" s="3">
        <v>9</v>
      </c>
      <c r="Z10" s="3">
        <v>9</v>
      </c>
      <c r="AA10" s="3">
        <v>9</v>
      </c>
      <c r="AB10" s="3"/>
      <c r="AC10" s="3">
        <v>9</v>
      </c>
      <c r="AD10" s="3">
        <v>9</v>
      </c>
      <c r="AE10" s="3">
        <v>9</v>
      </c>
      <c r="AF10" s="3">
        <v>9</v>
      </c>
      <c r="AG10" s="3">
        <v>9</v>
      </c>
      <c r="AH10" s="3">
        <v>9</v>
      </c>
      <c r="AI10" s="3">
        <f t="shared" si="0"/>
        <v>218</v>
      </c>
      <c r="AJ10" s="7">
        <f t="shared" si="1"/>
        <v>360.57692307692309</v>
      </c>
      <c r="AK10" s="3">
        <f t="shared" si="2"/>
        <v>10</v>
      </c>
      <c r="AL10" s="3">
        <f t="shared" si="3"/>
        <v>0</v>
      </c>
      <c r="AM10" s="7">
        <f t="shared" si="4"/>
        <v>414.66346153846155</v>
      </c>
      <c r="AN10" s="7">
        <f t="shared" si="5"/>
        <v>0</v>
      </c>
      <c r="AO10" s="6">
        <f t="shared" si="6"/>
        <v>75010</v>
      </c>
      <c r="AP10" s="3">
        <f t="shared" si="7"/>
        <v>1500.2</v>
      </c>
      <c r="AQ10" s="6">
        <f t="shared" si="8"/>
        <v>73509.8</v>
      </c>
    </row>
    <row r="11" spans="1:43" x14ac:dyDescent="0.25">
      <c r="A11" s="3">
        <v>7</v>
      </c>
      <c r="B11" s="3" t="s">
        <v>10</v>
      </c>
      <c r="C11" s="3" t="s">
        <v>16</v>
      </c>
      <c r="D11" s="6">
        <v>50000</v>
      </c>
      <c r="E11" s="3">
        <v>9</v>
      </c>
      <c r="F11" s="3">
        <v>9</v>
      </c>
      <c r="G11" s="3"/>
      <c r="H11" s="3">
        <v>8</v>
      </c>
      <c r="I11" s="3">
        <v>7</v>
      </c>
      <c r="J11" s="3">
        <v>7</v>
      </c>
      <c r="K11" s="3">
        <v>7</v>
      </c>
      <c r="L11" s="3">
        <v>7</v>
      </c>
      <c r="M11" s="3">
        <v>7</v>
      </c>
      <c r="N11" s="3"/>
      <c r="O11" s="3">
        <v>7</v>
      </c>
      <c r="P11" s="3">
        <v>7</v>
      </c>
      <c r="Q11" s="3">
        <v>7</v>
      </c>
      <c r="R11" s="3">
        <v>7</v>
      </c>
      <c r="S11" s="3">
        <v>7</v>
      </c>
      <c r="T11" s="3">
        <v>7</v>
      </c>
      <c r="U11" s="3"/>
      <c r="V11" s="3">
        <v>8</v>
      </c>
      <c r="W11" s="3">
        <v>8</v>
      </c>
      <c r="X11" s="3">
        <v>8</v>
      </c>
      <c r="Y11" s="3">
        <v>8</v>
      </c>
      <c r="Z11" s="3">
        <v>8</v>
      </c>
      <c r="AA11" s="3">
        <v>8</v>
      </c>
      <c r="AB11" s="3"/>
      <c r="AC11" s="3">
        <v>8</v>
      </c>
      <c r="AD11" s="3">
        <v>8</v>
      </c>
      <c r="AE11" s="3">
        <v>8</v>
      </c>
      <c r="AF11" s="3">
        <v>8</v>
      </c>
      <c r="AG11" s="3">
        <v>8</v>
      </c>
      <c r="AH11" s="3">
        <v>8</v>
      </c>
      <c r="AI11" s="3">
        <f t="shared" si="0"/>
        <v>199</v>
      </c>
      <c r="AJ11" s="7">
        <f t="shared" si="1"/>
        <v>240.38461538461539</v>
      </c>
      <c r="AK11" s="3">
        <f t="shared" si="2"/>
        <v>0</v>
      </c>
      <c r="AL11" s="3">
        <f t="shared" si="3"/>
        <v>9</v>
      </c>
      <c r="AM11" s="7">
        <f t="shared" si="4"/>
        <v>240.38461538461539</v>
      </c>
      <c r="AN11" s="7">
        <f t="shared" si="5"/>
        <v>2163.4615384615386</v>
      </c>
      <c r="AO11" s="6">
        <f t="shared" si="6"/>
        <v>50000</v>
      </c>
      <c r="AP11" s="3">
        <f t="shared" si="7"/>
        <v>0</v>
      </c>
      <c r="AQ11" s="6">
        <f t="shared" si="8"/>
        <v>49991</v>
      </c>
    </row>
    <row r="12" spans="1:43" x14ac:dyDescent="0.25">
      <c r="A12" s="3">
        <v>8</v>
      </c>
      <c r="B12" s="3" t="s">
        <v>11</v>
      </c>
      <c r="C12" s="3" t="s">
        <v>15</v>
      </c>
      <c r="D12" s="6">
        <v>25000</v>
      </c>
      <c r="E12" s="3">
        <v>9</v>
      </c>
      <c r="F12" s="3">
        <v>9</v>
      </c>
      <c r="G12" s="3"/>
      <c r="H12" s="3">
        <v>8</v>
      </c>
      <c r="I12" s="3">
        <v>8</v>
      </c>
      <c r="J12" s="3">
        <v>8</v>
      </c>
      <c r="K12" s="3">
        <v>8</v>
      </c>
      <c r="L12" s="3">
        <v>8</v>
      </c>
      <c r="M12" s="3">
        <v>8</v>
      </c>
      <c r="N12" s="3"/>
      <c r="O12" s="3">
        <v>8</v>
      </c>
      <c r="P12" s="3">
        <v>8</v>
      </c>
      <c r="Q12" s="3">
        <v>8</v>
      </c>
      <c r="R12" s="3">
        <v>8</v>
      </c>
      <c r="S12" s="3">
        <v>8</v>
      </c>
      <c r="T12" s="3">
        <v>8</v>
      </c>
      <c r="U12" s="3"/>
      <c r="V12" s="3">
        <v>7</v>
      </c>
      <c r="W12" s="3">
        <v>7</v>
      </c>
      <c r="X12" s="3">
        <v>7</v>
      </c>
      <c r="Y12" s="3">
        <v>7</v>
      </c>
      <c r="Z12" s="3">
        <v>7</v>
      </c>
      <c r="AA12" s="3">
        <v>7</v>
      </c>
      <c r="AB12" s="3"/>
      <c r="AC12" s="3">
        <v>7</v>
      </c>
      <c r="AD12" s="3">
        <v>7</v>
      </c>
      <c r="AE12" s="3">
        <v>7</v>
      </c>
      <c r="AF12" s="3">
        <v>7</v>
      </c>
      <c r="AG12" s="3">
        <v>7</v>
      </c>
      <c r="AH12" s="3">
        <v>7</v>
      </c>
      <c r="AI12" s="3">
        <f t="shared" si="0"/>
        <v>198</v>
      </c>
      <c r="AJ12" s="7">
        <f t="shared" si="1"/>
        <v>120.19230769230769</v>
      </c>
      <c r="AK12" s="3">
        <f t="shared" si="2"/>
        <v>0</v>
      </c>
      <c r="AL12" s="3">
        <f t="shared" si="3"/>
        <v>10</v>
      </c>
      <c r="AM12" s="7">
        <f t="shared" si="4"/>
        <v>120.19230769230769</v>
      </c>
      <c r="AN12" s="7">
        <f t="shared" si="5"/>
        <v>1201.9230769230769</v>
      </c>
      <c r="AO12" s="6">
        <f t="shared" si="6"/>
        <v>25000</v>
      </c>
      <c r="AP12" s="3">
        <f t="shared" si="7"/>
        <v>0</v>
      </c>
      <c r="AQ12" s="6">
        <f t="shared" si="8"/>
        <v>24990</v>
      </c>
    </row>
    <row r="13" spans="1:43" x14ac:dyDescent="0.25">
      <c r="A13" s="3">
        <v>9</v>
      </c>
      <c r="B13" s="3" t="s">
        <v>12</v>
      </c>
      <c r="C13" s="3" t="s">
        <v>15</v>
      </c>
      <c r="D13" s="6">
        <v>25000</v>
      </c>
      <c r="E13" s="3">
        <v>9</v>
      </c>
      <c r="F13" s="3">
        <v>9</v>
      </c>
      <c r="G13" s="3"/>
      <c r="H13" s="3">
        <v>8</v>
      </c>
      <c r="I13" s="3">
        <v>10</v>
      </c>
      <c r="J13" s="3">
        <v>10</v>
      </c>
      <c r="K13" s="3">
        <v>10</v>
      </c>
      <c r="L13" s="3">
        <v>10</v>
      </c>
      <c r="M13" s="3">
        <v>10</v>
      </c>
      <c r="N13" s="3"/>
      <c r="O13" s="3">
        <v>9</v>
      </c>
      <c r="P13" s="3">
        <v>9</v>
      </c>
      <c r="Q13" s="3">
        <v>9</v>
      </c>
      <c r="R13" s="3">
        <v>9</v>
      </c>
      <c r="S13" s="3">
        <v>9</v>
      </c>
      <c r="T13" s="3">
        <v>9</v>
      </c>
      <c r="U13" s="3"/>
      <c r="V13" s="3">
        <v>8</v>
      </c>
      <c r="W13" s="3">
        <v>8</v>
      </c>
      <c r="X13" s="3">
        <v>8</v>
      </c>
      <c r="Y13" s="3">
        <v>8</v>
      </c>
      <c r="Z13" s="3">
        <v>8</v>
      </c>
      <c r="AA13" s="3">
        <v>8</v>
      </c>
      <c r="AB13" s="3"/>
      <c r="AC13" s="3">
        <v>8</v>
      </c>
      <c r="AD13" s="3">
        <v>8</v>
      </c>
      <c r="AE13" s="3">
        <v>8</v>
      </c>
      <c r="AF13" s="3">
        <v>8</v>
      </c>
      <c r="AG13" s="3">
        <v>8</v>
      </c>
      <c r="AH13" s="3">
        <v>8</v>
      </c>
      <c r="AI13" s="3">
        <f t="shared" si="0"/>
        <v>226</v>
      </c>
      <c r="AJ13" s="7">
        <f t="shared" si="1"/>
        <v>120.19230769230769</v>
      </c>
      <c r="AK13" s="3">
        <f t="shared" si="2"/>
        <v>18</v>
      </c>
      <c r="AL13" s="3">
        <f t="shared" si="3"/>
        <v>0</v>
      </c>
      <c r="AM13" s="7">
        <f>AJ13+AJ13*$AK$3*AK13</f>
        <v>152.64423076923077</v>
      </c>
      <c r="AN13" s="7">
        <f t="shared" si="5"/>
        <v>0</v>
      </c>
      <c r="AO13" s="6">
        <f t="shared" si="6"/>
        <v>25018</v>
      </c>
      <c r="AP13" s="3">
        <f t="shared" si="7"/>
        <v>0</v>
      </c>
      <c r="AQ13" s="6">
        <f t="shared" si="8"/>
        <v>25018</v>
      </c>
    </row>
    <row r="14" spans="1:43" x14ac:dyDescent="0.25">
      <c r="D14" s="1"/>
    </row>
  </sheetData>
  <mergeCells count="5">
    <mergeCell ref="A1:AQ2"/>
    <mergeCell ref="A3:A4"/>
    <mergeCell ref="B3:B4"/>
    <mergeCell ref="C3:C4"/>
    <mergeCell ref="D3:D4"/>
  </mergeCells>
  <pageMargins left="0.25" right="0.25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A.B.Sheikh</dc:creator>
  <cp:lastModifiedBy>A.B.Sheikh</cp:lastModifiedBy>
  <cp:lastPrinted>2017-09-21T17:11:55Z</cp:lastPrinted>
  <dcterms:created xsi:type="dcterms:W3CDTF">2017-09-21T16:19:27Z</dcterms:created>
  <dcterms:modified xsi:type="dcterms:W3CDTF">2017-09-21T17:12:01Z</dcterms:modified>
</cp:coreProperties>
</file>