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B.Sheikh\Desktop\"/>
    </mc:Choice>
  </mc:AlternateContent>
  <bookViews>
    <workbookView xWindow="0" yWindow="0" windowWidth="13575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 s="1"/>
  <c r="G8" i="1" s="1"/>
  <c r="G9" i="1" s="1"/>
  <c r="G10" i="1" s="1"/>
  <c r="G11" i="1" s="1"/>
  <c r="G12" i="1" s="1"/>
  <c r="G13" i="1" s="1"/>
  <c r="B6" i="1"/>
  <c r="D6" i="1" s="1"/>
  <c r="C6" i="1" l="1"/>
  <c r="E6" i="1" s="1"/>
  <c r="H6" i="1" s="1"/>
  <c r="I6" i="1" l="1"/>
  <c r="J6" i="1" l="1"/>
  <c r="B7" i="1" s="1"/>
  <c r="C7" i="1" s="1"/>
  <c r="E7" i="1" l="1"/>
  <c r="H7" i="1" s="1"/>
  <c r="I7" i="1" s="1"/>
  <c r="J7" i="1" l="1"/>
  <c r="B8" i="1" s="1"/>
  <c r="C8" i="1" s="1"/>
  <c r="E8" i="1" l="1"/>
  <c r="H8" i="1" s="1"/>
  <c r="I8" i="1" s="1"/>
  <c r="J8" i="1" l="1"/>
  <c r="B9" i="1" s="1"/>
  <c r="C9" i="1"/>
  <c r="E9" i="1" l="1"/>
  <c r="H9" i="1" s="1"/>
  <c r="I9" i="1" l="1"/>
  <c r="J9" i="1" l="1"/>
  <c r="B10" i="1" s="1"/>
  <c r="C10" i="1" l="1"/>
  <c r="E10" i="1" s="1"/>
  <c r="H10" i="1" s="1"/>
  <c r="I10" i="1" s="1"/>
  <c r="J10" i="1" l="1"/>
  <c r="B11" i="1" s="1"/>
  <c r="C11" i="1" s="1"/>
  <c r="E11" i="1" l="1"/>
  <c r="H11" i="1" s="1"/>
  <c r="I11" i="1" s="1"/>
  <c r="J11" i="1" s="1"/>
  <c r="B12" i="1" s="1"/>
  <c r="C12" i="1" l="1"/>
  <c r="E12" i="1" s="1"/>
  <c r="H12" i="1" s="1"/>
  <c r="I12" i="1" s="1"/>
  <c r="J12" i="1" s="1"/>
  <c r="B13" i="1" s="1"/>
  <c r="C13" i="1" s="1"/>
  <c r="E13" i="1" l="1"/>
  <c r="H13" i="1" l="1"/>
  <c r="I13" i="1" l="1"/>
  <c r="M12" i="1"/>
  <c r="J13" i="1" l="1"/>
  <c r="M13" i="1"/>
</calcChain>
</file>

<file path=xl/sharedStrings.xml><?xml version="1.0" encoding="utf-8"?>
<sst xmlns="http://schemas.openxmlformats.org/spreadsheetml/2006/main" count="18" uniqueCount="17">
  <si>
    <t>LOAN SHEET</t>
  </si>
  <si>
    <t>Year</t>
  </si>
  <si>
    <t>Amount</t>
  </si>
  <si>
    <t>Year 
Intreast</t>
  </si>
  <si>
    <t>Down 
Payment</t>
  </si>
  <si>
    <t>Balance</t>
  </si>
  <si>
    <t>(A+Y int) D.p</t>
  </si>
  <si>
    <t>Months</t>
  </si>
  <si>
    <t>Months
Installment</t>
  </si>
  <si>
    <t>Year
Installment</t>
  </si>
  <si>
    <t>Reamaining
Balance</t>
  </si>
  <si>
    <t>yearly Intrest</t>
  </si>
  <si>
    <t>Down Payment</t>
  </si>
  <si>
    <t>Total Year</t>
  </si>
  <si>
    <t>Monthly Instalment</t>
  </si>
  <si>
    <t>Sum of Yearly Installment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</si>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</sst>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Arial Rounded MT Bold"/>
      <family val="2"/>
    </font>
    <font>
      <sz val="36"/>
      <color theme="1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1" applyFont="1" applyBorder="1"/>
    <xf numFmtId="0" fontId="0" fillId="0" borderId="0" xfId="0" applyBorder="1"/>
    <xf numFmtId="4" fontId="0" fillId="0" borderId="1" xfId="0" applyNumberFormat="1" applyBorder="1"/>
    <xf numFmtId="4" fontId="0" fillId="0" borderId="0" xfId="0" applyNumberFormat="1" applyBorder="1"/>
    <xf numFmtId="0" fontId="0" fillId="0" borderId="2" xfId="0" applyBorder="1"/>
    <xf numFmtId="9" fontId="0" fillId="0" borderId="2" xfId="1" applyFont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M7" sqref="M7"/>
    </sheetView>
  </sheetViews>
  <sheetFormatPr defaultRowHeight="15" x14ac:dyDescent="0.25"/>
  <cols>
    <col min="2" max="2" width="12.7109375" bestFit="1" customWidth="1"/>
    <col min="4" max="4" width="8.85546875" bestFit="1" customWidth="1"/>
    <col min="5" max="5" width="12.7109375" customWidth="1"/>
    <col min="6" max="6" width="12" hidden="1" customWidth="1"/>
    <col min="8" max="8" width="11.140625" customWidth="1"/>
    <col min="9" max="9" width="11" customWidth="1"/>
    <col min="10" max="10" width="12.7109375" bestFit="1" customWidth="1"/>
    <col min="11" max="11" width="9.140625" customWidth="1"/>
    <col min="12" max="12" width="14.5703125" bestFit="1" customWidth="1"/>
    <col min="13" max="13" width="13.7109375" customWidth="1"/>
    <col min="14" max="14" width="9.140625" hidden="1" customWidth="1"/>
  </cols>
  <sheetData>
    <row r="1" spans="1:14" ht="1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x14ac:dyDescent="0.25">
      <c r="A4" s="7"/>
      <c r="B4" s="7"/>
      <c r="C4" s="8">
        <v>7.0000000000000007E-2</v>
      </c>
      <c r="D4" s="8">
        <v>0.1</v>
      </c>
      <c r="E4" s="7" t="s">
        <v>6</v>
      </c>
      <c r="G4" s="7"/>
      <c r="H4" s="7"/>
      <c r="I4" s="7"/>
      <c r="J4" s="7"/>
    </row>
    <row r="5" spans="1:14" ht="45" x14ac:dyDescent="0.25">
      <c r="A5" s="11" t="s">
        <v>1</v>
      </c>
      <c r="B5" s="11" t="s">
        <v>2</v>
      </c>
      <c r="C5" s="12" t="s">
        <v>3</v>
      </c>
      <c r="D5" s="12" t="s">
        <v>4</v>
      </c>
      <c r="E5" s="11" t="s">
        <v>5</v>
      </c>
      <c r="F5" s="11"/>
      <c r="G5" s="11" t="s">
        <v>7</v>
      </c>
      <c r="H5" s="12" t="s">
        <v>8</v>
      </c>
      <c r="I5" s="12" t="s">
        <v>9</v>
      </c>
      <c r="J5" s="12" t="s">
        <v>10</v>
      </c>
      <c r="K5" s="1"/>
      <c r="L5" s="13" t="s">
        <v>16</v>
      </c>
      <c r="M5" s="13"/>
    </row>
    <row r="6" spans="1:14" x14ac:dyDescent="0.25">
      <c r="A6" s="2">
        <v>2012</v>
      </c>
      <c r="B6" s="5">
        <f>M6</f>
        <v>25000000</v>
      </c>
      <c r="C6" s="2">
        <f>B6*$C$4</f>
        <v>1750000.0000000002</v>
      </c>
      <c r="D6" s="2">
        <f>B6*$D$4</f>
        <v>2500000</v>
      </c>
      <c r="E6" s="5">
        <f>(B6+C6)-D6</f>
        <v>24250000</v>
      </c>
      <c r="F6" s="2"/>
      <c r="G6" s="2">
        <f>12*8</f>
        <v>96</v>
      </c>
      <c r="H6" s="2">
        <f>E6/G6</f>
        <v>252604.16666666666</v>
      </c>
      <c r="I6" s="2">
        <f>H6*12</f>
        <v>3031250</v>
      </c>
      <c r="J6" s="5">
        <f>E6-I6</f>
        <v>21218750</v>
      </c>
      <c r="L6" s="2" t="s">
        <v>2</v>
      </c>
      <c r="M6" s="5">
        <v>25000000</v>
      </c>
    </row>
    <row r="7" spans="1:14" x14ac:dyDescent="0.25">
      <c r="A7" s="2">
        <v>2013</v>
      </c>
      <c r="B7" s="5">
        <f>J6</f>
        <v>21218750</v>
      </c>
      <c r="C7" s="2">
        <f>B7*$C$4</f>
        <v>1485312.5000000002</v>
      </c>
      <c r="D7" s="2">
        <v>0</v>
      </c>
      <c r="E7" s="5">
        <f>(B7+C7)-D7</f>
        <v>22704062.5</v>
      </c>
      <c r="F7" s="2"/>
      <c r="G7" s="2">
        <f>G6-12</f>
        <v>84</v>
      </c>
      <c r="H7" s="2">
        <f>E7/G7</f>
        <v>270286.45833333331</v>
      </c>
      <c r="I7" s="2">
        <f>H7*12</f>
        <v>3243437.5</v>
      </c>
      <c r="J7" s="5">
        <f>E7-I7</f>
        <v>19460625</v>
      </c>
      <c r="L7" s="2" t="s">
        <v>11</v>
      </c>
      <c r="M7" s="3">
        <v>7.0000000000000007E-2</v>
      </c>
    </row>
    <row r="8" spans="1:14" x14ac:dyDescent="0.25">
      <c r="A8" s="2">
        <v>2014</v>
      </c>
      <c r="B8" s="5">
        <f>J7</f>
        <v>19460625</v>
      </c>
      <c r="C8" s="2">
        <f>B8*$C$4</f>
        <v>1362243.7500000002</v>
      </c>
      <c r="D8" s="2">
        <v>0</v>
      </c>
      <c r="E8" s="5">
        <f>(B8+C8)-D8</f>
        <v>20822868.75</v>
      </c>
      <c r="F8" s="2"/>
      <c r="G8" s="2">
        <f>G7-12</f>
        <v>72</v>
      </c>
      <c r="H8" s="2">
        <f>E8/G8</f>
        <v>289206.51041666669</v>
      </c>
      <c r="I8" s="2">
        <f>H8*12</f>
        <v>3470478.125</v>
      </c>
      <c r="J8" s="5">
        <f>E8-I8</f>
        <v>17352390.625</v>
      </c>
      <c r="L8" s="2" t="s">
        <v>12</v>
      </c>
      <c r="M8" s="3">
        <v>0.1</v>
      </c>
    </row>
    <row r="9" spans="1:14" x14ac:dyDescent="0.25">
      <c r="A9" s="2">
        <v>2015</v>
      </c>
      <c r="B9" s="5">
        <f>J8</f>
        <v>17352390.625</v>
      </c>
      <c r="C9" s="2">
        <f>B9*$C$4</f>
        <v>1214667.34375</v>
      </c>
      <c r="D9" s="2">
        <v>0</v>
      </c>
      <c r="E9" s="5">
        <f>(B9+C9)-D9</f>
        <v>18567057.96875</v>
      </c>
      <c r="F9" s="2"/>
      <c r="G9" s="2">
        <f>G8-12</f>
        <v>60</v>
      </c>
      <c r="H9" s="2">
        <f>E9/G9</f>
        <v>309450.96614583331</v>
      </c>
      <c r="I9" s="2">
        <f>H9*12</f>
        <v>3713411.59375</v>
      </c>
      <c r="J9" s="5">
        <f>E9-I9</f>
        <v>14853646.375</v>
      </c>
      <c r="L9" s="2" t="s">
        <v>13</v>
      </c>
      <c r="M9" s="2">
        <v>8</v>
      </c>
    </row>
    <row r="10" spans="1:14" x14ac:dyDescent="0.25">
      <c r="A10" s="2">
        <v>2016</v>
      </c>
      <c r="B10" s="5">
        <f>J9</f>
        <v>14853646.375</v>
      </c>
      <c r="C10" s="2">
        <f>B10*$C$4</f>
        <v>1039755.2462500001</v>
      </c>
      <c r="D10" s="2">
        <v>0</v>
      </c>
      <c r="E10" s="5">
        <f>(B10+C10)-D10</f>
        <v>15893401.62125</v>
      </c>
      <c r="F10" s="2"/>
      <c r="G10" s="2">
        <f>G9-12</f>
        <v>48</v>
      </c>
      <c r="H10" s="2">
        <f>E10/G10</f>
        <v>331112.53377604164</v>
      </c>
      <c r="I10" s="2">
        <f>H10*12</f>
        <v>3973350.4053125</v>
      </c>
      <c r="J10" s="5">
        <f>E10-I10</f>
        <v>11920051.215937499</v>
      </c>
    </row>
    <row r="11" spans="1:14" x14ac:dyDescent="0.25">
      <c r="A11" s="2">
        <v>2017</v>
      </c>
      <c r="B11" s="5">
        <f>J10</f>
        <v>11920051.215937499</v>
      </c>
      <c r="C11" s="2">
        <f>B11*$C$4</f>
        <v>834403.58511562506</v>
      </c>
      <c r="D11" s="2">
        <v>0</v>
      </c>
      <c r="E11" s="5">
        <f>(B11+C11)-D11</f>
        <v>12754454.801053124</v>
      </c>
      <c r="F11" s="2"/>
      <c r="G11" s="2">
        <f>G10-12</f>
        <v>36</v>
      </c>
      <c r="H11" s="2">
        <f>E11/G11</f>
        <v>354290.41114036454</v>
      </c>
      <c r="I11" s="2">
        <f>H11*12</f>
        <v>4251484.9336843742</v>
      </c>
      <c r="J11" s="5">
        <f>E11-I11</f>
        <v>8502969.8673687503</v>
      </c>
    </row>
    <row r="12" spans="1:14" x14ac:dyDescent="0.25">
      <c r="A12" s="2">
        <v>2018</v>
      </c>
      <c r="B12" s="5">
        <f>J11</f>
        <v>8502969.8673687503</v>
      </c>
      <c r="C12" s="2">
        <f>B12*$C$4</f>
        <v>595207.89071581257</v>
      </c>
      <c r="D12" s="2">
        <v>0</v>
      </c>
      <c r="E12" s="5">
        <f>(B12+C12)-D12</f>
        <v>9098177.7580845635</v>
      </c>
      <c r="F12" s="2"/>
      <c r="G12" s="2">
        <f>G11-12</f>
        <v>24</v>
      </c>
      <c r="H12" s="2">
        <f>E12/G12</f>
        <v>379090.73992019013</v>
      </c>
      <c r="I12" s="2">
        <f>H12*12</f>
        <v>4549088.8790422818</v>
      </c>
      <c r="J12" s="5">
        <f>E12-I12</f>
        <v>4549088.8790422818</v>
      </c>
      <c r="K12" s="2" t="s">
        <v>14</v>
      </c>
      <c r="L12" s="2"/>
      <c r="M12" s="10">
        <f>AVERAGE(H6:H13)</f>
        <v>323958.60976421245</v>
      </c>
    </row>
    <row r="13" spans="1:14" x14ac:dyDescent="0.25">
      <c r="A13" s="2">
        <v>2019</v>
      </c>
      <c r="B13" s="5">
        <f>J12</f>
        <v>4549088.8790422818</v>
      </c>
      <c r="C13" s="2">
        <f>B13*$C$4</f>
        <v>318436.22153295978</v>
      </c>
      <c r="D13" s="2">
        <v>0</v>
      </c>
      <c r="E13" s="5">
        <f>(B13+C13)-D13</f>
        <v>4867525.1005752413</v>
      </c>
      <c r="F13" s="2"/>
      <c r="G13" s="2">
        <f>G12-12</f>
        <v>12</v>
      </c>
      <c r="H13" s="2">
        <f>E13/G13</f>
        <v>405627.09171460342</v>
      </c>
      <c r="I13" s="2">
        <f>H13*12</f>
        <v>4867525.1005752413</v>
      </c>
      <c r="J13" s="5">
        <f>E13-I13</f>
        <v>0</v>
      </c>
      <c r="K13" s="2" t="s">
        <v>15</v>
      </c>
      <c r="L13" s="2"/>
      <c r="M13" s="2">
        <f>AVERAGE(I6:I13)</f>
        <v>3887503.3171705501</v>
      </c>
    </row>
    <row r="14" spans="1:14" x14ac:dyDescent="0.25">
      <c r="A14" s="4"/>
      <c r="B14" s="6"/>
      <c r="C14" s="4"/>
      <c r="D14" s="4"/>
      <c r="E14" s="6"/>
      <c r="F14" s="4"/>
      <c r="G14" s="4"/>
      <c r="H14" s="4"/>
      <c r="I14" s="4"/>
      <c r="J14" s="6"/>
    </row>
    <row r="15" spans="1:14" x14ac:dyDescent="0.25">
      <c r="E15" s="4"/>
      <c r="F15" s="4"/>
      <c r="I15" s="4"/>
      <c r="J15" s="4"/>
    </row>
    <row r="16" spans="1:14" x14ac:dyDescent="0.25">
      <c r="E16" s="4"/>
      <c r="F16" s="4"/>
      <c r="I16" s="4"/>
      <c r="J16" s="4"/>
    </row>
    <row r="17" spans="1:12" x14ac:dyDescent="0.25">
      <c r="E17" s="4"/>
      <c r="F17" s="4"/>
      <c r="I17" s="4"/>
      <c r="J17" s="4"/>
      <c r="L17" s="4"/>
    </row>
    <row r="18" spans="1:12" x14ac:dyDescent="0.25">
      <c r="E18" s="4"/>
      <c r="F18" s="4"/>
      <c r="I18" s="4"/>
      <c r="J18" s="4"/>
    </row>
    <row r="19" spans="1:12" x14ac:dyDescent="0.25">
      <c r="C19" s="4"/>
      <c r="D19" s="4"/>
      <c r="E19" s="4"/>
      <c r="F19" s="4"/>
      <c r="G19" s="4"/>
      <c r="H19" s="4"/>
      <c r="I19" s="4"/>
      <c r="J19" s="4"/>
    </row>
    <row r="20" spans="1:12" x14ac:dyDescent="0.25">
      <c r="C20" s="4"/>
      <c r="D20" s="4"/>
      <c r="E20" s="4"/>
      <c r="F20" s="4"/>
      <c r="G20" s="4"/>
      <c r="H20" s="4"/>
      <c r="I20" s="4"/>
      <c r="J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2">
    <mergeCell ref="A1:N3"/>
    <mergeCell ref="L5:M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A.B.Sheikh</dc:creator>
  <cp:lastModifiedBy>A.B.Sheikh</cp:lastModifiedBy>
  <cp:lastPrinted>2017-09-13T16:56:57Z</cp:lastPrinted>
  <dcterms:created xsi:type="dcterms:W3CDTF">2017-09-13T16:16:20Z</dcterms:created>
  <dcterms:modified xsi:type="dcterms:W3CDTF">2017-09-13T17:02:41Z</dcterms:modified>
</cp:coreProperties>
</file>