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ung Ee Mei\Desktop\Selayang Solder - Excel Basic Files\"/>
    </mc:Choice>
  </mc:AlternateContent>
  <xr:revisionPtr revIDLastSave="0" documentId="13_ncr:1_{F8F8499C-8B51-4298-98FD-56DE266666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 January 2018 Sales Report" sheetId="1" r:id="rId1"/>
    <sheet name="February 2018 Sales Report" sheetId="2" r:id="rId2"/>
    <sheet name="March 2018 Sales Report" sheetId="3" r:id="rId3"/>
    <sheet name="April 2018 Sales Report" sheetId="4" r:id="rId4"/>
    <sheet name="May 2018 Sales Report" sheetId="5" r:id="rId5"/>
    <sheet name="June 2018 Sales Report" sheetId="6" r:id="rId6"/>
    <sheet name="July 2018 Sales Report" sheetId="7" r:id="rId7"/>
    <sheet name="August 2018 Sales Report" sheetId="8" r:id="rId8"/>
    <sheet name="September 2018 Sales Report" sheetId="9" r:id="rId9"/>
    <sheet name="October 2018 Sales Report" sheetId="10" r:id="rId10"/>
    <sheet name="November 2018 Sales Report" sheetId="11" r:id="rId11"/>
    <sheet name="December 2018 Sales Report" sheetId="12" r:id="rId12"/>
    <sheet name="2018 Sales Main Database" sheetId="13" r:id="rId13"/>
  </sheets>
  <definedNames>
    <definedName name="_xlnm._FilterDatabase" localSheetId="12" hidden="1">'2018 Sales Main Database'!$A$1:$P$95</definedName>
    <definedName name="Comm">0.15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6" i="12"/>
  <c r="E6" i="12" s="1"/>
  <c r="D7" i="12"/>
  <c r="E7" i="12" s="1"/>
  <c r="D8" i="12"/>
  <c r="E8" i="12" s="1"/>
  <c r="D9" i="12"/>
  <c r="E9" i="12" s="1"/>
  <c r="D10" i="12"/>
  <c r="E10" i="12" s="1"/>
  <c r="D11" i="12"/>
  <c r="E11" i="12" s="1"/>
  <c r="D12" i="12"/>
  <c r="E12" i="12" s="1"/>
  <c r="D13" i="12"/>
  <c r="E13" i="12" s="1"/>
  <c r="D14" i="12"/>
  <c r="E14" i="12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P90" i="13"/>
  <c r="P80" i="13"/>
  <c r="P70" i="13"/>
  <c r="P60" i="13"/>
  <c r="P50" i="13"/>
  <c r="P40" i="13"/>
  <c r="P30" i="13"/>
  <c r="P20" i="13"/>
  <c r="P10" i="13"/>
  <c r="A2" i="2" l="1"/>
  <c r="A2" i="3"/>
  <c r="A2" i="4"/>
  <c r="A2" i="5"/>
  <c r="A2" i="6"/>
  <c r="A2" i="7"/>
  <c r="A2" i="8"/>
  <c r="A2" i="9"/>
  <c r="A2" i="10"/>
  <c r="A2" i="11"/>
  <c r="A2" i="12"/>
  <c r="A2" i="1"/>
  <c r="P2" i="13"/>
  <c r="R2" i="13" s="1"/>
  <c r="P4" i="13"/>
  <c r="P6" i="13"/>
  <c r="R6" i="13" s="1"/>
  <c r="P8" i="13"/>
  <c r="R8" i="13" s="1"/>
  <c r="P12" i="13"/>
  <c r="R12" i="13" s="1"/>
  <c r="P14" i="13"/>
  <c r="R14" i="13" s="1"/>
  <c r="P16" i="13"/>
  <c r="R16" i="13" s="1"/>
  <c r="P18" i="13"/>
  <c r="R18" i="13" s="1"/>
  <c r="P22" i="13"/>
  <c r="R22" i="13" s="1"/>
  <c r="P24" i="13"/>
  <c r="R24" i="13" s="1"/>
  <c r="P26" i="13"/>
  <c r="R26" i="13" s="1"/>
  <c r="P28" i="13"/>
  <c r="R28" i="13" s="1"/>
  <c r="P32" i="13"/>
  <c r="R32" i="13" s="1"/>
  <c r="P34" i="13"/>
  <c r="R34" i="13" s="1"/>
  <c r="P36" i="13"/>
  <c r="R36" i="13" s="1"/>
  <c r="P38" i="13"/>
  <c r="R38" i="13" s="1"/>
  <c r="P42" i="13"/>
  <c r="R42" i="13" s="1"/>
  <c r="P44" i="13"/>
  <c r="R44" i="13" s="1"/>
  <c r="P46" i="13"/>
  <c r="R46" i="13" s="1"/>
  <c r="P48" i="13"/>
  <c r="R48" i="13" s="1"/>
  <c r="P52" i="13"/>
  <c r="R52" i="13" s="1"/>
  <c r="P54" i="13"/>
  <c r="R54" i="13" s="1"/>
  <c r="P56" i="13"/>
  <c r="R56" i="13" s="1"/>
  <c r="P58" i="13"/>
  <c r="R58" i="13" s="1"/>
  <c r="P62" i="13"/>
  <c r="R62" i="13" s="1"/>
  <c r="P64" i="13"/>
  <c r="R64" i="13" s="1"/>
  <c r="P66" i="13"/>
  <c r="R66" i="13" s="1"/>
  <c r="P68" i="13"/>
  <c r="R68" i="13" s="1"/>
  <c r="P72" i="13"/>
  <c r="R72" i="13" s="1"/>
  <c r="P74" i="13"/>
  <c r="R74" i="13" s="1"/>
  <c r="P76" i="13"/>
  <c r="R76" i="13" s="1"/>
  <c r="P78" i="13"/>
  <c r="R78" i="13" s="1"/>
  <c r="P82" i="13"/>
  <c r="R82" i="13" s="1"/>
  <c r="P84" i="13"/>
  <c r="R84" i="13" s="1"/>
  <c r="P86" i="13"/>
  <c r="R86" i="13" s="1"/>
  <c r="P88" i="13"/>
  <c r="R88" i="13" s="1"/>
  <c r="P92" i="13"/>
  <c r="R92" i="13" s="1"/>
  <c r="P94" i="13"/>
  <c r="R94" i="13" s="1"/>
  <c r="P3" i="13"/>
  <c r="R3" i="13" s="1"/>
  <c r="P5" i="13"/>
  <c r="R5" i="13" s="1"/>
  <c r="P7" i="13"/>
  <c r="R7" i="13" s="1"/>
  <c r="P9" i="13"/>
  <c r="R9" i="13" s="1"/>
  <c r="P11" i="13"/>
  <c r="R11" i="13" s="1"/>
  <c r="P13" i="13"/>
  <c r="P15" i="13"/>
  <c r="R15" i="13" s="1"/>
  <c r="P17" i="13"/>
  <c r="R17" i="13" s="1"/>
  <c r="P19" i="13"/>
  <c r="R19" i="13" s="1"/>
  <c r="P21" i="13"/>
  <c r="R21" i="13" s="1"/>
  <c r="P23" i="13"/>
  <c r="P25" i="13"/>
  <c r="R25" i="13" s="1"/>
  <c r="P27" i="13"/>
  <c r="R27" i="13" s="1"/>
  <c r="P29" i="13"/>
  <c r="R29" i="13" s="1"/>
  <c r="P31" i="13"/>
  <c r="R31" i="13" s="1"/>
  <c r="P33" i="13"/>
  <c r="P35" i="13"/>
  <c r="R35" i="13" s="1"/>
  <c r="P37" i="13"/>
  <c r="R37" i="13" s="1"/>
  <c r="P39" i="13"/>
  <c r="R39" i="13" s="1"/>
  <c r="P41" i="13"/>
  <c r="R41" i="13" s="1"/>
  <c r="P43" i="13"/>
  <c r="P45" i="13"/>
  <c r="R45" i="13" s="1"/>
  <c r="P47" i="13"/>
  <c r="R47" i="13" s="1"/>
  <c r="P49" i="13"/>
  <c r="R49" i="13" s="1"/>
  <c r="P51" i="13"/>
  <c r="R51" i="13" s="1"/>
  <c r="P53" i="13"/>
  <c r="P55" i="13"/>
  <c r="R55" i="13" s="1"/>
  <c r="P57" i="13"/>
  <c r="R57" i="13" s="1"/>
  <c r="P59" i="13"/>
  <c r="R59" i="13" s="1"/>
  <c r="P61" i="13"/>
  <c r="R61" i="13" s="1"/>
  <c r="P63" i="13"/>
  <c r="P65" i="13"/>
  <c r="R65" i="13" s="1"/>
  <c r="P67" i="13"/>
  <c r="R67" i="13" s="1"/>
  <c r="P69" i="13"/>
  <c r="R69" i="13" s="1"/>
  <c r="P71" i="13"/>
  <c r="R71" i="13" s="1"/>
  <c r="P73" i="13"/>
  <c r="P75" i="13"/>
  <c r="R75" i="13" s="1"/>
  <c r="P77" i="13"/>
  <c r="R77" i="13" s="1"/>
  <c r="P79" i="13"/>
  <c r="R79" i="13" s="1"/>
  <c r="P81" i="13"/>
  <c r="R81" i="13" s="1"/>
  <c r="P83" i="13"/>
  <c r="P85" i="13"/>
  <c r="R85" i="13" s="1"/>
  <c r="P87" i="13"/>
  <c r="R87" i="13" s="1"/>
  <c r="P89" i="13"/>
  <c r="R89" i="13" s="1"/>
  <c r="P91" i="13"/>
  <c r="R91" i="13" s="1"/>
  <c r="P93" i="13"/>
  <c r="P95" i="13"/>
  <c r="R95" i="13" s="1"/>
  <c r="R63" i="13" l="1"/>
  <c r="R60" i="13"/>
  <c r="R23" i="13"/>
  <c r="R20" i="13"/>
  <c r="R93" i="13"/>
  <c r="R90" i="13"/>
  <c r="R53" i="13"/>
  <c r="R50" i="13"/>
  <c r="R13" i="13"/>
  <c r="R10" i="13"/>
  <c r="R83" i="13"/>
  <c r="R80" i="13"/>
  <c r="R43" i="13"/>
  <c r="R40" i="13"/>
  <c r="R73" i="13"/>
  <c r="R70" i="13"/>
  <c r="R33" i="13"/>
  <c r="R30" i="13"/>
  <c r="R4" i="13"/>
  <c r="AC8" i="13"/>
  <c r="AD8" i="13"/>
  <c r="AB8" i="13"/>
  <c r="D5" i="2"/>
  <c r="E5" i="2" s="1"/>
  <c r="D5" i="3"/>
  <c r="E5" i="3" s="1"/>
  <c r="D5" i="4"/>
  <c r="E5" i="4" s="1"/>
  <c r="D5" i="5"/>
  <c r="E5" i="5" s="1"/>
  <c r="D5" i="6"/>
  <c r="E5" i="6" s="1"/>
  <c r="D5" i="7"/>
  <c r="E5" i="7" s="1"/>
  <c r="D5" i="8"/>
  <c r="E5" i="8" s="1"/>
  <c r="D5" i="9"/>
  <c r="E5" i="9" s="1"/>
  <c r="D5" i="10"/>
  <c r="E5" i="10" s="1"/>
  <c r="D5" i="11"/>
  <c r="E5" i="11" s="1"/>
  <c r="D5" i="12"/>
  <c r="E5" i="12" s="1"/>
  <c r="D5" i="1"/>
  <c r="E5" i="1" s="1"/>
  <c r="E15" i="2" l="1"/>
  <c r="E15" i="1"/>
  <c r="E15" i="9"/>
  <c r="E15" i="3"/>
  <c r="AD10" i="13"/>
  <c r="AC10" i="13"/>
  <c r="AB10" i="13"/>
  <c r="E15" i="11"/>
  <c r="E15" i="5"/>
  <c r="D15" i="1"/>
  <c r="D15" i="11"/>
  <c r="D15" i="9"/>
  <c r="D15" i="7"/>
  <c r="D15" i="5"/>
  <c r="D15" i="3"/>
  <c r="E15" i="10"/>
  <c r="E15" i="8"/>
  <c r="E15" i="6"/>
  <c r="D15" i="12"/>
  <c r="D15" i="10"/>
  <c r="D15" i="8"/>
  <c r="D15" i="6"/>
  <c r="D15" i="4"/>
  <c r="D15" i="2"/>
  <c r="E15" i="7" l="1"/>
  <c r="E15" i="4"/>
  <c r="E15" i="12"/>
</calcChain>
</file>

<file path=xl/sharedStrings.xml><?xml version="1.0" encoding="utf-8"?>
<sst xmlns="http://schemas.openxmlformats.org/spreadsheetml/2006/main" count="1276" uniqueCount="608">
  <si>
    <t>Item Code</t>
  </si>
  <si>
    <t>Item Price</t>
  </si>
  <si>
    <t>Qty.</t>
  </si>
  <si>
    <t>Product Sales</t>
  </si>
  <si>
    <t>Commission</t>
  </si>
  <si>
    <t>Totals:</t>
  </si>
  <si>
    <t>NUM</t>
  </si>
  <si>
    <t>FIRST</t>
  </si>
  <si>
    <t>LAST</t>
  </si>
  <si>
    <t>EMP#</t>
  </si>
  <si>
    <t>Sara</t>
  </si>
  <si>
    <t>Kling</t>
  </si>
  <si>
    <t>Germany</t>
  </si>
  <si>
    <t>Sean</t>
  </si>
  <si>
    <t>Willis</t>
  </si>
  <si>
    <t>Great Britain</t>
  </si>
  <si>
    <t>Colleen</t>
  </si>
  <si>
    <t>Abel</t>
  </si>
  <si>
    <t>Canada</t>
  </si>
  <si>
    <t>Teri</t>
  </si>
  <si>
    <t>Binga</t>
  </si>
  <si>
    <t>Australia</t>
  </si>
  <si>
    <t>Frank</t>
  </si>
  <si>
    <t>Culbert</t>
  </si>
  <si>
    <t>Kristen</t>
  </si>
  <si>
    <t>DeVinney</t>
  </si>
  <si>
    <t>Theresa</t>
  </si>
  <si>
    <t>Califano</t>
  </si>
  <si>
    <t>Barry</t>
  </si>
  <si>
    <t>Bally</t>
  </si>
  <si>
    <t>Cheryl</t>
  </si>
  <si>
    <t>Halal</t>
  </si>
  <si>
    <t>Harry</t>
  </si>
  <si>
    <t>Swayne</t>
  </si>
  <si>
    <t>Shing</t>
  </si>
  <si>
    <t>Chen</t>
  </si>
  <si>
    <t>Seth</t>
  </si>
  <si>
    <t>Rose</t>
  </si>
  <si>
    <t>Bob</t>
  </si>
  <si>
    <t>Ambrose</t>
  </si>
  <si>
    <t>Chris</t>
  </si>
  <si>
    <t>Hume</t>
  </si>
  <si>
    <t>Robert</t>
  </si>
  <si>
    <t>Murray</t>
  </si>
  <si>
    <t>James</t>
  </si>
  <si>
    <t>Rich</t>
  </si>
  <si>
    <t>George</t>
  </si>
  <si>
    <t>Gorski</t>
  </si>
  <si>
    <t>Paul</t>
  </si>
  <si>
    <t>Hoffman</t>
  </si>
  <si>
    <t>Dean</t>
  </si>
  <si>
    <t>Kramer</t>
  </si>
  <si>
    <t>Carol</t>
  </si>
  <si>
    <t>Hill</t>
  </si>
  <si>
    <t>Julia</t>
  </si>
  <si>
    <t>Smith</t>
  </si>
  <si>
    <t>Jacqueline</t>
  </si>
  <si>
    <t>Banks</t>
  </si>
  <si>
    <t>Jeffrey</t>
  </si>
  <si>
    <t>Strong</t>
  </si>
  <si>
    <t>Jeri Lynn</t>
  </si>
  <si>
    <t>MacFall</t>
  </si>
  <si>
    <t>Sung</t>
  </si>
  <si>
    <t>Kim</t>
  </si>
  <si>
    <t>Theodore</t>
  </si>
  <si>
    <t>Ness</t>
  </si>
  <si>
    <t>Brad</t>
  </si>
  <si>
    <t>Hinkelman</t>
  </si>
  <si>
    <t>Cuffaro</t>
  </si>
  <si>
    <t>Donald</t>
  </si>
  <si>
    <t>Reese</t>
  </si>
  <si>
    <t>Joanne</t>
  </si>
  <si>
    <t>Parker</t>
  </si>
  <si>
    <t>Susan</t>
  </si>
  <si>
    <t>Drake</t>
  </si>
  <si>
    <t>Laura</t>
  </si>
  <si>
    <t>Reagan</t>
  </si>
  <si>
    <t>Brian</t>
  </si>
  <si>
    <t>Mary</t>
  </si>
  <si>
    <t>Barber</t>
  </si>
  <si>
    <t>Peter</t>
  </si>
  <si>
    <t>Allen</t>
  </si>
  <si>
    <t>Altman</t>
  </si>
  <si>
    <t>Fred</t>
  </si>
  <si>
    <t>Mallory</t>
  </si>
  <si>
    <t>Molly</t>
  </si>
  <si>
    <t>Steadman</t>
  </si>
  <si>
    <t>Greg</t>
  </si>
  <si>
    <t>Connors</t>
  </si>
  <si>
    <t>Kathy</t>
  </si>
  <si>
    <t>Mayron</t>
  </si>
  <si>
    <t>Bill</t>
  </si>
  <si>
    <t>Simpson</t>
  </si>
  <si>
    <t>Michael</t>
  </si>
  <si>
    <t>Richardson</t>
  </si>
  <si>
    <t>Melanie</t>
  </si>
  <si>
    <t>Bowers</t>
  </si>
  <si>
    <t>Kyle</t>
  </si>
  <si>
    <t>Earnhart</t>
  </si>
  <si>
    <t>Lance</t>
  </si>
  <si>
    <t>Davies</t>
  </si>
  <si>
    <t>Anne</t>
  </si>
  <si>
    <t>Davidson</t>
  </si>
  <si>
    <t>Doug</t>
  </si>
  <si>
    <t>Briscoll</t>
  </si>
  <si>
    <t>Feldsott</t>
  </si>
  <si>
    <t>Steve</t>
  </si>
  <si>
    <t>Singer</t>
  </si>
  <si>
    <t>Tucker</t>
  </si>
  <si>
    <t>Henry</t>
  </si>
  <si>
    <t>Paterson</t>
  </si>
  <si>
    <t>Brooks</t>
  </si>
  <si>
    <t>Hillen</t>
  </si>
  <si>
    <t>Dominick</t>
  </si>
  <si>
    <t>Mazza</t>
  </si>
  <si>
    <t>Jennifer</t>
  </si>
  <si>
    <t>Snyder</t>
  </si>
  <si>
    <t>Joshua</t>
  </si>
  <si>
    <t>Maccaluso</t>
  </si>
  <si>
    <t>Wheeler</t>
  </si>
  <si>
    <t>Todd</t>
  </si>
  <si>
    <t>Masters</t>
  </si>
  <si>
    <t>Karina</t>
  </si>
  <si>
    <t>Edward</t>
  </si>
  <si>
    <t>Trelly</t>
  </si>
  <si>
    <t>Christina</t>
  </si>
  <si>
    <t>Lillie</t>
  </si>
  <si>
    <t>Lewis</t>
  </si>
  <si>
    <t>Jerry</t>
  </si>
  <si>
    <t>McDonald</t>
  </si>
  <si>
    <t>Lynne</t>
  </si>
  <si>
    <t>Simmons</t>
  </si>
  <si>
    <t>Lindsey</t>
  </si>
  <si>
    <t>Winger</t>
  </si>
  <si>
    <t>Reed</t>
  </si>
  <si>
    <t>Paula</t>
  </si>
  <si>
    <t>Robinson</t>
  </si>
  <si>
    <t>William</t>
  </si>
  <si>
    <t>Shirley</t>
  </si>
  <si>
    <t>Dandrow</t>
  </si>
  <si>
    <t>Maria</t>
  </si>
  <si>
    <t>Switzer</t>
  </si>
  <si>
    <t>John</t>
  </si>
  <si>
    <t>Jacobs</t>
  </si>
  <si>
    <t>Bradley</t>
  </si>
  <si>
    <t>Howard</t>
  </si>
  <si>
    <t>Frieda</t>
  </si>
  <si>
    <t>Holly</t>
  </si>
  <si>
    <t>Taylor</t>
  </si>
  <si>
    <t>Tim</t>
  </si>
  <si>
    <t>Barthoff</t>
  </si>
  <si>
    <t>Esther</t>
  </si>
  <si>
    <t>Williams</t>
  </si>
  <si>
    <t>Miller</t>
  </si>
  <si>
    <t>Marianne</t>
  </si>
  <si>
    <t>Calvin</t>
  </si>
  <si>
    <t>Sue</t>
  </si>
  <si>
    <t>Petty</t>
  </si>
  <si>
    <t>Grace</t>
  </si>
  <si>
    <t>Sloan</t>
  </si>
  <si>
    <t>Richard</t>
  </si>
  <si>
    <t>Gibbs</t>
  </si>
  <si>
    <t>Lorrie</t>
  </si>
  <si>
    <t>Sullivan</t>
  </si>
  <si>
    <t>Ted</t>
  </si>
  <si>
    <t>Hayes</t>
  </si>
  <si>
    <t>Helen</t>
  </si>
  <si>
    <t>Stewart</t>
  </si>
  <si>
    <t>Katie</t>
  </si>
  <si>
    <t>Jane</t>
  </si>
  <si>
    <t>Winters</t>
  </si>
  <si>
    <t>Martin</t>
  </si>
  <si>
    <t>Geoff</t>
  </si>
  <si>
    <t>Brown</t>
  </si>
  <si>
    <t>Alice</t>
  </si>
  <si>
    <t>Owens</t>
  </si>
  <si>
    <t>Thomas</t>
  </si>
  <si>
    <t>Sam</t>
  </si>
  <si>
    <t>Whitney</t>
  </si>
  <si>
    <t>Erin</t>
  </si>
  <si>
    <t>Amy</t>
  </si>
  <si>
    <t>Tooley</t>
  </si>
  <si>
    <t>EU</t>
  </si>
  <si>
    <t>NORTH</t>
  </si>
  <si>
    <t>SOUTH</t>
  </si>
  <si>
    <t>COUNTRY</t>
  </si>
  <si>
    <t>REGION</t>
  </si>
  <si>
    <t>QUANTITY</t>
  </si>
  <si>
    <t>UNIT PRICE</t>
  </si>
  <si>
    <t>INVOICE DATE</t>
  </si>
  <si>
    <t>ITEM CODE</t>
  </si>
  <si>
    <t>FULLNAME</t>
  </si>
  <si>
    <t>EMAIL ADDRESS</t>
  </si>
  <si>
    <t>k.sara@email.com.my</t>
  </si>
  <si>
    <t>w.sean@email.com.my</t>
  </si>
  <si>
    <t>a.colleen@email.com.my</t>
  </si>
  <si>
    <t>b.teri@email.com.my</t>
  </si>
  <si>
    <t>c.frank@email.com.my</t>
  </si>
  <si>
    <t>d.kristen@email.com.my</t>
  </si>
  <si>
    <t>c.theresa@email.com.my</t>
  </si>
  <si>
    <t>b.barry@email.com.my</t>
  </si>
  <si>
    <t>h.cheryl@email.com.my</t>
  </si>
  <si>
    <t>s.harry@email.com.my</t>
  </si>
  <si>
    <t>c.shing@email.com.my</t>
  </si>
  <si>
    <t>r.seth@email.com.my</t>
  </si>
  <si>
    <t>a.bob@email.com.my</t>
  </si>
  <si>
    <t>h.chris@email.com.my</t>
  </si>
  <si>
    <t>m.robert@email.com.my</t>
  </si>
  <si>
    <t>r.james@email.com.my</t>
  </si>
  <si>
    <t>g.george@email.com.my</t>
  </si>
  <si>
    <t>h.paul@email.com.my</t>
  </si>
  <si>
    <t>k.dean@email.com.my</t>
  </si>
  <si>
    <t>h.carol@email.com.my</t>
  </si>
  <si>
    <t>s.julia@email.com.my</t>
  </si>
  <si>
    <t>b.jacqueline@email.com.my</t>
  </si>
  <si>
    <t>s.jeffrey@email.com.my</t>
  </si>
  <si>
    <t>m.jeri lynn@email.com.my</t>
  </si>
  <si>
    <t>k.sung@email.com.my</t>
  </si>
  <si>
    <t>n.theodore@email.com.my</t>
  </si>
  <si>
    <t>h.brad@email.com.my</t>
  </si>
  <si>
    <t>c.robert@email.com.my</t>
  </si>
  <si>
    <t>r.donald@email.com.my</t>
  </si>
  <si>
    <t>p.joanne@email.com.my</t>
  </si>
  <si>
    <t>d.susan@email.com.my</t>
  </si>
  <si>
    <t>a.james@email.com.my</t>
  </si>
  <si>
    <t>r.laura@email.com.my</t>
  </si>
  <si>
    <t>s.brian@email.com.my</t>
  </si>
  <si>
    <t>b.mary@email.com.my</t>
  </si>
  <si>
    <t>a.peter@email.com.my</t>
  </si>
  <si>
    <t>a.mary@email.com.my</t>
  </si>
  <si>
    <t>m.fred@email.com.my</t>
  </si>
  <si>
    <t>s.molly@email.com.my</t>
  </si>
  <si>
    <t>c.greg@email.com.my</t>
  </si>
  <si>
    <t>m.kathy@email.com.my</t>
  </si>
  <si>
    <t>s.bill@email.com.my</t>
  </si>
  <si>
    <t>r.michael@email.com.my</t>
  </si>
  <si>
    <t>b.melanie@email.com.my</t>
  </si>
  <si>
    <t>e.kyle@email.com.my</t>
  </si>
  <si>
    <t>d.lance@email.com.my</t>
  </si>
  <si>
    <t>d.anne@email.com.my</t>
  </si>
  <si>
    <t>b.doug@email.com.my</t>
  </si>
  <si>
    <t>f.george@email.com.my</t>
  </si>
  <si>
    <t>s.steve@email.com.my</t>
  </si>
  <si>
    <t>t.carol@email.com.my</t>
  </si>
  <si>
    <t>p.henry@email.com.my</t>
  </si>
  <si>
    <t>h.brooks@email.com.my</t>
  </si>
  <si>
    <t>m.dominick@email.com.my</t>
  </si>
  <si>
    <t>s.jennifer@email.com.my</t>
  </si>
  <si>
    <t>m.joshua@email.com.my</t>
  </si>
  <si>
    <t>w.bill@email.com.my</t>
  </si>
  <si>
    <t>m.todd@email.com.my</t>
  </si>
  <si>
    <t>a.karina@email.com.my</t>
  </si>
  <si>
    <t>t.edward@email.com.my</t>
  </si>
  <si>
    <t>l.christina@email.com.my</t>
  </si>
  <si>
    <t>l.michael@email.com.my</t>
  </si>
  <si>
    <t>m.jerry@email.com.my</t>
  </si>
  <si>
    <t>s.lynne@email.com.my</t>
  </si>
  <si>
    <t>w.lindsey@email.com.my</t>
  </si>
  <si>
    <t>r.chris@email.com.my</t>
  </si>
  <si>
    <t>r.paula@email.com.my</t>
  </si>
  <si>
    <t>a.william@email.com.my</t>
  </si>
  <si>
    <t>d.shirley@email.com.my</t>
  </si>
  <si>
    <t>s.kim@email.com.my</t>
  </si>
  <si>
    <t>s.maria@email.com.my</t>
  </si>
  <si>
    <t>j.john@email.com.my</t>
  </si>
  <si>
    <t>h.bradley@email.com.my</t>
  </si>
  <si>
    <t>b.frieda@email.com.my</t>
  </si>
  <si>
    <t>t.holly@email.com.my</t>
  </si>
  <si>
    <t>b.tim@email.com.my</t>
  </si>
  <si>
    <t>w.esther@email.com.my</t>
  </si>
  <si>
    <t>m.theresa@email.com.my</t>
  </si>
  <si>
    <t>c.marianne@email.com.my</t>
  </si>
  <si>
    <t>p.sue@email.com.my</t>
  </si>
  <si>
    <t>s.grace@email.com.my</t>
  </si>
  <si>
    <t>g.richard@email.com.my</t>
  </si>
  <si>
    <t>s.lorrie@email.com.my</t>
  </si>
  <si>
    <t>h.ted@email.com.my</t>
  </si>
  <si>
    <t>s.helen@email.com.my</t>
  </si>
  <si>
    <t>s.katie@email.com.my</t>
  </si>
  <si>
    <t>w.jane@email.com.my</t>
  </si>
  <si>
    <t>m.paul@email.com.my</t>
  </si>
  <si>
    <t>b.geoff@email.com.my</t>
  </si>
  <si>
    <t>o.alice@email.com.my</t>
  </si>
  <si>
    <t>t.greg@email.com.my</t>
  </si>
  <si>
    <t>w.sam@email.com.my</t>
  </si>
  <si>
    <t>b.erin@email.com.my</t>
  </si>
  <si>
    <t>t.amy@email.com.my</t>
  </si>
  <si>
    <t>Sara Kling</t>
  </si>
  <si>
    <t>Sean Willis</t>
  </si>
  <si>
    <t>Colleen Abel</t>
  </si>
  <si>
    <t>Teri Binga</t>
  </si>
  <si>
    <t>Frank Culbert</t>
  </si>
  <si>
    <t>Kristen DeVinney</t>
  </si>
  <si>
    <t>Theresa Califano</t>
  </si>
  <si>
    <t>Barry Bally</t>
  </si>
  <si>
    <t>Cheryl Halal</t>
  </si>
  <si>
    <t>Harry Swayne</t>
  </si>
  <si>
    <t>Shing Chen</t>
  </si>
  <si>
    <t>Seth Rose</t>
  </si>
  <si>
    <t>Bob Ambrose</t>
  </si>
  <si>
    <t>Chris Hume</t>
  </si>
  <si>
    <t>Robert Murray</t>
  </si>
  <si>
    <t>James Rich</t>
  </si>
  <si>
    <t>George Gorski</t>
  </si>
  <si>
    <t>Paul Hoffman</t>
  </si>
  <si>
    <t>Dean Kramer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</si>
  <si>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</si>
  <si>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</si>
  <si>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</si>
  <si>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</si>
  <si>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</si>
  <si>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</si>
  <si>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</si>
  <si>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Brad Hinkelman</t>
  </si>
  <si>
    <t>Robert Cuffaro</t>
  </si>
  <si>
    <t>Donald Reese</t>
  </si>
  <si>
    <t>Joanne Parker</t>
  </si>
  <si>
    <t>Susan Drake</t>
  </si>
  <si>
    <t>James Abel</t>
  </si>
  <si>
    <t>Laura Reagan</t>
  </si>
  <si>
    <t>Brian Smith</t>
  </si>
  <si>
    <t>Mary Barber</t>
  </si>
  <si>
    <t>Peter Allen</t>
  </si>
  <si>
    <t>Mary Altman</t>
  </si>
  <si>
    <t>Fred Mallory</t>
  </si>
  <si>
    <t>Molly Steadman</t>
  </si>
  <si>
    <t>Greg Connors</t>
  </si>
  <si>
    <t>Kathy Mayron</t>
  </si>
  <si>
    <t>Bill Simpson</t>
  </si>
  <si>
    <t>Michael Richardson</t>
  </si>
  <si>
    <t>Melanie Bowers</t>
  </si>
  <si>
    <t>Kyle Earnhart</t>
  </si>
  <si>
    <t>Lance Davies</t>
  </si>
  <si>
    <t>Anne Davidson</t>
  </si>
  <si>
    <t>Doug Briscoll</t>
  </si>
  <si>
    <t>George Feldsott</t>
  </si>
  <si>
    <t>Steve Singer</t>
  </si>
  <si>
    <t>Carol Tucker</t>
  </si>
  <si>
    <t>Henry Paterson</t>
  </si>
  <si>
    <t>Brooks Hillen</t>
  </si>
  <si>
    <t>Dominick Mazza</t>
  </si>
  <si>
    <t>Jennifer Snyder</t>
  </si>
  <si>
    <t>Joshua Maccaluso</t>
  </si>
  <si>
    <t>Bill Wheeler</t>
  </si>
  <si>
    <t>Todd Masters</t>
  </si>
  <si>
    <t>Karina Abel</t>
  </si>
  <si>
    <t>Edward Trelly</t>
  </si>
  <si>
    <t>Christina Lillie</t>
  </si>
  <si>
    <t>Michael Lewis</t>
  </si>
  <si>
    <t>Jerry McDonald</t>
  </si>
  <si>
    <t>Lynne Simmons</t>
  </si>
  <si>
    <t>Lindsey Winger</t>
  </si>
  <si>
    <t>Chris Reed</t>
  </si>
  <si>
    <t>Paula Robinson</t>
  </si>
  <si>
    <t>William Abel</t>
  </si>
  <si>
    <t>Shirley Dandrow</t>
  </si>
  <si>
    <t>Kim Smith</t>
  </si>
  <si>
    <t>Maria Switzer</t>
  </si>
  <si>
    <t>John Jacobs</t>
  </si>
  <si>
    <t>Bradley Howard</t>
  </si>
  <si>
    <t>Frieda Binga</t>
  </si>
  <si>
    <t>Holly Taylor</t>
  </si>
  <si>
    <t>Tim Barthoff</t>
  </si>
  <si>
    <t>Esther Williams</t>
  </si>
  <si>
    <t>Theresa Miller</t>
  </si>
  <si>
    <t>Marianne Calvin</t>
  </si>
  <si>
    <t>Sue Petty</t>
  </si>
  <si>
    <t>Grace Sloan</t>
  </si>
  <si>
    <t>Richard Gibbs</t>
  </si>
  <si>
    <t>Lorrie Sullivan</t>
  </si>
  <si>
    <t>Ted Hayes</t>
  </si>
  <si>
    <t>Helen Stewart</t>
  </si>
  <si>
    <t>Katie Smith</t>
  </si>
  <si>
    <t>Jane Winters</t>
  </si>
  <si>
    <t>Paul Martin</t>
  </si>
  <si>
    <t>Geoff Brown</t>
  </si>
  <si>
    <t>Alice Owens</t>
  </si>
  <si>
    <t>Greg Thomas</t>
  </si>
  <si>
    <t>Sam Whitney</t>
  </si>
  <si>
    <t>Erin Binga</t>
  </si>
  <si>
    <t>Amy Tooley</t>
  </si>
  <si>
    <t>TELEPHONE NO</t>
  </si>
  <si>
    <t>GROSS SALES</t>
  </si>
  <si>
    <t>DISCOUNT</t>
  </si>
  <si>
    <t>NETT SALES</t>
  </si>
  <si>
    <t>MONTH</t>
  </si>
  <si>
    <t>February</t>
  </si>
  <si>
    <t>March</t>
  </si>
  <si>
    <t>January</t>
  </si>
  <si>
    <t>June</t>
  </si>
  <si>
    <t>May</t>
  </si>
  <si>
    <t>July</t>
  </si>
  <si>
    <t>April</t>
  </si>
  <si>
    <t>Item #</t>
  </si>
  <si>
    <t>Description</t>
  </si>
  <si>
    <t>Unit Price</t>
  </si>
  <si>
    <t>PRODUCT DESCRIPTION</t>
  </si>
  <si>
    <t>TOTAL</t>
  </si>
  <si>
    <t>AVERAGE</t>
  </si>
  <si>
    <t>TOTAL INVOICES</t>
  </si>
  <si>
    <t>SANG</t>
  </si>
  <si>
    <t>SEIS</t>
  </si>
  <si>
    <t>COEL</t>
  </si>
  <si>
    <t>TEGA</t>
  </si>
  <si>
    <t>FRRT</t>
  </si>
  <si>
    <t>KREY</t>
  </si>
  <si>
    <t>THNO</t>
  </si>
  <si>
    <t>BALY</t>
  </si>
  <si>
    <t>CHAL</t>
  </si>
  <si>
    <t>HANE</t>
  </si>
  <si>
    <t>SHEN</t>
  </si>
  <si>
    <t>SESE</t>
  </si>
  <si>
    <t>BOSE</t>
  </si>
  <si>
    <t>CHME</t>
  </si>
  <si>
    <t>ROAY</t>
  </si>
  <si>
    <t>JACH</t>
  </si>
  <si>
    <t>GEKI</t>
  </si>
  <si>
    <t>PAAN</t>
  </si>
  <si>
    <t>DEER</t>
  </si>
  <si>
    <t>CALL</t>
  </si>
  <si>
    <t>JUTH</t>
  </si>
  <si>
    <t>JAKS</t>
  </si>
  <si>
    <t>JENG</t>
  </si>
  <si>
    <t>JELL</t>
  </si>
  <si>
    <t>SUIM</t>
  </si>
  <si>
    <t>THSS</t>
  </si>
  <si>
    <t>BRAN</t>
  </si>
  <si>
    <t>RORO</t>
  </si>
  <si>
    <t>DOSE</t>
  </si>
  <si>
    <t>JOER</t>
  </si>
  <si>
    <t>SUKE</t>
  </si>
  <si>
    <t>JAEL</t>
  </si>
  <si>
    <t>LAAN</t>
  </si>
  <si>
    <t>BRTH</t>
  </si>
  <si>
    <t>MBER</t>
  </si>
  <si>
    <t>PEEN</t>
  </si>
  <si>
    <t>MAAN</t>
  </si>
  <si>
    <t>FRRY</t>
  </si>
  <si>
    <t>MOAN</t>
  </si>
  <si>
    <t>GRRS</t>
  </si>
  <si>
    <t>KAON</t>
  </si>
  <si>
    <t>BION</t>
  </si>
  <si>
    <t>MION</t>
  </si>
  <si>
    <t>MERS</t>
  </si>
  <si>
    <t>KYRT</t>
  </si>
  <si>
    <t>LAES</t>
  </si>
  <si>
    <t>ANON</t>
  </si>
  <si>
    <t>DOLL</t>
  </si>
  <si>
    <t>GETT</t>
  </si>
  <si>
    <t>STER</t>
  </si>
  <si>
    <t>CAER</t>
  </si>
  <si>
    <t>HEON</t>
  </si>
  <si>
    <t>BREN</t>
  </si>
  <si>
    <t>DOZA</t>
  </si>
  <si>
    <t>JEER</t>
  </si>
  <si>
    <t>JOSO</t>
  </si>
  <si>
    <t>BIER</t>
  </si>
  <si>
    <t>TORS</t>
  </si>
  <si>
    <t>KAEL</t>
  </si>
  <si>
    <t>EDLY</t>
  </si>
  <si>
    <t>CHIE</t>
  </si>
  <si>
    <t>MIIS</t>
  </si>
  <si>
    <t>JELD</t>
  </si>
  <si>
    <t>LYNS</t>
  </si>
  <si>
    <t>LIER</t>
  </si>
  <si>
    <t>CHED</t>
  </si>
  <si>
    <t>PAON</t>
  </si>
  <si>
    <t>WIEL</t>
  </si>
  <si>
    <t>SHOW</t>
  </si>
  <si>
    <t>KITH</t>
  </si>
  <si>
    <t>MAER</t>
  </si>
  <si>
    <t>JOBS</t>
  </si>
  <si>
    <t>BRRD</t>
  </si>
  <si>
    <t>FRGA</t>
  </si>
  <si>
    <t>HOOR</t>
  </si>
  <si>
    <t>TIFF</t>
  </si>
  <si>
    <t>ESMS</t>
  </si>
  <si>
    <t>THER</t>
  </si>
  <si>
    <t>MAIN</t>
  </si>
  <si>
    <t>SUTY</t>
  </si>
  <si>
    <t>GRAN</t>
  </si>
  <si>
    <t>RIBS</t>
  </si>
  <si>
    <t>LOAN</t>
  </si>
  <si>
    <t>TEES</t>
  </si>
  <si>
    <t>HERT</t>
  </si>
  <si>
    <t>KATH</t>
  </si>
  <si>
    <t>JARS</t>
  </si>
  <si>
    <t>PAIN</t>
  </si>
  <si>
    <t>GEWN</t>
  </si>
  <si>
    <t>ALNS</t>
  </si>
  <si>
    <t>GRAS</t>
  </si>
  <si>
    <t>SAEY</t>
  </si>
  <si>
    <t>ERGA</t>
  </si>
  <si>
    <t>AMEY</t>
  </si>
  <si>
    <t>348 5843332</t>
  </si>
  <si>
    <t>387 9366726</t>
  </si>
  <si>
    <t>343 3225743</t>
  </si>
  <si>
    <t>374 9876942</t>
  </si>
  <si>
    <t>359 3127986</t>
  </si>
  <si>
    <t>366 8223353</t>
  </si>
  <si>
    <t>348 3733932</t>
  </si>
  <si>
    <t>393 5497436</t>
  </si>
  <si>
    <t>353 9289942</t>
  </si>
  <si>
    <t>373 1536641</t>
  </si>
  <si>
    <t>378 7653832</t>
  </si>
  <si>
    <t>398 3219439</t>
  </si>
  <si>
    <t>321 3323874</t>
  </si>
  <si>
    <t>345 9942379</t>
  </si>
  <si>
    <t>325 3496356</t>
  </si>
  <si>
    <t>376 9735272</t>
  </si>
  <si>
    <t>344 5763377</t>
  </si>
  <si>
    <t>362 9373533</t>
  </si>
  <si>
    <t>356 2573625</t>
  </si>
  <si>
    <t>393 3944299</t>
  </si>
  <si>
    <t>329 7298436</t>
  </si>
  <si>
    <t>363 5351435</t>
  </si>
  <si>
    <t>383 4234497</t>
  </si>
  <si>
    <t>357 3515925</t>
  </si>
  <si>
    <t>342 6874735</t>
  </si>
  <si>
    <t>374 5952837</t>
  </si>
  <si>
    <t>352 2426842</t>
  </si>
  <si>
    <t>378 4881768</t>
  </si>
  <si>
    <t>337 5988918</t>
  </si>
  <si>
    <t>376 4235416</t>
  </si>
  <si>
    <t>385 4755943</t>
  </si>
  <si>
    <t>358 1274173</t>
  </si>
  <si>
    <t>389 7337923</t>
  </si>
  <si>
    <t>323 2799327</t>
  </si>
  <si>
    <t>387 8853639</t>
  </si>
  <si>
    <t>399 3741381</t>
  </si>
  <si>
    <t>343 5577252</t>
  </si>
  <si>
    <t>378 3313883</t>
  </si>
  <si>
    <t>398 5731911</t>
  </si>
  <si>
    <t>323 8597327</t>
  </si>
  <si>
    <t>369 8587864</t>
  </si>
  <si>
    <t>357 2418993</t>
  </si>
  <si>
    <t>393 3333499</t>
  </si>
  <si>
    <t>387 5639933</t>
  </si>
  <si>
    <t>389 7435133</t>
  </si>
  <si>
    <t>381 6268983</t>
  </si>
  <si>
    <t>365 3855386</t>
  </si>
  <si>
    <t>347 3625782</t>
  </si>
  <si>
    <t>387 5646776</t>
  </si>
  <si>
    <t>348 1267223</t>
  </si>
  <si>
    <t>344 7993588</t>
  </si>
  <si>
    <t>392 3449982</t>
  </si>
  <si>
    <t>375 3813335</t>
  </si>
  <si>
    <t>337 9742288</t>
  </si>
  <si>
    <t>385 4497463</t>
  </si>
  <si>
    <t>366 5637271</t>
  </si>
  <si>
    <t>339 9745332</t>
  </si>
  <si>
    <t>398 8571841</t>
  </si>
  <si>
    <t>368 8919239</t>
  </si>
  <si>
    <t>358 5232527</t>
  </si>
  <si>
    <t>336 3649363</t>
  </si>
  <si>
    <t>363 4832492</t>
  </si>
  <si>
    <t>368 4272817</t>
  </si>
  <si>
    <t>344 3877413</t>
  </si>
  <si>
    <t>324 3497612</t>
  </si>
  <si>
    <t>323 3934973</t>
  </si>
  <si>
    <t>395 2433339</t>
  </si>
  <si>
    <t>375 3952339</t>
  </si>
  <si>
    <t>321 6849333</t>
  </si>
  <si>
    <t>338 7736588</t>
  </si>
  <si>
    <t>355 5977347</t>
  </si>
  <si>
    <t>345 3196858</t>
  </si>
  <si>
    <t>373 5211586</t>
  </si>
  <si>
    <t>387 1441262</t>
  </si>
  <si>
    <t>338 3337383</t>
  </si>
  <si>
    <t>341 6373956</t>
  </si>
  <si>
    <t>363 4694382</t>
  </si>
  <si>
    <t>374 4322339</t>
  </si>
  <si>
    <t>388 4386522</t>
  </si>
  <si>
    <t>323 8773495</t>
  </si>
  <si>
    <t>386 7232323</t>
  </si>
  <si>
    <t>376 9236383</t>
  </si>
  <si>
    <t>384 4523839</t>
  </si>
  <si>
    <t>338 1341117</t>
  </si>
  <si>
    <t>346 9579784</t>
  </si>
  <si>
    <t>323 6193743</t>
  </si>
  <si>
    <t>379 8372357</t>
  </si>
  <si>
    <t>389 3442855</t>
  </si>
  <si>
    <t>384 9131945</t>
  </si>
  <si>
    <t>393 2683368</t>
  </si>
  <si>
    <t>376 3516783</t>
  </si>
  <si>
    <t>324 4172122</t>
  </si>
  <si>
    <t>343 3531725</t>
  </si>
  <si>
    <t>394 1657936</t>
  </si>
  <si>
    <t>NP103</t>
  </si>
  <si>
    <t>NP110</t>
  </si>
  <si>
    <t>NP300</t>
  </si>
  <si>
    <t>NP303</t>
  </si>
  <si>
    <t>SA0307</t>
  </si>
  <si>
    <t>NP503</t>
  </si>
  <si>
    <t>NP207</t>
  </si>
  <si>
    <t>SA1015</t>
  </si>
  <si>
    <t>NP601</t>
  </si>
  <si>
    <t>NP402</t>
  </si>
  <si>
    <t>Sn-0.3Ag- 0.7Cu</t>
  </si>
  <si>
    <t>Sn-1.0Ag-0.7Cu</t>
  </si>
  <si>
    <t>Sn-3.5Ag-0.7Cu</t>
  </si>
  <si>
    <t>Sn-3.0Ag-0.5Cu</t>
  </si>
  <si>
    <t>Sn-0.3Ag- 0.5Cu</t>
  </si>
  <si>
    <t>Sn-0.7Cu</t>
  </si>
  <si>
    <t>Sn-2.8Ag-1.0Bi-0.5Cu</t>
  </si>
  <si>
    <t>Sn-1.1Ag-1.0Bi-0.5Cu</t>
  </si>
  <si>
    <t>Sn-57Bi-1Ag</t>
  </si>
  <si>
    <t>Sn-3.5Ag-0.5Bi-8In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</si>
</sst>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164" formatCode="_(&quot;RM&quot;* #,##0_);_(&quot;RM&quot;* \(#,##0\);_(&quot;RM&quot;* &quot;-&quot;_);_(@_)"/>
    <numFmt numFmtId="165" formatCode="&quot;$&quot;#,##0.00"/>
    <numFmt numFmtId="166" formatCode="[$$-409]#,##0.00_);\([$$-409]#,##0.00\)"/>
  </numFmts>
  <fonts count="12" x14ac:knownFonts="1">
    <font>
      <sz val="18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sz val="12"/>
      <color indexed="18"/>
      <name val="Century Gothic"/>
      <family val="2"/>
    </font>
    <font>
      <b/>
      <sz val="12"/>
      <color indexed="18"/>
      <name val="Century Gothic"/>
      <family val="2"/>
    </font>
    <font>
      <b/>
      <sz val="12"/>
      <name val="Century Gothic"/>
      <family val="2"/>
    </font>
    <font>
      <sz val="12"/>
      <color indexed="8"/>
      <name val="Century Gothic"/>
      <family val="2"/>
    </font>
    <font>
      <sz val="18"/>
      <color theme="1"/>
      <name val="Calibri"/>
      <family val="2"/>
      <scheme val="minor"/>
    </font>
    <font>
      <i/>
      <sz val="18"/>
      <name val="Century Gothic"/>
      <family val="2"/>
    </font>
    <font>
      <sz val="18"/>
      <color theme="1"/>
      <name val="Century Gothic"/>
      <family val="2"/>
    </font>
    <font>
      <sz val="18"/>
      <name val="Century Gothic"/>
      <family val="2"/>
    </font>
    <font>
      <b/>
      <sz val="18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39" fontId="2" fillId="0" borderId="0" xfId="0" applyNumberFormat="1" applyFont="1" applyBorder="1" applyAlignment="1">
      <alignment vertical="center"/>
    </xf>
    <xf numFmtId="39" fontId="2" fillId="0" borderId="5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7" fontId="2" fillId="0" borderId="2" xfId="0" applyNumberFormat="1" applyFont="1" applyBorder="1" applyAlignment="1">
      <alignment vertical="center"/>
    </xf>
    <xf numFmtId="7" fontId="2" fillId="0" borderId="3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6" xfId="1" applyFont="1" applyBorder="1"/>
    <xf numFmtId="0" fontId="8" fillId="0" borderId="6" xfId="1" applyFont="1" applyBorder="1" applyAlignment="1">
      <alignment horizontal="center"/>
    </xf>
    <xf numFmtId="0" fontId="8" fillId="0" borderId="6" xfId="1" applyFont="1" applyBorder="1" applyAlignment="1">
      <alignment wrapText="1"/>
    </xf>
    <xf numFmtId="0" fontId="9" fillId="0" borderId="0" xfId="0" applyFont="1"/>
    <xf numFmtId="0" fontId="10" fillId="0" borderId="0" xfId="1" applyFont="1"/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15" fontId="10" fillId="0" borderId="0" xfId="1" applyNumberFormat="1" applyFont="1"/>
    <xf numFmtId="0" fontId="10" fillId="0" borderId="0" xfId="1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2" applyNumberFormat="1" applyFont="1" applyAlignment="1">
      <alignment horizontal="right"/>
    </xf>
    <xf numFmtId="0" fontId="11" fillId="0" borderId="0" xfId="1" applyFont="1"/>
    <xf numFmtId="0" fontId="4" fillId="0" borderId="0" xfId="0" applyFont="1" applyAlignment="1">
      <alignment horizontal="center" vertical="center"/>
    </xf>
  </cellXfs>
  <cellStyles count="4">
    <cellStyle name="Currency [0]" xfId="2" builtinId="7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2" zoomScale="80" zoomScaleNormal="80" workbookViewId="0">
      <selection activeCell="G16" sqref="G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 January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78</v>
      </c>
      <c r="D6" s="8">
        <f t="shared" si="0"/>
        <v>111774</v>
      </c>
      <c r="E6" s="9">
        <f t="shared" si="1"/>
        <v>16766.099999999999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25</v>
      </c>
      <c r="D9" s="8">
        <f t="shared" si="0"/>
        <v>43050</v>
      </c>
      <c r="E9" s="9">
        <f t="shared" si="1"/>
        <v>6457.5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3</v>
      </c>
      <c r="D11" s="8">
        <f t="shared" si="0"/>
        <v>3693</v>
      </c>
      <c r="E11" s="9">
        <f t="shared" si="1"/>
        <v>553.94999999999993</v>
      </c>
    </row>
    <row r="12" spans="1:5" x14ac:dyDescent="0.35">
      <c r="A12" s="17" t="s">
        <v>595</v>
      </c>
      <c r="B12" s="8">
        <v>1243</v>
      </c>
      <c r="C12" s="18">
        <v>71</v>
      </c>
      <c r="D12" s="8">
        <f t="shared" si="0"/>
        <v>88253</v>
      </c>
      <c r="E12" s="9">
        <f t="shared" si="1"/>
        <v>13237.949999999999</v>
      </c>
    </row>
    <row r="13" spans="1:5" x14ac:dyDescent="0.35">
      <c r="A13" s="17" t="s">
        <v>596</v>
      </c>
      <c r="B13" s="8">
        <v>1723</v>
      </c>
      <c r="C13" s="18">
        <v>3</v>
      </c>
      <c r="D13" s="8">
        <f t="shared" si="0"/>
        <v>5169</v>
      </c>
      <c r="E13" s="9">
        <f t="shared" si="1"/>
        <v>775.35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321604</v>
      </c>
      <c r="E15" s="13">
        <f>SUM(E5:E14)</f>
        <v>48240.599999999984</v>
      </c>
    </row>
  </sheetData>
  <mergeCells count="1">
    <mergeCell ref="A2:E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October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43</v>
      </c>
      <c r="D6" s="8">
        <f t="shared" si="0"/>
        <v>61619</v>
      </c>
      <c r="E6" s="9">
        <f t="shared" si="1"/>
        <v>9242.85</v>
      </c>
    </row>
    <row r="7" spans="1:5" x14ac:dyDescent="0.35">
      <c r="A7" s="17" t="s">
        <v>590</v>
      </c>
      <c r="B7" s="8">
        <v>1323</v>
      </c>
      <c r="C7" s="18">
        <v>72</v>
      </c>
      <c r="D7" s="8">
        <f t="shared" si="0"/>
        <v>95256</v>
      </c>
      <c r="E7" s="9">
        <f t="shared" si="1"/>
        <v>14288.4</v>
      </c>
    </row>
    <row r="8" spans="1:5" x14ac:dyDescent="0.35">
      <c r="A8" s="17" t="s">
        <v>591</v>
      </c>
      <c r="B8" s="8">
        <v>1253</v>
      </c>
      <c r="C8" s="18">
        <v>76</v>
      </c>
      <c r="D8" s="8">
        <f t="shared" si="0"/>
        <v>95228</v>
      </c>
      <c r="E8" s="9">
        <f t="shared" si="1"/>
        <v>14284.199999999999</v>
      </c>
    </row>
    <row r="9" spans="1:5" x14ac:dyDescent="0.35">
      <c r="A9" s="17" t="s">
        <v>592</v>
      </c>
      <c r="B9" s="8">
        <v>1722</v>
      </c>
      <c r="C9" s="18">
        <v>3</v>
      </c>
      <c r="D9" s="8">
        <f t="shared" si="0"/>
        <v>5166</v>
      </c>
      <c r="E9" s="9">
        <f t="shared" si="1"/>
        <v>774.9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35</v>
      </c>
      <c r="D11" s="8">
        <f t="shared" si="0"/>
        <v>43085</v>
      </c>
      <c r="E11" s="9">
        <f t="shared" si="1"/>
        <v>6462.75</v>
      </c>
    </row>
    <row r="12" spans="1:5" x14ac:dyDescent="0.35">
      <c r="A12" s="17" t="s">
        <v>595</v>
      </c>
      <c r="B12" s="8">
        <v>1243</v>
      </c>
      <c r="C12" s="18">
        <v>56</v>
      </c>
      <c r="D12" s="8">
        <f t="shared" si="0"/>
        <v>69608</v>
      </c>
      <c r="E12" s="9">
        <f t="shared" si="1"/>
        <v>10441.199999999999</v>
      </c>
    </row>
    <row r="13" spans="1:5" x14ac:dyDescent="0.35">
      <c r="A13" s="17" t="s">
        <v>596</v>
      </c>
      <c r="B13" s="8">
        <v>1723</v>
      </c>
      <c r="C13" s="18">
        <v>36</v>
      </c>
      <c r="D13" s="8">
        <f t="shared" si="0"/>
        <v>62028</v>
      </c>
      <c r="E13" s="9">
        <f t="shared" si="1"/>
        <v>9304.1999999999989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443807</v>
      </c>
      <c r="E15" s="13">
        <f>SUM(E5:E14)</f>
        <v>66571.05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November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138</v>
      </c>
      <c r="D6" s="8">
        <f t="shared" si="0"/>
        <v>197754</v>
      </c>
      <c r="E6" s="9">
        <f t="shared" si="1"/>
        <v>29663.1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3</v>
      </c>
      <c r="D9" s="8">
        <f t="shared" si="0"/>
        <v>5166</v>
      </c>
      <c r="E9" s="9">
        <f t="shared" si="1"/>
        <v>774.9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25</v>
      </c>
      <c r="D11" s="8">
        <f t="shared" si="0"/>
        <v>30775</v>
      </c>
      <c r="E11" s="9">
        <f t="shared" si="1"/>
        <v>4616.25</v>
      </c>
    </row>
    <row r="12" spans="1:5" x14ac:dyDescent="0.35">
      <c r="A12" s="17" t="s">
        <v>595</v>
      </c>
      <c r="B12" s="8">
        <v>1243</v>
      </c>
      <c r="C12" s="18">
        <v>42</v>
      </c>
      <c r="D12" s="8">
        <f t="shared" si="0"/>
        <v>52206</v>
      </c>
      <c r="E12" s="9">
        <f t="shared" si="1"/>
        <v>7830.9</v>
      </c>
    </row>
    <row r="13" spans="1:5" x14ac:dyDescent="0.35">
      <c r="A13" s="17" t="s">
        <v>596</v>
      </c>
      <c r="B13" s="8">
        <v>1723</v>
      </c>
      <c r="C13" s="18">
        <v>3</v>
      </c>
      <c r="D13" s="8">
        <f t="shared" si="0"/>
        <v>5169</v>
      </c>
      <c r="E13" s="9">
        <f t="shared" si="1"/>
        <v>775.35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360735</v>
      </c>
      <c r="E15" s="13">
        <f>SUM(E5:E14)</f>
        <v>54110.249999999993</v>
      </c>
    </row>
  </sheetData>
  <mergeCells count="1">
    <mergeCell ref="A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zoomScale="80" zoomScaleNormal="80" workbookViewId="0">
      <selection activeCell="F15" sqref="F15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December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53</v>
      </c>
      <c r="D5" s="8">
        <f t="shared" ref="D5:D14" si="0">B5*C5</f>
        <v>60049</v>
      </c>
      <c r="E5" s="9">
        <f t="shared" ref="E5:E14" si="1">Comm*D5</f>
        <v>9007.35</v>
      </c>
    </row>
    <row r="6" spans="1:5" x14ac:dyDescent="0.35">
      <c r="A6" s="17" t="s">
        <v>589</v>
      </c>
      <c r="B6" s="8">
        <v>1433</v>
      </c>
      <c r="C6" s="18">
        <v>43</v>
      </c>
      <c r="D6" s="8">
        <f t="shared" si="0"/>
        <v>61619</v>
      </c>
      <c r="E6" s="9">
        <f t="shared" si="1"/>
        <v>9242.85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73</v>
      </c>
      <c r="D9" s="8">
        <f t="shared" si="0"/>
        <v>125706</v>
      </c>
      <c r="E9" s="9">
        <f t="shared" si="1"/>
        <v>18855.899999999998</v>
      </c>
    </row>
    <row r="10" spans="1:5" x14ac:dyDescent="0.35">
      <c r="A10" s="17" t="s">
        <v>593</v>
      </c>
      <c r="B10" s="8">
        <v>1453</v>
      </c>
      <c r="C10" s="18">
        <v>82</v>
      </c>
      <c r="D10" s="8">
        <f t="shared" si="0"/>
        <v>119146</v>
      </c>
      <c r="E10" s="9">
        <f t="shared" si="1"/>
        <v>17871.899999999998</v>
      </c>
    </row>
    <row r="11" spans="1:5" x14ac:dyDescent="0.35">
      <c r="A11" s="17" t="s">
        <v>594</v>
      </c>
      <c r="B11" s="8">
        <v>1231</v>
      </c>
      <c r="C11" s="18">
        <v>38</v>
      </c>
      <c r="D11" s="8">
        <f t="shared" si="0"/>
        <v>46778</v>
      </c>
      <c r="E11" s="9">
        <f t="shared" si="1"/>
        <v>7016.7</v>
      </c>
    </row>
    <row r="12" spans="1:5" x14ac:dyDescent="0.35">
      <c r="A12" s="17" t="s">
        <v>595</v>
      </c>
      <c r="B12" s="8">
        <v>1243</v>
      </c>
      <c r="C12" s="18">
        <v>3</v>
      </c>
      <c r="D12" s="8">
        <f t="shared" si="0"/>
        <v>3729</v>
      </c>
      <c r="E12" s="9">
        <f t="shared" si="1"/>
        <v>559.35</v>
      </c>
    </row>
    <row r="13" spans="1:5" x14ac:dyDescent="0.35">
      <c r="A13" s="17" t="s">
        <v>596</v>
      </c>
      <c r="B13" s="8">
        <v>1723</v>
      </c>
      <c r="C13" s="18">
        <v>43</v>
      </c>
      <c r="D13" s="8">
        <f t="shared" si="0"/>
        <v>74089</v>
      </c>
      <c r="E13" s="9">
        <f t="shared" si="1"/>
        <v>11113.35</v>
      </c>
    </row>
    <row r="14" spans="1:5" ht="24" thickBot="1" x14ac:dyDescent="0.4">
      <c r="A14" s="17" t="s">
        <v>597</v>
      </c>
      <c r="B14" s="8">
        <v>1353</v>
      </c>
      <c r="C14" s="18">
        <v>43</v>
      </c>
      <c r="D14" s="8">
        <f t="shared" si="0"/>
        <v>58179</v>
      </c>
      <c r="E14" s="9">
        <f t="shared" si="1"/>
        <v>8726.85</v>
      </c>
    </row>
    <row r="15" spans="1:5" ht="24" thickBot="1" x14ac:dyDescent="0.4">
      <c r="A15" s="10"/>
      <c r="B15" s="11"/>
      <c r="C15" s="11" t="s">
        <v>5</v>
      </c>
      <c r="D15" s="12">
        <f>SUM(D5:D14)</f>
        <v>607143</v>
      </c>
      <c r="E15" s="13">
        <f>SUM(E5:E14)</f>
        <v>91071.450000000012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96"/>
  <sheetViews>
    <sheetView zoomScale="55" zoomScaleNormal="55" workbookViewId="0">
      <selection activeCell="A5" sqref="A5"/>
    </sheetView>
  </sheetViews>
  <sheetFormatPr defaultColWidth="9.25" defaultRowHeight="24" x14ac:dyDescent="0.35"/>
  <cols>
    <col min="1" max="1" width="6.33203125" style="23" bestFit="1" customWidth="1"/>
    <col min="2" max="3" width="12.08203125" style="23" bestFit="1" customWidth="1"/>
    <col min="4" max="4" width="20.83203125" style="23" bestFit="1" customWidth="1"/>
    <col min="5" max="5" width="30.1640625" style="23" bestFit="1" customWidth="1"/>
    <col min="6" max="6" width="16.25" style="23" bestFit="1" customWidth="1"/>
    <col min="7" max="7" width="7.5" style="23" bestFit="1" customWidth="1"/>
    <col min="8" max="8" width="13.25" style="23" bestFit="1" customWidth="1"/>
    <col min="9" max="9" width="9.4140625" style="23" bestFit="1" customWidth="1"/>
    <col min="10" max="10" width="15.58203125" style="23" bestFit="1" customWidth="1"/>
    <col min="11" max="11" width="11.83203125" style="23" bestFit="1" customWidth="1"/>
    <col min="12" max="12" width="12.5" style="23" bestFit="1" customWidth="1"/>
    <col min="13" max="13" width="28" style="23" bestFit="1" customWidth="1"/>
    <col min="14" max="14" width="10.9140625" style="23" bestFit="1" customWidth="1"/>
    <col min="15" max="15" width="12" style="23" bestFit="1" customWidth="1"/>
    <col min="16" max="16" width="14.5" style="23" bestFit="1" customWidth="1"/>
    <col min="17" max="17" width="11.6640625" style="23" bestFit="1" customWidth="1"/>
    <col min="18" max="18" width="11.9140625" style="23" bestFit="1" customWidth="1"/>
    <col min="19" max="19" width="9.25" style="22"/>
    <col min="20" max="22" width="9.25" style="23"/>
    <col min="23" max="23" width="7.6640625" style="23" bestFit="1" customWidth="1"/>
    <col min="24" max="24" width="28" style="23" bestFit="1" customWidth="1"/>
    <col min="25" max="25" width="10.4140625" style="23" bestFit="1" customWidth="1"/>
    <col min="26" max="26" width="25.08203125" style="23" customWidth="1"/>
    <col min="27" max="27" width="13.75" style="23" bestFit="1" customWidth="1"/>
    <col min="28" max="28" width="13.58203125" style="23" bestFit="1" customWidth="1"/>
    <col min="29" max="29" width="10.75" style="23" bestFit="1" customWidth="1"/>
    <col min="30" max="30" width="16.6640625" style="23" bestFit="1" customWidth="1"/>
    <col min="31" max="31" width="13.4140625" style="23" customWidth="1"/>
    <col min="32" max="16384" width="9.25" style="23"/>
  </cols>
  <sheetData>
    <row r="1" spans="1:30" ht="25.5" customHeight="1" thickBot="1" x14ac:dyDescent="0.4">
      <c r="A1" s="19" t="s">
        <v>6</v>
      </c>
      <c r="B1" s="19" t="s">
        <v>7</v>
      </c>
      <c r="C1" s="19" t="s">
        <v>8</v>
      </c>
      <c r="D1" s="19" t="s">
        <v>191</v>
      </c>
      <c r="E1" s="19" t="s">
        <v>192</v>
      </c>
      <c r="F1" s="19" t="s">
        <v>381</v>
      </c>
      <c r="G1" s="19" t="s">
        <v>9</v>
      </c>
      <c r="H1" s="19" t="s">
        <v>185</v>
      </c>
      <c r="I1" s="20" t="s">
        <v>186</v>
      </c>
      <c r="J1" s="19" t="s">
        <v>189</v>
      </c>
      <c r="K1" s="19" t="s">
        <v>385</v>
      </c>
      <c r="L1" s="19" t="s">
        <v>190</v>
      </c>
      <c r="M1" s="19" t="s">
        <v>396</v>
      </c>
      <c r="N1" s="19" t="s">
        <v>187</v>
      </c>
      <c r="O1" s="21" t="s">
        <v>188</v>
      </c>
      <c r="P1" s="21" t="s">
        <v>382</v>
      </c>
      <c r="Q1" s="21" t="s">
        <v>383</v>
      </c>
      <c r="R1" s="21" t="s">
        <v>384</v>
      </c>
      <c r="W1" s="24" t="s">
        <v>393</v>
      </c>
      <c r="X1" s="24" t="s">
        <v>394</v>
      </c>
      <c r="Y1" s="24" t="s">
        <v>395</v>
      </c>
      <c r="AA1" s="19" t="s">
        <v>185</v>
      </c>
      <c r="AB1" s="20" t="s">
        <v>186</v>
      </c>
      <c r="AC1" s="19" t="s">
        <v>385</v>
      </c>
      <c r="AD1" s="19" t="s">
        <v>190</v>
      </c>
    </row>
    <row r="2" spans="1:30" x14ac:dyDescent="0.35">
      <c r="A2" s="23">
        <v>1</v>
      </c>
      <c r="B2" s="23" t="s">
        <v>10</v>
      </c>
      <c r="C2" s="23" t="s">
        <v>11</v>
      </c>
      <c r="D2" s="23" t="s">
        <v>287</v>
      </c>
      <c r="E2" s="23" t="s">
        <v>193</v>
      </c>
      <c r="F2" s="25" t="s">
        <v>494</v>
      </c>
      <c r="G2" s="23" t="s">
        <v>400</v>
      </c>
      <c r="H2" s="23" t="s">
        <v>12</v>
      </c>
      <c r="I2" s="25" t="s">
        <v>182</v>
      </c>
      <c r="J2" s="26">
        <v>43182</v>
      </c>
      <c r="K2" s="26" t="s">
        <v>387</v>
      </c>
      <c r="L2" s="27" t="s">
        <v>597</v>
      </c>
      <c r="M2" s="27" t="s">
        <v>607</v>
      </c>
      <c r="N2" s="25">
        <v>36</v>
      </c>
      <c r="O2" s="28">
        <v>1353</v>
      </c>
      <c r="P2" s="28">
        <f t="shared" ref="P2:P33" si="0">N2*O2</f>
        <v>48708</v>
      </c>
      <c r="Q2" s="29">
        <v>0.22459313986161278</v>
      </c>
      <c r="R2" s="28">
        <f t="shared" ref="R2:R33" si="1">P2-(P2*Q2)</f>
        <v>37768.517343620566</v>
      </c>
      <c r="W2" s="30" t="s">
        <v>588</v>
      </c>
      <c r="X2" s="30" t="s">
        <v>598</v>
      </c>
      <c r="Y2" s="31">
        <v>1133</v>
      </c>
    </row>
    <row r="3" spans="1:30" x14ac:dyDescent="0.35">
      <c r="A3" s="23">
        <v>2</v>
      </c>
      <c r="B3" s="23" t="s">
        <v>13</v>
      </c>
      <c r="C3" s="23" t="s">
        <v>14</v>
      </c>
      <c r="D3" s="23" t="s">
        <v>288</v>
      </c>
      <c r="E3" s="23" t="s">
        <v>194</v>
      </c>
      <c r="F3" s="25" t="s">
        <v>495</v>
      </c>
      <c r="G3" s="23" t="s">
        <v>401</v>
      </c>
      <c r="H3" s="23" t="s">
        <v>15</v>
      </c>
      <c r="I3" s="25" t="s">
        <v>182</v>
      </c>
      <c r="J3" s="26">
        <v>43196</v>
      </c>
      <c r="K3" s="26" t="s">
        <v>392</v>
      </c>
      <c r="L3" s="27" t="s">
        <v>590</v>
      </c>
      <c r="M3" s="27" t="s">
        <v>600</v>
      </c>
      <c r="N3" s="25">
        <v>36</v>
      </c>
      <c r="O3" s="28">
        <v>1323</v>
      </c>
      <c r="P3" s="28">
        <f t="shared" si="0"/>
        <v>47628</v>
      </c>
      <c r="Q3" s="29">
        <v>0.29762296491148765</v>
      </c>
      <c r="R3" s="28">
        <f t="shared" si="1"/>
        <v>33452.813427195666</v>
      </c>
      <c r="W3" s="30" t="s">
        <v>589</v>
      </c>
      <c r="X3" s="30" t="s">
        <v>599</v>
      </c>
      <c r="Y3" s="31">
        <v>1433</v>
      </c>
    </row>
    <row r="4" spans="1:30" x14ac:dyDescent="0.35">
      <c r="A4" s="23">
        <v>3</v>
      </c>
      <c r="B4" s="23" t="s">
        <v>16</v>
      </c>
      <c r="C4" s="23" t="s">
        <v>17</v>
      </c>
      <c r="D4" s="23" t="s">
        <v>289</v>
      </c>
      <c r="E4" s="23" t="s">
        <v>195</v>
      </c>
      <c r="F4" s="25" t="s">
        <v>496</v>
      </c>
      <c r="G4" s="23" t="s">
        <v>402</v>
      </c>
      <c r="H4" s="23" t="s">
        <v>18</v>
      </c>
      <c r="I4" s="25" t="s">
        <v>183</v>
      </c>
      <c r="J4" s="26">
        <v>43296</v>
      </c>
      <c r="K4" s="26" t="s">
        <v>391</v>
      </c>
      <c r="L4" s="27" t="s">
        <v>589</v>
      </c>
      <c r="M4" s="27" t="s">
        <v>599</v>
      </c>
      <c r="N4" s="25">
        <v>42</v>
      </c>
      <c r="O4" s="28">
        <v>1433</v>
      </c>
      <c r="P4" s="28">
        <f t="shared" si="0"/>
        <v>60186</v>
      </c>
      <c r="Q4" s="29">
        <v>0.283771754378635</v>
      </c>
      <c r="R4" s="28">
        <f t="shared" si="1"/>
        <v>43106.913190967476</v>
      </c>
      <c r="W4" s="30" t="s">
        <v>590</v>
      </c>
      <c r="X4" s="30" t="s">
        <v>600</v>
      </c>
      <c r="Y4" s="31">
        <v>1323</v>
      </c>
    </row>
    <row r="5" spans="1:30" x14ac:dyDescent="0.35">
      <c r="A5" s="23">
        <v>4</v>
      </c>
      <c r="B5" s="23" t="s">
        <v>19</v>
      </c>
      <c r="C5" s="23" t="s">
        <v>20</v>
      </c>
      <c r="D5" s="23" t="s">
        <v>290</v>
      </c>
      <c r="E5" s="23" t="s">
        <v>196</v>
      </c>
      <c r="F5" s="25" t="s">
        <v>497</v>
      </c>
      <c r="G5" s="23" t="s">
        <v>403</v>
      </c>
      <c r="H5" s="23" t="s">
        <v>21</v>
      </c>
      <c r="I5" s="25" t="s">
        <v>184</v>
      </c>
      <c r="J5" s="26">
        <v>43303</v>
      </c>
      <c r="K5" s="26" t="s">
        <v>391</v>
      </c>
      <c r="L5" s="27" t="s">
        <v>596</v>
      </c>
      <c r="M5" s="27" t="s">
        <v>606</v>
      </c>
      <c r="N5" s="25">
        <v>43</v>
      </c>
      <c r="O5" s="28">
        <v>1723</v>
      </c>
      <c r="P5" s="28">
        <f t="shared" si="0"/>
        <v>74089</v>
      </c>
      <c r="Q5" s="29">
        <v>0.23356466329988701</v>
      </c>
      <c r="R5" s="28">
        <f t="shared" si="1"/>
        <v>56784.427660774672</v>
      </c>
      <c r="W5" s="30" t="s">
        <v>591</v>
      </c>
      <c r="X5" s="30" t="s">
        <v>601</v>
      </c>
      <c r="Y5" s="31">
        <v>1253</v>
      </c>
    </row>
    <row r="6" spans="1:30" x14ac:dyDescent="0.35">
      <c r="A6" s="23">
        <v>5</v>
      </c>
      <c r="B6" s="23" t="s">
        <v>22</v>
      </c>
      <c r="C6" s="23" t="s">
        <v>23</v>
      </c>
      <c r="D6" s="23" t="s">
        <v>291</v>
      </c>
      <c r="E6" s="23" t="s">
        <v>197</v>
      </c>
      <c r="F6" s="25" t="s">
        <v>498</v>
      </c>
      <c r="G6" s="23" t="s">
        <v>404</v>
      </c>
      <c r="H6" s="23" t="s">
        <v>15</v>
      </c>
      <c r="I6" s="25" t="s">
        <v>182</v>
      </c>
      <c r="J6" s="26">
        <v>43228</v>
      </c>
      <c r="K6" s="26" t="s">
        <v>390</v>
      </c>
      <c r="L6" s="27" t="s">
        <v>594</v>
      </c>
      <c r="M6" s="27" t="s">
        <v>604</v>
      </c>
      <c r="N6" s="25">
        <v>43</v>
      </c>
      <c r="O6" s="28">
        <v>1231</v>
      </c>
      <c r="P6" s="28">
        <f t="shared" si="0"/>
        <v>52933</v>
      </c>
      <c r="Q6" s="29">
        <v>0.26735558434768281</v>
      </c>
      <c r="R6" s="28">
        <f t="shared" si="1"/>
        <v>38781.066853724107</v>
      </c>
      <c r="W6" s="30" t="s">
        <v>592</v>
      </c>
      <c r="X6" s="30" t="s">
        <v>602</v>
      </c>
      <c r="Y6" s="31">
        <v>1722</v>
      </c>
    </row>
    <row r="7" spans="1:30" x14ac:dyDescent="0.35">
      <c r="A7" s="23">
        <v>6</v>
      </c>
      <c r="B7" s="23" t="s">
        <v>24</v>
      </c>
      <c r="C7" s="23" t="s">
        <v>25</v>
      </c>
      <c r="D7" s="23" t="s">
        <v>292</v>
      </c>
      <c r="E7" s="23" t="s">
        <v>198</v>
      </c>
      <c r="F7" s="25" t="s">
        <v>499</v>
      </c>
      <c r="G7" s="23" t="s">
        <v>405</v>
      </c>
      <c r="H7" s="23" t="s">
        <v>15</v>
      </c>
      <c r="I7" s="25" t="s">
        <v>182</v>
      </c>
      <c r="J7" s="26">
        <v>43299</v>
      </c>
      <c r="K7" s="26" t="s">
        <v>391</v>
      </c>
      <c r="L7" s="27" t="s">
        <v>593</v>
      </c>
      <c r="M7" s="27" t="s">
        <v>603</v>
      </c>
      <c r="N7" s="25">
        <v>35</v>
      </c>
      <c r="O7" s="28">
        <v>1453</v>
      </c>
      <c r="P7" s="28">
        <f t="shared" si="0"/>
        <v>50855</v>
      </c>
      <c r="Q7" s="29">
        <v>0.133194246469936</v>
      </c>
      <c r="R7" s="28">
        <f t="shared" si="1"/>
        <v>44081.406595771405</v>
      </c>
      <c r="W7" s="30" t="s">
        <v>593</v>
      </c>
      <c r="X7" s="30" t="s">
        <v>603</v>
      </c>
      <c r="Y7" s="31">
        <v>1453</v>
      </c>
      <c r="AB7" s="32" t="s">
        <v>397</v>
      </c>
      <c r="AC7" s="32" t="s">
        <v>398</v>
      </c>
      <c r="AD7" s="32" t="s">
        <v>399</v>
      </c>
    </row>
    <row r="8" spans="1:30" x14ac:dyDescent="0.35">
      <c r="A8" s="23">
        <v>7</v>
      </c>
      <c r="B8" s="23" t="s">
        <v>26</v>
      </c>
      <c r="C8" s="23" t="s">
        <v>27</v>
      </c>
      <c r="D8" s="23" t="s">
        <v>293</v>
      </c>
      <c r="E8" s="23" t="s">
        <v>199</v>
      </c>
      <c r="F8" s="25" t="s">
        <v>500</v>
      </c>
      <c r="G8" s="23" t="s">
        <v>406</v>
      </c>
      <c r="H8" s="23" t="s">
        <v>18</v>
      </c>
      <c r="I8" s="25" t="s">
        <v>183</v>
      </c>
      <c r="J8" s="26">
        <v>43128</v>
      </c>
      <c r="K8" s="26" t="s">
        <v>388</v>
      </c>
      <c r="L8" s="27" t="s">
        <v>589</v>
      </c>
      <c r="M8" s="27" t="s">
        <v>599</v>
      </c>
      <c r="N8" s="25">
        <v>35</v>
      </c>
      <c r="O8" s="28">
        <v>1433</v>
      </c>
      <c r="P8" s="28">
        <f t="shared" si="0"/>
        <v>50155</v>
      </c>
      <c r="Q8" s="29">
        <v>0.2664781991148869</v>
      </c>
      <c r="R8" s="28">
        <f t="shared" si="1"/>
        <v>36789.785923392847</v>
      </c>
      <c r="W8" s="30" t="s">
        <v>594</v>
      </c>
      <c r="X8" s="30" t="s">
        <v>604</v>
      </c>
      <c r="Y8" s="31">
        <v>1231</v>
      </c>
      <c r="AA8" s="23" t="s">
        <v>382</v>
      </c>
      <c r="AB8" s="28">
        <f>DSUM($A$1:$R$95,$P$1,$AA$1:$AD$2)</f>
        <v>4880183</v>
      </c>
      <c r="AC8" s="28">
        <f>DAVERAGE($A$1:$R$95,$P$1,$AA$1:$AD$2)</f>
        <v>51916.840425531918</v>
      </c>
      <c r="AD8" s="27">
        <f>DCOUNT($A$1:$R$95,$P$1,$AA$1:$AD$2)</f>
        <v>94</v>
      </c>
    </row>
    <row r="9" spans="1:30" x14ac:dyDescent="0.35">
      <c r="A9" s="23">
        <v>8</v>
      </c>
      <c r="B9" s="23" t="s">
        <v>28</v>
      </c>
      <c r="C9" s="23" t="s">
        <v>29</v>
      </c>
      <c r="D9" s="23" t="s">
        <v>294</v>
      </c>
      <c r="E9" s="23" t="s">
        <v>200</v>
      </c>
      <c r="F9" s="25" t="s">
        <v>501</v>
      </c>
      <c r="G9" s="23" t="s">
        <v>407</v>
      </c>
      <c r="H9" s="23" t="s">
        <v>12</v>
      </c>
      <c r="I9" s="25" t="s">
        <v>182</v>
      </c>
      <c r="J9" s="26">
        <v>43239</v>
      </c>
      <c r="K9" s="26" t="s">
        <v>390</v>
      </c>
      <c r="L9" s="27" t="s">
        <v>593</v>
      </c>
      <c r="M9" s="27" t="s">
        <v>603</v>
      </c>
      <c r="N9" s="25">
        <v>43</v>
      </c>
      <c r="O9" s="28">
        <v>1453</v>
      </c>
      <c r="P9" s="28">
        <f t="shared" si="0"/>
        <v>62479</v>
      </c>
      <c r="Q9" s="29">
        <v>0.22892553432381099</v>
      </c>
      <c r="R9" s="28">
        <f t="shared" si="1"/>
        <v>48175.961540982615</v>
      </c>
      <c r="W9" s="30" t="s">
        <v>595</v>
      </c>
      <c r="X9" s="30" t="s">
        <v>605</v>
      </c>
      <c r="Y9" s="31">
        <v>1243</v>
      </c>
    </row>
    <row r="10" spans="1:30" x14ac:dyDescent="0.35">
      <c r="A10" s="23">
        <v>9</v>
      </c>
      <c r="B10" s="23" t="s">
        <v>30</v>
      </c>
      <c r="C10" s="23" t="s">
        <v>31</v>
      </c>
      <c r="D10" s="23" t="s">
        <v>295</v>
      </c>
      <c r="E10" s="23" t="s">
        <v>201</v>
      </c>
      <c r="F10" s="25" t="s">
        <v>502</v>
      </c>
      <c r="G10" s="23" t="s">
        <v>408</v>
      </c>
      <c r="H10" s="23" t="s">
        <v>18</v>
      </c>
      <c r="I10" s="25" t="s">
        <v>183</v>
      </c>
      <c r="J10" s="26">
        <v>43244</v>
      </c>
      <c r="K10" s="26" t="s">
        <v>390</v>
      </c>
      <c r="L10" s="27" t="s">
        <v>593</v>
      </c>
      <c r="M10" s="27" t="s">
        <v>603</v>
      </c>
      <c r="N10" s="25">
        <v>36</v>
      </c>
      <c r="O10" s="28">
        <v>1453</v>
      </c>
      <c r="P10" s="28">
        <f>N13*O13</f>
        <v>39392</v>
      </c>
      <c r="Q10" s="29">
        <v>0.23133131731339701</v>
      </c>
      <c r="R10" s="28">
        <f>P13-(P13*Q13)</f>
        <v>30061.473540226336</v>
      </c>
      <c r="W10" s="30" t="s">
        <v>596</v>
      </c>
      <c r="X10" s="30" t="s">
        <v>606</v>
      </c>
      <c r="Y10" s="31">
        <v>1723</v>
      </c>
      <c r="AA10" s="23" t="s">
        <v>384</v>
      </c>
      <c r="AB10" s="28">
        <f>DSUM($A$1:$R$95,$R$1,$AA$1:$AD$2)</f>
        <v>3793494.8758117319</v>
      </c>
      <c r="AC10" s="28">
        <f>DAVERAGE($A$1:$R$95,$R$1,$AA$1:$AD$2)</f>
        <v>40356.328466082254</v>
      </c>
      <c r="AD10" s="27">
        <f>DCOUNT($A$1:$R$95,$R$1,$AA$1:$AD$2)</f>
        <v>94</v>
      </c>
    </row>
    <row r="11" spans="1:30" x14ac:dyDescent="0.35">
      <c r="A11" s="23">
        <v>13</v>
      </c>
      <c r="B11" s="23" t="s">
        <v>32</v>
      </c>
      <c r="C11" s="23" t="s">
        <v>33</v>
      </c>
      <c r="D11" s="23" t="s">
        <v>296</v>
      </c>
      <c r="E11" s="23" t="s">
        <v>202</v>
      </c>
      <c r="F11" s="25" t="s">
        <v>503</v>
      </c>
      <c r="G11" s="23" t="s">
        <v>409</v>
      </c>
      <c r="H11" s="23" t="s">
        <v>12</v>
      </c>
      <c r="I11" s="25" t="s">
        <v>182</v>
      </c>
      <c r="J11" s="26">
        <v>43132</v>
      </c>
      <c r="K11" s="26" t="s">
        <v>386</v>
      </c>
      <c r="L11" s="27" t="s">
        <v>593</v>
      </c>
      <c r="M11" s="27" t="s">
        <v>603</v>
      </c>
      <c r="N11" s="25">
        <v>43</v>
      </c>
      <c r="O11" s="28">
        <v>1453</v>
      </c>
      <c r="P11" s="28">
        <f t="shared" si="0"/>
        <v>62479</v>
      </c>
      <c r="Q11" s="29">
        <v>0.223364344369472</v>
      </c>
      <c r="R11" s="28">
        <f t="shared" si="1"/>
        <v>48523.419128139758</v>
      </c>
      <c r="W11" s="30" t="s">
        <v>597</v>
      </c>
      <c r="X11" s="30" t="s">
        <v>607</v>
      </c>
      <c r="Y11" s="31">
        <v>1353</v>
      </c>
    </row>
    <row r="12" spans="1:30" x14ac:dyDescent="0.35">
      <c r="A12" s="23">
        <v>11</v>
      </c>
      <c r="B12" s="23" t="s">
        <v>34</v>
      </c>
      <c r="C12" s="23" t="s">
        <v>35</v>
      </c>
      <c r="D12" s="23" t="s">
        <v>297</v>
      </c>
      <c r="E12" s="23" t="s">
        <v>203</v>
      </c>
      <c r="F12" s="25" t="s">
        <v>504</v>
      </c>
      <c r="G12" s="23" t="s">
        <v>410</v>
      </c>
      <c r="H12" s="23" t="s">
        <v>15</v>
      </c>
      <c r="I12" s="25" t="s">
        <v>182</v>
      </c>
      <c r="J12" s="26">
        <v>43209</v>
      </c>
      <c r="K12" s="26" t="s">
        <v>392</v>
      </c>
      <c r="L12" s="27" t="s">
        <v>596</v>
      </c>
      <c r="M12" s="27" t="s">
        <v>606</v>
      </c>
      <c r="N12" s="25">
        <v>36</v>
      </c>
      <c r="O12" s="28">
        <v>1723</v>
      </c>
      <c r="P12" s="28">
        <f t="shared" si="0"/>
        <v>62028</v>
      </c>
      <c r="Q12" s="29">
        <v>0.26323745392343201</v>
      </c>
      <c r="R12" s="28">
        <f t="shared" si="1"/>
        <v>45699.907208037359</v>
      </c>
    </row>
    <row r="13" spans="1:30" x14ac:dyDescent="0.35">
      <c r="A13" s="23">
        <v>12</v>
      </c>
      <c r="B13" s="23" t="s">
        <v>36</v>
      </c>
      <c r="C13" s="23" t="s">
        <v>37</v>
      </c>
      <c r="D13" s="23" t="s">
        <v>298</v>
      </c>
      <c r="E13" s="23" t="s">
        <v>204</v>
      </c>
      <c r="F13" s="25" t="s">
        <v>505</v>
      </c>
      <c r="G13" s="23" t="s">
        <v>411</v>
      </c>
      <c r="H13" s="23" t="s">
        <v>18</v>
      </c>
      <c r="I13" s="25" t="s">
        <v>183</v>
      </c>
      <c r="J13" s="26">
        <v>43200</v>
      </c>
      <c r="K13" s="26" t="s">
        <v>392</v>
      </c>
      <c r="L13" s="27" t="s">
        <v>594</v>
      </c>
      <c r="M13" s="27" t="s">
        <v>604</v>
      </c>
      <c r="N13" s="25">
        <v>32</v>
      </c>
      <c r="O13" s="28">
        <v>1231</v>
      </c>
      <c r="P13" s="28">
        <f t="shared" si="0"/>
        <v>39392</v>
      </c>
      <c r="Q13" s="29">
        <v>0.23686348648897401</v>
      </c>
      <c r="R13" s="28">
        <f t="shared" si="1"/>
        <v>30061.473540226336</v>
      </c>
    </row>
    <row r="14" spans="1:30" x14ac:dyDescent="0.35">
      <c r="A14" s="23">
        <v>13</v>
      </c>
      <c r="B14" s="23" t="s">
        <v>38</v>
      </c>
      <c r="C14" s="23" t="s">
        <v>39</v>
      </c>
      <c r="D14" s="23" t="s">
        <v>299</v>
      </c>
      <c r="E14" s="23" t="s">
        <v>205</v>
      </c>
      <c r="F14" s="25" t="s">
        <v>506</v>
      </c>
      <c r="G14" s="23" t="s">
        <v>412</v>
      </c>
      <c r="H14" s="23" t="s">
        <v>12</v>
      </c>
      <c r="I14" s="25" t="s">
        <v>182</v>
      </c>
      <c r="J14" s="26">
        <v>43103</v>
      </c>
      <c r="K14" s="26" t="s">
        <v>388</v>
      </c>
      <c r="L14" s="27" t="s">
        <v>595</v>
      </c>
      <c r="M14" s="27" t="s">
        <v>605</v>
      </c>
      <c r="N14" s="25">
        <v>36</v>
      </c>
      <c r="O14" s="28">
        <v>1243</v>
      </c>
      <c r="P14" s="28">
        <f t="shared" si="0"/>
        <v>44748</v>
      </c>
      <c r="Q14" s="29">
        <v>0.124643318337884</v>
      </c>
      <c r="R14" s="28">
        <f t="shared" si="1"/>
        <v>39170.460791016369</v>
      </c>
    </row>
    <row r="15" spans="1:30" x14ac:dyDescent="0.35">
      <c r="A15" s="23">
        <v>14</v>
      </c>
      <c r="B15" s="23" t="s">
        <v>40</v>
      </c>
      <c r="C15" s="23" t="s">
        <v>41</v>
      </c>
      <c r="D15" s="23" t="s">
        <v>300</v>
      </c>
      <c r="E15" s="23" t="s">
        <v>206</v>
      </c>
      <c r="F15" s="25" t="s">
        <v>507</v>
      </c>
      <c r="G15" s="23" t="s">
        <v>413</v>
      </c>
      <c r="H15" s="23" t="s">
        <v>15</v>
      </c>
      <c r="I15" s="25" t="s">
        <v>182</v>
      </c>
      <c r="J15" s="26">
        <v>43164</v>
      </c>
      <c r="K15" s="26" t="s">
        <v>387</v>
      </c>
      <c r="L15" s="27" t="s">
        <v>590</v>
      </c>
      <c r="M15" s="27" t="s">
        <v>600</v>
      </c>
      <c r="N15" s="25">
        <v>43</v>
      </c>
      <c r="O15" s="28">
        <v>1323</v>
      </c>
      <c r="P15" s="28">
        <f t="shared" si="0"/>
        <v>56889</v>
      </c>
      <c r="Q15" s="29">
        <v>0.249328123583897</v>
      </c>
      <c r="R15" s="28">
        <f t="shared" si="1"/>
        <v>42704.972377435683</v>
      </c>
    </row>
    <row r="16" spans="1:30" x14ac:dyDescent="0.35">
      <c r="A16" s="23">
        <v>15</v>
      </c>
      <c r="B16" s="23" t="s">
        <v>42</v>
      </c>
      <c r="C16" s="23" t="s">
        <v>43</v>
      </c>
      <c r="D16" s="23" t="s">
        <v>301</v>
      </c>
      <c r="E16" s="23" t="s">
        <v>207</v>
      </c>
      <c r="F16" s="25" t="s">
        <v>508</v>
      </c>
      <c r="G16" s="23" t="s">
        <v>414</v>
      </c>
      <c r="H16" s="23" t="s">
        <v>15</v>
      </c>
      <c r="I16" s="25" t="s">
        <v>182</v>
      </c>
      <c r="J16" s="26">
        <v>43125</v>
      </c>
      <c r="K16" s="26" t="s">
        <v>388</v>
      </c>
      <c r="L16" s="27" t="s">
        <v>594</v>
      </c>
      <c r="M16" s="27" t="s">
        <v>604</v>
      </c>
      <c r="N16" s="25">
        <v>43</v>
      </c>
      <c r="O16" s="28">
        <v>1231</v>
      </c>
      <c r="P16" s="28">
        <f t="shared" si="0"/>
        <v>52933</v>
      </c>
      <c r="Q16" s="29">
        <v>0.22391337316638199</v>
      </c>
      <c r="R16" s="28">
        <f t="shared" si="1"/>
        <v>41080.593418183904</v>
      </c>
    </row>
    <row r="17" spans="1:18" x14ac:dyDescent="0.35">
      <c r="A17" s="23">
        <v>16</v>
      </c>
      <c r="B17" s="23" t="s">
        <v>44</v>
      </c>
      <c r="C17" s="23" t="s">
        <v>45</v>
      </c>
      <c r="D17" s="23" t="s">
        <v>302</v>
      </c>
      <c r="E17" s="23" t="s">
        <v>208</v>
      </c>
      <c r="F17" s="25" t="s">
        <v>509</v>
      </c>
      <c r="G17" s="23" t="s">
        <v>415</v>
      </c>
      <c r="H17" s="23" t="s">
        <v>15</v>
      </c>
      <c r="I17" s="25" t="s">
        <v>182</v>
      </c>
      <c r="J17" s="26">
        <v>43167</v>
      </c>
      <c r="K17" s="26" t="s">
        <v>387</v>
      </c>
      <c r="L17" s="27" t="s">
        <v>591</v>
      </c>
      <c r="M17" s="27" t="s">
        <v>601</v>
      </c>
      <c r="N17" s="25">
        <v>36</v>
      </c>
      <c r="O17" s="28">
        <v>1253</v>
      </c>
      <c r="P17" s="28">
        <f t="shared" si="0"/>
        <v>45108</v>
      </c>
      <c r="Q17" s="29">
        <v>0.234898821416338</v>
      </c>
      <c r="R17" s="28">
        <f t="shared" si="1"/>
        <v>34512.183963551826</v>
      </c>
    </row>
    <row r="18" spans="1:18" x14ac:dyDescent="0.35">
      <c r="A18" s="23">
        <v>17</v>
      </c>
      <c r="B18" s="23" t="s">
        <v>46</v>
      </c>
      <c r="C18" s="23" t="s">
        <v>47</v>
      </c>
      <c r="D18" s="23" t="s">
        <v>303</v>
      </c>
      <c r="E18" s="23" t="s">
        <v>209</v>
      </c>
      <c r="F18" s="25" t="s">
        <v>510</v>
      </c>
      <c r="G18" s="23" t="s">
        <v>416</v>
      </c>
      <c r="H18" s="23" t="s">
        <v>18</v>
      </c>
      <c r="I18" s="25" t="s">
        <v>183</v>
      </c>
      <c r="J18" s="26">
        <v>43126</v>
      </c>
      <c r="K18" s="26" t="s">
        <v>388</v>
      </c>
      <c r="L18" s="27" t="s">
        <v>596</v>
      </c>
      <c r="M18" s="27" t="s">
        <v>606</v>
      </c>
      <c r="N18" s="25">
        <v>43</v>
      </c>
      <c r="O18" s="28">
        <v>1723</v>
      </c>
      <c r="P18" s="28">
        <f t="shared" si="0"/>
        <v>74089</v>
      </c>
      <c r="Q18" s="29">
        <v>0.15567527865261088</v>
      </c>
      <c r="R18" s="28">
        <f t="shared" si="1"/>
        <v>62555.174279906714</v>
      </c>
    </row>
    <row r="19" spans="1:18" x14ac:dyDescent="0.35">
      <c r="A19" s="23">
        <v>18</v>
      </c>
      <c r="B19" s="23" t="s">
        <v>48</v>
      </c>
      <c r="C19" s="23" t="s">
        <v>49</v>
      </c>
      <c r="D19" s="23" t="s">
        <v>304</v>
      </c>
      <c r="E19" s="23" t="s">
        <v>210</v>
      </c>
      <c r="F19" s="25" t="s">
        <v>511</v>
      </c>
      <c r="G19" s="23" t="s">
        <v>417</v>
      </c>
      <c r="H19" s="23" t="s">
        <v>15</v>
      </c>
      <c r="I19" s="25" t="s">
        <v>182</v>
      </c>
      <c r="J19" s="26">
        <v>43231</v>
      </c>
      <c r="K19" s="26" t="s">
        <v>390</v>
      </c>
      <c r="L19" s="27" t="s">
        <v>590</v>
      </c>
      <c r="M19" s="27" t="s">
        <v>600</v>
      </c>
      <c r="N19" s="25">
        <v>43</v>
      </c>
      <c r="O19" s="28">
        <v>1323</v>
      </c>
      <c r="P19" s="28">
        <f t="shared" si="0"/>
        <v>56889</v>
      </c>
      <c r="Q19" s="29">
        <v>0.24889969732121639</v>
      </c>
      <c r="R19" s="28">
        <f t="shared" si="1"/>
        <v>42729.345119093319</v>
      </c>
    </row>
    <row r="20" spans="1:18" x14ac:dyDescent="0.35">
      <c r="A20" s="23">
        <v>19</v>
      </c>
      <c r="B20" s="23" t="s">
        <v>50</v>
      </c>
      <c r="C20" s="23" t="s">
        <v>51</v>
      </c>
      <c r="D20" s="23" t="s">
        <v>305</v>
      </c>
      <c r="E20" s="23" t="s">
        <v>211</v>
      </c>
      <c r="F20" s="25" t="s">
        <v>512</v>
      </c>
      <c r="G20" s="23" t="s">
        <v>418</v>
      </c>
      <c r="H20" s="23" t="s">
        <v>21</v>
      </c>
      <c r="I20" s="25" t="s">
        <v>184</v>
      </c>
      <c r="J20" s="26">
        <v>43174</v>
      </c>
      <c r="K20" s="26" t="s">
        <v>387</v>
      </c>
      <c r="L20" s="27" t="s">
        <v>594</v>
      </c>
      <c r="M20" s="27" t="s">
        <v>604</v>
      </c>
      <c r="N20" s="25">
        <v>43</v>
      </c>
      <c r="O20" s="28">
        <v>1231</v>
      </c>
      <c r="P20" s="28">
        <f>N23*O23</f>
        <v>61619</v>
      </c>
      <c r="Q20" s="29">
        <v>0.12654333285824401</v>
      </c>
      <c r="R20" s="28">
        <f>P23-(P23*Q23)</f>
        <v>45870.219111249404</v>
      </c>
    </row>
    <row r="21" spans="1:18" x14ac:dyDescent="0.35">
      <c r="A21" s="23">
        <v>23</v>
      </c>
      <c r="B21" s="23" t="s">
        <v>52</v>
      </c>
      <c r="C21" s="23" t="s">
        <v>53</v>
      </c>
      <c r="D21" s="23" t="s">
        <v>306</v>
      </c>
      <c r="E21" s="23" t="s">
        <v>212</v>
      </c>
      <c r="F21" s="25" t="s">
        <v>513</v>
      </c>
      <c r="G21" s="23" t="s">
        <v>419</v>
      </c>
      <c r="H21" s="23" t="s">
        <v>12</v>
      </c>
      <c r="I21" s="25" t="s">
        <v>182</v>
      </c>
      <c r="J21" s="26">
        <v>43169</v>
      </c>
      <c r="K21" s="26" t="s">
        <v>387</v>
      </c>
      <c r="L21" s="27" t="s">
        <v>589</v>
      </c>
      <c r="M21" s="27" t="s">
        <v>599</v>
      </c>
      <c r="N21" s="25">
        <v>36</v>
      </c>
      <c r="O21" s="28">
        <v>1433</v>
      </c>
      <c r="P21" s="28">
        <f t="shared" si="0"/>
        <v>51588</v>
      </c>
      <c r="Q21" s="29">
        <v>0.23618334685627601</v>
      </c>
      <c r="R21" s="28">
        <f t="shared" si="1"/>
        <v>39403.773502378433</v>
      </c>
    </row>
    <row r="22" spans="1:18" x14ac:dyDescent="0.35">
      <c r="A22" s="23">
        <v>21</v>
      </c>
      <c r="B22" s="23" t="s">
        <v>54</v>
      </c>
      <c r="C22" s="23" t="s">
        <v>55</v>
      </c>
      <c r="D22" s="23" t="s">
        <v>307</v>
      </c>
      <c r="E22" s="23" t="s">
        <v>213</v>
      </c>
      <c r="F22" s="25" t="s">
        <v>514</v>
      </c>
      <c r="G22" s="23" t="s">
        <v>420</v>
      </c>
      <c r="H22" s="23" t="s">
        <v>15</v>
      </c>
      <c r="I22" s="25" t="s">
        <v>182</v>
      </c>
      <c r="J22" s="26">
        <v>43138</v>
      </c>
      <c r="K22" s="26" t="s">
        <v>386</v>
      </c>
      <c r="L22" s="27" t="s">
        <v>592</v>
      </c>
      <c r="M22" s="27" t="s">
        <v>602</v>
      </c>
      <c r="N22" s="25">
        <v>25</v>
      </c>
      <c r="O22" s="28">
        <v>1722</v>
      </c>
      <c r="P22" s="28">
        <f t="shared" si="0"/>
        <v>43050</v>
      </c>
      <c r="Q22" s="29">
        <v>0.26432747914633598</v>
      </c>
      <c r="R22" s="28">
        <f t="shared" si="1"/>
        <v>31670.702022750236</v>
      </c>
    </row>
    <row r="23" spans="1:18" x14ac:dyDescent="0.35">
      <c r="A23" s="23">
        <v>22</v>
      </c>
      <c r="B23" s="23" t="s">
        <v>56</v>
      </c>
      <c r="C23" s="23" t="s">
        <v>57</v>
      </c>
      <c r="D23" s="23" t="s">
        <v>308</v>
      </c>
      <c r="E23" s="23" t="s">
        <v>214</v>
      </c>
      <c r="F23" s="25" t="s">
        <v>515</v>
      </c>
      <c r="G23" s="23" t="s">
        <v>421</v>
      </c>
      <c r="H23" s="23" t="s">
        <v>21</v>
      </c>
      <c r="I23" s="25" t="s">
        <v>184</v>
      </c>
      <c r="J23" s="26">
        <v>43115</v>
      </c>
      <c r="K23" s="26" t="s">
        <v>388</v>
      </c>
      <c r="L23" s="27" t="s">
        <v>589</v>
      </c>
      <c r="M23" s="27" t="s">
        <v>599</v>
      </c>
      <c r="N23" s="25">
        <v>43</v>
      </c>
      <c r="O23" s="28">
        <v>1433</v>
      </c>
      <c r="P23" s="28">
        <f t="shared" si="0"/>
        <v>61619</v>
      </c>
      <c r="Q23" s="29">
        <v>0.25558319493582499</v>
      </c>
      <c r="R23" s="28">
        <f t="shared" si="1"/>
        <v>45870.219111249404</v>
      </c>
    </row>
    <row r="24" spans="1:18" x14ac:dyDescent="0.35">
      <c r="A24" s="23">
        <v>23</v>
      </c>
      <c r="B24" s="23" t="s">
        <v>58</v>
      </c>
      <c r="C24" s="23" t="s">
        <v>59</v>
      </c>
      <c r="D24" s="23" t="s">
        <v>309</v>
      </c>
      <c r="E24" s="23" t="s">
        <v>215</v>
      </c>
      <c r="F24" s="25" t="s">
        <v>516</v>
      </c>
      <c r="G24" s="23" t="s">
        <v>422</v>
      </c>
      <c r="H24" s="23" t="s">
        <v>12</v>
      </c>
      <c r="I24" s="25" t="s">
        <v>182</v>
      </c>
      <c r="J24" s="26">
        <v>43306</v>
      </c>
      <c r="K24" s="26" t="s">
        <v>391</v>
      </c>
      <c r="L24" s="27" t="s">
        <v>590</v>
      </c>
      <c r="M24" s="27" t="s">
        <v>600</v>
      </c>
      <c r="N24" s="25">
        <v>43</v>
      </c>
      <c r="O24" s="28">
        <v>1323</v>
      </c>
      <c r="P24" s="28">
        <f t="shared" si="0"/>
        <v>56889</v>
      </c>
      <c r="Q24" s="29">
        <v>0.26788562863559801</v>
      </c>
      <c r="R24" s="28">
        <f t="shared" si="1"/>
        <v>41649.254472549466</v>
      </c>
    </row>
    <row r="25" spans="1:18" x14ac:dyDescent="0.35">
      <c r="A25" s="23">
        <v>24</v>
      </c>
      <c r="B25" s="23" t="s">
        <v>60</v>
      </c>
      <c r="C25" s="23" t="s">
        <v>61</v>
      </c>
      <c r="D25" s="23" t="s">
        <v>310</v>
      </c>
      <c r="E25" s="23" t="s">
        <v>216</v>
      </c>
      <c r="F25" s="25" t="s">
        <v>517</v>
      </c>
      <c r="G25" s="23" t="s">
        <v>423</v>
      </c>
      <c r="H25" s="23" t="s">
        <v>21</v>
      </c>
      <c r="I25" s="25" t="s">
        <v>184</v>
      </c>
      <c r="J25" s="26">
        <v>43101</v>
      </c>
      <c r="K25" s="26" t="s">
        <v>388</v>
      </c>
      <c r="L25" s="27" t="s">
        <v>593</v>
      </c>
      <c r="M25" s="27" t="s">
        <v>603</v>
      </c>
      <c r="N25" s="25">
        <v>43</v>
      </c>
      <c r="O25" s="28">
        <v>1453</v>
      </c>
      <c r="P25" s="28">
        <f t="shared" si="0"/>
        <v>62479</v>
      </c>
      <c r="Q25" s="29">
        <v>0.22731363435570001</v>
      </c>
      <c r="R25" s="28">
        <f t="shared" si="1"/>
        <v>48276.67143909022</v>
      </c>
    </row>
    <row r="26" spans="1:18" x14ac:dyDescent="0.35">
      <c r="A26" s="23">
        <v>25</v>
      </c>
      <c r="B26" s="23" t="s">
        <v>62</v>
      </c>
      <c r="C26" s="23" t="s">
        <v>63</v>
      </c>
      <c r="D26" s="23" t="s">
        <v>311</v>
      </c>
      <c r="E26" s="23" t="s">
        <v>217</v>
      </c>
      <c r="F26" s="25" t="s">
        <v>518</v>
      </c>
      <c r="G26" s="23" t="s">
        <v>424</v>
      </c>
      <c r="H26" s="23" t="s">
        <v>12</v>
      </c>
      <c r="I26" s="25" t="s">
        <v>182</v>
      </c>
      <c r="J26" s="26">
        <v>43240</v>
      </c>
      <c r="K26" s="26" t="s">
        <v>390</v>
      </c>
      <c r="L26" s="27" t="s">
        <v>592</v>
      </c>
      <c r="M26" s="27" t="s">
        <v>602</v>
      </c>
      <c r="N26" s="25">
        <v>43</v>
      </c>
      <c r="O26" s="28">
        <v>1722</v>
      </c>
      <c r="P26" s="28">
        <f t="shared" si="0"/>
        <v>74046</v>
      </c>
      <c r="Q26" s="29">
        <v>0.23387371492432299</v>
      </c>
      <c r="R26" s="28">
        <f t="shared" si="1"/>
        <v>56728.586904713578</v>
      </c>
    </row>
    <row r="27" spans="1:18" x14ac:dyDescent="0.35">
      <c r="A27" s="23">
        <v>26</v>
      </c>
      <c r="B27" s="23" t="s">
        <v>64</v>
      </c>
      <c r="C27" s="23" t="s">
        <v>65</v>
      </c>
      <c r="D27" s="23" t="s">
        <v>312</v>
      </c>
      <c r="E27" s="23" t="s">
        <v>218</v>
      </c>
      <c r="F27" s="25" t="s">
        <v>519</v>
      </c>
      <c r="G27" s="23" t="s">
        <v>425</v>
      </c>
      <c r="H27" s="23" t="s">
        <v>18</v>
      </c>
      <c r="I27" s="25" t="s">
        <v>183</v>
      </c>
      <c r="J27" s="26">
        <v>43161</v>
      </c>
      <c r="K27" s="26" t="s">
        <v>387</v>
      </c>
      <c r="L27" s="27" t="s">
        <v>588</v>
      </c>
      <c r="M27" s="27" t="s">
        <v>598</v>
      </c>
      <c r="N27" s="25">
        <v>32</v>
      </c>
      <c r="O27" s="28">
        <v>1133</v>
      </c>
      <c r="P27" s="28">
        <f t="shared" si="0"/>
        <v>36256</v>
      </c>
      <c r="Q27" s="29">
        <v>0.27243372293187001</v>
      </c>
      <c r="R27" s="28">
        <f t="shared" si="1"/>
        <v>26378.642941382121</v>
      </c>
    </row>
    <row r="28" spans="1:18" x14ac:dyDescent="0.35">
      <c r="A28" s="23">
        <v>27</v>
      </c>
      <c r="B28" s="23" t="s">
        <v>66</v>
      </c>
      <c r="C28" s="23" t="s">
        <v>67</v>
      </c>
      <c r="D28" s="23" t="s">
        <v>313</v>
      </c>
      <c r="E28" s="23" t="s">
        <v>219</v>
      </c>
      <c r="F28" s="25" t="s">
        <v>520</v>
      </c>
      <c r="G28" s="23" t="s">
        <v>426</v>
      </c>
      <c r="H28" s="23" t="s">
        <v>12</v>
      </c>
      <c r="I28" s="25" t="s">
        <v>182</v>
      </c>
      <c r="J28" s="26">
        <v>43160</v>
      </c>
      <c r="K28" s="26" t="s">
        <v>387</v>
      </c>
      <c r="L28" s="27" t="s">
        <v>596</v>
      </c>
      <c r="M28" s="27" t="s">
        <v>606</v>
      </c>
      <c r="N28" s="25">
        <v>43</v>
      </c>
      <c r="O28" s="28">
        <v>1723</v>
      </c>
      <c r="P28" s="28">
        <f t="shared" si="0"/>
        <v>74089</v>
      </c>
      <c r="Q28" s="29">
        <v>0.22338742591994101</v>
      </c>
      <c r="R28" s="28">
        <f t="shared" si="1"/>
        <v>57538.449001017492</v>
      </c>
    </row>
    <row r="29" spans="1:18" x14ac:dyDescent="0.35">
      <c r="A29" s="23">
        <v>28</v>
      </c>
      <c r="B29" s="23" t="s">
        <v>42</v>
      </c>
      <c r="C29" s="23" t="s">
        <v>68</v>
      </c>
      <c r="D29" s="23" t="s">
        <v>314</v>
      </c>
      <c r="E29" s="23" t="s">
        <v>220</v>
      </c>
      <c r="F29" s="25" t="s">
        <v>521</v>
      </c>
      <c r="G29" s="23" t="s">
        <v>427</v>
      </c>
      <c r="H29" s="23" t="s">
        <v>15</v>
      </c>
      <c r="I29" s="25" t="s">
        <v>182</v>
      </c>
      <c r="J29" s="26">
        <v>43251</v>
      </c>
      <c r="K29" s="26" t="s">
        <v>390</v>
      </c>
      <c r="L29" s="27" t="s">
        <v>597</v>
      </c>
      <c r="M29" s="27" t="s">
        <v>607</v>
      </c>
      <c r="N29" s="25">
        <v>43</v>
      </c>
      <c r="O29" s="28">
        <v>1353</v>
      </c>
      <c r="P29" s="28">
        <f t="shared" si="0"/>
        <v>58179</v>
      </c>
      <c r="Q29" s="29">
        <v>0.14293884913553201</v>
      </c>
      <c r="R29" s="28">
        <f t="shared" si="1"/>
        <v>49862.960696143884</v>
      </c>
    </row>
    <row r="30" spans="1:18" x14ac:dyDescent="0.35">
      <c r="A30" s="23">
        <v>29</v>
      </c>
      <c r="B30" s="23" t="s">
        <v>69</v>
      </c>
      <c r="C30" s="23" t="s">
        <v>70</v>
      </c>
      <c r="D30" s="23" t="s">
        <v>315</v>
      </c>
      <c r="E30" s="23" t="s">
        <v>221</v>
      </c>
      <c r="F30" s="25" t="s">
        <v>522</v>
      </c>
      <c r="G30" s="23" t="s">
        <v>428</v>
      </c>
      <c r="H30" s="23" t="s">
        <v>18</v>
      </c>
      <c r="I30" s="25" t="s">
        <v>183</v>
      </c>
      <c r="J30" s="26">
        <v>43241</v>
      </c>
      <c r="K30" s="26" t="s">
        <v>390</v>
      </c>
      <c r="L30" s="27" t="s">
        <v>590</v>
      </c>
      <c r="M30" s="27" t="s">
        <v>600</v>
      </c>
      <c r="N30" s="25">
        <v>32</v>
      </c>
      <c r="O30" s="28">
        <v>1323</v>
      </c>
      <c r="P30" s="28">
        <f>N33*O33</f>
        <v>47355</v>
      </c>
      <c r="Q30" s="29">
        <v>0.122631547886941</v>
      </c>
      <c r="R30" s="28">
        <f>P33-(P33*Q33)</f>
        <v>33721.805837402993</v>
      </c>
    </row>
    <row r="31" spans="1:18" x14ac:dyDescent="0.35">
      <c r="A31" s="23">
        <v>33</v>
      </c>
      <c r="B31" s="23" t="s">
        <v>71</v>
      </c>
      <c r="C31" s="23" t="s">
        <v>72</v>
      </c>
      <c r="D31" s="23" t="s">
        <v>316</v>
      </c>
      <c r="E31" s="23" t="s">
        <v>222</v>
      </c>
      <c r="F31" s="25" t="s">
        <v>523</v>
      </c>
      <c r="G31" s="23" t="s">
        <v>429</v>
      </c>
      <c r="H31" s="23" t="s">
        <v>21</v>
      </c>
      <c r="I31" s="25" t="s">
        <v>184</v>
      </c>
      <c r="J31" s="26">
        <v>43222</v>
      </c>
      <c r="K31" s="26" t="s">
        <v>390</v>
      </c>
      <c r="L31" s="27" t="s">
        <v>591</v>
      </c>
      <c r="M31" s="27" t="s">
        <v>601</v>
      </c>
      <c r="N31" s="25">
        <v>43</v>
      </c>
      <c r="O31" s="28">
        <v>1253</v>
      </c>
      <c r="P31" s="28">
        <f t="shared" si="0"/>
        <v>53879</v>
      </c>
      <c r="Q31" s="29">
        <v>0.25785689464455586</v>
      </c>
      <c r="R31" s="28">
        <f t="shared" si="1"/>
        <v>39985.928373445975</v>
      </c>
    </row>
    <row r="32" spans="1:18" x14ac:dyDescent="0.35">
      <c r="A32" s="23">
        <v>31</v>
      </c>
      <c r="B32" s="23" t="s">
        <v>73</v>
      </c>
      <c r="C32" s="23" t="s">
        <v>74</v>
      </c>
      <c r="D32" s="23" t="s">
        <v>317</v>
      </c>
      <c r="E32" s="23" t="s">
        <v>223</v>
      </c>
      <c r="F32" s="25" t="s">
        <v>524</v>
      </c>
      <c r="G32" s="23" t="s">
        <v>430</v>
      </c>
      <c r="H32" s="23" t="s">
        <v>15</v>
      </c>
      <c r="I32" s="25" t="s">
        <v>182</v>
      </c>
      <c r="J32" s="26">
        <v>43263</v>
      </c>
      <c r="K32" s="26" t="s">
        <v>389</v>
      </c>
      <c r="L32" s="27" t="s">
        <v>588</v>
      </c>
      <c r="M32" s="27" t="s">
        <v>598</v>
      </c>
      <c r="N32" s="25">
        <v>25</v>
      </c>
      <c r="O32" s="28">
        <v>1133</v>
      </c>
      <c r="P32" s="28">
        <f t="shared" si="0"/>
        <v>28325</v>
      </c>
      <c r="Q32" s="29">
        <v>0.24174438557441891</v>
      </c>
      <c r="R32" s="28">
        <f t="shared" si="1"/>
        <v>21477.590278604584</v>
      </c>
    </row>
    <row r="33" spans="1:18" x14ac:dyDescent="0.35">
      <c r="A33" s="23">
        <v>32</v>
      </c>
      <c r="B33" s="23" t="s">
        <v>44</v>
      </c>
      <c r="C33" s="23" t="s">
        <v>17</v>
      </c>
      <c r="D33" s="23" t="s">
        <v>318</v>
      </c>
      <c r="E33" s="23" t="s">
        <v>224</v>
      </c>
      <c r="F33" s="25" t="s">
        <v>525</v>
      </c>
      <c r="G33" s="23" t="s">
        <v>431</v>
      </c>
      <c r="H33" s="23" t="s">
        <v>15</v>
      </c>
      <c r="I33" s="25" t="s">
        <v>182</v>
      </c>
      <c r="J33" s="26">
        <v>43282</v>
      </c>
      <c r="K33" s="26" t="s">
        <v>391</v>
      </c>
      <c r="L33" s="27" t="s">
        <v>597</v>
      </c>
      <c r="M33" s="27" t="s">
        <v>607</v>
      </c>
      <c r="N33" s="25">
        <v>35</v>
      </c>
      <c r="O33" s="28">
        <v>1353</v>
      </c>
      <c r="P33" s="28">
        <f t="shared" si="0"/>
        <v>47355</v>
      </c>
      <c r="Q33" s="29">
        <v>0.28789344657580002</v>
      </c>
      <c r="R33" s="28">
        <f t="shared" si="1"/>
        <v>33721.805837402993</v>
      </c>
    </row>
    <row r="34" spans="1:18" x14ac:dyDescent="0.35">
      <c r="A34" s="23">
        <v>33</v>
      </c>
      <c r="B34" s="23" t="s">
        <v>75</v>
      </c>
      <c r="C34" s="23" t="s">
        <v>76</v>
      </c>
      <c r="D34" s="23" t="s">
        <v>319</v>
      </c>
      <c r="E34" s="23" t="s">
        <v>225</v>
      </c>
      <c r="F34" s="25" t="s">
        <v>526</v>
      </c>
      <c r="G34" s="23" t="s">
        <v>432</v>
      </c>
      <c r="H34" s="23" t="s">
        <v>15</v>
      </c>
      <c r="I34" s="25" t="s">
        <v>182</v>
      </c>
      <c r="J34" s="26">
        <v>43181</v>
      </c>
      <c r="K34" s="26" t="s">
        <v>387</v>
      </c>
      <c r="L34" s="27" t="s">
        <v>597</v>
      </c>
      <c r="M34" s="27" t="s">
        <v>607</v>
      </c>
      <c r="N34" s="25">
        <v>35</v>
      </c>
      <c r="O34" s="28">
        <v>1353</v>
      </c>
      <c r="P34" s="28">
        <f t="shared" ref="P34:P65" si="2">N34*O34</f>
        <v>47355</v>
      </c>
      <c r="Q34" s="29">
        <v>0.119443386932662</v>
      </c>
      <c r="R34" s="28">
        <f t="shared" ref="R34:R65" si="3">P34-(P34*Q34)</f>
        <v>41698.758411803792</v>
      </c>
    </row>
    <row r="35" spans="1:18" x14ac:dyDescent="0.35">
      <c r="A35" s="23">
        <v>34</v>
      </c>
      <c r="B35" s="23" t="s">
        <v>77</v>
      </c>
      <c r="C35" s="23" t="s">
        <v>55</v>
      </c>
      <c r="D35" s="23" t="s">
        <v>320</v>
      </c>
      <c r="E35" s="23" t="s">
        <v>226</v>
      </c>
      <c r="F35" s="25" t="s">
        <v>527</v>
      </c>
      <c r="G35" s="23" t="s">
        <v>433</v>
      </c>
      <c r="H35" s="23" t="s">
        <v>12</v>
      </c>
      <c r="I35" s="25" t="s">
        <v>182</v>
      </c>
      <c r="J35" s="26">
        <v>43135</v>
      </c>
      <c r="K35" s="26" t="s">
        <v>386</v>
      </c>
      <c r="L35" s="27" t="s">
        <v>590</v>
      </c>
      <c r="M35" s="27" t="s">
        <v>600</v>
      </c>
      <c r="N35" s="25">
        <v>43</v>
      </c>
      <c r="O35" s="28">
        <v>1323</v>
      </c>
      <c r="P35" s="28">
        <f t="shared" si="2"/>
        <v>56889</v>
      </c>
      <c r="Q35" s="29">
        <v>0.13942241439448799</v>
      </c>
      <c r="R35" s="28">
        <f t="shared" si="3"/>
        <v>48957.39826751197</v>
      </c>
    </row>
    <row r="36" spans="1:18" x14ac:dyDescent="0.35">
      <c r="A36" s="23">
        <v>35</v>
      </c>
      <c r="B36" s="23" t="s">
        <v>78</v>
      </c>
      <c r="C36" s="23" t="s">
        <v>79</v>
      </c>
      <c r="D36" s="23" t="s">
        <v>321</v>
      </c>
      <c r="E36" s="23" t="s">
        <v>227</v>
      </c>
      <c r="F36" s="25" t="s">
        <v>528</v>
      </c>
      <c r="G36" s="23" t="s">
        <v>434</v>
      </c>
      <c r="H36" s="23" t="s">
        <v>12</v>
      </c>
      <c r="I36" s="25" t="s">
        <v>182</v>
      </c>
      <c r="J36" s="26">
        <v>43164</v>
      </c>
      <c r="K36" s="26" t="s">
        <v>387</v>
      </c>
      <c r="L36" s="27" t="s">
        <v>595</v>
      </c>
      <c r="M36" s="27" t="s">
        <v>605</v>
      </c>
      <c r="N36" s="25">
        <v>36</v>
      </c>
      <c r="O36" s="28">
        <v>1243</v>
      </c>
      <c r="P36" s="28">
        <f t="shared" si="2"/>
        <v>44748</v>
      </c>
      <c r="Q36" s="29">
        <v>0.2193923227679429</v>
      </c>
      <c r="R36" s="28">
        <f t="shared" si="3"/>
        <v>34930.632340780088</v>
      </c>
    </row>
    <row r="37" spans="1:18" x14ac:dyDescent="0.35">
      <c r="A37" s="23">
        <v>36</v>
      </c>
      <c r="B37" s="23" t="s">
        <v>80</v>
      </c>
      <c r="C37" s="23" t="s">
        <v>81</v>
      </c>
      <c r="D37" s="23" t="s">
        <v>322</v>
      </c>
      <c r="E37" s="23" t="s">
        <v>228</v>
      </c>
      <c r="F37" s="25" t="s">
        <v>529</v>
      </c>
      <c r="G37" s="23" t="s">
        <v>435</v>
      </c>
      <c r="H37" s="23" t="s">
        <v>21</v>
      </c>
      <c r="I37" s="25" t="s">
        <v>184</v>
      </c>
      <c r="J37" s="26">
        <v>43160</v>
      </c>
      <c r="K37" s="26" t="s">
        <v>387</v>
      </c>
      <c r="L37" s="27" t="s">
        <v>593</v>
      </c>
      <c r="M37" s="27" t="s">
        <v>603</v>
      </c>
      <c r="N37" s="25">
        <v>43</v>
      </c>
      <c r="O37" s="28">
        <v>1453</v>
      </c>
      <c r="P37" s="28">
        <f t="shared" si="2"/>
        <v>62479</v>
      </c>
      <c r="Q37" s="29">
        <v>0.18399459197289703</v>
      </c>
      <c r="R37" s="28">
        <f t="shared" si="3"/>
        <v>50983.201888125368</v>
      </c>
    </row>
    <row r="38" spans="1:18" x14ac:dyDescent="0.35">
      <c r="A38" s="23">
        <v>37</v>
      </c>
      <c r="B38" s="23" t="s">
        <v>78</v>
      </c>
      <c r="C38" s="23" t="s">
        <v>82</v>
      </c>
      <c r="D38" s="23" t="s">
        <v>323</v>
      </c>
      <c r="E38" s="23" t="s">
        <v>229</v>
      </c>
      <c r="F38" s="25" t="s">
        <v>530</v>
      </c>
      <c r="G38" s="23" t="s">
        <v>436</v>
      </c>
      <c r="H38" s="23" t="s">
        <v>12</v>
      </c>
      <c r="I38" s="25" t="s">
        <v>182</v>
      </c>
      <c r="J38" s="26">
        <v>43148</v>
      </c>
      <c r="K38" s="26" t="s">
        <v>386</v>
      </c>
      <c r="L38" s="27" t="s">
        <v>591</v>
      </c>
      <c r="M38" s="27" t="s">
        <v>601</v>
      </c>
      <c r="N38" s="25">
        <v>33</v>
      </c>
      <c r="O38" s="28">
        <v>1253</v>
      </c>
      <c r="P38" s="28">
        <f t="shared" si="2"/>
        <v>41349</v>
      </c>
      <c r="Q38" s="29">
        <v>0.22813722839738898</v>
      </c>
      <c r="R38" s="28">
        <f t="shared" si="3"/>
        <v>31915.753742996363</v>
      </c>
    </row>
    <row r="39" spans="1:18" x14ac:dyDescent="0.35">
      <c r="A39" s="23">
        <v>38</v>
      </c>
      <c r="B39" s="23" t="s">
        <v>83</v>
      </c>
      <c r="C39" s="23" t="s">
        <v>84</v>
      </c>
      <c r="D39" s="23" t="s">
        <v>324</v>
      </c>
      <c r="E39" s="23" t="s">
        <v>230</v>
      </c>
      <c r="F39" s="25" t="s">
        <v>531</v>
      </c>
      <c r="G39" s="23" t="s">
        <v>437</v>
      </c>
      <c r="H39" s="23" t="s">
        <v>18</v>
      </c>
      <c r="I39" s="25" t="s">
        <v>183</v>
      </c>
      <c r="J39" s="26">
        <v>43185</v>
      </c>
      <c r="K39" s="26" t="s">
        <v>387</v>
      </c>
      <c r="L39" s="27" t="s">
        <v>594</v>
      </c>
      <c r="M39" s="27" t="s">
        <v>604</v>
      </c>
      <c r="N39" s="25">
        <v>38</v>
      </c>
      <c r="O39" s="28">
        <v>1231</v>
      </c>
      <c r="P39" s="28">
        <f t="shared" si="2"/>
        <v>46778</v>
      </c>
      <c r="Q39" s="29">
        <v>0.226643224769148</v>
      </c>
      <c r="R39" s="28">
        <f t="shared" si="3"/>
        <v>36176.083231748795</v>
      </c>
    </row>
    <row r="40" spans="1:18" x14ac:dyDescent="0.35">
      <c r="A40" s="23">
        <v>39</v>
      </c>
      <c r="B40" s="23" t="s">
        <v>85</v>
      </c>
      <c r="C40" s="23" t="s">
        <v>86</v>
      </c>
      <c r="D40" s="23" t="s">
        <v>325</v>
      </c>
      <c r="E40" s="23" t="s">
        <v>231</v>
      </c>
      <c r="F40" s="25" t="s">
        <v>532</v>
      </c>
      <c r="G40" s="23" t="s">
        <v>438</v>
      </c>
      <c r="H40" s="23" t="s">
        <v>15</v>
      </c>
      <c r="I40" s="25" t="s">
        <v>182</v>
      </c>
      <c r="J40" s="26">
        <v>43296</v>
      </c>
      <c r="K40" s="26" t="s">
        <v>391</v>
      </c>
      <c r="L40" s="27" t="s">
        <v>592</v>
      </c>
      <c r="M40" s="27" t="s">
        <v>602</v>
      </c>
      <c r="N40" s="25">
        <v>43</v>
      </c>
      <c r="O40" s="28">
        <v>1722</v>
      </c>
      <c r="P40" s="28">
        <f>N43*O43</f>
        <v>74046</v>
      </c>
      <c r="Q40" s="29">
        <v>0.27422835223359199</v>
      </c>
      <c r="R40" s="28">
        <f>P43-(P43*Q43)</f>
        <v>54826.521204863486</v>
      </c>
    </row>
    <row r="41" spans="1:18" x14ac:dyDescent="0.35">
      <c r="A41" s="23">
        <v>43</v>
      </c>
      <c r="B41" s="23" t="s">
        <v>87</v>
      </c>
      <c r="C41" s="23" t="s">
        <v>88</v>
      </c>
      <c r="D41" s="23" t="s">
        <v>326</v>
      </c>
      <c r="E41" s="23" t="s">
        <v>232</v>
      </c>
      <c r="F41" s="25" t="s">
        <v>533</v>
      </c>
      <c r="G41" s="23" t="s">
        <v>439</v>
      </c>
      <c r="H41" s="23" t="s">
        <v>15</v>
      </c>
      <c r="I41" s="25" t="s">
        <v>182</v>
      </c>
      <c r="J41" s="26">
        <v>43192</v>
      </c>
      <c r="K41" s="26" t="s">
        <v>392</v>
      </c>
      <c r="L41" s="27" t="s">
        <v>590</v>
      </c>
      <c r="M41" s="27" t="s">
        <v>600</v>
      </c>
      <c r="N41" s="25">
        <v>38</v>
      </c>
      <c r="O41" s="28">
        <v>1323</v>
      </c>
      <c r="P41" s="28">
        <f t="shared" si="2"/>
        <v>50274</v>
      </c>
      <c r="Q41" s="29">
        <v>0.215553873221451</v>
      </c>
      <c r="R41" s="28">
        <f t="shared" si="3"/>
        <v>39437.244577664773</v>
      </c>
    </row>
    <row r="42" spans="1:18" x14ac:dyDescent="0.35">
      <c r="A42" s="23">
        <v>41</v>
      </c>
      <c r="B42" s="23" t="s">
        <v>89</v>
      </c>
      <c r="C42" s="23" t="s">
        <v>90</v>
      </c>
      <c r="D42" s="23" t="s">
        <v>327</v>
      </c>
      <c r="E42" s="23" t="s">
        <v>233</v>
      </c>
      <c r="F42" s="25" t="s">
        <v>534</v>
      </c>
      <c r="G42" s="23" t="s">
        <v>440</v>
      </c>
      <c r="H42" s="23" t="s">
        <v>15</v>
      </c>
      <c r="I42" s="25" t="s">
        <v>182</v>
      </c>
      <c r="J42" s="26">
        <v>43166</v>
      </c>
      <c r="K42" s="26" t="s">
        <v>387</v>
      </c>
      <c r="L42" s="27" t="s">
        <v>595</v>
      </c>
      <c r="M42" s="27" t="s">
        <v>605</v>
      </c>
      <c r="N42" s="25">
        <v>43</v>
      </c>
      <c r="O42" s="28">
        <v>1243</v>
      </c>
      <c r="P42" s="28">
        <f t="shared" si="2"/>
        <v>53449</v>
      </c>
      <c r="Q42" s="29">
        <v>0.23172365341777795</v>
      </c>
      <c r="R42" s="28">
        <f t="shared" si="3"/>
        <v>41063.60244847319</v>
      </c>
    </row>
    <row r="43" spans="1:18" x14ac:dyDescent="0.35">
      <c r="A43" s="23">
        <v>42</v>
      </c>
      <c r="B43" s="23" t="s">
        <v>91</v>
      </c>
      <c r="C43" s="23" t="s">
        <v>92</v>
      </c>
      <c r="D43" s="23" t="s">
        <v>328</v>
      </c>
      <c r="E43" s="23" t="s">
        <v>234</v>
      </c>
      <c r="F43" s="25" t="s">
        <v>535</v>
      </c>
      <c r="G43" s="23" t="s">
        <v>441</v>
      </c>
      <c r="H43" s="23" t="s">
        <v>12</v>
      </c>
      <c r="I43" s="25" t="s">
        <v>182</v>
      </c>
      <c r="J43" s="26">
        <v>43180</v>
      </c>
      <c r="K43" s="26" t="s">
        <v>387</v>
      </c>
      <c r="L43" s="27" t="s">
        <v>592</v>
      </c>
      <c r="M43" s="27" t="s">
        <v>602</v>
      </c>
      <c r="N43" s="25">
        <v>43</v>
      </c>
      <c r="O43" s="28">
        <v>1722</v>
      </c>
      <c r="P43" s="28">
        <f t="shared" si="2"/>
        <v>74046</v>
      </c>
      <c r="Q43" s="29">
        <v>0.25956133748124827</v>
      </c>
      <c r="R43" s="28">
        <f t="shared" si="3"/>
        <v>54826.521204863486</v>
      </c>
    </row>
    <row r="44" spans="1:18" x14ac:dyDescent="0.35">
      <c r="A44" s="23">
        <v>43</v>
      </c>
      <c r="B44" s="23" t="s">
        <v>93</v>
      </c>
      <c r="C44" s="23" t="s">
        <v>94</v>
      </c>
      <c r="D44" s="23" t="s">
        <v>329</v>
      </c>
      <c r="E44" s="23" t="s">
        <v>235</v>
      </c>
      <c r="F44" s="25" t="s">
        <v>536</v>
      </c>
      <c r="G44" s="23" t="s">
        <v>442</v>
      </c>
      <c r="H44" s="23" t="s">
        <v>15</v>
      </c>
      <c r="I44" s="25" t="s">
        <v>182</v>
      </c>
      <c r="J44" s="26">
        <v>43210</v>
      </c>
      <c r="K44" s="26" t="s">
        <v>392</v>
      </c>
      <c r="L44" s="27" t="s">
        <v>594</v>
      </c>
      <c r="M44" s="27" t="s">
        <v>604</v>
      </c>
      <c r="N44" s="25">
        <v>35</v>
      </c>
      <c r="O44" s="28">
        <v>1231</v>
      </c>
      <c r="P44" s="28">
        <f t="shared" si="2"/>
        <v>43085</v>
      </c>
      <c r="Q44" s="29">
        <v>0.28586389595439499</v>
      </c>
      <c r="R44" s="28">
        <f t="shared" si="3"/>
        <v>30768.554042804892</v>
      </c>
    </row>
    <row r="45" spans="1:18" x14ac:dyDescent="0.35">
      <c r="A45" s="23">
        <v>44</v>
      </c>
      <c r="B45" s="23" t="s">
        <v>95</v>
      </c>
      <c r="C45" s="23" t="s">
        <v>96</v>
      </c>
      <c r="D45" s="23" t="s">
        <v>330</v>
      </c>
      <c r="E45" s="23" t="s">
        <v>236</v>
      </c>
      <c r="F45" s="25" t="s">
        <v>537</v>
      </c>
      <c r="G45" s="23" t="s">
        <v>443</v>
      </c>
      <c r="H45" s="23" t="s">
        <v>21</v>
      </c>
      <c r="I45" s="25" t="s">
        <v>184</v>
      </c>
      <c r="J45" s="26">
        <v>43170</v>
      </c>
      <c r="K45" s="26" t="s">
        <v>387</v>
      </c>
      <c r="L45" s="27" t="s">
        <v>592</v>
      </c>
      <c r="M45" s="27" t="s">
        <v>602</v>
      </c>
      <c r="N45" s="25">
        <v>16</v>
      </c>
      <c r="O45" s="28">
        <v>1722</v>
      </c>
      <c r="P45" s="28">
        <f t="shared" si="2"/>
        <v>27552</v>
      </c>
      <c r="Q45" s="29">
        <v>0.24377453447387698</v>
      </c>
      <c r="R45" s="28">
        <f t="shared" si="3"/>
        <v>20835.524026175743</v>
      </c>
    </row>
    <row r="46" spans="1:18" x14ac:dyDescent="0.35">
      <c r="A46" s="23">
        <v>45</v>
      </c>
      <c r="B46" s="23" t="s">
        <v>97</v>
      </c>
      <c r="C46" s="23" t="s">
        <v>98</v>
      </c>
      <c r="D46" s="23" t="s">
        <v>331</v>
      </c>
      <c r="E46" s="23" t="s">
        <v>237</v>
      </c>
      <c r="F46" s="25" t="s">
        <v>538</v>
      </c>
      <c r="G46" s="23" t="s">
        <v>444</v>
      </c>
      <c r="H46" s="23" t="s">
        <v>15</v>
      </c>
      <c r="I46" s="25" t="s">
        <v>182</v>
      </c>
      <c r="J46" s="26">
        <v>43104</v>
      </c>
      <c r="K46" s="26" t="s">
        <v>388</v>
      </c>
      <c r="L46" s="27" t="s">
        <v>593</v>
      </c>
      <c r="M46" s="27" t="s">
        <v>603</v>
      </c>
      <c r="N46" s="25">
        <v>43</v>
      </c>
      <c r="O46" s="28">
        <v>1453</v>
      </c>
      <c r="P46" s="28">
        <f t="shared" si="2"/>
        <v>62479</v>
      </c>
      <c r="Q46" s="29">
        <v>0.248889443633837</v>
      </c>
      <c r="R46" s="28">
        <f t="shared" si="3"/>
        <v>46928.636451201499</v>
      </c>
    </row>
    <row r="47" spans="1:18" x14ac:dyDescent="0.35">
      <c r="A47" s="23">
        <v>46</v>
      </c>
      <c r="B47" s="23" t="s">
        <v>99</v>
      </c>
      <c r="C47" s="23" t="s">
        <v>100</v>
      </c>
      <c r="D47" s="23" t="s">
        <v>332</v>
      </c>
      <c r="E47" s="23" t="s">
        <v>238</v>
      </c>
      <c r="F47" s="25" t="s">
        <v>539</v>
      </c>
      <c r="G47" s="23" t="s">
        <v>445</v>
      </c>
      <c r="H47" s="23" t="s">
        <v>15</v>
      </c>
      <c r="I47" s="25" t="s">
        <v>182</v>
      </c>
      <c r="J47" s="26">
        <v>43292</v>
      </c>
      <c r="K47" s="26" t="s">
        <v>391</v>
      </c>
      <c r="L47" s="27" t="s">
        <v>596</v>
      </c>
      <c r="M47" s="27" t="s">
        <v>606</v>
      </c>
      <c r="N47" s="25">
        <v>32</v>
      </c>
      <c r="O47" s="28">
        <v>1723</v>
      </c>
      <c r="P47" s="28">
        <f t="shared" si="2"/>
        <v>55136</v>
      </c>
      <c r="Q47" s="29">
        <v>0.28392356578791</v>
      </c>
      <c r="R47" s="28">
        <f t="shared" si="3"/>
        <v>39481.59027671779</v>
      </c>
    </row>
    <row r="48" spans="1:18" x14ac:dyDescent="0.35">
      <c r="A48" s="23">
        <v>47</v>
      </c>
      <c r="B48" s="23" t="s">
        <v>101</v>
      </c>
      <c r="C48" s="23" t="s">
        <v>102</v>
      </c>
      <c r="D48" s="23" t="s">
        <v>333</v>
      </c>
      <c r="E48" s="23" t="s">
        <v>239</v>
      </c>
      <c r="F48" s="25" t="s">
        <v>540</v>
      </c>
      <c r="G48" s="23" t="s">
        <v>446</v>
      </c>
      <c r="H48" s="23" t="s">
        <v>18</v>
      </c>
      <c r="I48" s="25" t="s">
        <v>183</v>
      </c>
      <c r="J48" s="26">
        <v>43163</v>
      </c>
      <c r="K48" s="26" t="s">
        <v>387</v>
      </c>
      <c r="L48" s="27" t="s">
        <v>588</v>
      </c>
      <c r="M48" s="27" t="s">
        <v>598</v>
      </c>
      <c r="N48" s="25">
        <v>25</v>
      </c>
      <c r="O48" s="28">
        <v>1133</v>
      </c>
      <c r="P48" s="28">
        <f t="shared" si="2"/>
        <v>28325</v>
      </c>
      <c r="Q48" s="29">
        <v>0.23457697626837801</v>
      </c>
      <c r="R48" s="28">
        <f t="shared" si="3"/>
        <v>21680.607147198192</v>
      </c>
    </row>
    <row r="49" spans="1:18" x14ac:dyDescent="0.35">
      <c r="A49" s="23">
        <v>48</v>
      </c>
      <c r="B49" s="23" t="s">
        <v>103</v>
      </c>
      <c r="C49" s="23" t="s">
        <v>104</v>
      </c>
      <c r="D49" s="23" t="s">
        <v>334</v>
      </c>
      <c r="E49" s="23" t="s">
        <v>240</v>
      </c>
      <c r="F49" s="25" t="s">
        <v>541</v>
      </c>
      <c r="G49" s="23" t="s">
        <v>447</v>
      </c>
      <c r="H49" s="23" t="s">
        <v>18</v>
      </c>
      <c r="I49" s="25" t="s">
        <v>183</v>
      </c>
      <c r="J49" s="26">
        <v>43292</v>
      </c>
      <c r="K49" s="26" t="s">
        <v>391</v>
      </c>
      <c r="L49" s="27" t="s">
        <v>592</v>
      </c>
      <c r="M49" s="27" t="s">
        <v>602</v>
      </c>
      <c r="N49" s="25">
        <v>38</v>
      </c>
      <c r="O49" s="28">
        <v>1722</v>
      </c>
      <c r="P49" s="28">
        <f t="shared" si="2"/>
        <v>65436</v>
      </c>
      <c r="Q49" s="29">
        <v>0.26683454925259098</v>
      </c>
      <c r="R49" s="28">
        <f t="shared" si="3"/>
        <v>47975.414435107457</v>
      </c>
    </row>
    <row r="50" spans="1:18" x14ac:dyDescent="0.35">
      <c r="A50" s="23">
        <v>49</v>
      </c>
      <c r="B50" s="23" t="s">
        <v>46</v>
      </c>
      <c r="C50" s="23" t="s">
        <v>105</v>
      </c>
      <c r="D50" s="23" t="s">
        <v>335</v>
      </c>
      <c r="E50" s="23" t="s">
        <v>241</v>
      </c>
      <c r="F50" s="25" t="s">
        <v>542</v>
      </c>
      <c r="G50" s="23" t="s">
        <v>448</v>
      </c>
      <c r="H50" s="23" t="s">
        <v>12</v>
      </c>
      <c r="I50" s="25" t="s">
        <v>182</v>
      </c>
      <c r="J50" s="26">
        <v>43127</v>
      </c>
      <c r="K50" s="26" t="s">
        <v>388</v>
      </c>
      <c r="L50" s="27" t="s">
        <v>592</v>
      </c>
      <c r="M50" s="27" t="s">
        <v>602</v>
      </c>
      <c r="N50" s="25">
        <v>36</v>
      </c>
      <c r="O50" s="28">
        <v>1722</v>
      </c>
      <c r="P50" s="28">
        <f>N53*O53</f>
        <v>61619</v>
      </c>
      <c r="Q50" s="29">
        <v>0.2747447163193662</v>
      </c>
      <c r="R50" s="28">
        <f>P53-(P53*Q53)</f>
        <v>47241.151833977681</v>
      </c>
    </row>
    <row r="51" spans="1:18" x14ac:dyDescent="0.35">
      <c r="A51" s="23">
        <v>53</v>
      </c>
      <c r="B51" s="23" t="s">
        <v>106</v>
      </c>
      <c r="C51" s="23" t="s">
        <v>107</v>
      </c>
      <c r="D51" s="23" t="s">
        <v>336</v>
      </c>
      <c r="E51" s="23" t="s">
        <v>242</v>
      </c>
      <c r="F51" s="25" t="s">
        <v>543</v>
      </c>
      <c r="G51" s="23" t="s">
        <v>449</v>
      </c>
      <c r="H51" s="23" t="s">
        <v>21</v>
      </c>
      <c r="I51" s="25" t="s">
        <v>184</v>
      </c>
      <c r="J51" s="26">
        <v>43161</v>
      </c>
      <c r="K51" s="26" t="s">
        <v>387</v>
      </c>
      <c r="L51" s="27" t="s">
        <v>591</v>
      </c>
      <c r="M51" s="27" t="s">
        <v>601</v>
      </c>
      <c r="N51" s="25">
        <v>43</v>
      </c>
      <c r="O51" s="28">
        <v>1253</v>
      </c>
      <c r="P51" s="28">
        <f t="shared" si="2"/>
        <v>53879</v>
      </c>
      <c r="Q51" s="29">
        <v>0.24458332373694</v>
      </c>
      <c r="R51" s="28">
        <f t="shared" si="3"/>
        <v>40701.09510037741</v>
      </c>
    </row>
    <row r="52" spans="1:18" x14ac:dyDescent="0.35">
      <c r="A52" s="23">
        <v>51</v>
      </c>
      <c r="B52" s="23" t="s">
        <v>52</v>
      </c>
      <c r="C52" s="23" t="s">
        <v>108</v>
      </c>
      <c r="D52" s="23" t="s">
        <v>337</v>
      </c>
      <c r="E52" s="23" t="s">
        <v>243</v>
      </c>
      <c r="F52" s="25" t="s">
        <v>544</v>
      </c>
      <c r="G52" s="23" t="s">
        <v>450</v>
      </c>
      <c r="H52" s="23" t="s">
        <v>15</v>
      </c>
      <c r="I52" s="25" t="s">
        <v>182</v>
      </c>
      <c r="J52" s="26">
        <v>43239</v>
      </c>
      <c r="K52" s="26" t="s">
        <v>390</v>
      </c>
      <c r="L52" s="27" t="s">
        <v>589</v>
      </c>
      <c r="M52" s="27" t="s">
        <v>599</v>
      </c>
      <c r="N52" s="25">
        <v>38</v>
      </c>
      <c r="O52" s="28">
        <v>1433</v>
      </c>
      <c r="P52" s="28">
        <f t="shared" si="2"/>
        <v>54454</v>
      </c>
      <c r="Q52" s="29">
        <v>3.22973777277831E-2</v>
      </c>
      <c r="R52" s="28">
        <f t="shared" si="3"/>
        <v>52695.278593211297</v>
      </c>
    </row>
    <row r="53" spans="1:18" x14ac:dyDescent="0.35">
      <c r="A53" s="23">
        <v>52</v>
      </c>
      <c r="B53" s="23" t="s">
        <v>109</v>
      </c>
      <c r="C53" s="23" t="s">
        <v>110</v>
      </c>
      <c r="D53" s="23" t="s">
        <v>338</v>
      </c>
      <c r="E53" s="23" t="s">
        <v>244</v>
      </c>
      <c r="F53" s="25" t="s">
        <v>545</v>
      </c>
      <c r="G53" s="23" t="s">
        <v>451</v>
      </c>
      <c r="H53" s="23" t="s">
        <v>12</v>
      </c>
      <c r="I53" s="25" t="s">
        <v>182</v>
      </c>
      <c r="J53" s="26">
        <v>43138</v>
      </c>
      <c r="K53" s="26" t="s">
        <v>386</v>
      </c>
      <c r="L53" s="27" t="s">
        <v>589</v>
      </c>
      <c r="M53" s="27" t="s">
        <v>599</v>
      </c>
      <c r="N53" s="25">
        <v>43</v>
      </c>
      <c r="O53" s="28">
        <v>1433</v>
      </c>
      <c r="P53" s="28">
        <f t="shared" si="2"/>
        <v>61619</v>
      </c>
      <c r="Q53" s="29">
        <v>0.23333465596686601</v>
      </c>
      <c r="R53" s="28">
        <f t="shared" si="3"/>
        <v>47241.151833977681</v>
      </c>
    </row>
    <row r="54" spans="1:18" x14ac:dyDescent="0.35">
      <c r="A54" s="23">
        <v>53</v>
      </c>
      <c r="B54" s="23" t="s">
        <v>111</v>
      </c>
      <c r="C54" s="23" t="s">
        <v>112</v>
      </c>
      <c r="D54" s="23" t="s">
        <v>339</v>
      </c>
      <c r="E54" s="23" t="s">
        <v>245</v>
      </c>
      <c r="F54" s="25" t="s">
        <v>546</v>
      </c>
      <c r="G54" s="23" t="s">
        <v>452</v>
      </c>
      <c r="H54" s="23" t="s">
        <v>15</v>
      </c>
      <c r="I54" s="25" t="s">
        <v>182</v>
      </c>
      <c r="J54" s="26">
        <v>43268</v>
      </c>
      <c r="K54" s="26" t="s">
        <v>389</v>
      </c>
      <c r="L54" s="27" t="s">
        <v>597</v>
      </c>
      <c r="M54" s="27" t="s">
        <v>607</v>
      </c>
      <c r="N54" s="25">
        <v>35</v>
      </c>
      <c r="O54" s="28">
        <v>1353</v>
      </c>
      <c r="P54" s="28">
        <f t="shared" si="2"/>
        <v>47355</v>
      </c>
      <c r="Q54" s="29">
        <v>0.2635635714156</v>
      </c>
      <c r="R54" s="28">
        <f t="shared" si="3"/>
        <v>34873.947075614262</v>
      </c>
    </row>
    <row r="55" spans="1:18" x14ac:dyDescent="0.35">
      <c r="A55" s="23">
        <v>54</v>
      </c>
      <c r="B55" s="23" t="s">
        <v>113</v>
      </c>
      <c r="C55" s="23" t="s">
        <v>114</v>
      </c>
      <c r="D55" s="23" t="s">
        <v>340</v>
      </c>
      <c r="E55" s="23" t="s">
        <v>246</v>
      </c>
      <c r="F55" s="25" t="s">
        <v>547</v>
      </c>
      <c r="G55" s="23" t="s">
        <v>453</v>
      </c>
      <c r="H55" s="23" t="s">
        <v>15</v>
      </c>
      <c r="I55" s="25" t="s">
        <v>182</v>
      </c>
      <c r="J55" s="26">
        <v>43190</v>
      </c>
      <c r="K55" s="26" t="s">
        <v>387</v>
      </c>
      <c r="L55" s="27" t="s">
        <v>595</v>
      </c>
      <c r="M55" s="27" t="s">
        <v>605</v>
      </c>
      <c r="N55" s="25">
        <v>43</v>
      </c>
      <c r="O55" s="28">
        <v>1243</v>
      </c>
      <c r="P55" s="28">
        <f t="shared" si="2"/>
        <v>53449</v>
      </c>
      <c r="Q55" s="29">
        <v>0.24813823119725101</v>
      </c>
      <c r="R55" s="28">
        <f t="shared" si="3"/>
        <v>40186.259680738134</v>
      </c>
    </row>
    <row r="56" spans="1:18" x14ac:dyDescent="0.35">
      <c r="A56" s="23">
        <v>55</v>
      </c>
      <c r="B56" s="23" t="s">
        <v>115</v>
      </c>
      <c r="C56" s="23" t="s">
        <v>116</v>
      </c>
      <c r="D56" s="23" t="s">
        <v>341</v>
      </c>
      <c r="E56" s="23" t="s">
        <v>247</v>
      </c>
      <c r="F56" s="25" t="s">
        <v>548</v>
      </c>
      <c r="G56" s="23" t="s">
        <v>454</v>
      </c>
      <c r="H56" s="23" t="s">
        <v>18</v>
      </c>
      <c r="I56" s="25" t="s">
        <v>183</v>
      </c>
      <c r="J56" s="26">
        <v>43270</v>
      </c>
      <c r="K56" s="26" t="s">
        <v>389</v>
      </c>
      <c r="L56" s="27" t="s">
        <v>593</v>
      </c>
      <c r="M56" s="27" t="s">
        <v>603</v>
      </c>
      <c r="N56" s="25">
        <v>25</v>
      </c>
      <c r="O56" s="28">
        <v>1453</v>
      </c>
      <c r="P56" s="28">
        <f t="shared" si="2"/>
        <v>36325</v>
      </c>
      <c r="Q56" s="29">
        <v>0.23149189165555623</v>
      </c>
      <c r="R56" s="28">
        <f t="shared" si="3"/>
        <v>27916.057035611921</v>
      </c>
    </row>
    <row r="57" spans="1:18" x14ac:dyDescent="0.35">
      <c r="A57" s="23">
        <v>56</v>
      </c>
      <c r="B57" s="23" t="s">
        <v>117</v>
      </c>
      <c r="C57" s="23" t="s">
        <v>118</v>
      </c>
      <c r="D57" s="23" t="s">
        <v>342</v>
      </c>
      <c r="E57" s="23" t="s">
        <v>248</v>
      </c>
      <c r="F57" s="25" t="s">
        <v>549</v>
      </c>
      <c r="G57" s="23" t="s">
        <v>455</v>
      </c>
      <c r="H57" s="23" t="s">
        <v>21</v>
      </c>
      <c r="I57" s="25" t="s">
        <v>184</v>
      </c>
      <c r="J57" s="26">
        <v>43270</v>
      </c>
      <c r="K57" s="26" t="s">
        <v>389</v>
      </c>
      <c r="L57" s="27" t="s">
        <v>596</v>
      </c>
      <c r="M57" s="27" t="s">
        <v>606</v>
      </c>
      <c r="N57" s="25">
        <v>43</v>
      </c>
      <c r="O57" s="28">
        <v>1723</v>
      </c>
      <c r="P57" s="28">
        <f t="shared" si="2"/>
        <v>74089</v>
      </c>
      <c r="Q57" s="29">
        <v>0.142753242651836</v>
      </c>
      <c r="R57" s="28">
        <f t="shared" si="3"/>
        <v>63512.55500516812</v>
      </c>
    </row>
    <row r="58" spans="1:18" x14ac:dyDescent="0.35">
      <c r="A58" s="23">
        <v>57</v>
      </c>
      <c r="B58" s="23" t="s">
        <v>91</v>
      </c>
      <c r="C58" s="23" t="s">
        <v>119</v>
      </c>
      <c r="D58" s="23" t="s">
        <v>343</v>
      </c>
      <c r="E58" s="23" t="s">
        <v>249</v>
      </c>
      <c r="F58" s="25" t="s">
        <v>550</v>
      </c>
      <c r="G58" s="23" t="s">
        <v>456</v>
      </c>
      <c r="H58" s="23" t="s">
        <v>15</v>
      </c>
      <c r="I58" s="25" t="s">
        <v>182</v>
      </c>
      <c r="J58" s="26">
        <v>43243</v>
      </c>
      <c r="K58" s="26" t="s">
        <v>390</v>
      </c>
      <c r="L58" s="27" t="s">
        <v>593</v>
      </c>
      <c r="M58" s="27" t="s">
        <v>603</v>
      </c>
      <c r="N58" s="25">
        <v>38</v>
      </c>
      <c r="O58" s="28">
        <v>1453</v>
      </c>
      <c r="P58" s="28">
        <f t="shared" si="2"/>
        <v>55214</v>
      </c>
      <c r="Q58" s="29">
        <v>9.6787998923276386E-2</v>
      </c>
      <c r="R58" s="28">
        <f t="shared" si="3"/>
        <v>49869.947427450214</v>
      </c>
    </row>
    <row r="59" spans="1:18" x14ac:dyDescent="0.35">
      <c r="A59" s="23">
        <v>58</v>
      </c>
      <c r="B59" s="23" t="s">
        <v>120</v>
      </c>
      <c r="C59" s="23" t="s">
        <v>121</v>
      </c>
      <c r="D59" s="23" t="s">
        <v>344</v>
      </c>
      <c r="E59" s="23" t="s">
        <v>250</v>
      </c>
      <c r="F59" s="25" t="s">
        <v>551</v>
      </c>
      <c r="G59" s="23" t="s">
        <v>457</v>
      </c>
      <c r="H59" s="23" t="s">
        <v>15</v>
      </c>
      <c r="I59" s="25" t="s">
        <v>182</v>
      </c>
      <c r="J59" s="26">
        <v>43283</v>
      </c>
      <c r="K59" s="26" t="s">
        <v>391</v>
      </c>
      <c r="L59" s="27" t="s">
        <v>597</v>
      </c>
      <c r="M59" s="27" t="s">
        <v>607</v>
      </c>
      <c r="N59" s="25">
        <v>43</v>
      </c>
      <c r="O59" s="28">
        <v>1353</v>
      </c>
      <c r="P59" s="28">
        <f t="shared" si="2"/>
        <v>58179</v>
      </c>
      <c r="Q59" s="29">
        <v>0.26797195463380002</v>
      </c>
      <c r="R59" s="28">
        <f t="shared" si="3"/>
        <v>42588.659651360147</v>
      </c>
    </row>
    <row r="60" spans="1:18" x14ac:dyDescent="0.35">
      <c r="A60" s="23">
        <v>59</v>
      </c>
      <c r="B60" s="23" t="s">
        <v>122</v>
      </c>
      <c r="C60" s="23" t="s">
        <v>17</v>
      </c>
      <c r="D60" s="23" t="s">
        <v>345</v>
      </c>
      <c r="E60" s="23" t="s">
        <v>251</v>
      </c>
      <c r="F60" s="25" t="s">
        <v>552</v>
      </c>
      <c r="G60" s="23" t="s">
        <v>458</v>
      </c>
      <c r="H60" s="23" t="s">
        <v>12</v>
      </c>
      <c r="I60" s="25" t="s">
        <v>182</v>
      </c>
      <c r="J60" s="26">
        <v>43255</v>
      </c>
      <c r="K60" s="26" t="s">
        <v>389</v>
      </c>
      <c r="L60" s="27" t="s">
        <v>588</v>
      </c>
      <c r="M60" s="27" t="s">
        <v>598</v>
      </c>
      <c r="N60" s="25">
        <v>42</v>
      </c>
      <c r="O60" s="28">
        <v>1133</v>
      </c>
      <c r="P60" s="28">
        <f>N63*O63</f>
        <v>27552</v>
      </c>
      <c r="Q60" s="29">
        <v>0.21726336364169699</v>
      </c>
      <c r="R60" s="28">
        <f>P63-(P63*Q63)</f>
        <v>26633.748802617898</v>
      </c>
    </row>
    <row r="61" spans="1:18" x14ac:dyDescent="0.35">
      <c r="A61" s="23">
        <v>63</v>
      </c>
      <c r="B61" s="23" t="s">
        <v>123</v>
      </c>
      <c r="C61" s="23" t="s">
        <v>124</v>
      </c>
      <c r="D61" s="23" t="s">
        <v>346</v>
      </c>
      <c r="E61" s="23" t="s">
        <v>252</v>
      </c>
      <c r="F61" s="25" t="s">
        <v>553</v>
      </c>
      <c r="G61" s="23" t="s">
        <v>459</v>
      </c>
      <c r="H61" s="23" t="s">
        <v>21</v>
      </c>
      <c r="I61" s="25" t="s">
        <v>184</v>
      </c>
      <c r="J61" s="26">
        <v>43122</v>
      </c>
      <c r="K61" s="26" t="s">
        <v>388</v>
      </c>
      <c r="L61" s="27" t="s">
        <v>596</v>
      </c>
      <c r="M61" s="27" t="s">
        <v>606</v>
      </c>
      <c r="N61" s="25">
        <v>43</v>
      </c>
      <c r="O61" s="28">
        <v>1723</v>
      </c>
      <c r="P61" s="28">
        <f t="shared" si="2"/>
        <v>74089</v>
      </c>
      <c r="Q61" s="29">
        <v>0.295577866387288</v>
      </c>
      <c r="R61" s="28">
        <f t="shared" si="3"/>
        <v>52189.931457232218</v>
      </c>
    </row>
    <row r="62" spans="1:18" x14ac:dyDescent="0.35">
      <c r="A62" s="23">
        <v>61</v>
      </c>
      <c r="B62" s="23" t="s">
        <v>125</v>
      </c>
      <c r="C62" s="23" t="s">
        <v>126</v>
      </c>
      <c r="D62" s="23" t="s">
        <v>347</v>
      </c>
      <c r="E62" s="23" t="s">
        <v>253</v>
      </c>
      <c r="F62" s="25" t="s">
        <v>554</v>
      </c>
      <c r="G62" s="23" t="s">
        <v>460</v>
      </c>
      <c r="H62" s="23" t="s">
        <v>15</v>
      </c>
      <c r="I62" s="25" t="s">
        <v>182</v>
      </c>
      <c r="J62" s="26">
        <v>43220</v>
      </c>
      <c r="K62" s="26" t="s">
        <v>392</v>
      </c>
      <c r="L62" s="27" t="s">
        <v>594</v>
      </c>
      <c r="M62" s="27" t="s">
        <v>604</v>
      </c>
      <c r="N62" s="25">
        <v>25</v>
      </c>
      <c r="O62" s="28">
        <v>1231</v>
      </c>
      <c r="P62" s="28">
        <f t="shared" si="2"/>
        <v>30775</v>
      </c>
      <c r="Q62" s="29">
        <v>0.243829537699844</v>
      </c>
      <c r="R62" s="28">
        <f t="shared" si="3"/>
        <v>23271.145977287299</v>
      </c>
    </row>
    <row r="63" spans="1:18" x14ac:dyDescent="0.35">
      <c r="A63" s="23">
        <v>62</v>
      </c>
      <c r="B63" s="23" t="s">
        <v>93</v>
      </c>
      <c r="C63" s="23" t="s">
        <v>127</v>
      </c>
      <c r="D63" s="23" t="s">
        <v>348</v>
      </c>
      <c r="E63" s="23" t="s">
        <v>254</v>
      </c>
      <c r="F63" s="25" t="s">
        <v>555</v>
      </c>
      <c r="G63" s="23" t="s">
        <v>461</v>
      </c>
      <c r="H63" s="23" t="s">
        <v>21</v>
      </c>
      <c r="I63" s="25" t="s">
        <v>184</v>
      </c>
      <c r="J63" s="26">
        <v>43287</v>
      </c>
      <c r="K63" s="26" t="s">
        <v>391</v>
      </c>
      <c r="L63" s="27" t="s">
        <v>592</v>
      </c>
      <c r="M63" s="27" t="s">
        <v>602</v>
      </c>
      <c r="N63" s="25">
        <v>16</v>
      </c>
      <c r="O63" s="28">
        <v>1722</v>
      </c>
      <c r="P63" s="28">
        <f t="shared" si="2"/>
        <v>27552</v>
      </c>
      <c r="Q63" s="29">
        <v>3.3327932541452603E-2</v>
      </c>
      <c r="R63" s="28">
        <f t="shared" si="3"/>
        <v>26633.748802617898</v>
      </c>
    </row>
    <row r="64" spans="1:18" x14ac:dyDescent="0.35">
      <c r="A64" s="23">
        <v>63</v>
      </c>
      <c r="B64" s="23" t="s">
        <v>128</v>
      </c>
      <c r="C64" s="23" t="s">
        <v>129</v>
      </c>
      <c r="D64" s="23" t="s">
        <v>349</v>
      </c>
      <c r="E64" s="23" t="s">
        <v>255</v>
      </c>
      <c r="F64" s="25" t="s">
        <v>556</v>
      </c>
      <c r="G64" s="23" t="s">
        <v>462</v>
      </c>
      <c r="H64" s="23" t="s">
        <v>12</v>
      </c>
      <c r="I64" s="25" t="s">
        <v>182</v>
      </c>
      <c r="J64" s="26">
        <v>43197</v>
      </c>
      <c r="K64" s="26" t="s">
        <v>392</v>
      </c>
      <c r="L64" s="27" t="s">
        <v>595</v>
      </c>
      <c r="M64" s="27" t="s">
        <v>605</v>
      </c>
      <c r="N64" s="25">
        <v>43</v>
      </c>
      <c r="O64" s="28">
        <v>1243</v>
      </c>
      <c r="P64" s="28">
        <f t="shared" si="2"/>
        <v>53449</v>
      </c>
      <c r="Q64" s="29">
        <v>6.5189333357342297E-2</v>
      </c>
      <c r="R64" s="28">
        <f t="shared" si="3"/>
        <v>49964.695321383413</v>
      </c>
    </row>
    <row r="65" spans="1:18" x14ac:dyDescent="0.35">
      <c r="A65" s="23">
        <v>64</v>
      </c>
      <c r="B65" s="23" t="s">
        <v>130</v>
      </c>
      <c r="C65" s="23" t="s">
        <v>131</v>
      </c>
      <c r="D65" s="23" t="s">
        <v>350</v>
      </c>
      <c r="E65" s="23" t="s">
        <v>256</v>
      </c>
      <c r="F65" s="25" t="s">
        <v>557</v>
      </c>
      <c r="G65" s="23" t="s">
        <v>463</v>
      </c>
      <c r="H65" s="23" t="s">
        <v>21</v>
      </c>
      <c r="I65" s="25" t="s">
        <v>184</v>
      </c>
      <c r="J65" s="26">
        <v>43191</v>
      </c>
      <c r="K65" s="26" t="s">
        <v>392</v>
      </c>
      <c r="L65" s="27" t="s">
        <v>594</v>
      </c>
      <c r="M65" s="27" t="s">
        <v>604</v>
      </c>
      <c r="N65" s="25">
        <v>35</v>
      </c>
      <c r="O65" s="28">
        <v>1231</v>
      </c>
      <c r="P65" s="28">
        <f t="shared" si="2"/>
        <v>43085</v>
      </c>
      <c r="Q65" s="29">
        <v>0.24667335749497701</v>
      </c>
      <c r="R65" s="28">
        <f t="shared" si="3"/>
        <v>32457.078392328913</v>
      </c>
    </row>
    <row r="66" spans="1:18" x14ac:dyDescent="0.35">
      <c r="A66" s="23">
        <v>65</v>
      </c>
      <c r="B66" s="23" t="s">
        <v>132</v>
      </c>
      <c r="C66" s="23" t="s">
        <v>133</v>
      </c>
      <c r="D66" s="23" t="s">
        <v>351</v>
      </c>
      <c r="E66" s="23" t="s">
        <v>257</v>
      </c>
      <c r="F66" s="25" t="s">
        <v>558</v>
      </c>
      <c r="G66" s="23" t="s">
        <v>464</v>
      </c>
      <c r="H66" s="23" t="s">
        <v>21</v>
      </c>
      <c r="I66" s="25" t="s">
        <v>184</v>
      </c>
      <c r="J66" s="26">
        <v>43275</v>
      </c>
      <c r="K66" s="26" t="s">
        <v>389</v>
      </c>
      <c r="L66" s="27" t="s">
        <v>594</v>
      </c>
      <c r="M66" s="27" t="s">
        <v>604</v>
      </c>
      <c r="N66" s="25">
        <v>35</v>
      </c>
      <c r="O66" s="28">
        <v>1231</v>
      </c>
      <c r="P66" s="28">
        <f t="shared" ref="P66:P95" si="4">N66*O66</f>
        <v>43085</v>
      </c>
      <c r="Q66" s="29">
        <v>0.24334498962734</v>
      </c>
      <c r="R66" s="28">
        <f t="shared" ref="R66:R95" si="5">P66-(P66*Q66)</f>
        <v>32600.481121906058</v>
      </c>
    </row>
    <row r="67" spans="1:18" x14ac:dyDescent="0.35">
      <c r="A67" s="23">
        <v>66</v>
      </c>
      <c r="B67" s="23" t="s">
        <v>40</v>
      </c>
      <c r="C67" s="23" t="s">
        <v>134</v>
      </c>
      <c r="D67" s="23" t="s">
        <v>352</v>
      </c>
      <c r="E67" s="23" t="s">
        <v>258</v>
      </c>
      <c r="F67" s="25" t="s">
        <v>559</v>
      </c>
      <c r="G67" s="23" t="s">
        <v>465</v>
      </c>
      <c r="H67" s="23" t="s">
        <v>18</v>
      </c>
      <c r="I67" s="25" t="s">
        <v>183</v>
      </c>
      <c r="J67" s="26">
        <v>43138</v>
      </c>
      <c r="K67" s="26" t="s">
        <v>386</v>
      </c>
      <c r="L67" s="27" t="s">
        <v>595</v>
      </c>
      <c r="M67" s="27" t="s">
        <v>605</v>
      </c>
      <c r="N67" s="25">
        <v>36</v>
      </c>
      <c r="O67" s="28">
        <v>1243</v>
      </c>
      <c r="P67" s="28">
        <f t="shared" si="4"/>
        <v>44748</v>
      </c>
      <c r="Q67" s="29">
        <v>0.14331723583351999</v>
      </c>
      <c r="R67" s="28">
        <f t="shared" si="5"/>
        <v>38334.840330921645</v>
      </c>
    </row>
    <row r="68" spans="1:18" x14ac:dyDescent="0.35">
      <c r="A68" s="23">
        <v>67</v>
      </c>
      <c r="B68" s="23" t="s">
        <v>135</v>
      </c>
      <c r="C68" s="23" t="s">
        <v>136</v>
      </c>
      <c r="D68" s="23" t="s">
        <v>353</v>
      </c>
      <c r="E68" s="23" t="s">
        <v>259</v>
      </c>
      <c r="F68" s="25" t="s">
        <v>560</v>
      </c>
      <c r="G68" s="23" t="s">
        <v>466</v>
      </c>
      <c r="H68" s="23" t="s">
        <v>12</v>
      </c>
      <c r="I68" s="25" t="s">
        <v>182</v>
      </c>
      <c r="J68" s="26">
        <v>43191</v>
      </c>
      <c r="K68" s="26" t="s">
        <v>392</v>
      </c>
      <c r="L68" s="27" t="s">
        <v>589</v>
      </c>
      <c r="M68" s="27" t="s">
        <v>599</v>
      </c>
      <c r="N68" s="25">
        <v>33</v>
      </c>
      <c r="O68" s="28">
        <v>1433</v>
      </c>
      <c r="P68" s="28">
        <f t="shared" si="4"/>
        <v>47289</v>
      </c>
      <c r="Q68" s="29">
        <v>0.24544937889771556</v>
      </c>
      <c r="R68" s="28">
        <f t="shared" si="5"/>
        <v>35681.944321305928</v>
      </c>
    </row>
    <row r="69" spans="1:18" x14ac:dyDescent="0.35">
      <c r="A69" s="23">
        <v>68</v>
      </c>
      <c r="B69" s="23" t="s">
        <v>137</v>
      </c>
      <c r="C69" s="23" t="s">
        <v>17</v>
      </c>
      <c r="D69" s="23" t="s">
        <v>354</v>
      </c>
      <c r="E69" s="23" t="s">
        <v>260</v>
      </c>
      <c r="F69" s="25" t="s">
        <v>561</v>
      </c>
      <c r="G69" s="23" t="s">
        <v>467</v>
      </c>
      <c r="H69" s="23" t="s">
        <v>15</v>
      </c>
      <c r="I69" s="25" t="s">
        <v>182</v>
      </c>
      <c r="J69" s="26">
        <v>43304</v>
      </c>
      <c r="K69" s="26" t="s">
        <v>391</v>
      </c>
      <c r="L69" s="27" t="s">
        <v>597</v>
      </c>
      <c r="M69" s="27" t="s">
        <v>607</v>
      </c>
      <c r="N69" s="25">
        <v>43</v>
      </c>
      <c r="O69" s="28">
        <v>1353</v>
      </c>
      <c r="P69" s="28">
        <f t="shared" si="4"/>
        <v>58179</v>
      </c>
      <c r="Q69" s="29">
        <v>0.24813291416382499</v>
      </c>
      <c r="R69" s="28">
        <f t="shared" si="5"/>
        <v>43742.875186862824</v>
      </c>
    </row>
    <row r="70" spans="1:18" x14ac:dyDescent="0.35">
      <c r="A70" s="23">
        <v>69</v>
      </c>
      <c r="B70" s="23" t="s">
        <v>138</v>
      </c>
      <c r="C70" s="23" t="s">
        <v>139</v>
      </c>
      <c r="D70" s="23" t="s">
        <v>355</v>
      </c>
      <c r="E70" s="23" t="s">
        <v>261</v>
      </c>
      <c r="F70" s="25" t="s">
        <v>562</v>
      </c>
      <c r="G70" s="23" t="s">
        <v>468</v>
      </c>
      <c r="H70" s="23" t="s">
        <v>18</v>
      </c>
      <c r="I70" s="25" t="s">
        <v>183</v>
      </c>
      <c r="J70" s="26">
        <v>43210</v>
      </c>
      <c r="K70" s="26" t="s">
        <v>392</v>
      </c>
      <c r="L70" s="27" t="s">
        <v>595</v>
      </c>
      <c r="M70" s="27" t="s">
        <v>605</v>
      </c>
      <c r="N70" s="25">
        <v>35</v>
      </c>
      <c r="O70" s="28">
        <v>1243</v>
      </c>
      <c r="P70" s="28">
        <f>N73*O73</f>
        <v>53879</v>
      </c>
      <c r="Q70" s="29">
        <v>0.23661293491383401</v>
      </c>
      <c r="R70" s="28">
        <f>P73-(P73*Q73)</f>
        <v>43966.150672834759</v>
      </c>
    </row>
    <row r="71" spans="1:18" x14ac:dyDescent="0.35">
      <c r="A71" s="23">
        <v>73</v>
      </c>
      <c r="B71" s="23" t="s">
        <v>63</v>
      </c>
      <c r="C71" s="23" t="s">
        <v>55</v>
      </c>
      <c r="D71" s="23" t="s">
        <v>356</v>
      </c>
      <c r="E71" s="23" t="s">
        <v>262</v>
      </c>
      <c r="F71" s="25" t="s">
        <v>563</v>
      </c>
      <c r="G71" s="23" t="s">
        <v>469</v>
      </c>
      <c r="H71" s="23" t="s">
        <v>12</v>
      </c>
      <c r="I71" s="25" t="s">
        <v>182</v>
      </c>
      <c r="J71" s="26">
        <v>43292</v>
      </c>
      <c r="K71" s="26" t="s">
        <v>391</v>
      </c>
      <c r="L71" s="27" t="s">
        <v>595</v>
      </c>
      <c r="M71" s="27" t="s">
        <v>605</v>
      </c>
      <c r="N71" s="25">
        <v>42</v>
      </c>
      <c r="O71" s="28">
        <v>1243</v>
      </c>
      <c r="P71" s="28">
        <f t="shared" si="4"/>
        <v>52206</v>
      </c>
      <c r="Q71" s="29">
        <v>0.28327821973532702</v>
      </c>
      <c r="R71" s="28">
        <f t="shared" si="5"/>
        <v>37417.177260497519</v>
      </c>
    </row>
    <row r="72" spans="1:18" x14ac:dyDescent="0.35">
      <c r="A72" s="23">
        <v>71</v>
      </c>
      <c r="B72" s="23" t="s">
        <v>140</v>
      </c>
      <c r="C72" s="23" t="s">
        <v>141</v>
      </c>
      <c r="D72" s="23" t="s">
        <v>357</v>
      </c>
      <c r="E72" s="23" t="s">
        <v>263</v>
      </c>
      <c r="F72" s="25" t="s">
        <v>564</v>
      </c>
      <c r="G72" s="23" t="s">
        <v>470</v>
      </c>
      <c r="H72" s="23" t="s">
        <v>12</v>
      </c>
      <c r="I72" s="25" t="s">
        <v>182</v>
      </c>
      <c r="J72" s="26">
        <v>43132</v>
      </c>
      <c r="K72" s="26" t="s">
        <v>386</v>
      </c>
      <c r="L72" s="27" t="s">
        <v>591</v>
      </c>
      <c r="M72" s="27" t="s">
        <v>601</v>
      </c>
      <c r="N72" s="25">
        <v>33</v>
      </c>
      <c r="O72" s="28">
        <v>1253</v>
      </c>
      <c r="P72" s="28">
        <f t="shared" si="4"/>
        <v>41349</v>
      </c>
      <c r="Q72" s="29">
        <v>0.27623316683533899</v>
      </c>
      <c r="R72" s="28">
        <f t="shared" si="5"/>
        <v>29927.034784525567</v>
      </c>
    </row>
    <row r="73" spans="1:18" x14ac:dyDescent="0.35">
      <c r="A73" s="23">
        <v>72</v>
      </c>
      <c r="B73" s="23" t="s">
        <v>142</v>
      </c>
      <c r="C73" s="23" t="s">
        <v>143</v>
      </c>
      <c r="D73" s="23" t="s">
        <v>358</v>
      </c>
      <c r="E73" s="23" t="s">
        <v>264</v>
      </c>
      <c r="F73" s="25" t="s">
        <v>565</v>
      </c>
      <c r="G73" s="23" t="s">
        <v>471</v>
      </c>
      <c r="H73" s="23" t="s">
        <v>12</v>
      </c>
      <c r="I73" s="25" t="s">
        <v>182</v>
      </c>
      <c r="J73" s="26">
        <v>43101</v>
      </c>
      <c r="K73" s="26" t="s">
        <v>388</v>
      </c>
      <c r="L73" s="27" t="s">
        <v>591</v>
      </c>
      <c r="M73" s="27" t="s">
        <v>601</v>
      </c>
      <c r="N73" s="25">
        <v>43</v>
      </c>
      <c r="O73" s="28">
        <v>1253</v>
      </c>
      <c r="P73" s="28">
        <f t="shared" si="4"/>
        <v>53879</v>
      </c>
      <c r="Q73" s="29">
        <v>0.18398354325739599</v>
      </c>
      <c r="R73" s="28">
        <f t="shared" si="5"/>
        <v>43966.150672834759</v>
      </c>
    </row>
    <row r="74" spans="1:18" x14ac:dyDescent="0.35">
      <c r="A74" s="23">
        <v>73</v>
      </c>
      <c r="B74" s="23" t="s">
        <v>144</v>
      </c>
      <c r="C74" s="23" t="s">
        <v>145</v>
      </c>
      <c r="D74" s="23" t="s">
        <v>359</v>
      </c>
      <c r="E74" s="23" t="s">
        <v>265</v>
      </c>
      <c r="F74" s="25" t="s">
        <v>566</v>
      </c>
      <c r="G74" s="23" t="s">
        <v>472</v>
      </c>
      <c r="H74" s="23" t="s">
        <v>15</v>
      </c>
      <c r="I74" s="25" t="s">
        <v>182</v>
      </c>
      <c r="J74" s="26">
        <v>43238</v>
      </c>
      <c r="K74" s="26" t="s">
        <v>390</v>
      </c>
      <c r="L74" s="27" t="s">
        <v>589</v>
      </c>
      <c r="M74" s="27" t="s">
        <v>599</v>
      </c>
      <c r="N74" s="25">
        <v>43</v>
      </c>
      <c r="O74" s="28">
        <v>1433</v>
      </c>
      <c r="P74" s="28">
        <f t="shared" si="4"/>
        <v>61619</v>
      </c>
      <c r="Q74" s="29">
        <v>3.1272569351398299E-2</v>
      </c>
      <c r="R74" s="28">
        <f t="shared" si="5"/>
        <v>59692.015549136187</v>
      </c>
    </row>
    <row r="75" spans="1:18" x14ac:dyDescent="0.35">
      <c r="A75" s="23">
        <v>74</v>
      </c>
      <c r="B75" s="23" t="s">
        <v>146</v>
      </c>
      <c r="C75" s="23" t="s">
        <v>20</v>
      </c>
      <c r="D75" s="23" t="s">
        <v>360</v>
      </c>
      <c r="E75" s="23" t="s">
        <v>266</v>
      </c>
      <c r="F75" s="25" t="s">
        <v>567</v>
      </c>
      <c r="G75" s="23" t="s">
        <v>473</v>
      </c>
      <c r="H75" s="23" t="s">
        <v>21</v>
      </c>
      <c r="I75" s="25" t="s">
        <v>184</v>
      </c>
      <c r="J75" s="26">
        <v>43167</v>
      </c>
      <c r="K75" s="26" t="s">
        <v>387</v>
      </c>
      <c r="L75" s="27" t="s">
        <v>592</v>
      </c>
      <c r="M75" s="27" t="s">
        <v>602</v>
      </c>
      <c r="N75" s="25">
        <v>43</v>
      </c>
      <c r="O75" s="28">
        <v>1722</v>
      </c>
      <c r="P75" s="28">
        <f t="shared" si="4"/>
        <v>74046</v>
      </c>
      <c r="Q75" s="29">
        <v>0.231741635755769</v>
      </c>
      <c r="R75" s="28">
        <f t="shared" si="5"/>
        <v>56886.45883882833</v>
      </c>
    </row>
    <row r="76" spans="1:18" x14ac:dyDescent="0.35">
      <c r="A76" s="23">
        <v>75</v>
      </c>
      <c r="B76" s="23" t="s">
        <v>147</v>
      </c>
      <c r="C76" s="23" t="s">
        <v>148</v>
      </c>
      <c r="D76" s="23" t="s">
        <v>361</v>
      </c>
      <c r="E76" s="23" t="s">
        <v>267</v>
      </c>
      <c r="F76" s="25" t="s">
        <v>568</v>
      </c>
      <c r="G76" s="23" t="s">
        <v>474</v>
      </c>
      <c r="H76" s="23" t="s">
        <v>12</v>
      </c>
      <c r="I76" s="25" t="s">
        <v>182</v>
      </c>
      <c r="J76" s="26">
        <v>43147</v>
      </c>
      <c r="K76" s="26" t="s">
        <v>386</v>
      </c>
      <c r="L76" s="27" t="s">
        <v>592</v>
      </c>
      <c r="M76" s="27" t="s">
        <v>602</v>
      </c>
      <c r="N76" s="25">
        <v>33</v>
      </c>
      <c r="O76" s="28">
        <v>1722</v>
      </c>
      <c r="P76" s="28">
        <f t="shared" si="4"/>
        <v>56826</v>
      </c>
      <c r="Q76" s="29">
        <v>0.17977272827425461</v>
      </c>
      <c r="R76" s="28">
        <f t="shared" si="5"/>
        <v>46610.234943087205</v>
      </c>
    </row>
    <row r="77" spans="1:18" x14ac:dyDescent="0.35">
      <c r="A77" s="23">
        <v>76</v>
      </c>
      <c r="B77" s="23" t="s">
        <v>149</v>
      </c>
      <c r="C77" s="23" t="s">
        <v>150</v>
      </c>
      <c r="D77" s="23" t="s">
        <v>362</v>
      </c>
      <c r="E77" s="23" t="s">
        <v>268</v>
      </c>
      <c r="F77" s="25" t="s">
        <v>569</v>
      </c>
      <c r="G77" s="23" t="s">
        <v>475</v>
      </c>
      <c r="H77" s="23" t="s">
        <v>12</v>
      </c>
      <c r="I77" s="25" t="s">
        <v>182</v>
      </c>
      <c r="J77" s="26">
        <v>43243</v>
      </c>
      <c r="K77" s="26" t="s">
        <v>390</v>
      </c>
      <c r="L77" s="27" t="s">
        <v>595</v>
      </c>
      <c r="M77" s="27" t="s">
        <v>605</v>
      </c>
      <c r="N77" s="25">
        <v>43</v>
      </c>
      <c r="O77" s="28">
        <v>1243</v>
      </c>
      <c r="P77" s="28">
        <f t="shared" si="4"/>
        <v>53449</v>
      </c>
      <c r="Q77" s="29">
        <v>0.23547511912217065</v>
      </c>
      <c r="R77" s="28">
        <f t="shared" si="5"/>
        <v>40863.090358039102</v>
      </c>
    </row>
    <row r="78" spans="1:18" x14ac:dyDescent="0.35">
      <c r="A78" s="23">
        <v>77</v>
      </c>
      <c r="B78" s="23" t="s">
        <v>151</v>
      </c>
      <c r="C78" s="23" t="s">
        <v>152</v>
      </c>
      <c r="D78" s="23" t="s">
        <v>363</v>
      </c>
      <c r="E78" s="23" t="s">
        <v>269</v>
      </c>
      <c r="F78" s="25" t="s">
        <v>570</v>
      </c>
      <c r="G78" s="23" t="s">
        <v>476</v>
      </c>
      <c r="H78" s="23" t="s">
        <v>21</v>
      </c>
      <c r="I78" s="25" t="s">
        <v>184</v>
      </c>
      <c r="J78" s="26">
        <v>43222</v>
      </c>
      <c r="K78" s="26" t="s">
        <v>390</v>
      </c>
      <c r="L78" s="27" t="s">
        <v>589</v>
      </c>
      <c r="M78" s="27" t="s">
        <v>599</v>
      </c>
      <c r="N78" s="25">
        <v>43</v>
      </c>
      <c r="O78" s="28">
        <v>1433</v>
      </c>
      <c r="P78" s="28">
        <f t="shared" si="4"/>
        <v>61619</v>
      </c>
      <c r="Q78" s="29">
        <v>0.22751586658456266</v>
      </c>
      <c r="R78" s="28">
        <f t="shared" si="5"/>
        <v>47599.69981692583</v>
      </c>
    </row>
    <row r="79" spans="1:18" x14ac:dyDescent="0.35">
      <c r="A79" s="23">
        <v>78</v>
      </c>
      <c r="B79" s="23" t="s">
        <v>26</v>
      </c>
      <c r="C79" s="23" t="s">
        <v>153</v>
      </c>
      <c r="D79" s="23" t="s">
        <v>364</v>
      </c>
      <c r="E79" s="23" t="s">
        <v>270</v>
      </c>
      <c r="F79" s="25" t="s">
        <v>571</v>
      </c>
      <c r="G79" s="23" t="s">
        <v>477</v>
      </c>
      <c r="H79" s="23" t="s">
        <v>18</v>
      </c>
      <c r="I79" s="25" t="s">
        <v>183</v>
      </c>
      <c r="J79" s="26">
        <v>43129</v>
      </c>
      <c r="K79" s="26" t="s">
        <v>388</v>
      </c>
      <c r="L79" s="27" t="s">
        <v>597</v>
      </c>
      <c r="M79" s="27" t="s">
        <v>607</v>
      </c>
      <c r="N79" s="25">
        <v>43</v>
      </c>
      <c r="O79" s="28">
        <v>1353</v>
      </c>
      <c r="P79" s="28">
        <f t="shared" si="4"/>
        <v>58179</v>
      </c>
      <c r="Q79" s="29">
        <v>0.19773814773243401</v>
      </c>
      <c r="R79" s="28">
        <f t="shared" si="5"/>
        <v>46674.792303074719</v>
      </c>
    </row>
    <row r="80" spans="1:18" x14ac:dyDescent="0.35">
      <c r="A80" s="23">
        <v>79</v>
      </c>
      <c r="B80" s="23" t="s">
        <v>154</v>
      </c>
      <c r="C80" s="23" t="s">
        <v>155</v>
      </c>
      <c r="D80" s="23" t="s">
        <v>365</v>
      </c>
      <c r="E80" s="23" t="s">
        <v>271</v>
      </c>
      <c r="F80" s="25" t="s">
        <v>572</v>
      </c>
      <c r="G80" s="23" t="s">
        <v>478</v>
      </c>
      <c r="H80" s="23" t="s">
        <v>21</v>
      </c>
      <c r="I80" s="25" t="s">
        <v>184</v>
      </c>
      <c r="J80" s="26">
        <v>43129</v>
      </c>
      <c r="K80" s="26" t="s">
        <v>388</v>
      </c>
      <c r="L80" s="27" t="s">
        <v>594</v>
      </c>
      <c r="M80" s="27" t="s">
        <v>604</v>
      </c>
      <c r="N80" s="25">
        <v>43</v>
      </c>
      <c r="O80" s="28">
        <v>1231</v>
      </c>
      <c r="P80" s="28">
        <f>N83*O83</f>
        <v>47289</v>
      </c>
      <c r="Q80" s="29">
        <v>0.26799981267371698</v>
      </c>
      <c r="R80" s="28">
        <f>P83-(P83*Q83)</f>
        <v>33259.551458673479</v>
      </c>
    </row>
    <row r="81" spans="1:18" x14ac:dyDescent="0.35">
      <c r="A81" s="23">
        <v>83</v>
      </c>
      <c r="B81" s="23" t="s">
        <v>156</v>
      </c>
      <c r="C81" s="23" t="s">
        <v>157</v>
      </c>
      <c r="D81" s="23" t="s">
        <v>366</v>
      </c>
      <c r="E81" s="23" t="s">
        <v>272</v>
      </c>
      <c r="F81" s="25" t="s">
        <v>573</v>
      </c>
      <c r="G81" s="23" t="s">
        <v>479</v>
      </c>
      <c r="H81" s="23" t="s">
        <v>12</v>
      </c>
      <c r="I81" s="25" t="s">
        <v>182</v>
      </c>
      <c r="J81" s="26">
        <v>43272</v>
      </c>
      <c r="K81" s="26" t="s">
        <v>389</v>
      </c>
      <c r="L81" s="27" t="s">
        <v>594</v>
      </c>
      <c r="M81" s="27" t="s">
        <v>604</v>
      </c>
      <c r="N81" s="25">
        <v>43</v>
      </c>
      <c r="O81" s="28">
        <v>1231</v>
      </c>
      <c r="P81" s="28">
        <f t="shared" si="4"/>
        <v>52933</v>
      </c>
      <c r="Q81" s="29">
        <v>0.16478953533479701</v>
      </c>
      <c r="R81" s="28">
        <f t="shared" si="5"/>
        <v>44210.195526123192</v>
      </c>
    </row>
    <row r="82" spans="1:18" x14ac:dyDescent="0.35">
      <c r="A82" s="23">
        <v>81</v>
      </c>
      <c r="B82" s="23" t="s">
        <v>158</v>
      </c>
      <c r="C82" s="23" t="s">
        <v>159</v>
      </c>
      <c r="D82" s="23" t="s">
        <v>367</v>
      </c>
      <c r="E82" s="23" t="s">
        <v>273</v>
      </c>
      <c r="F82" s="25" t="s">
        <v>574</v>
      </c>
      <c r="G82" s="23" t="s">
        <v>480</v>
      </c>
      <c r="H82" s="23" t="s">
        <v>21</v>
      </c>
      <c r="I82" s="25" t="s">
        <v>184</v>
      </c>
      <c r="J82" s="26">
        <v>43147</v>
      </c>
      <c r="K82" s="26" t="s">
        <v>386</v>
      </c>
      <c r="L82" s="27" t="s">
        <v>588</v>
      </c>
      <c r="M82" s="27" t="s">
        <v>598</v>
      </c>
      <c r="N82" s="25">
        <v>43</v>
      </c>
      <c r="O82" s="28">
        <v>1133</v>
      </c>
      <c r="P82" s="28">
        <f t="shared" si="4"/>
        <v>48719</v>
      </c>
      <c r="Q82" s="29">
        <v>0.27136773628486044</v>
      </c>
      <c r="R82" s="28">
        <f t="shared" si="5"/>
        <v>35498.235255937885</v>
      </c>
    </row>
    <row r="83" spans="1:18" x14ac:dyDescent="0.35">
      <c r="A83" s="23">
        <v>82</v>
      </c>
      <c r="B83" s="23" t="s">
        <v>160</v>
      </c>
      <c r="C83" s="23" t="s">
        <v>161</v>
      </c>
      <c r="D83" s="23" t="s">
        <v>368</v>
      </c>
      <c r="E83" s="23" t="s">
        <v>274</v>
      </c>
      <c r="F83" s="25" t="s">
        <v>575</v>
      </c>
      <c r="G83" s="23" t="s">
        <v>481</v>
      </c>
      <c r="H83" s="23" t="s">
        <v>12</v>
      </c>
      <c r="I83" s="25" t="s">
        <v>182</v>
      </c>
      <c r="J83" s="26">
        <v>43269</v>
      </c>
      <c r="K83" s="26" t="s">
        <v>389</v>
      </c>
      <c r="L83" s="27" t="s">
        <v>589</v>
      </c>
      <c r="M83" s="27" t="s">
        <v>599</v>
      </c>
      <c r="N83" s="25">
        <v>33</v>
      </c>
      <c r="O83" s="28">
        <v>1433</v>
      </c>
      <c r="P83" s="28">
        <f t="shared" si="4"/>
        <v>47289</v>
      </c>
      <c r="Q83" s="29">
        <v>0.29667467151613536</v>
      </c>
      <c r="R83" s="28">
        <f t="shared" si="5"/>
        <v>33259.551458673479</v>
      </c>
    </row>
    <row r="84" spans="1:18" x14ac:dyDescent="0.35">
      <c r="A84" s="23">
        <v>83</v>
      </c>
      <c r="B84" s="23" t="s">
        <v>162</v>
      </c>
      <c r="C84" s="23" t="s">
        <v>163</v>
      </c>
      <c r="D84" s="23" t="s">
        <v>369</v>
      </c>
      <c r="E84" s="23" t="s">
        <v>275</v>
      </c>
      <c r="F84" s="25" t="s">
        <v>576</v>
      </c>
      <c r="G84" s="23" t="s">
        <v>482</v>
      </c>
      <c r="H84" s="23" t="s">
        <v>21</v>
      </c>
      <c r="I84" s="25" t="s">
        <v>184</v>
      </c>
      <c r="J84" s="26">
        <v>43216</v>
      </c>
      <c r="K84" s="26" t="s">
        <v>392</v>
      </c>
      <c r="L84" s="27" t="s">
        <v>597</v>
      </c>
      <c r="M84" s="27" t="s">
        <v>607</v>
      </c>
      <c r="N84" s="25">
        <v>16</v>
      </c>
      <c r="O84" s="28">
        <v>1353</v>
      </c>
      <c r="P84" s="28">
        <f t="shared" si="4"/>
        <v>21648</v>
      </c>
      <c r="Q84" s="29">
        <v>0.26381531154635801</v>
      </c>
      <c r="R84" s="28">
        <f t="shared" si="5"/>
        <v>15936.926135644442</v>
      </c>
    </row>
    <row r="85" spans="1:18" x14ac:dyDescent="0.35">
      <c r="A85" s="23">
        <v>84</v>
      </c>
      <c r="B85" s="23" t="s">
        <v>164</v>
      </c>
      <c r="C85" s="23" t="s">
        <v>165</v>
      </c>
      <c r="D85" s="23" t="s">
        <v>370</v>
      </c>
      <c r="E85" s="23" t="s">
        <v>276</v>
      </c>
      <c r="F85" s="25" t="s">
        <v>577</v>
      </c>
      <c r="G85" s="23" t="s">
        <v>483</v>
      </c>
      <c r="H85" s="23" t="s">
        <v>15</v>
      </c>
      <c r="I85" s="25" t="s">
        <v>182</v>
      </c>
      <c r="J85" s="26">
        <v>43153</v>
      </c>
      <c r="K85" s="26" t="s">
        <v>386</v>
      </c>
      <c r="L85" s="27" t="s">
        <v>592</v>
      </c>
      <c r="M85" s="27" t="s">
        <v>602</v>
      </c>
      <c r="N85" s="25">
        <v>32</v>
      </c>
      <c r="O85" s="28">
        <v>1722</v>
      </c>
      <c r="P85" s="28">
        <f t="shared" si="4"/>
        <v>55104</v>
      </c>
      <c r="Q85" s="29">
        <v>0.27357747777984087</v>
      </c>
      <c r="R85" s="28">
        <f t="shared" si="5"/>
        <v>40028.786664419647</v>
      </c>
    </row>
    <row r="86" spans="1:18" x14ac:dyDescent="0.35">
      <c r="A86" s="23">
        <v>85</v>
      </c>
      <c r="B86" s="23" t="s">
        <v>166</v>
      </c>
      <c r="C86" s="23" t="s">
        <v>167</v>
      </c>
      <c r="D86" s="23" t="s">
        <v>371</v>
      </c>
      <c r="E86" s="23" t="s">
        <v>277</v>
      </c>
      <c r="F86" s="25" t="s">
        <v>578</v>
      </c>
      <c r="G86" s="23" t="s">
        <v>484</v>
      </c>
      <c r="H86" s="23" t="s">
        <v>12</v>
      </c>
      <c r="I86" s="25" t="s">
        <v>182</v>
      </c>
      <c r="J86" s="26">
        <v>43178</v>
      </c>
      <c r="K86" s="26" t="s">
        <v>387</v>
      </c>
      <c r="L86" s="27" t="s">
        <v>593</v>
      </c>
      <c r="M86" s="27" t="s">
        <v>603</v>
      </c>
      <c r="N86" s="25">
        <v>42</v>
      </c>
      <c r="O86" s="28">
        <v>1453</v>
      </c>
      <c r="P86" s="28">
        <f t="shared" si="4"/>
        <v>61026</v>
      </c>
      <c r="Q86" s="29">
        <v>0.243438613758933</v>
      </c>
      <c r="R86" s="28">
        <f t="shared" si="5"/>
        <v>46169.915156747353</v>
      </c>
    </row>
    <row r="87" spans="1:18" x14ac:dyDescent="0.35">
      <c r="A87" s="23">
        <v>86</v>
      </c>
      <c r="B87" s="23" t="s">
        <v>168</v>
      </c>
      <c r="C87" s="23" t="s">
        <v>55</v>
      </c>
      <c r="D87" s="23" t="s">
        <v>372</v>
      </c>
      <c r="E87" s="23" t="s">
        <v>278</v>
      </c>
      <c r="F87" s="25" t="s">
        <v>579</v>
      </c>
      <c r="G87" s="23" t="s">
        <v>485</v>
      </c>
      <c r="H87" s="23" t="s">
        <v>18</v>
      </c>
      <c r="I87" s="25" t="s">
        <v>183</v>
      </c>
      <c r="J87" s="26">
        <v>43243</v>
      </c>
      <c r="K87" s="26" t="s">
        <v>390</v>
      </c>
      <c r="L87" s="27" t="s">
        <v>591</v>
      </c>
      <c r="M87" s="27" t="s">
        <v>601</v>
      </c>
      <c r="N87" s="25">
        <v>43</v>
      </c>
      <c r="O87" s="28">
        <v>1253</v>
      </c>
      <c r="P87" s="28">
        <f t="shared" si="4"/>
        <v>53879</v>
      </c>
      <c r="Q87" s="29">
        <v>0.24559335719966199</v>
      </c>
      <c r="R87" s="28">
        <f t="shared" si="5"/>
        <v>40646.67550743941</v>
      </c>
    </row>
    <row r="88" spans="1:18" x14ac:dyDescent="0.35">
      <c r="A88" s="23">
        <v>87</v>
      </c>
      <c r="B88" s="23" t="s">
        <v>169</v>
      </c>
      <c r="C88" s="23" t="s">
        <v>170</v>
      </c>
      <c r="D88" s="23" t="s">
        <v>373</v>
      </c>
      <c r="E88" s="23" t="s">
        <v>279</v>
      </c>
      <c r="F88" s="25" t="s">
        <v>580</v>
      </c>
      <c r="G88" s="23" t="s">
        <v>486</v>
      </c>
      <c r="H88" s="23" t="s">
        <v>15</v>
      </c>
      <c r="I88" s="25" t="s">
        <v>182</v>
      </c>
      <c r="J88" s="26">
        <v>43234</v>
      </c>
      <c r="K88" s="26" t="s">
        <v>390</v>
      </c>
      <c r="L88" s="27" t="s">
        <v>590</v>
      </c>
      <c r="M88" s="27" t="s">
        <v>600</v>
      </c>
      <c r="N88" s="25">
        <v>35</v>
      </c>
      <c r="O88" s="28">
        <v>1323</v>
      </c>
      <c r="P88" s="28">
        <f t="shared" si="4"/>
        <v>46305</v>
      </c>
      <c r="Q88" s="29">
        <v>0.23335178731293299</v>
      </c>
      <c r="R88" s="28">
        <f t="shared" si="5"/>
        <v>35499.645488474634</v>
      </c>
    </row>
    <row r="89" spans="1:18" x14ac:dyDescent="0.35">
      <c r="A89" s="23">
        <v>88</v>
      </c>
      <c r="B89" s="23" t="s">
        <v>48</v>
      </c>
      <c r="C89" s="23" t="s">
        <v>171</v>
      </c>
      <c r="D89" s="23" t="s">
        <v>374</v>
      </c>
      <c r="E89" s="23" t="s">
        <v>280</v>
      </c>
      <c r="F89" s="25" t="s">
        <v>581</v>
      </c>
      <c r="G89" s="23" t="s">
        <v>487</v>
      </c>
      <c r="H89" s="23" t="s">
        <v>12</v>
      </c>
      <c r="I89" s="25" t="s">
        <v>182</v>
      </c>
      <c r="J89" s="26">
        <v>43278</v>
      </c>
      <c r="K89" s="26" t="s">
        <v>389</v>
      </c>
      <c r="L89" s="27" t="s">
        <v>588</v>
      </c>
      <c r="M89" s="27" t="s">
        <v>598</v>
      </c>
      <c r="N89" s="25">
        <v>43</v>
      </c>
      <c r="O89" s="28">
        <v>1133</v>
      </c>
      <c r="P89" s="28">
        <f t="shared" si="4"/>
        <v>48719</v>
      </c>
      <c r="Q89" s="29">
        <v>0.24376637338683901</v>
      </c>
      <c r="R89" s="28">
        <f t="shared" si="5"/>
        <v>36842.946054966589</v>
      </c>
    </row>
    <row r="90" spans="1:18" x14ac:dyDescent="0.35">
      <c r="A90" s="23">
        <v>89</v>
      </c>
      <c r="B90" s="23" t="s">
        <v>172</v>
      </c>
      <c r="C90" s="23" t="s">
        <v>173</v>
      </c>
      <c r="D90" s="23" t="s">
        <v>375</v>
      </c>
      <c r="E90" s="23" t="s">
        <v>281</v>
      </c>
      <c r="F90" s="25" t="s">
        <v>582</v>
      </c>
      <c r="G90" s="23" t="s">
        <v>488</v>
      </c>
      <c r="H90" s="23" t="s">
        <v>15</v>
      </c>
      <c r="I90" s="25" t="s">
        <v>182</v>
      </c>
      <c r="J90" s="26">
        <v>43165</v>
      </c>
      <c r="K90" s="26" t="s">
        <v>387</v>
      </c>
      <c r="L90" s="27" t="s">
        <v>591</v>
      </c>
      <c r="M90" s="27" t="s">
        <v>601</v>
      </c>
      <c r="N90" s="25">
        <v>43</v>
      </c>
      <c r="O90" s="28">
        <v>1253</v>
      </c>
      <c r="P90" s="28">
        <f>N93*O93</f>
        <v>53879</v>
      </c>
      <c r="Q90" s="29">
        <v>0.17152416918936986</v>
      </c>
      <c r="R90" s="28">
        <f>P93-(P93*Q93)</f>
        <v>41283.574078661171</v>
      </c>
    </row>
    <row r="91" spans="1:18" x14ac:dyDescent="0.35">
      <c r="A91" s="23">
        <v>93</v>
      </c>
      <c r="B91" s="23" t="s">
        <v>174</v>
      </c>
      <c r="C91" s="23" t="s">
        <v>175</v>
      </c>
      <c r="D91" s="23" t="s">
        <v>376</v>
      </c>
      <c r="E91" s="23" t="s">
        <v>282</v>
      </c>
      <c r="F91" s="25" t="s">
        <v>583</v>
      </c>
      <c r="G91" s="23" t="s">
        <v>489</v>
      </c>
      <c r="H91" s="23" t="s">
        <v>21</v>
      </c>
      <c r="I91" s="25" t="s">
        <v>184</v>
      </c>
      <c r="J91" s="26">
        <v>43186</v>
      </c>
      <c r="K91" s="26" t="s">
        <v>387</v>
      </c>
      <c r="L91" s="27" t="s">
        <v>588</v>
      </c>
      <c r="M91" s="27" t="s">
        <v>598</v>
      </c>
      <c r="N91" s="25">
        <v>16</v>
      </c>
      <c r="O91" s="28">
        <v>1133</v>
      </c>
      <c r="P91" s="28">
        <f t="shared" si="4"/>
        <v>18128</v>
      </c>
      <c r="Q91" s="29">
        <v>0.133942629814226</v>
      </c>
      <c r="R91" s="28">
        <f t="shared" si="5"/>
        <v>15699.888006727711</v>
      </c>
    </row>
    <row r="92" spans="1:18" x14ac:dyDescent="0.35">
      <c r="A92" s="23">
        <v>91</v>
      </c>
      <c r="B92" s="23" t="s">
        <v>87</v>
      </c>
      <c r="C92" s="23" t="s">
        <v>176</v>
      </c>
      <c r="D92" s="23" t="s">
        <v>377</v>
      </c>
      <c r="E92" s="23" t="s">
        <v>283</v>
      </c>
      <c r="F92" s="25" t="s">
        <v>584</v>
      </c>
      <c r="G92" s="23" t="s">
        <v>490</v>
      </c>
      <c r="H92" s="23" t="s">
        <v>21</v>
      </c>
      <c r="I92" s="25" t="s">
        <v>184</v>
      </c>
      <c r="J92" s="26">
        <v>43224</v>
      </c>
      <c r="K92" s="26" t="s">
        <v>390</v>
      </c>
      <c r="L92" s="27" t="s">
        <v>591</v>
      </c>
      <c r="M92" s="27" t="s">
        <v>601</v>
      </c>
      <c r="N92" s="25">
        <v>43</v>
      </c>
      <c r="O92" s="28">
        <v>1253</v>
      </c>
      <c r="P92" s="28">
        <f t="shared" si="4"/>
        <v>53879</v>
      </c>
      <c r="Q92" s="29">
        <v>0.132397454935378</v>
      </c>
      <c r="R92" s="28">
        <f t="shared" si="5"/>
        <v>46745.557525536773</v>
      </c>
    </row>
    <row r="93" spans="1:18" x14ac:dyDescent="0.35">
      <c r="A93" s="23">
        <v>92</v>
      </c>
      <c r="B93" s="23" t="s">
        <v>177</v>
      </c>
      <c r="C93" s="23" t="s">
        <v>178</v>
      </c>
      <c r="D93" s="23" t="s">
        <v>378</v>
      </c>
      <c r="E93" s="23" t="s">
        <v>284</v>
      </c>
      <c r="F93" s="25" t="s">
        <v>585</v>
      </c>
      <c r="G93" s="23" t="s">
        <v>491</v>
      </c>
      <c r="H93" s="23" t="s">
        <v>12</v>
      </c>
      <c r="I93" s="25" t="s">
        <v>182</v>
      </c>
      <c r="J93" s="26">
        <v>43214</v>
      </c>
      <c r="K93" s="26" t="s">
        <v>392</v>
      </c>
      <c r="L93" s="27" t="s">
        <v>591</v>
      </c>
      <c r="M93" s="27" t="s">
        <v>601</v>
      </c>
      <c r="N93" s="25">
        <v>43</v>
      </c>
      <c r="O93" s="28">
        <v>1253</v>
      </c>
      <c r="P93" s="28">
        <f t="shared" si="4"/>
        <v>53879</v>
      </c>
      <c r="Q93" s="29">
        <v>0.23377245162936999</v>
      </c>
      <c r="R93" s="28">
        <f t="shared" si="5"/>
        <v>41283.574078661171</v>
      </c>
    </row>
    <row r="94" spans="1:18" x14ac:dyDescent="0.35">
      <c r="A94" s="23">
        <v>93</v>
      </c>
      <c r="B94" s="23" t="s">
        <v>179</v>
      </c>
      <c r="C94" s="23" t="s">
        <v>20</v>
      </c>
      <c r="D94" s="23" t="s">
        <v>379</v>
      </c>
      <c r="E94" s="23" t="s">
        <v>285</v>
      </c>
      <c r="F94" s="25" t="s">
        <v>586</v>
      </c>
      <c r="G94" s="23" t="s">
        <v>492</v>
      </c>
      <c r="H94" s="23" t="s">
        <v>21</v>
      </c>
      <c r="I94" s="25" t="s">
        <v>184</v>
      </c>
      <c r="J94" s="26">
        <v>43152</v>
      </c>
      <c r="K94" s="26" t="s">
        <v>386</v>
      </c>
      <c r="L94" s="27" t="s">
        <v>595</v>
      </c>
      <c r="M94" s="27" t="s">
        <v>605</v>
      </c>
      <c r="N94" s="25">
        <v>43</v>
      </c>
      <c r="O94" s="28">
        <v>1243</v>
      </c>
      <c r="P94" s="28">
        <f t="shared" si="4"/>
        <v>53449</v>
      </c>
      <c r="Q94" s="29">
        <v>0.25648384481187397</v>
      </c>
      <c r="R94" s="28">
        <f t="shared" si="5"/>
        <v>39740.19497865015</v>
      </c>
    </row>
    <row r="95" spans="1:18" x14ac:dyDescent="0.35">
      <c r="A95" s="23">
        <v>94</v>
      </c>
      <c r="B95" s="23" t="s">
        <v>180</v>
      </c>
      <c r="C95" s="23" t="s">
        <v>181</v>
      </c>
      <c r="D95" s="23" t="s">
        <v>380</v>
      </c>
      <c r="E95" s="23" t="s">
        <v>286</v>
      </c>
      <c r="F95" s="25" t="s">
        <v>587</v>
      </c>
      <c r="G95" s="23" t="s">
        <v>493</v>
      </c>
      <c r="H95" s="23" t="s">
        <v>21</v>
      </c>
      <c r="I95" s="25" t="s">
        <v>184</v>
      </c>
      <c r="J95" s="26">
        <v>43154</v>
      </c>
      <c r="K95" s="26" t="s">
        <v>386</v>
      </c>
      <c r="L95" s="27" t="s">
        <v>595</v>
      </c>
      <c r="M95" s="27" t="s">
        <v>605</v>
      </c>
      <c r="N95" s="25">
        <v>16</v>
      </c>
      <c r="O95" s="28">
        <v>1243</v>
      </c>
      <c r="P95" s="28">
        <f t="shared" si="4"/>
        <v>19888</v>
      </c>
      <c r="Q95" s="29">
        <v>0.25745619695321298</v>
      </c>
      <c r="R95" s="28">
        <f t="shared" si="5"/>
        <v>14767.7111549945</v>
      </c>
    </row>
    <row r="96" spans="1:18" x14ac:dyDescent="0.35">
      <c r="P96" s="28"/>
    </row>
  </sheetData>
  <sortState xmlns:xlrd2="http://schemas.microsoft.com/office/spreadsheetml/2017/richdata2" ref="A2:R95">
    <sortCondition ref="A4"/>
  </sortState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February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3</v>
      </c>
      <c r="D6" s="8">
        <f t="shared" si="0"/>
        <v>4299</v>
      </c>
      <c r="E6" s="9">
        <f t="shared" si="1"/>
        <v>644.85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33</v>
      </c>
      <c r="D8" s="8">
        <f t="shared" si="0"/>
        <v>41349</v>
      </c>
      <c r="E8" s="9">
        <f t="shared" si="1"/>
        <v>6202.3499999999995</v>
      </c>
    </row>
    <row r="9" spans="1:5" x14ac:dyDescent="0.35">
      <c r="A9" s="17" t="s">
        <v>592</v>
      </c>
      <c r="B9" s="8">
        <v>1722</v>
      </c>
      <c r="C9" s="18">
        <v>56</v>
      </c>
      <c r="D9" s="8">
        <f t="shared" si="0"/>
        <v>96432</v>
      </c>
      <c r="E9" s="9">
        <f t="shared" si="1"/>
        <v>14464.8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32</v>
      </c>
      <c r="D11" s="8">
        <f t="shared" si="0"/>
        <v>39392</v>
      </c>
      <c r="E11" s="9">
        <f t="shared" si="1"/>
        <v>5908.8</v>
      </c>
    </row>
    <row r="12" spans="1:5" x14ac:dyDescent="0.35">
      <c r="A12" s="17" t="s">
        <v>595</v>
      </c>
      <c r="B12" s="8">
        <v>1243</v>
      </c>
      <c r="C12" s="18">
        <v>3</v>
      </c>
      <c r="D12" s="8">
        <f t="shared" si="0"/>
        <v>3729</v>
      </c>
      <c r="E12" s="9">
        <f t="shared" si="1"/>
        <v>559.35</v>
      </c>
    </row>
    <row r="13" spans="1:5" x14ac:dyDescent="0.35">
      <c r="A13" s="17" t="s">
        <v>596</v>
      </c>
      <c r="B13" s="8">
        <v>1723</v>
      </c>
      <c r="C13" s="18">
        <v>43</v>
      </c>
      <c r="D13" s="8">
        <f t="shared" si="0"/>
        <v>74089</v>
      </c>
      <c r="E13" s="9">
        <f t="shared" si="1"/>
        <v>11113.35</v>
      </c>
    </row>
    <row r="14" spans="1:5" ht="24" thickBot="1" x14ac:dyDescent="0.4">
      <c r="A14" s="17" t="s">
        <v>597</v>
      </c>
      <c r="B14" s="8">
        <v>1353</v>
      </c>
      <c r="C14" s="18">
        <v>127</v>
      </c>
      <c r="D14" s="8">
        <f t="shared" si="0"/>
        <v>171831</v>
      </c>
      <c r="E14" s="9">
        <f t="shared" si="1"/>
        <v>25774.649999999998</v>
      </c>
    </row>
    <row r="15" spans="1:5" ht="24" thickBot="1" x14ac:dyDescent="0.4">
      <c r="A15" s="10"/>
      <c r="B15" s="11"/>
      <c r="C15" s="11" t="s">
        <v>5</v>
      </c>
      <c r="D15" s="12">
        <f>SUM(D5:D14)</f>
        <v>442848</v>
      </c>
      <c r="E15" s="13">
        <f>SUM(E5:E14)</f>
        <v>66427.199999999997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March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35</v>
      </c>
      <c r="D6" s="8">
        <f t="shared" si="0"/>
        <v>50155</v>
      </c>
      <c r="E6" s="9">
        <f t="shared" si="1"/>
        <v>7523.25</v>
      </c>
    </row>
    <row r="7" spans="1:5" x14ac:dyDescent="0.35">
      <c r="A7" s="17" t="s">
        <v>590</v>
      </c>
      <c r="B7" s="8">
        <v>1323</v>
      </c>
      <c r="C7" s="18">
        <v>36</v>
      </c>
      <c r="D7" s="8">
        <f t="shared" si="0"/>
        <v>47628</v>
      </c>
      <c r="E7" s="9">
        <f t="shared" si="1"/>
        <v>7144.2</v>
      </c>
    </row>
    <row r="8" spans="1:5" x14ac:dyDescent="0.35">
      <c r="A8" s="17" t="s">
        <v>591</v>
      </c>
      <c r="B8" s="8">
        <v>1253</v>
      </c>
      <c r="C8" s="18">
        <v>3</v>
      </c>
      <c r="D8" s="8">
        <f t="shared" si="0"/>
        <v>3759</v>
      </c>
      <c r="E8" s="9">
        <f t="shared" si="1"/>
        <v>563.85</v>
      </c>
    </row>
    <row r="9" spans="1:5" x14ac:dyDescent="0.35">
      <c r="A9" s="17" t="s">
        <v>592</v>
      </c>
      <c r="B9" s="8">
        <v>1722</v>
      </c>
      <c r="C9" s="18">
        <v>36</v>
      </c>
      <c r="D9" s="8">
        <f t="shared" si="0"/>
        <v>61992</v>
      </c>
      <c r="E9" s="9">
        <f t="shared" si="1"/>
        <v>9298.7999999999993</v>
      </c>
    </row>
    <row r="10" spans="1:5" x14ac:dyDescent="0.35">
      <c r="A10" s="17" t="s">
        <v>593</v>
      </c>
      <c r="B10" s="8">
        <v>1453</v>
      </c>
      <c r="C10" s="18">
        <v>25</v>
      </c>
      <c r="D10" s="8">
        <f t="shared" si="0"/>
        <v>36325</v>
      </c>
      <c r="E10" s="9">
        <f t="shared" si="1"/>
        <v>5448.75</v>
      </c>
    </row>
    <row r="11" spans="1:5" x14ac:dyDescent="0.35">
      <c r="A11" s="17" t="s">
        <v>594</v>
      </c>
      <c r="B11" s="8">
        <v>1231</v>
      </c>
      <c r="C11" s="18">
        <v>43</v>
      </c>
      <c r="D11" s="8">
        <f t="shared" si="0"/>
        <v>52933</v>
      </c>
      <c r="E11" s="9">
        <f t="shared" si="1"/>
        <v>7939.95</v>
      </c>
    </row>
    <row r="12" spans="1:5" x14ac:dyDescent="0.35">
      <c r="A12" s="17" t="s">
        <v>595</v>
      </c>
      <c r="B12" s="8">
        <v>1243</v>
      </c>
      <c r="C12" s="18">
        <v>3</v>
      </c>
      <c r="D12" s="8">
        <f t="shared" si="0"/>
        <v>3729</v>
      </c>
      <c r="E12" s="9">
        <f t="shared" si="1"/>
        <v>559.35</v>
      </c>
    </row>
    <row r="13" spans="1:5" x14ac:dyDescent="0.35">
      <c r="A13" s="17" t="s">
        <v>596</v>
      </c>
      <c r="B13" s="8">
        <v>1723</v>
      </c>
      <c r="C13" s="18">
        <v>43</v>
      </c>
      <c r="D13" s="8">
        <f t="shared" si="0"/>
        <v>74089</v>
      </c>
      <c r="E13" s="9">
        <f t="shared" si="1"/>
        <v>11113.35</v>
      </c>
    </row>
    <row r="14" spans="1:5" ht="24" thickBot="1" x14ac:dyDescent="0.4">
      <c r="A14" s="17" t="s">
        <v>597</v>
      </c>
      <c r="B14" s="8">
        <v>1353</v>
      </c>
      <c r="C14" s="18">
        <v>43</v>
      </c>
      <c r="D14" s="8">
        <f t="shared" si="0"/>
        <v>58179</v>
      </c>
      <c r="E14" s="9">
        <f t="shared" si="1"/>
        <v>8726.85</v>
      </c>
    </row>
    <row r="15" spans="1:5" ht="24" thickBot="1" x14ac:dyDescent="0.4">
      <c r="A15" s="10"/>
      <c r="B15" s="11"/>
      <c r="C15" s="11" t="s">
        <v>5</v>
      </c>
      <c r="D15" s="12">
        <f>SUM(D5:D14)</f>
        <v>392188</v>
      </c>
      <c r="E15" s="13">
        <f>SUM(E5:E14)</f>
        <v>58828.19999999999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April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16</v>
      </c>
      <c r="D5" s="8">
        <f t="shared" ref="D5:D14" si="0">B5*C5</f>
        <v>18128</v>
      </c>
      <c r="E5" s="9">
        <f t="shared" ref="E5:E14" si="1">Comm*D5</f>
        <v>2719.2</v>
      </c>
    </row>
    <row r="6" spans="1:5" x14ac:dyDescent="0.35">
      <c r="A6" s="17" t="s">
        <v>589</v>
      </c>
      <c r="B6" s="8">
        <v>1433</v>
      </c>
      <c r="C6" s="18">
        <v>43</v>
      </c>
      <c r="D6" s="8">
        <f t="shared" si="0"/>
        <v>61619</v>
      </c>
      <c r="E6" s="9">
        <f t="shared" si="1"/>
        <v>9242.85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43</v>
      </c>
      <c r="D9" s="8">
        <f t="shared" si="0"/>
        <v>74046</v>
      </c>
      <c r="E9" s="9">
        <f t="shared" si="1"/>
        <v>11106.9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35</v>
      </c>
      <c r="D11" s="8">
        <f t="shared" si="0"/>
        <v>43085</v>
      </c>
      <c r="E11" s="9">
        <f t="shared" si="1"/>
        <v>6462.75</v>
      </c>
    </row>
    <row r="12" spans="1:5" x14ac:dyDescent="0.35">
      <c r="A12" s="17" t="s">
        <v>595</v>
      </c>
      <c r="B12" s="8">
        <v>1243</v>
      </c>
      <c r="C12" s="18">
        <v>3</v>
      </c>
      <c r="D12" s="8">
        <f t="shared" si="0"/>
        <v>3729</v>
      </c>
      <c r="E12" s="9">
        <f t="shared" si="1"/>
        <v>559.35</v>
      </c>
    </row>
    <row r="13" spans="1:5" x14ac:dyDescent="0.35">
      <c r="A13" s="17" t="s">
        <v>596</v>
      </c>
      <c r="B13" s="8">
        <v>1723</v>
      </c>
      <c r="C13" s="18">
        <v>3</v>
      </c>
      <c r="D13" s="8">
        <f t="shared" si="0"/>
        <v>5169</v>
      </c>
      <c r="E13" s="9">
        <f t="shared" si="1"/>
        <v>775.35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272042</v>
      </c>
      <c r="E15" s="13">
        <f>SUM(E5:E14)</f>
        <v>40806.299999999996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May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3</v>
      </c>
      <c r="D6" s="8">
        <f t="shared" si="0"/>
        <v>4299</v>
      </c>
      <c r="E6" s="9">
        <f t="shared" si="1"/>
        <v>644.85</v>
      </c>
    </row>
    <row r="7" spans="1:5" x14ac:dyDescent="0.35">
      <c r="A7" s="17" t="s">
        <v>590</v>
      </c>
      <c r="B7" s="8">
        <v>1323</v>
      </c>
      <c r="C7" s="18">
        <v>83</v>
      </c>
      <c r="D7" s="8">
        <f t="shared" si="0"/>
        <v>109809</v>
      </c>
      <c r="E7" s="9">
        <f t="shared" si="1"/>
        <v>16471.349999999999</v>
      </c>
    </row>
    <row r="8" spans="1:5" x14ac:dyDescent="0.35">
      <c r="A8" s="17" t="s">
        <v>591</v>
      </c>
      <c r="B8" s="8">
        <v>1253</v>
      </c>
      <c r="C8" s="18">
        <v>3</v>
      </c>
      <c r="D8" s="8">
        <f t="shared" si="0"/>
        <v>3759</v>
      </c>
      <c r="E8" s="9">
        <f t="shared" si="1"/>
        <v>563.85</v>
      </c>
    </row>
    <row r="9" spans="1:5" x14ac:dyDescent="0.35">
      <c r="A9" s="17" t="s">
        <v>592</v>
      </c>
      <c r="B9" s="8">
        <v>1722</v>
      </c>
      <c r="C9" s="18">
        <v>3</v>
      </c>
      <c r="D9" s="8">
        <f t="shared" si="0"/>
        <v>5166</v>
      </c>
      <c r="E9" s="9">
        <f t="shared" si="1"/>
        <v>774.9</v>
      </c>
    </row>
    <row r="10" spans="1:5" x14ac:dyDescent="0.35">
      <c r="A10" s="17" t="s">
        <v>593</v>
      </c>
      <c r="B10" s="8">
        <v>1453</v>
      </c>
      <c r="C10" s="18">
        <v>123</v>
      </c>
      <c r="D10" s="8">
        <f t="shared" si="0"/>
        <v>178719</v>
      </c>
      <c r="E10" s="9">
        <f t="shared" si="1"/>
        <v>26807.85</v>
      </c>
    </row>
    <row r="11" spans="1:5" x14ac:dyDescent="0.35">
      <c r="A11" s="17" t="s">
        <v>594</v>
      </c>
      <c r="B11" s="8">
        <v>1231</v>
      </c>
      <c r="C11" s="18">
        <v>3</v>
      </c>
      <c r="D11" s="8">
        <f t="shared" si="0"/>
        <v>3693</v>
      </c>
      <c r="E11" s="9">
        <f t="shared" si="1"/>
        <v>553.94999999999993</v>
      </c>
    </row>
    <row r="12" spans="1:5" x14ac:dyDescent="0.35">
      <c r="A12" s="17" t="s">
        <v>595</v>
      </c>
      <c r="B12" s="8">
        <v>1243</v>
      </c>
      <c r="C12" s="18">
        <v>43</v>
      </c>
      <c r="D12" s="8">
        <f t="shared" si="0"/>
        <v>53449</v>
      </c>
      <c r="E12" s="9">
        <f t="shared" si="1"/>
        <v>8017.3499999999995</v>
      </c>
    </row>
    <row r="13" spans="1:5" x14ac:dyDescent="0.35">
      <c r="A13" s="17" t="s">
        <v>596</v>
      </c>
      <c r="B13" s="8">
        <v>1723</v>
      </c>
      <c r="C13" s="18">
        <v>43</v>
      </c>
      <c r="D13" s="8">
        <f t="shared" si="0"/>
        <v>74089</v>
      </c>
      <c r="E13" s="9">
        <f t="shared" si="1"/>
        <v>11113.35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440441</v>
      </c>
      <c r="E15" s="13">
        <f>SUM(E5:E14)</f>
        <v>66066.149999999994</v>
      </c>
    </row>
  </sheetData>
  <mergeCells count="1"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June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3</v>
      </c>
      <c r="D6" s="8">
        <f t="shared" si="0"/>
        <v>4299</v>
      </c>
      <c r="E6" s="9">
        <f t="shared" si="1"/>
        <v>644.85</v>
      </c>
    </row>
    <row r="7" spans="1:5" x14ac:dyDescent="0.35">
      <c r="A7" s="17" t="s">
        <v>590</v>
      </c>
      <c r="B7" s="8">
        <v>1323</v>
      </c>
      <c r="C7" s="18">
        <v>35</v>
      </c>
      <c r="D7" s="8">
        <f t="shared" si="0"/>
        <v>46305</v>
      </c>
      <c r="E7" s="9">
        <f t="shared" si="1"/>
        <v>6945.75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3</v>
      </c>
      <c r="D9" s="8">
        <f t="shared" si="0"/>
        <v>5166</v>
      </c>
      <c r="E9" s="9">
        <f t="shared" si="1"/>
        <v>774.9</v>
      </c>
    </row>
    <row r="10" spans="1:5" x14ac:dyDescent="0.35">
      <c r="A10" s="17" t="s">
        <v>593</v>
      </c>
      <c r="B10" s="8">
        <v>1453</v>
      </c>
      <c r="C10" s="18">
        <v>78</v>
      </c>
      <c r="D10" s="8">
        <f t="shared" si="0"/>
        <v>113334</v>
      </c>
      <c r="E10" s="9">
        <f t="shared" si="1"/>
        <v>17000.099999999999</v>
      </c>
    </row>
    <row r="11" spans="1:5" x14ac:dyDescent="0.35">
      <c r="A11" s="17" t="s">
        <v>594</v>
      </c>
      <c r="B11" s="8">
        <v>1231</v>
      </c>
      <c r="C11" s="18">
        <v>75</v>
      </c>
      <c r="D11" s="8">
        <f t="shared" si="0"/>
        <v>92325</v>
      </c>
      <c r="E11" s="9">
        <f t="shared" si="1"/>
        <v>13848.75</v>
      </c>
    </row>
    <row r="12" spans="1:5" x14ac:dyDescent="0.35">
      <c r="A12" s="17" t="s">
        <v>595</v>
      </c>
      <c r="B12" s="8">
        <v>1243</v>
      </c>
      <c r="C12" s="18">
        <v>36</v>
      </c>
      <c r="D12" s="8">
        <f t="shared" si="0"/>
        <v>44748</v>
      </c>
      <c r="E12" s="9">
        <f t="shared" si="1"/>
        <v>6712.2</v>
      </c>
    </row>
    <row r="13" spans="1:5" x14ac:dyDescent="0.35">
      <c r="A13" s="17" t="s">
        <v>596</v>
      </c>
      <c r="B13" s="8">
        <v>1723</v>
      </c>
      <c r="C13" s="18">
        <v>32</v>
      </c>
      <c r="D13" s="8">
        <f t="shared" si="0"/>
        <v>55136</v>
      </c>
      <c r="E13" s="9">
        <f t="shared" si="1"/>
        <v>8270.4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422650</v>
      </c>
      <c r="E15" s="13">
        <f>SUM(E5:E14)</f>
        <v>63397.5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July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32</v>
      </c>
      <c r="D5" s="8">
        <f t="shared" ref="D5:D14" si="0">B5*C5</f>
        <v>36256</v>
      </c>
      <c r="E5" s="9">
        <f t="shared" ref="E5:E14" si="1">Comm*D5</f>
        <v>5438.4</v>
      </c>
    </row>
    <row r="6" spans="1:5" x14ac:dyDescent="0.35">
      <c r="A6" s="17" t="s">
        <v>589</v>
      </c>
      <c r="B6" s="8">
        <v>1433</v>
      </c>
      <c r="C6" s="18">
        <v>3</v>
      </c>
      <c r="D6" s="8">
        <f t="shared" si="0"/>
        <v>4299</v>
      </c>
      <c r="E6" s="9">
        <f t="shared" si="1"/>
        <v>644.85</v>
      </c>
    </row>
    <row r="7" spans="1:5" x14ac:dyDescent="0.35">
      <c r="A7" s="17" t="s">
        <v>590</v>
      </c>
      <c r="B7" s="8">
        <v>1323</v>
      </c>
      <c r="C7" s="18">
        <v>38</v>
      </c>
      <c r="D7" s="8">
        <f t="shared" si="0"/>
        <v>50274</v>
      </c>
      <c r="E7" s="9">
        <f t="shared" si="1"/>
        <v>7541.0999999999995</v>
      </c>
    </row>
    <row r="8" spans="1:5" x14ac:dyDescent="0.35">
      <c r="A8" s="17" t="s">
        <v>591</v>
      </c>
      <c r="B8" s="8">
        <v>1253</v>
      </c>
      <c r="C8" s="18">
        <v>33</v>
      </c>
      <c r="D8" s="8">
        <f t="shared" si="0"/>
        <v>41349</v>
      </c>
      <c r="E8" s="9">
        <f t="shared" si="1"/>
        <v>6202.3499999999995</v>
      </c>
    </row>
    <row r="9" spans="1:5" x14ac:dyDescent="0.35">
      <c r="A9" s="17" t="s">
        <v>592</v>
      </c>
      <c r="B9" s="8">
        <v>1722</v>
      </c>
      <c r="C9" s="18">
        <v>3</v>
      </c>
      <c r="D9" s="8">
        <f t="shared" si="0"/>
        <v>5166</v>
      </c>
      <c r="E9" s="9">
        <f t="shared" si="1"/>
        <v>774.9</v>
      </c>
    </row>
    <row r="10" spans="1:5" x14ac:dyDescent="0.35">
      <c r="A10" s="17" t="s">
        <v>593</v>
      </c>
      <c r="B10" s="8">
        <v>1453</v>
      </c>
      <c r="C10" s="18">
        <v>3</v>
      </c>
      <c r="D10" s="8">
        <f t="shared" si="0"/>
        <v>4359</v>
      </c>
      <c r="E10" s="9">
        <f t="shared" si="1"/>
        <v>653.85</v>
      </c>
    </row>
    <row r="11" spans="1:5" x14ac:dyDescent="0.35">
      <c r="A11" s="17" t="s">
        <v>594</v>
      </c>
      <c r="B11" s="8">
        <v>1231</v>
      </c>
      <c r="C11" s="18">
        <v>43</v>
      </c>
      <c r="D11" s="8">
        <f t="shared" si="0"/>
        <v>52933</v>
      </c>
      <c r="E11" s="9">
        <f t="shared" si="1"/>
        <v>7939.95</v>
      </c>
    </row>
    <row r="12" spans="1:5" x14ac:dyDescent="0.35">
      <c r="A12" s="17" t="s">
        <v>595</v>
      </c>
      <c r="B12" s="8">
        <v>1243</v>
      </c>
      <c r="C12" s="18">
        <v>116</v>
      </c>
      <c r="D12" s="8">
        <f t="shared" si="0"/>
        <v>144188</v>
      </c>
      <c r="E12" s="9">
        <f t="shared" si="1"/>
        <v>21628.2</v>
      </c>
    </row>
    <row r="13" spans="1:5" x14ac:dyDescent="0.35">
      <c r="A13" s="17" t="s">
        <v>596</v>
      </c>
      <c r="B13" s="8">
        <v>1723</v>
      </c>
      <c r="C13" s="18">
        <v>43</v>
      </c>
      <c r="D13" s="8">
        <f t="shared" si="0"/>
        <v>74089</v>
      </c>
      <c r="E13" s="9">
        <f t="shared" si="1"/>
        <v>11113.35</v>
      </c>
    </row>
    <row r="14" spans="1:5" ht="24" thickBot="1" x14ac:dyDescent="0.4">
      <c r="A14" s="17" t="s">
        <v>597</v>
      </c>
      <c r="B14" s="8">
        <v>1353</v>
      </c>
      <c r="C14" s="18">
        <v>75</v>
      </c>
      <c r="D14" s="8">
        <f t="shared" si="0"/>
        <v>101475</v>
      </c>
      <c r="E14" s="9">
        <f t="shared" si="1"/>
        <v>15221.25</v>
      </c>
    </row>
    <row r="15" spans="1:5" ht="24" thickBot="1" x14ac:dyDescent="0.4">
      <c r="A15" s="10"/>
      <c r="B15" s="11"/>
      <c r="C15" s="11" t="s">
        <v>5</v>
      </c>
      <c r="D15" s="12">
        <f>SUM(D5:D14)</f>
        <v>514388</v>
      </c>
      <c r="E15" s="13">
        <f>SUM(E5:E14)</f>
        <v>77158.2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August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122</v>
      </c>
      <c r="D5" s="8">
        <f t="shared" ref="D5:D14" si="0">B5*C5</f>
        <v>138226</v>
      </c>
      <c r="E5" s="9">
        <f t="shared" ref="E5:E14" si="1">Comm*D5</f>
        <v>20733.899999999998</v>
      </c>
    </row>
    <row r="6" spans="1:5" x14ac:dyDescent="0.35">
      <c r="A6" s="17" t="s">
        <v>589</v>
      </c>
      <c r="B6" s="8">
        <v>1433</v>
      </c>
      <c r="C6" s="18">
        <v>3</v>
      </c>
      <c r="D6" s="8">
        <f t="shared" si="0"/>
        <v>4299</v>
      </c>
      <c r="E6" s="9">
        <f t="shared" si="1"/>
        <v>644.85</v>
      </c>
    </row>
    <row r="7" spans="1:5" x14ac:dyDescent="0.35">
      <c r="A7" s="17" t="s">
        <v>590</v>
      </c>
      <c r="B7" s="8">
        <v>1323</v>
      </c>
      <c r="C7" s="18">
        <v>43</v>
      </c>
      <c r="D7" s="8">
        <f t="shared" si="0"/>
        <v>56889</v>
      </c>
      <c r="E7" s="9">
        <f t="shared" si="1"/>
        <v>8533.35</v>
      </c>
    </row>
    <row r="8" spans="1:5" x14ac:dyDescent="0.35">
      <c r="A8" s="17" t="s">
        <v>591</v>
      </c>
      <c r="B8" s="8">
        <v>1253</v>
      </c>
      <c r="C8" s="18">
        <v>43</v>
      </c>
      <c r="D8" s="8">
        <f t="shared" si="0"/>
        <v>53879</v>
      </c>
      <c r="E8" s="9">
        <f t="shared" si="1"/>
        <v>8081.8499999999995</v>
      </c>
    </row>
    <row r="9" spans="1:5" x14ac:dyDescent="0.35">
      <c r="A9" s="17" t="s">
        <v>592</v>
      </c>
      <c r="B9" s="8">
        <v>1722</v>
      </c>
      <c r="C9" s="18">
        <v>113</v>
      </c>
      <c r="D9" s="8">
        <f t="shared" si="0"/>
        <v>194586</v>
      </c>
      <c r="E9" s="9">
        <f t="shared" si="1"/>
        <v>29187.899999999998</v>
      </c>
    </row>
    <row r="10" spans="1:5" x14ac:dyDescent="0.35">
      <c r="A10" s="17" t="s">
        <v>593</v>
      </c>
      <c r="B10" s="8">
        <v>1453</v>
      </c>
      <c r="C10" s="18">
        <v>35</v>
      </c>
      <c r="D10" s="8">
        <f t="shared" si="0"/>
        <v>50855</v>
      </c>
      <c r="E10" s="9">
        <f t="shared" si="1"/>
        <v>7628.25</v>
      </c>
    </row>
    <row r="11" spans="1:5" x14ac:dyDescent="0.35">
      <c r="A11" s="17" t="s">
        <v>594</v>
      </c>
      <c r="B11" s="8">
        <v>1231</v>
      </c>
      <c r="C11" s="18">
        <v>3</v>
      </c>
      <c r="D11" s="8">
        <f t="shared" si="0"/>
        <v>3693</v>
      </c>
      <c r="E11" s="9">
        <f t="shared" si="1"/>
        <v>553.94999999999993</v>
      </c>
    </row>
    <row r="12" spans="1:5" x14ac:dyDescent="0.35">
      <c r="A12" s="17" t="s">
        <v>595</v>
      </c>
      <c r="B12" s="8">
        <v>1243</v>
      </c>
      <c r="C12" s="18">
        <v>3</v>
      </c>
      <c r="D12" s="8">
        <f t="shared" si="0"/>
        <v>3729</v>
      </c>
      <c r="E12" s="9">
        <f t="shared" si="1"/>
        <v>559.35</v>
      </c>
    </row>
    <row r="13" spans="1:5" x14ac:dyDescent="0.35">
      <c r="A13" s="17" t="s">
        <v>596</v>
      </c>
      <c r="B13" s="8">
        <v>1723</v>
      </c>
      <c r="C13" s="18">
        <v>3</v>
      </c>
      <c r="D13" s="8">
        <f t="shared" si="0"/>
        <v>5169</v>
      </c>
      <c r="E13" s="9">
        <f t="shared" si="1"/>
        <v>775.35</v>
      </c>
    </row>
    <row r="14" spans="1:5" ht="24" thickBot="1" x14ac:dyDescent="0.4">
      <c r="A14" s="17" t="s">
        <v>597</v>
      </c>
      <c r="B14" s="8">
        <v>1353</v>
      </c>
      <c r="C14" s="18">
        <v>3</v>
      </c>
      <c r="D14" s="8">
        <f t="shared" si="0"/>
        <v>4059</v>
      </c>
      <c r="E14" s="9">
        <f t="shared" si="1"/>
        <v>608.85</v>
      </c>
    </row>
    <row r="15" spans="1:5" ht="24" thickBot="1" x14ac:dyDescent="0.4">
      <c r="A15" s="10"/>
      <c r="B15" s="11"/>
      <c r="C15" s="11" t="s">
        <v>5</v>
      </c>
      <c r="D15" s="12">
        <f>SUM(D5:D14)</f>
        <v>515384</v>
      </c>
      <c r="E15" s="13">
        <f>SUM(E5:E14)</f>
        <v>77307.600000000006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zoomScale="80" zoomScaleNormal="80" workbookViewId="0">
      <selection activeCell="H16" sqref="H16"/>
    </sheetView>
  </sheetViews>
  <sheetFormatPr defaultRowHeight="23.25" x14ac:dyDescent="0.35"/>
  <cols>
    <col min="2" max="2" width="9.33203125" bestFit="1" customWidth="1"/>
    <col min="3" max="3" width="10.6640625" bestFit="1" customWidth="1"/>
    <col min="4" max="4" width="9.4140625" bestFit="1" customWidth="1"/>
  </cols>
  <sheetData>
    <row r="1" spans="1:5" x14ac:dyDescent="0.35">
      <c r="A1" s="1"/>
      <c r="B1" s="2"/>
      <c r="C1" s="3"/>
      <c r="D1" s="4"/>
      <c r="E1" s="5"/>
    </row>
    <row r="2" spans="1:5" x14ac:dyDescent="0.35">
      <c r="A2" s="33" t="str">
        <f ca="1">"Month of "&amp;RIGHT(CELL("filename",A1),LEN(CELL("filename",A1))-FIND("]",CELL("filename",A1)))</f>
        <v>Month of September 2018 Sales Report</v>
      </c>
      <c r="B2" s="33"/>
      <c r="C2" s="33"/>
      <c r="D2" s="33"/>
      <c r="E2" s="33"/>
    </row>
    <row r="3" spans="1:5" ht="24" thickBot="1" x14ac:dyDescent="0.4">
      <c r="A3" s="1"/>
      <c r="B3" s="1"/>
      <c r="C3" s="6"/>
      <c r="D3" s="7"/>
      <c r="E3" s="1"/>
    </row>
    <row r="4" spans="1:5" ht="24" thickBot="1" x14ac:dyDescent="0.4">
      <c r="A4" s="14" t="s">
        <v>0</v>
      </c>
      <c r="B4" s="15" t="s">
        <v>1</v>
      </c>
      <c r="C4" s="15" t="s">
        <v>2</v>
      </c>
      <c r="D4" s="15" t="s">
        <v>3</v>
      </c>
      <c r="E4" s="16" t="s">
        <v>4</v>
      </c>
    </row>
    <row r="5" spans="1:5" x14ac:dyDescent="0.35">
      <c r="A5" s="17" t="s">
        <v>588</v>
      </c>
      <c r="B5" s="8">
        <v>1133</v>
      </c>
      <c r="C5" s="18">
        <v>3</v>
      </c>
      <c r="D5" s="8">
        <f t="shared" ref="D5:D14" si="0">B5*C5</f>
        <v>3399</v>
      </c>
      <c r="E5" s="9">
        <f t="shared" ref="E5:E14" si="1">Comm*D5</f>
        <v>509.84999999999997</v>
      </c>
    </row>
    <row r="6" spans="1:5" x14ac:dyDescent="0.35">
      <c r="A6" s="17" t="s">
        <v>589</v>
      </c>
      <c r="B6" s="8">
        <v>1433</v>
      </c>
      <c r="C6" s="18">
        <v>33</v>
      </c>
      <c r="D6" s="8">
        <f t="shared" si="0"/>
        <v>47289</v>
      </c>
      <c r="E6" s="9">
        <f t="shared" si="1"/>
        <v>7093.3499999999995</v>
      </c>
    </row>
    <row r="7" spans="1:5" x14ac:dyDescent="0.35">
      <c r="A7" s="17" t="s">
        <v>590</v>
      </c>
      <c r="B7" s="8">
        <v>1323</v>
      </c>
      <c r="C7" s="18">
        <v>3</v>
      </c>
      <c r="D7" s="8">
        <f t="shared" si="0"/>
        <v>3969</v>
      </c>
      <c r="E7" s="9">
        <f t="shared" si="1"/>
        <v>595.35</v>
      </c>
    </row>
    <row r="8" spans="1:5" x14ac:dyDescent="0.35">
      <c r="A8" s="17" t="s">
        <v>591</v>
      </c>
      <c r="B8" s="8">
        <v>1253</v>
      </c>
      <c r="C8" s="18">
        <v>3</v>
      </c>
      <c r="D8" s="8">
        <f t="shared" si="0"/>
        <v>3759</v>
      </c>
      <c r="E8" s="9">
        <f t="shared" si="1"/>
        <v>563.85</v>
      </c>
    </row>
    <row r="9" spans="1:5" x14ac:dyDescent="0.35">
      <c r="A9" s="17" t="s">
        <v>592</v>
      </c>
      <c r="B9" s="8">
        <v>1722</v>
      </c>
      <c r="C9" s="18">
        <v>16</v>
      </c>
      <c r="D9" s="8">
        <f t="shared" si="0"/>
        <v>27552</v>
      </c>
      <c r="E9" s="9">
        <f t="shared" si="1"/>
        <v>4132.8</v>
      </c>
    </row>
    <row r="10" spans="1:5" x14ac:dyDescent="0.35">
      <c r="A10" s="17" t="s">
        <v>593</v>
      </c>
      <c r="B10" s="8">
        <v>1453</v>
      </c>
      <c r="C10" s="18">
        <v>36</v>
      </c>
      <c r="D10" s="8">
        <f t="shared" si="0"/>
        <v>52308</v>
      </c>
      <c r="E10" s="9">
        <f t="shared" si="1"/>
        <v>7846.2</v>
      </c>
    </row>
    <row r="11" spans="1:5" x14ac:dyDescent="0.35">
      <c r="A11" s="17" t="s">
        <v>594</v>
      </c>
      <c r="B11" s="8">
        <v>1231</v>
      </c>
      <c r="C11" s="18">
        <v>83</v>
      </c>
      <c r="D11" s="8">
        <f t="shared" si="0"/>
        <v>102173</v>
      </c>
      <c r="E11" s="9">
        <f t="shared" si="1"/>
        <v>15325.949999999999</v>
      </c>
    </row>
    <row r="12" spans="1:5" x14ac:dyDescent="0.35">
      <c r="A12" s="17" t="s">
        <v>595</v>
      </c>
      <c r="B12" s="8">
        <v>1243</v>
      </c>
      <c r="C12" s="18">
        <v>43</v>
      </c>
      <c r="D12" s="8">
        <f t="shared" si="0"/>
        <v>53449</v>
      </c>
      <c r="E12" s="9">
        <f t="shared" si="1"/>
        <v>8017.3499999999995</v>
      </c>
    </row>
    <row r="13" spans="1:5" x14ac:dyDescent="0.35">
      <c r="A13" s="17" t="s">
        <v>596</v>
      </c>
      <c r="B13" s="8">
        <v>1723</v>
      </c>
      <c r="C13" s="18">
        <v>3</v>
      </c>
      <c r="D13" s="8">
        <f t="shared" si="0"/>
        <v>5169</v>
      </c>
      <c r="E13" s="9">
        <f t="shared" si="1"/>
        <v>775.35</v>
      </c>
    </row>
    <row r="14" spans="1:5" ht="24" thickBot="1" x14ac:dyDescent="0.4">
      <c r="A14" s="17" t="s">
        <v>597</v>
      </c>
      <c r="B14" s="8">
        <v>1353</v>
      </c>
      <c r="C14" s="18">
        <v>35</v>
      </c>
      <c r="D14" s="8">
        <f t="shared" si="0"/>
        <v>47355</v>
      </c>
      <c r="E14" s="9">
        <f t="shared" si="1"/>
        <v>7103.25</v>
      </c>
    </row>
    <row r="15" spans="1:5" ht="24" thickBot="1" x14ac:dyDescent="0.4">
      <c r="A15" s="10"/>
      <c r="B15" s="11"/>
      <c r="C15" s="11" t="s">
        <v>5</v>
      </c>
      <c r="D15" s="12">
        <f>SUM(D5:D14)</f>
        <v>346422</v>
      </c>
      <c r="E15" s="13">
        <f>SUM(E5:E14)</f>
        <v>51963.299999999996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January 2018 Sales Report</vt:lpstr>
      <vt:lpstr>February 2018 Sales Report</vt:lpstr>
      <vt:lpstr>March 2018 Sales Report</vt:lpstr>
      <vt:lpstr>April 2018 Sales Report</vt:lpstr>
      <vt:lpstr>May 2018 Sales Report</vt:lpstr>
      <vt:lpstr>June 2018 Sales Report</vt:lpstr>
      <vt:lpstr>July 2018 Sales Report</vt:lpstr>
      <vt:lpstr>August 2018 Sales Report</vt:lpstr>
      <vt:lpstr>September 2018 Sales Report</vt:lpstr>
      <vt:lpstr>October 2018 Sales Report</vt:lpstr>
      <vt:lpstr>November 2018 Sales Report</vt:lpstr>
      <vt:lpstr>December 2018 Sales Report</vt:lpstr>
      <vt:lpstr>2018 Sales Main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Ng</cp:lastModifiedBy>
  <dcterms:created xsi:type="dcterms:W3CDTF">2014-08-24T02:14:08Z</dcterms:created>
  <dcterms:modified xsi:type="dcterms:W3CDTF">2019-07-28T09:51:41Z</dcterms:modified>
</cp:coreProperties>
</file>