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\Desktop\"/>
    </mc:Choice>
  </mc:AlternateContent>
  <xr:revisionPtr revIDLastSave="0" documentId="13_ncr:1_{EC1D6C68-2620-449D-830F-E10994925FA1}" xr6:coauthVersionLast="47" xr6:coauthVersionMax="47" xr10:uidLastSave="{00000000-0000-0000-0000-000000000000}"/>
  <bookViews>
    <workbookView xWindow="-108" yWindow="-108" windowWidth="23256" windowHeight="12456" xr2:uid="{3D330A39-082E-453B-A311-C8E0A1EE42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F12" i="1"/>
  <c r="F11" i="1"/>
  <c r="F10" i="1"/>
  <c r="F13" i="1"/>
  <c r="O10" i="1"/>
  <c r="O11" i="1"/>
  <c r="O12" i="1"/>
  <c r="O13" i="1"/>
  <c r="O9" i="1"/>
  <c r="D10" i="1"/>
  <c r="E10" i="1" s="1"/>
  <c r="D11" i="1"/>
  <c r="E11" i="1" s="1"/>
  <c r="D12" i="1"/>
  <c r="E12" i="1" s="1"/>
  <c r="D13" i="1"/>
  <c r="E13" i="1" s="1"/>
  <c r="I13" i="1" s="1"/>
  <c r="D9" i="1"/>
  <c r="E9" i="1" s="1"/>
  <c r="I9" i="1" s="1"/>
  <c r="F9" i="1" l="1"/>
  <c r="H9" i="1"/>
  <c r="J9" i="1"/>
  <c r="K9" i="1"/>
  <c r="P9" i="1" s="1"/>
  <c r="J12" i="1"/>
  <c r="J11" i="1"/>
  <c r="H12" i="1"/>
  <c r="H11" i="1"/>
  <c r="H10" i="1"/>
  <c r="J13" i="1"/>
  <c r="H13" i="1"/>
  <c r="J10" i="1"/>
  <c r="K13" i="1" l="1"/>
  <c r="P13" i="1" s="1"/>
  <c r="K11" i="1"/>
  <c r="P11" i="1" s="1"/>
  <c r="K10" i="1"/>
  <c r="P10" i="1" s="1"/>
  <c r="K12" i="1"/>
  <c r="P12" i="1" s="1"/>
</calcChain>
</file>

<file path=xl/sharedStrings.xml><?xml version="1.0" encoding="utf-8"?>
<sst xmlns="http://schemas.openxmlformats.org/spreadsheetml/2006/main" count="30" uniqueCount="29">
  <si>
    <t>Daniel Choi</t>
  </si>
  <si>
    <t>Arthur Hamada</t>
  </si>
  <si>
    <t>Jaden Kanemoto</t>
  </si>
  <si>
    <t>Kevin Yoon</t>
  </si>
  <si>
    <t>Justin Park</t>
  </si>
  <si>
    <t>Employee Details</t>
  </si>
  <si>
    <t>Name</t>
  </si>
  <si>
    <t>Position</t>
  </si>
  <si>
    <t>Scriptwriter</t>
  </si>
  <si>
    <t>Editor</t>
  </si>
  <si>
    <t>Producer</t>
  </si>
  <si>
    <t>Camera crew 2</t>
  </si>
  <si>
    <t>Camera crew 1</t>
  </si>
  <si>
    <t>Salary</t>
  </si>
  <si>
    <t>Hourly</t>
  </si>
  <si>
    <t>Daily</t>
  </si>
  <si>
    <t>Monthly</t>
  </si>
  <si>
    <t>Deductions</t>
  </si>
  <si>
    <t>Late</t>
  </si>
  <si>
    <t>Philhealth (3%)</t>
  </si>
  <si>
    <t>SSS (4%)</t>
  </si>
  <si>
    <t>Total</t>
  </si>
  <si>
    <t>Bonus/Incentives</t>
  </si>
  <si>
    <t>13th Month</t>
  </si>
  <si>
    <t>Gross Salary</t>
  </si>
  <si>
    <t>Net Pay</t>
  </si>
  <si>
    <t>Absences (per day)</t>
  </si>
  <si>
    <t>Overtime (in hours/month)</t>
  </si>
  <si>
    <t>Pagibig 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</si>
</sst>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26" xfId="0" applyFill="1" applyBorder="1"/>
    <xf numFmtId="0" fontId="0" fillId="0" borderId="27" xfId="0" applyBorder="1"/>
    <xf numFmtId="0" fontId="0" fillId="0" borderId="26" xfId="0" applyBorder="1"/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94CC-3D42-4535-9F28-3D4ADC49CA48}">
  <dimension ref="A6:Q13"/>
  <sheetViews>
    <sheetView tabSelected="1" workbookViewId="0">
      <selection activeCell="H16" sqref="H16"/>
    </sheetView>
  </sheetViews>
  <sheetFormatPr defaultRowHeight="14.4" x14ac:dyDescent="0.3"/>
  <cols>
    <col min="1" max="1" width="14.6640625" bestFit="1" customWidth="1"/>
    <col min="2" max="2" width="13.33203125" bestFit="1" customWidth="1"/>
    <col min="7" max="7" width="16.21875" bestFit="1" customWidth="1"/>
    <col min="8" max="8" width="13.109375" bestFit="1" customWidth="1"/>
    <col min="9" max="9" width="10.6640625" bestFit="1" customWidth="1"/>
    <col min="12" max="12" width="23" bestFit="1" customWidth="1"/>
    <col min="13" max="13" width="15.109375" bestFit="1" customWidth="1"/>
    <col min="14" max="14" width="10.5546875" bestFit="1" customWidth="1"/>
  </cols>
  <sheetData>
    <row r="6" spans="1:17" ht="15" thickBot="1" x14ac:dyDescent="0.35">
      <c r="J6" s="1"/>
    </row>
    <row r="7" spans="1:17" ht="15" thickBot="1" x14ac:dyDescent="0.35">
      <c r="A7" s="44" t="s">
        <v>5</v>
      </c>
      <c r="B7" s="46"/>
      <c r="C7" s="41" t="s">
        <v>13</v>
      </c>
      <c r="D7" s="42"/>
      <c r="E7" s="43"/>
      <c r="F7" s="44" t="s">
        <v>17</v>
      </c>
      <c r="G7" s="45"/>
      <c r="H7" s="45"/>
      <c r="I7" s="45"/>
      <c r="J7" s="45"/>
      <c r="K7" s="46"/>
      <c r="L7" s="41" t="s">
        <v>25</v>
      </c>
      <c r="M7" s="42"/>
      <c r="N7" s="42"/>
      <c r="O7" s="43"/>
      <c r="P7" s="39" t="s">
        <v>24</v>
      </c>
      <c r="Q7" s="40"/>
    </row>
    <row r="8" spans="1:17" ht="15" thickBot="1" x14ac:dyDescent="0.35">
      <c r="A8" s="20" t="s">
        <v>6</v>
      </c>
      <c r="B8" s="21" t="s">
        <v>7</v>
      </c>
      <c r="C8" s="22" t="s">
        <v>14</v>
      </c>
      <c r="D8" s="23" t="s">
        <v>15</v>
      </c>
      <c r="E8" s="24" t="s">
        <v>16</v>
      </c>
      <c r="F8" s="25" t="s">
        <v>18</v>
      </c>
      <c r="G8" s="26" t="s">
        <v>26</v>
      </c>
      <c r="H8" s="26" t="s">
        <v>19</v>
      </c>
      <c r="I8" s="26" t="s">
        <v>28</v>
      </c>
      <c r="J8" s="27" t="s">
        <v>20</v>
      </c>
      <c r="K8" s="34" t="s">
        <v>21</v>
      </c>
      <c r="L8" s="28" t="s">
        <v>27</v>
      </c>
      <c r="M8" s="29" t="s">
        <v>22</v>
      </c>
      <c r="N8" s="30" t="s">
        <v>23</v>
      </c>
      <c r="O8" s="31" t="s">
        <v>21</v>
      </c>
      <c r="P8" s="47"/>
      <c r="Q8" s="48"/>
    </row>
    <row r="9" spans="1:17" x14ac:dyDescent="0.3">
      <c r="A9" s="10" t="s">
        <v>0</v>
      </c>
      <c r="B9" s="2" t="s">
        <v>8</v>
      </c>
      <c r="C9" s="11">
        <v>327.5</v>
      </c>
      <c r="D9" s="11">
        <f>C9*8</f>
        <v>2620</v>
      </c>
      <c r="E9" s="8">
        <f>D9*20</f>
        <v>52400</v>
      </c>
      <c r="F9" s="10">
        <f>D9-(C9*2)</f>
        <v>1965</v>
      </c>
      <c r="G9" s="32">
        <v>4</v>
      </c>
      <c r="H9" s="11">
        <f>(E9*0.03)</f>
        <v>1572</v>
      </c>
      <c r="I9" s="11">
        <f>(E9*0.02)</f>
        <v>1048</v>
      </c>
      <c r="J9" s="2">
        <f>(E9*0.04)</f>
        <v>2096</v>
      </c>
      <c r="K9" s="3">
        <f>E9-(F9+(D9*G9)+H9+I9+J9)</f>
        <v>35239</v>
      </c>
      <c r="L9" s="49">
        <v>12</v>
      </c>
      <c r="M9" s="16">
        <v>1000</v>
      </c>
      <c r="N9" s="16">
        <v>35000</v>
      </c>
      <c r="O9" s="2">
        <f>(C9*L9) +M9+N9</f>
        <v>39930</v>
      </c>
      <c r="P9" s="35">
        <f>(E9+O9)-K9</f>
        <v>57091</v>
      </c>
      <c r="Q9" s="36"/>
    </row>
    <row r="10" spans="1:17" x14ac:dyDescent="0.3">
      <c r="A10" s="5" t="s">
        <v>1</v>
      </c>
      <c r="B10" s="2" t="s">
        <v>9</v>
      </c>
      <c r="C10" s="9">
        <v>350.5</v>
      </c>
      <c r="D10" s="11">
        <f t="shared" ref="D10:D13" si="0">C10*8</f>
        <v>2804</v>
      </c>
      <c r="E10" s="8">
        <f t="shared" ref="E10:E13" si="1">D10*20</f>
        <v>56080</v>
      </c>
      <c r="F10" s="10">
        <f>D10-(C10*1)</f>
        <v>2453.5</v>
      </c>
      <c r="G10" s="33">
        <v>2</v>
      </c>
      <c r="H10" s="11">
        <f t="shared" ref="H10:H13" si="2">(E10*0.03)</f>
        <v>1682.3999999999999</v>
      </c>
      <c r="I10" s="11">
        <f t="shared" ref="I10:I13" si="3">(E10*0.02)</f>
        <v>1121.6000000000001</v>
      </c>
      <c r="J10" s="2">
        <f t="shared" ref="J10:J13" si="4">(E10*0.04)</f>
        <v>2243.2000000000003</v>
      </c>
      <c r="K10" s="3">
        <f t="shared" ref="K10:K13" si="5">E10-(F10+(D10*G10)+H10+I10+J10)</f>
        <v>42971.3</v>
      </c>
      <c r="L10" s="50">
        <v>25</v>
      </c>
      <c r="M10" s="9">
        <v>500</v>
      </c>
      <c r="N10" s="9">
        <v>42000</v>
      </c>
      <c r="O10" s="2">
        <f t="shared" ref="O10:O13" si="6">(C10*L10) +M10+N10</f>
        <v>51262.5</v>
      </c>
      <c r="P10" s="35">
        <f>(E10+O10)-K10</f>
        <v>64371.199999999997</v>
      </c>
      <c r="Q10" s="36"/>
    </row>
    <row r="11" spans="1:17" x14ac:dyDescent="0.3">
      <c r="A11" s="5" t="s">
        <v>2</v>
      </c>
      <c r="B11" s="7" t="s">
        <v>10</v>
      </c>
      <c r="C11" s="9">
        <v>340.1</v>
      </c>
      <c r="D11" s="11">
        <f t="shared" si="0"/>
        <v>2720.8</v>
      </c>
      <c r="E11" s="8">
        <f t="shared" si="1"/>
        <v>54416</v>
      </c>
      <c r="F11" s="10">
        <f>D11-(C11*0.5)</f>
        <v>2550.75</v>
      </c>
      <c r="G11" s="33">
        <v>3</v>
      </c>
      <c r="H11" s="11">
        <f t="shared" si="2"/>
        <v>1632.48</v>
      </c>
      <c r="I11" s="11">
        <f t="shared" si="3"/>
        <v>1088.32</v>
      </c>
      <c r="J11" s="2">
        <f t="shared" si="4"/>
        <v>2176.64</v>
      </c>
      <c r="K11" s="3">
        <f t="shared" si="5"/>
        <v>38805.410000000003</v>
      </c>
      <c r="L11" s="50">
        <v>18</v>
      </c>
      <c r="M11" s="9">
        <v>800</v>
      </c>
      <c r="N11" s="9">
        <v>38000</v>
      </c>
      <c r="O11" s="2">
        <f t="shared" si="6"/>
        <v>44921.8</v>
      </c>
      <c r="P11" s="35">
        <f>(E11+O11)-K11</f>
        <v>60532.39</v>
      </c>
      <c r="Q11" s="36"/>
    </row>
    <row r="12" spans="1:17" x14ac:dyDescent="0.3">
      <c r="A12" s="5" t="s">
        <v>3</v>
      </c>
      <c r="B12" s="7" t="s">
        <v>12</v>
      </c>
      <c r="C12" s="9">
        <v>308</v>
      </c>
      <c r="D12" s="11">
        <f t="shared" si="0"/>
        <v>2464</v>
      </c>
      <c r="E12" s="8">
        <f t="shared" si="1"/>
        <v>49280</v>
      </c>
      <c r="F12" s="10">
        <f>D12-(C12*2)</f>
        <v>1848</v>
      </c>
      <c r="G12" s="33">
        <v>6</v>
      </c>
      <c r="H12" s="11">
        <f t="shared" si="2"/>
        <v>1478.3999999999999</v>
      </c>
      <c r="I12" s="11">
        <f t="shared" si="3"/>
        <v>985.6</v>
      </c>
      <c r="J12" s="2">
        <f t="shared" si="4"/>
        <v>1971.2</v>
      </c>
      <c r="K12" s="3">
        <f t="shared" si="5"/>
        <v>28212.799999999999</v>
      </c>
      <c r="L12" s="50">
        <v>8</v>
      </c>
      <c r="M12" s="9">
        <v>300</v>
      </c>
      <c r="N12" s="9">
        <v>30000</v>
      </c>
      <c r="O12" s="2">
        <f t="shared" si="6"/>
        <v>32764</v>
      </c>
      <c r="P12" s="35">
        <f>(E12+O12)-K12</f>
        <v>53831.199999999997</v>
      </c>
      <c r="Q12" s="36"/>
    </row>
    <row r="13" spans="1:17" x14ac:dyDescent="0.3">
      <c r="A13" s="6" t="s">
        <v>4</v>
      </c>
      <c r="B13" s="17" t="s">
        <v>11</v>
      </c>
      <c r="C13" s="18">
        <v>308</v>
      </c>
      <c r="D13" s="14">
        <f t="shared" si="0"/>
        <v>2464</v>
      </c>
      <c r="E13" s="12">
        <f t="shared" si="1"/>
        <v>49280</v>
      </c>
      <c r="F13" s="13">
        <f t="shared" ref="F13" si="7">D13-(C13*2)</f>
        <v>1848</v>
      </c>
      <c r="G13" s="15">
        <v>5</v>
      </c>
      <c r="H13" s="14">
        <f t="shared" si="2"/>
        <v>1478.3999999999999</v>
      </c>
      <c r="I13" s="14">
        <f t="shared" si="3"/>
        <v>985.6</v>
      </c>
      <c r="J13" s="19">
        <f t="shared" si="4"/>
        <v>1971.2</v>
      </c>
      <c r="K13" s="4">
        <f t="shared" si="5"/>
        <v>30676.799999999999</v>
      </c>
      <c r="L13" s="51">
        <v>8</v>
      </c>
      <c r="M13" s="18">
        <v>300</v>
      </c>
      <c r="N13" s="18">
        <v>30000</v>
      </c>
      <c r="O13" s="19">
        <f t="shared" si="6"/>
        <v>32764</v>
      </c>
      <c r="P13" s="37">
        <f>(E13+O13)-K13</f>
        <v>51367.199999999997</v>
      </c>
      <c r="Q13" s="38"/>
    </row>
  </sheetData>
  <mergeCells count="11">
    <mergeCell ref="A7:B7"/>
    <mergeCell ref="C7:E7"/>
    <mergeCell ref="F7:K7"/>
    <mergeCell ref="L7:O7"/>
    <mergeCell ref="P8:Q8"/>
    <mergeCell ref="P9:Q9"/>
    <mergeCell ref="P10:Q10"/>
    <mergeCell ref="P11:Q11"/>
    <mergeCell ref="P12:Q12"/>
    <mergeCell ref="P13:Q13"/>
    <mergeCell ref="P7:Q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</dc:creator>
  <cp:lastModifiedBy>Shei</cp:lastModifiedBy>
  <dcterms:created xsi:type="dcterms:W3CDTF">2022-09-14T10:12:07Z</dcterms:created>
  <dcterms:modified xsi:type="dcterms:W3CDTF">2022-09-14T11:50:16Z</dcterms:modified>
</cp:coreProperties>
</file>