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subset2_mono_recalculate/"/>
    </mc:Choice>
  </mc:AlternateContent>
  <xr:revisionPtr revIDLastSave="184" documentId="8_{DD8B1ED0-0923-47CA-B988-91208CF786A3}" xr6:coauthVersionLast="47" xr6:coauthVersionMax="47" xr10:uidLastSave="{01122857-48BD-431A-A65A-1AB2DBAF3A4D}"/>
  <bookViews>
    <workbookView xWindow="-110" yWindow="-110" windowWidth="38620" windowHeight="21360" activeTab="2" xr2:uid="{00000000-000D-0000-FFFF-FFFF00000000}"/>
  </bookViews>
  <sheets>
    <sheet name="Donor types in first shell" sheetId="1" r:id="rId1"/>
    <sheet name="O donors" sheetId="2" r:id="rId2"/>
    <sheet name="PERCENT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3" l="1"/>
  <c r="P34" i="3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9" i="1"/>
  <c r="L19" i="1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34" i="2"/>
  <c r="O18" i="3"/>
  <c r="P18" i="3" s="1"/>
  <c r="O19" i="3"/>
  <c r="O20" i="3"/>
  <c r="O21" i="3"/>
  <c r="P21" i="3" s="1"/>
  <c r="O22" i="3"/>
  <c r="P22" i="3" s="1"/>
  <c r="O23" i="3"/>
  <c r="O24" i="3"/>
  <c r="P24" i="3" s="1"/>
  <c r="O25" i="3"/>
  <c r="O26" i="3"/>
  <c r="P26" i="3" s="1"/>
  <c r="O27" i="3"/>
  <c r="P27" i="3" s="1"/>
  <c r="O28" i="3"/>
  <c r="P28" i="3" s="1"/>
  <c r="O29" i="3"/>
  <c r="O30" i="3"/>
  <c r="P30" i="3" s="1"/>
  <c r="O31" i="3"/>
  <c r="P31" i="2"/>
  <c r="P19" i="2"/>
  <c r="P20" i="2"/>
  <c r="P21" i="2"/>
  <c r="P22" i="2"/>
  <c r="P23" i="2"/>
  <c r="P24" i="2"/>
  <c r="P25" i="2"/>
  <c r="P26" i="2"/>
  <c r="P27" i="2"/>
  <c r="P28" i="2"/>
  <c r="P29" i="2"/>
  <c r="P30" i="2"/>
  <c r="P18" i="2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P2" i="3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34" i="2"/>
  <c r="P31" i="3"/>
  <c r="P29" i="3"/>
  <c r="P25" i="3"/>
  <c r="P23" i="3"/>
  <c r="P20" i="3"/>
  <c r="P19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O2" i="3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18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2" i="2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5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</calcChain>
</file>

<file path=xl/sharedStrings.xml><?xml version="1.0" encoding="utf-8"?>
<sst xmlns="http://schemas.openxmlformats.org/spreadsheetml/2006/main" count="222" uniqueCount="73">
  <si>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</si>
  <si>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</si>
  <si>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</si>
  <si>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</si>
  <si>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</si>
  <si>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</si>
  <si>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</si>
  <si>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</si>
  <si>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</si>
  <si>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</si>
  <si>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</si>
  <si>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</si>
  <si>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</si>
  <si>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</si>
  <si>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count_first_shell_atoms</t>
  </si>
  <si>
    <t>counth</t>
  </si>
  <si>
    <t>countc</t>
  </si>
  <si>
    <t>countn</t>
  </si>
  <si>
    <t>counto</t>
  </si>
  <si>
    <t>counts</t>
  </si>
  <si>
    <t>countp</t>
  </si>
  <si>
    <t>countf</t>
  </si>
  <si>
    <t>countcl</t>
  </si>
  <si>
    <t>countbr</t>
  </si>
  <si>
    <t>counti</t>
  </si>
  <si>
    <t>countb_o</t>
  </si>
  <si>
    <t>countc_o</t>
  </si>
  <si>
    <t>countn_o</t>
  </si>
  <si>
    <t>counts_o</t>
  </si>
  <si>
    <t>countp_o</t>
  </si>
  <si>
    <t>countsi_o</t>
  </si>
  <si>
    <t>counth_o</t>
  </si>
  <si>
    <t>countcl_o</t>
  </si>
  <si>
    <t>countbr_o</t>
  </si>
  <si>
    <t>counti_o</t>
  </si>
  <si>
    <t>countw_o</t>
  </si>
  <si>
    <t>countmo_o</t>
  </si>
  <si>
    <t>countpd_o</t>
  </si>
  <si>
    <t>countmn_o</t>
  </si>
  <si>
    <t>countv_o</t>
  </si>
  <si>
    <t>counto_is_amide</t>
  </si>
  <si>
    <t>counto_is_carboxylate_acid</t>
  </si>
  <si>
    <t>counto_is_ketone</t>
  </si>
  <si>
    <t>counto_is_ester</t>
  </si>
  <si>
    <t>counto_is_ether</t>
  </si>
  <si>
    <t>counto_is_alkoxide</t>
  </si>
  <si>
    <t>counto_is_hydroxyl</t>
  </si>
  <si>
    <t>counto_is_single_O</t>
  </si>
  <si>
    <t>counto_is_water</t>
  </si>
  <si>
    <t>counto_is_no3</t>
  </si>
  <si>
    <t>counto_is_so4</t>
  </si>
  <si>
    <t>counto_is_acid_and_water</t>
  </si>
  <si>
    <t>total</t>
  </si>
  <si>
    <t>other</t>
  </si>
  <si>
    <t>ORG</t>
  </si>
  <si>
    <t>B</t>
  </si>
  <si>
    <t>C ORG</t>
  </si>
  <si>
    <t>N ORG</t>
  </si>
  <si>
    <t>S ORG</t>
  </si>
  <si>
    <t>P</t>
  </si>
  <si>
    <t>Si</t>
  </si>
  <si>
    <t>carbonate</t>
  </si>
  <si>
    <t>INORG</t>
  </si>
  <si>
    <t>H/WATER</t>
  </si>
  <si>
    <t>nitrate</t>
  </si>
  <si>
    <t>func grou</t>
  </si>
  <si>
    <t>O TOTAL</t>
  </si>
  <si>
    <t>function  group</t>
  </si>
  <si>
    <t>FG IN C ORG</t>
  </si>
  <si>
    <t>POM</t>
  </si>
  <si>
    <t>PERCENTAGE</t>
  </si>
  <si>
    <t xml:space="preserve">TOTAL </t>
  </si>
  <si>
    <t>OTHER(CONTAIN ESTER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</si>
</sst>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3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"/>
  <sheetViews>
    <sheetView topLeftCell="A11" zoomScale="145" zoomScaleNormal="145" workbookViewId="0">
      <selection activeCell="N19" sqref="N19:N32"/>
    </sheetView>
  </sheetViews>
  <sheetFormatPr defaultRowHeight="14.5" x14ac:dyDescent="0.35"/>
  <cols>
    <col min="31" max="31" width="24.90625" bestFit="1" customWidth="1"/>
    <col min="32" max="32" width="14.08984375" bestFit="1" customWidth="1"/>
    <col min="37" max="37" width="17.81640625" bestFit="1" customWidth="1"/>
    <col min="38" max="38" width="15.36328125" bestFit="1" customWidth="1"/>
    <col min="39" max="39" width="13.54296875" bestFit="1" customWidth="1"/>
    <col min="40" max="40" width="13.36328125" bestFit="1" customWidth="1"/>
    <col min="41" max="41" width="24.08984375" bestFit="1" customWidth="1"/>
  </cols>
  <sheetData>
    <row r="1" spans="1:42" x14ac:dyDescent="0.35">
      <c r="B1" s="1">
        <v>0</v>
      </c>
      <c r="C1" s="1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>
        <v>40</v>
      </c>
    </row>
    <row r="2" spans="1:42" x14ac:dyDescent="0.35">
      <c r="A2" s="1">
        <v>0</v>
      </c>
      <c r="B2" t="s">
        <v>0</v>
      </c>
      <c r="C2">
        <v>0</v>
      </c>
      <c r="D2">
        <v>21899</v>
      </c>
      <c r="E2">
        <v>0</v>
      </c>
      <c r="F2">
        <v>3029</v>
      </c>
      <c r="G2">
        <v>3585</v>
      </c>
      <c r="H2">
        <v>14136</v>
      </c>
      <c r="I2">
        <v>206</v>
      </c>
      <c r="J2">
        <v>120</v>
      </c>
      <c r="K2">
        <v>52</v>
      </c>
      <c r="L2">
        <v>328</v>
      </c>
      <c r="M2">
        <v>59</v>
      </c>
      <c r="N2">
        <v>146</v>
      </c>
      <c r="O2">
        <v>24</v>
      </c>
      <c r="P2">
        <v>6124</v>
      </c>
      <c r="Q2">
        <v>2506</v>
      </c>
      <c r="R2">
        <v>409</v>
      </c>
      <c r="S2">
        <v>519</v>
      </c>
      <c r="T2">
        <v>17</v>
      </c>
      <c r="U2">
        <v>2062</v>
      </c>
      <c r="V2">
        <v>12</v>
      </c>
      <c r="W2">
        <v>0</v>
      </c>
      <c r="X2">
        <v>0</v>
      </c>
      <c r="Y2">
        <v>129</v>
      </c>
      <c r="Z2">
        <v>39</v>
      </c>
      <c r="AA2">
        <v>17</v>
      </c>
      <c r="AB2">
        <v>25</v>
      </c>
      <c r="AC2">
        <v>9</v>
      </c>
      <c r="AD2">
        <v>899</v>
      </c>
      <c r="AE2">
        <v>1950</v>
      </c>
      <c r="AF2">
        <v>584</v>
      </c>
      <c r="AG2">
        <v>10</v>
      </c>
      <c r="AH2">
        <v>1222</v>
      </c>
      <c r="AI2">
        <v>1399</v>
      </c>
      <c r="AJ2">
        <v>55</v>
      </c>
      <c r="AK2">
        <v>1790</v>
      </c>
      <c r="AL2">
        <v>2062</v>
      </c>
      <c r="AM2">
        <v>2149</v>
      </c>
      <c r="AN2">
        <v>33</v>
      </c>
      <c r="AO2">
        <v>2278</v>
      </c>
      <c r="AP2">
        <v>0</v>
      </c>
    </row>
    <row r="3" spans="1:42" x14ac:dyDescent="0.35">
      <c r="A3" s="1">
        <v>1</v>
      </c>
      <c r="B3" t="s">
        <v>1</v>
      </c>
      <c r="C3">
        <v>0</v>
      </c>
      <c r="D3">
        <v>16820</v>
      </c>
      <c r="E3">
        <v>0</v>
      </c>
      <c r="F3">
        <v>2911</v>
      </c>
      <c r="G3">
        <v>3151</v>
      </c>
      <c r="H3">
        <v>9891</v>
      </c>
      <c r="I3">
        <v>168</v>
      </c>
      <c r="J3">
        <v>41</v>
      </c>
      <c r="K3">
        <v>60</v>
      </c>
      <c r="L3">
        <v>291</v>
      </c>
      <c r="M3">
        <v>71</v>
      </c>
      <c r="N3">
        <v>109</v>
      </c>
      <c r="O3">
        <v>17</v>
      </c>
      <c r="P3">
        <v>4324</v>
      </c>
      <c r="Q3">
        <v>1958</v>
      </c>
      <c r="R3">
        <v>184</v>
      </c>
      <c r="S3">
        <v>461</v>
      </c>
      <c r="T3">
        <v>144</v>
      </c>
      <c r="U3">
        <v>1154</v>
      </c>
      <c r="V3">
        <v>3</v>
      </c>
      <c r="W3">
        <v>0</v>
      </c>
      <c r="X3">
        <v>7</v>
      </c>
      <c r="Y3">
        <v>170</v>
      </c>
      <c r="Z3">
        <v>26</v>
      </c>
      <c r="AA3">
        <v>0</v>
      </c>
      <c r="AB3">
        <v>140</v>
      </c>
      <c r="AC3">
        <v>27</v>
      </c>
      <c r="AD3">
        <v>437</v>
      </c>
      <c r="AE3">
        <v>1395</v>
      </c>
      <c r="AF3">
        <v>450</v>
      </c>
      <c r="AG3">
        <v>4</v>
      </c>
      <c r="AH3">
        <v>647</v>
      </c>
      <c r="AI3">
        <v>1316</v>
      </c>
      <c r="AJ3">
        <v>17</v>
      </c>
      <c r="AK3">
        <v>1051</v>
      </c>
      <c r="AL3">
        <v>1154</v>
      </c>
      <c r="AM3">
        <v>1646</v>
      </c>
      <c r="AN3">
        <v>28</v>
      </c>
      <c r="AO3">
        <v>1442</v>
      </c>
      <c r="AP3">
        <v>0</v>
      </c>
    </row>
    <row r="4" spans="1:42" x14ac:dyDescent="0.35">
      <c r="A4" s="1">
        <v>2</v>
      </c>
      <c r="B4" t="s">
        <v>2</v>
      </c>
      <c r="C4">
        <v>0</v>
      </c>
      <c r="D4">
        <v>11440</v>
      </c>
      <c r="E4">
        <v>0</v>
      </c>
      <c r="F4">
        <v>884</v>
      </c>
      <c r="G4">
        <v>1804</v>
      </c>
      <c r="H4">
        <v>8358</v>
      </c>
      <c r="I4">
        <v>116</v>
      </c>
      <c r="J4">
        <v>0</v>
      </c>
      <c r="K4">
        <v>15</v>
      </c>
      <c r="L4">
        <v>182</v>
      </c>
      <c r="M4">
        <v>19</v>
      </c>
      <c r="N4">
        <v>26</v>
      </c>
      <c r="O4">
        <v>18</v>
      </c>
      <c r="P4">
        <v>3357</v>
      </c>
      <c r="Q4">
        <v>1471</v>
      </c>
      <c r="R4">
        <v>186</v>
      </c>
      <c r="S4">
        <v>259</v>
      </c>
      <c r="T4">
        <v>43</v>
      </c>
      <c r="U4">
        <v>1318</v>
      </c>
      <c r="V4">
        <v>9</v>
      </c>
      <c r="W4">
        <v>0</v>
      </c>
      <c r="X4">
        <v>0</v>
      </c>
      <c r="Y4">
        <v>156</v>
      </c>
      <c r="Z4">
        <v>6</v>
      </c>
      <c r="AA4">
        <v>12</v>
      </c>
      <c r="AB4">
        <v>9</v>
      </c>
      <c r="AC4">
        <v>9</v>
      </c>
      <c r="AD4">
        <v>458</v>
      </c>
      <c r="AE4">
        <v>1352</v>
      </c>
      <c r="AF4">
        <v>392</v>
      </c>
      <c r="AG4">
        <v>5</v>
      </c>
      <c r="AH4">
        <v>456</v>
      </c>
      <c r="AI4">
        <v>630</v>
      </c>
      <c r="AJ4">
        <v>27</v>
      </c>
      <c r="AK4">
        <v>1241</v>
      </c>
      <c r="AL4">
        <v>1318</v>
      </c>
      <c r="AM4">
        <v>1263</v>
      </c>
      <c r="AN4">
        <v>21</v>
      </c>
      <c r="AO4">
        <v>1443</v>
      </c>
      <c r="AP4">
        <v>0</v>
      </c>
    </row>
    <row r="5" spans="1:42" x14ac:dyDescent="0.35">
      <c r="A5" s="1">
        <v>3</v>
      </c>
      <c r="B5" t="s">
        <v>3</v>
      </c>
      <c r="C5">
        <v>0</v>
      </c>
      <c r="D5">
        <v>20964</v>
      </c>
      <c r="E5">
        <v>0</v>
      </c>
      <c r="F5">
        <v>2647</v>
      </c>
      <c r="G5">
        <v>3716</v>
      </c>
      <c r="H5">
        <v>13593</v>
      </c>
      <c r="I5">
        <v>288</v>
      </c>
      <c r="J5">
        <v>35</v>
      </c>
      <c r="K5">
        <v>28</v>
      </c>
      <c r="L5">
        <v>363</v>
      </c>
      <c r="M5">
        <v>44</v>
      </c>
      <c r="N5">
        <v>129</v>
      </c>
      <c r="O5">
        <v>21</v>
      </c>
      <c r="P5">
        <v>5959</v>
      </c>
      <c r="Q5">
        <v>2373</v>
      </c>
      <c r="R5">
        <v>337</v>
      </c>
      <c r="S5">
        <v>583</v>
      </c>
      <c r="T5">
        <v>47</v>
      </c>
      <c r="U5">
        <v>2097</v>
      </c>
      <c r="V5">
        <v>4</v>
      </c>
      <c r="W5">
        <v>0</v>
      </c>
      <c r="X5">
        <v>0</v>
      </c>
      <c r="Y5">
        <v>84</v>
      </c>
      <c r="Z5">
        <v>9</v>
      </c>
      <c r="AA5">
        <v>8</v>
      </c>
      <c r="AB5">
        <v>13</v>
      </c>
      <c r="AC5">
        <v>14</v>
      </c>
      <c r="AD5">
        <v>818</v>
      </c>
      <c r="AE5">
        <v>1872</v>
      </c>
      <c r="AF5">
        <v>718</v>
      </c>
      <c r="AG5">
        <v>2</v>
      </c>
      <c r="AH5">
        <v>1078</v>
      </c>
      <c r="AI5">
        <v>1303</v>
      </c>
      <c r="AJ5">
        <v>32</v>
      </c>
      <c r="AK5">
        <v>1684</v>
      </c>
      <c r="AL5">
        <v>2096</v>
      </c>
      <c r="AM5">
        <v>1991</v>
      </c>
      <c r="AN5">
        <v>25</v>
      </c>
      <c r="AO5">
        <v>2304</v>
      </c>
      <c r="AP5">
        <v>0</v>
      </c>
    </row>
    <row r="6" spans="1:42" x14ac:dyDescent="0.35">
      <c r="A6" s="1">
        <v>4</v>
      </c>
      <c r="B6" t="s">
        <v>4</v>
      </c>
      <c r="C6">
        <v>0</v>
      </c>
      <c r="D6">
        <v>21634</v>
      </c>
      <c r="E6">
        <v>0</v>
      </c>
      <c r="F6">
        <v>5115</v>
      </c>
      <c r="G6">
        <v>4096</v>
      </c>
      <c r="H6">
        <v>11275</v>
      </c>
      <c r="I6">
        <v>232</v>
      </c>
      <c r="J6">
        <v>70</v>
      </c>
      <c r="K6">
        <v>13</v>
      </c>
      <c r="L6">
        <v>407</v>
      </c>
      <c r="M6">
        <v>41</v>
      </c>
      <c r="N6">
        <v>174</v>
      </c>
      <c r="O6">
        <v>27</v>
      </c>
      <c r="P6">
        <v>5688</v>
      </c>
      <c r="Q6">
        <v>1434</v>
      </c>
      <c r="R6">
        <v>188</v>
      </c>
      <c r="S6">
        <v>337</v>
      </c>
      <c r="T6">
        <v>51</v>
      </c>
      <c r="U6">
        <v>1691</v>
      </c>
      <c r="V6">
        <v>12</v>
      </c>
      <c r="W6">
        <v>0</v>
      </c>
      <c r="X6">
        <v>0</v>
      </c>
      <c r="Y6">
        <v>119</v>
      </c>
      <c r="Z6">
        <v>19</v>
      </c>
      <c r="AA6">
        <v>16</v>
      </c>
      <c r="AB6">
        <v>12</v>
      </c>
      <c r="AC6">
        <v>8</v>
      </c>
      <c r="AD6">
        <v>562</v>
      </c>
      <c r="AE6">
        <v>1650</v>
      </c>
      <c r="AF6">
        <v>657</v>
      </c>
      <c r="AG6">
        <v>8</v>
      </c>
      <c r="AH6">
        <v>1502</v>
      </c>
      <c r="AI6">
        <v>1144</v>
      </c>
      <c r="AJ6">
        <v>33</v>
      </c>
      <c r="AK6">
        <v>1409</v>
      </c>
      <c r="AL6">
        <v>1689</v>
      </c>
      <c r="AM6">
        <v>1182</v>
      </c>
      <c r="AN6">
        <v>30</v>
      </c>
      <c r="AO6">
        <v>1904</v>
      </c>
      <c r="AP6">
        <v>0</v>
      </c>
    </row>
    <row r="7" spans="1:42" x14ac:dyDescent="0.35">
      <c r="A7" s="1">
        <v>5</v>
      </c>
      <c r="B7" t="s">
        <v>5</v>
      </c>
      <c r="C7">
        <v>0</v>
      </c>
      <c r="D7">
        <v>27787</v>
      </c>
      <c r="E7">
        <v>0</v>
      </c>
      <c r="F7">
        <v>873</v>
      </c>
      <c r="G7">
        <v>5624</v>
      </c>
      <c r="H7">
        <v>20538</v>
      </c>
      <c r="I7">
        <v>241</v>
      </c>
      <c r="J7">
        <v>11</v>
      </c>
      <c r="K7">
        <v>17</v>
      </c>
      <c r="L7">
        <v>302</v>
      </c>
      <c r="M7">
        <v>26</v>
      </c>
      <c r="N7">
        <v>51</v>
      </c>
      <c r="O7">
        <v>24</v>
      </c>
      <c r="P7">
        <v>10156</v>
      </c>
      <c r="Q7">
        <v>2758</v>
      </c>
      <c r="R7">
        <v>307</v>
      </c>
      <c r="S7">
        <v>645</v>
      </c>
      <c r="T7">
        <v>64</v>
      </c>
      <c r="U7">
        <v>2711</v>
      </c>
      <c r="V7">
        <v>22</v>
      </c>
      <c r="W7">
        <v>0</v>
      </c>
      <c r="X7">
        <v>0</v>
      </c>
      <c r="Y7">
        <v>186</v>
      </c>
      <c r="Z7">
        <v>26</v>
      </c>
      <c r="AA7">
        <v>14</v>
      </c>
      <c r="AB7">
        <v>27</v>
      </c>
      <c r="AC7">
        <v>1</v>
      </c>
      <c r="AD7">
        <v>1042</v>
      </c>
      <c r="AE7">
        <v>3309</v>
      </c>
      <c r="AF7">
        <v>3122</v>
      </c>
      <c r="AG7">
        <v>23</v>
      </c>
      <c r="AH7">
        <v>1084</v>
      </c>
      <c r="AI7">
        <v>1358</v>
      </c>
      <c r="AJ7">
        <v>41</v>
      </c>
      <c r="AK7">
        <v>3040</v>
      </c>
      <c r="AL7">
        <v>2707</v>
      </c>
      <c r="AM7">
        <v>2339</v>
      </c>
      <c r="AN7">
        <v>36</v>
      </c>
      <c r="AO7">
        <v>3171</v>
      </c>
      <c r="AP7">
        <v>0</v>
      </c>
    </row>
    <row r="8" spans="1:42" x14ac:dyDescent="0.35">
      <c r="A8" s="1">
        <v>6</v>
      </c>
      <c r="B8" t="s">
        <v>6</v>
      </c>
      <c r="C8">
        <v>0</v>
      </c>
      <c r="D8">
        <v>20216</v>
      </c>
      <c r="E8">
        <v>0</v>
      </c>
      <c r="F8">
        <v>1039</v>
      </c>
      <c r="G8">
        <v>2990</v>
      </c>
      <c r="H8">
        <v>15727</v>
      </c>
      <c r="I8">
        <v>72</v>
      </c>
      <c r="J8">
        <v>9</v>
      </c>
      <c r="K8">
        <v>14</v>
      </c>
      <c r="L8">
        <v>229</v>
      </c>
      <c r="M8">
        <v>19</v>
      </c>
      <c r="N8">
        <v>46</v>
      </c>
      <c r="O8">
        <v>12</v>
      </c>
      <c r="P8">
        <v>7483</v>
      </c>
      <c r="Q8">
        <v>2361</v>
      </c>
      <c r="R8">
        <v>246</v>
      </c>
      <c r="S8">
        <v>400</v>
      </c>
      <c r="T8">
        <v>26</v>
      </c>
      <c r="U8">
        <v>2563</v>
      </c>
      <c r="V8">
        <v>3</v>
      </c>
      <c r="W8">
        <v>0</v>
      </c>
      <c r="X8">
        <v>0</v>
      </c>
      <c r="Y8">
        <v>96</v>
      </c>
      <c r="Z8">
        <v>43</v>
      </c>
      <c r="AA8">
        <v>12</v>
      </c>
      <c r="AB8">
        <v>134</v>
      </c>
      <c r="AC8">
        <v>12</v>
      </c>
      <c r="AD8">
        <v>840</v>
      </c>
      <c r="AE8">
        <v>2409</v>
      </c>
      <c r="AF8">
        <v>1469</v>
      </c>
      <c r="AG8">
        <v>7</v>
      </c>
      <c r="AH8">
        <v>874</v>
      </c>
      <c r="AI8">
        <v>1675</v>
      </c>
      <c r="AJ8">
        <v>35</v>
      </c>
      <c r="AK8">
        <v>1977</v>
      </c>
      <c r="AL8">
        <v>2563</v>
      </c>
      <c r="AM8">
        <v>1786</v>
      </c>
      <c r="AN8">
        <v>31</v>
      </c>
      <c r="AO8">
        <v>3036</v>
      </c>
      <c r="AP8">
        <v>0</v>
      </c>
    </row>
    <row r="9" spans="1:42" x14ac:dyDescent="0.35">
      <c r="A9" s="1">
        <v>7</v>
      </c>
      <c r="B9" t="s">
        <v>7</v>
      </c>
      <c r="C9">
        <v>0</v>
      </c>
      <c r="D9">
        <v>19635</v>
      </c>
      <c r="E9">
        <v>0</v>
      </c>
      <c r="F9">
        <v>814</v>
      </c>
      <c r="G9">
        <v>3231</v>
      </c>
      <c r="H9">
        <v>15266</v>
      </c>
      <c r="I9">
        <v>47</v>
      </c>
      <c r="J9">
        <v>7</v>
      </c>
      <c r="K9">
        <v>5</v>
      </c>
      <c r="L9">
        <v>193</v>
      </c>
      <c r="M9">
        <v>8</v>
      </c>
      <c r="N9">
        <v>17</v>
      </c>
      <c r="O9">
        <v>7</v>
      </c>
      <c r="P9">
        <v>7273</v>
      </c>
      <c r="Q9">
        <v>2039</v>
      </c>
      <c r="R9">
        <v>278</v>
      </c>
      <c r="S9">
        <v>357</v>
      </c>
      <c r="T9">
        <v>38</v>
      </c>
      <c r="U9">
        <v>2171</v>
      </c>
      <c r="V9">
        <v>0</v>
      </c>
      <c r="W9">
        <v>0</v>
      </c>
      <c r="X9">
        <v>0</v>
      </c>
      <c r="Y9">
        <v>103</v>
      </c>
      <c r="Z9">
        <v>36</v>
      </c>
      <c r="AA9">
        <v>14</v>
      </c>
      <c r="AB9">
        <v>91</v>
      </c>
      <c r="AC9">
        <v>13</v>
      </c>
      <c r="AD9">
        <v>746</v>
      </c>
      <c r="AE9">
        <v>2577</v>
      </c>
      <c r="AF9">
        <v>1602</v>
      </c>
      <c r="AG9">
        <v>21</v>
      </c>
      <c r="AH9">
        <v>668</v>
      </c>
      <c r="AI9">
        <v>1480</v>
      </c>
      <c r="AJ9">
        <v>16</v>
      </c>
      <c r="AK9">
        <v>2424</v>
      </c>
      <c r="AL9">
        <v>2168</v>
      </c>
      <c r="AM9">
        <v>1637</v>
      </c>
      <c r="AN9">
        <v>30</v>
      </c>
      <c r="AO9">
        <v>2479</v>
      </c>
      <c r="AP9">
        <v>0</v>
      </c>
    </row>
    <row r="10" spans="1:42" x14ac:dyDescent="0.35">
      <c r="A10" s="1">
        <v>8</v>
      </c>
      <c r="B10" t="s">
        <v>8</v>
      </c>
      <c r="C10">
        <v>0</v>
      </c>
      <c r="D10">
        <v>22843</v>
      </c>
      <c r="E10">
        <v>0</v>
      </c>
      <c r="F10">
        <v>2039</v>
      </c>
      <c r="G10">
        <v>4129</v>
      </c>
      <c r="H10">
        <v>15988</v>
      </c>
      <c r="I10">
        <v>114</v>
      </c>
      <c r="J10">
        <v>26</v>
      </c>
      <c r="K10">
        <v>19</v>
      </c>
      <c r="L10">
        <v>351</v>
      </c>
      <c r="M10">
        <v>41</v>
      </c>
      <c r="N10">
        <v>54</v>
      </c>
      <c r="O10">
        <v>32</v>
      </c>
      <c r="P10">
        <v>8862</v>
      </c>
      <c r="Q10">
        <v>2403</v>
      </c>
      <c r="R10">
        <v>141</v>
      </c>
      <c r="S10">
        <v>477</v>
      </c>
      <c r="T10">
        <v>57</v>
      </c>
      <c r="U10">
        <v>1986</v>
      </c>
      <c r="V10">
        <v>0</v>
      </c>
      <c r="W10">
        <v>0</v>
      </c>
      <c r="X10">
        <v>0</v>
      </c>
      <c r="Y10">
        <v>97</v>
      </c>
      <c r="Z10">
        <v>39</v>
      </c>
      <c r="AA10">
        <v>8</v>
      </c>
      <c r="AB10">
        <v>180</v>
      </c>
      <c r="AC10">
        <v>13</v>
      </c>
      <c r="AD10">
        <v>631</v>
      </c>
      <c r="AE10">
        <v>2106</v>
      </c>
      <c r="AF10">
        <v>2400</v>
      </c>
      <c r="AG10">
        <v>30</v>
      </c>
      <c r="AH10">
        <v>1121</v>
      </c>
      <c r="AI10">
        <v>2342</v>
      </c>
      <c r="AJ10">
        <v>33</v>
      </c>
      <c r="AK10">
        <v>1490</v>
      </c>
      <c r="AL10">
        <v>1986</v>
      </c>
      <c r="AM10">
        <v>1820</v>
      </c>
      <c r="AN10">
        <v>20</v>
      </c>
      <c r="AO10">
        <v>2400</v>
      </c>
      <c r="AP10">
        <v>0</v>
      </c>
    </row>
    <row r="11" spans="1:42" x14ac:dyDescent="0.35">
      <c r="A11" s="1">
        <v>9</v>
      </c>
      <c r="B11" t="s">
        <v>9</v>
      </c>
      <c r="C11">
        <v>0</v>
      </c>
      <c r="D11">
        <v>7194</v>
      </c>
      <c r="E11">
        <v>0</v>
      </c>
      <c r="F11">
        <v>675</v>
      </c>
      <c r="G11">
        <v>1222</v>
      </c>
      <c r="H11">
        <v>5071</v>
      </c>
      <c r="I11">
        <v>35</v>
      </c>
      <c r="J11">
        <v>9</v>
      </c>
      <c r="K11">
        <v>6</v>
      </c>
      <c r="L11">
        <v>103</v>
      </c>
      <c r="M11">
        <v>6</v>
      </c>
      <c r="N11">
        <v>12</v>
      </c>
      <c r="O11">
        <v>7</v>
      </c>
      <c r="P11">
        <v>2288</v>
      </c>
      <c r="Q11">
        <v>687</v>
      </c>
      <c r="R11">
        <v>75</v>
      </c>
      <c r="S11">
        <v>155</v>
      </c>
      <c r="T11">
        <v>15</v>
      </c>
      <c r="U11">
        <v>981</v>
      </c>
      <c r="V11">
        <v>0</v>
      </c>
      <c r="W11">
        <v>0</v>
      </c>
      <c r="X11">
        <v>0</v>
      </c>
      <c r="Y11">
        <v>54</v>
      </c>
      <c r="Z11">
        <v>25</v>
      </c>
      <c r="AA11">
        <v>8</v>
      </c>
      <c r="AB11">
        <v>16</v>
      </c>
      <c r="AC11">
        <v>8</v>
      </c>
      <c r="AD11">
        <v>229</v>
      </c>
      <c r="AE11">
        <v>821</v>
      </c>
      <c r="AF11">
        <v>399</v>
      </c>
      <c r="AG11">
        <v>1</v>
      </c>
      <c r="AH11">
        <v>288</v>
      </c>
      <c r="AI11">
        <v>462</v>
      </c>
      <c r="AJ11">
        <v>5</v>
      </c>
      <c r="AK11">
        <v>625</v>
      </c>
      <c r="AL11">
        <v>980</v>
      </c>
      <c r="AM11">
        <v>541</v>
      </c>
      <c r="AN11">
        <v>26</v>
      </c>
      <c r="AO11">
        <v>1131</v>
      </c>
      <c r="AP11">
        <v>0</v>
      </c>
    </row>
    <row r="12" spans="1:42" x14ac:dyDescent="0.35">
      <c r="A12" s="1">
        <v>10</v>
      </c>
      <c r="B12" t="s">
        <v>10</v>
      </c>
      <c r="C12">
        <v>0</v>
      </c>
      <c r="D12">
        <v>13347</v>
      </c>
      <c r="E12">
        <v>0</v>
      </c>
      <c r="F12">
        <v>1655</v>
      </c>
      <c r="G12">
        <v>2594</v>
      </c>
      <c r="H12">
        <v>8611</v>
      </c>
      <c r="I12">
        <v>76</v>
      </c>
      <c r="J12">
        <v>12</v>
      </c>
      <c r="K12">
        <v>3</v>
      </c>
      <c r="L12">
        <v>229</v>
      </c>
      <c r="M12">
        <v>4</v>
      </c>
      <c r="N12">
        <v>25</v>
      </c>
      <c r="O12">
        <v>7</v>
      </c>
      <c r="P12">
        <v>4162</v>
      </c>
      <c r="Q12">
        <v>1217</v>
      </c>
      <c r="R12">
        <v>128</v>
      </c>
      <c r="S12">
        <v>362</v>
      </c>
      <c r="T12">
        <v>27</v>
      </c>
      <c r="U12">
        <v>1354</v>
      </c>
      <c r="V12">
        <v>5</v>
      </c>
      <c r="W12">
        <v>0</v>
      </c>
      <c r="X12">
        <v>0</v>
      </c>
      <c r="Y12">
        <v>97</v>
      </c>
      <c r="Z12">
        <v>34</v>
      </c>
      <c r="AA12">
        <v>12</v>
      </c>
      <c r="AB12">
        <v>24</v>
      </c>
      <c r="AC12">
        <v>10</v>
      </c>
      <c r="AD12">
        <v>435</v>
      </c>
      <c r="AE12">
        <v>1298</v>
      </c>
      <c r="AF12">
        <v>793</v>
      </c>
      <c r="AG12">
        <v>12</v>
      </c>
      <c r="AH12">
        <v>510</v>
      </c>
      <c r="AI12">
        <v>930</v>
      </c>
      <c r="AJ12">
        <v>16</v>
      </c>
      <c r="AK12">
        <v>1009</v>
      </c>
      <c r="AL12">
        <v>1354</v>
      </c>
      <c r="AM12">
        <v>1011</v>
      </c>
      <c r="AN12">
        <v>10</v>
      </c>
      <c r="AO12">
        <v>1497</v>
      </c>
      <c r="AP12">
        <v>0</v>
      </c>
    </row>
    <row r="13" spans="1:42" x14ac:dyDescent="0.35">
      <c r="A13" s="1">
        <v>11</v>
      </c>
      <c r="B13" t="s">
        <v>11</v>
      </c>
      <c r="C13">
        <v>0</v>
      </c>
      <c r="D13">
        <v>3822</v>
      </c>
      <c r="E13">
        <v>0</v>
      </c>
      <c r="F13">
        <v>855</v>
      </c>
      <c r="G13">
        <v>677</v>
      </c>
      <c r="H13">
        <v>2092</v>
      </c>
      <c r="I13">
        <v>39</v>
      </c>
      <c r="J13">
        <v>37</v>
      </c>
      <c r="K13">
        <v>3</v>
      </c>
      <c r="L13">
        <v>45</v>
      </c>
      <c r="M13">
        <v>0</v>
      </c>
      <c r="N13">
        <v>47</v>
      </c>
      <c r="O13">
        <v>12</v>
      </c>
      <c r="P13">
        <v>950</v>
      </c>
      <c r="Q13">
        <v>302</v>
      </c>
      <c r="R13">
        <v>41</v>
      </c>
      <c r="S13">
        <v>49</v>
      </c>
      <c r="T13">
        <v>18</v>
      </c>
      <c r="U13">
        <v>386</v>
      </c>
      <c r="V13">
        <v>0</v>
      </c>
      <c r="W13">
        <v>0</v>
      </c>
      <c r="X13">
        <v>0</v>
      </c>
      <c r="Y13">
        <v>34</v>
      </c>
      <c r="Z13">
        <v>9</v>
      </c>
      <c r="AA13">
        <v>8</v>
      </c>
      <c r="AB13">
        <v>8</v>
      </c>
      <c r="AC13">
        <v>6</v>
      </c>
      <c r="AD13">
        <v>139</v>
      </c>
      <c r="AE13">
        <v>276</v>
      </c>
      <c r="AF13">
        <v>117</v>
      </c>
      <c r="AG13">
        <v>1</v>
      </c>
      <c r="AH13">
        <v>208</v>
      </c>
      <c r="AI13">
        <v>117</v>
      </c>
      <c r="AJ13">
        <v>3</v>
      </c>
      <c r="AK13">
        <v>219</v>
      </c>
      <c r="AL13">
        <v>386</v>
      </c>
      <c r="AM13">
        <v>261</v>
      </c>
      <c r="AN13">
        <v>4</v>
      </c>
      <c r="AO13">
        <v>463</v>
      </c>
      <c r="AP13">
        <v>0</v>
      </c>
    </row>
    <row r="14" spans="1:42" x14ac:dyDescent="0.35">
      <c r="A14" s="1">
        <v>12</v>
      </c>
      <c r="B14" t="s">
        <v>12</v>
      </c>
      <c r="C14">
        <v>0</v>
      </c>
      <c r="D14">
        <v>20203</v>
      </c>
      <c r="E14">
        <v>0</v>
      </c>
      <c r="F14">
        <v>5456</v>
      </c>
      <c r="G14">
        <v>4902</v>
      </c>
      <c r="H14">
        <v>8906</v>
      </c>
      <c r="I14">
        <v>105</v>
      </c>
      <c r="J14">
        <v>86</v>
      </c>
      <c r="K14">
        <v>25</v>
      </c>
      <c r="L14">
        <v>403</v>
      </c>
      <c r="M14">
        <v>27</v>
      </c>
      <c r="N14">
        <v>123</v>
      </c>
      <c r="O14">
        <v>11</v>
      </c>
      <c r="P14">
        <v>5213</v>
      </c>
      <c r="Q14">
        <v>1090</v>
      </c>
      <c r="R14">
        <v>192</v>
      </c>
      <c r="S14">
        <v>414</v>
      </c>
      <c r="T14">
        <v>85</v>
      </c>
      <c r="U14">
        <v>1100</v>
      </c>
      <c r="V14">
        <v>0</v>
      </c>
      <c r="W14">
        <v>0</v>
      </c>
      <c r="X14">
        <v>0</v>
      </c>
      <c r="Y14">
        <v>39</v>
      </c>
      <c r="Z14">
        <v>17</v>
      </c>
      <c r="AA14">
        <v>12</v>
      </c>
      <c r="AB14">
        <v>11</v>
      </c>
      <c r="AC14">
        <v>10</v>
      </c>
      <c r="AD14">
        <v>482</v>
      </c>
      <c r="AE14">
        <v>936</v>
      </c>
      <c r="AF14">
        <v>809</v>
      </c>
      <c r="AG14">
        <v>10</v>
      </c>
      <c r="AH14">
        <v>1640</v>
      </c>
      <c r="AI14">
        <v>1180</v>
      </c>
      <c r="AJ14">
        <v>27</v>
      </c>
      <c r="AK14">
        <v>623</v>
      </c>
      <c r="AL14">
        <v>1100</v>
      </c>
      <c r="AM14">
        <v>833</v>
      </c>
      <c r="AN14">
        <v>8</v>
      </c>
      <c r="AO14">
        <v>1307</v>
      </c>
      <c r="AP14">
        <v>0</v>
      </c>
    </row>
    <row r="15" spans="1:42" x14ac:dyDescent="0.35">
      <c r="A15" s="1">
        <v>13</v>
      </c>
      <c r="B15" t="s">
        <v>13</v>
      </c>
      <c r="C15">
        <v>0</v>
      </c>
      <c r="D15">
        <v>8669</v>
      </c>
      <c r="E15">
        <v>0</v>
      </c>
      <c r="F15">
        <v>2791</v>
      </c>
      <c r="G15">
        <v>2165</v>
      </c>
      <c r="H15">
        <v>3275</v>
      </c>
      <c r="I15">
        <v>34</v>
      </c>
      <c r="J15">
        <v>88</v>
      </c>
      <c r="K15">
        <v>2</v>
      </c>
      <c r="L15">
        <v>196</v>
      </c>
      <c r="M15">
        <v>3</v>
      </c>
      <c r="N15">
        <v>19</v>
      </c>
      <c r="O15">
        <v>4</v>
      </c>
      <c r="P15">
        <v>1784</v>
      </c>
      <c r="Q15">
        <v>450</v>
      </c>
      <c r="R15">
        <v>104</v>
      </c>
      <c r="S15">
        <v>128</v>
      </c>
      <c r="T15">
        <v>16</v>
      </c>
      <c r="U15">
        <v>522</v>
      </c>
      <c r="V15">
        <v>0</v>
      </c>
      <c r="W15">
        <v>0</v>
      </c>
      <c r="X15">
        <v>0</v>
      </c>
      <c r="Y15">
        <v>16</v>
      </c>
      <c r="Z15">
        <v>0</v>
      </c>
      <c r="AA15">
        <v>18</v>
      </c>
      <c r="AB15">
        <v>8</v>
      </c>
      <c r="AC15">
        <v>6</v>
      </c>
      <c r="AD15">
        <v>228</v>
      </c>
      <c r="AE15">
        <v>379</v>
      </c>
      <c r="AF15">
        <v>145</v>
      </c>
      <c r="AG15">
        <v>0</v>
      </c>
      <c r="AH15">
        <v>513</v>
      </c>
      <c r="AI15">
        <v>409</v>
      </c>
      <c r="AJ15">
        <v>8</v>
      </c>
      <c r="AK15">
        <v>176</v>
      </c>
      <c r="AL15">
        <v>520</v>
      </c>
      <c r="AM15">
        <v>378</v>
      </c>
      <c r="AN15">
        <v>4</v>
      </c>
      <c r="AO15">
        <v>576</v>
      </c>
      <c r="AP15">
        <v>0</v>
      </c>
    </row>
    <row r="16" spans="1:42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B18" t="s">
        <v>52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2" t="s">
        <v>53</v>
      </c>
      <c r="N18" s="5" t="s">
        <v>53</v>
      </c>
    </row>
    <row r="19" spans="1:42" x14ac:dyDescent="0.35">
      <c r="A19" t="s">
        <v>0</v>
      </c>
      <c r="B19">
        <v>21899</v>
      </c>
      <c r="C19">
        <v>3029</v>
      </c>
      <c r="D19">
        <v>3585</v>
      </c>
      <c r="E19">
        <v>14136</v>
      </c>
      <c r="F19">
        <v>206</v>
      </c>
      <c r="G19">
        <v>120</v>
      </c>
      <c r="H19">
        <v>52</v>
      </c>
      <c r="I19">
        <v>328</v>
      </c>
      <c r="J19">
        <v>59</v>
      </c>
      <c r="K19">
        <v>146</v>
      </c>
      <c r="L19">
        <f>B19-SUM(C19:K19)</f>
        <v>238</v>
      </c>
      <c r="N19">
        <f>B19-C19-D19-E19</f>
        <v>1149</v>
      </c>
    </row>
    <row r="20" spans="1:42" x14ac:dyDescent="0.35">
      <c r="A20" t="s">
        <v>1</v>
      </c>
      <c r="B20">
        <v>16820</v>
      </c>
      <c r="C20">
        <v>2911</v>
      </c>
      <c r="D20">
        <v>3151</v>
      </c>
      <c r="E20">
        <v>9891</v>
      </c>
      <c r="F20">
        <v>168</v>
      </c>
      <c r="G20">
        <v>41</v>
      </c>
      <c r="H20">
        <v>60</v>
      </c>
      <c r="I20">
        <v>291</v>
      </c>
      <c r="J20">
        <v>71</v>
      </c>
      <c r="K20">
        <v>109</v>
      </c>
      <c r="L20">
        <f t="shared" ref="L20:L32" si="0">B20-SUM(C20:K20)</f>
        <v>127</v>
      </c>
      <c r="N20">
        <f t="shared" ref="N20:N32" si="1">B20-C20-D20-E20</f>
        <v>867</v>
      </c>
    </row>
    <row r="21" spans="1:42" x14ac:dyDescent="0.35">
      <c r="A21" t="s">
        <v>2</v>
      </c>
      <c r="B21">
        <v>11440</v>
      </c>
      <c r="C21">
        <v>884</v>
      </c>
      <c r="D21">
        <v>1804</v>
      </c>
      <c r="E21">
        <v>8358</v>
      </c>
      <c r="F21">
        <v>116</v>
      </c>
      <c r="G21">
        <v>0</v>
      </c>
      <c r="H21">
        <v>15</v>
      </c>
      <c r="I21">
        <v>182</v>
      </c>
      <c r="J21">
        <v>19</v>
      </c>
      <c r="K21">
        <v>26</v>
      </c>
      <c r="L21">
        <f t="shared" si="0"/>
        <v>36</v>
      </c>
      <c r="N21">
        <f t="shared" si="1"/>
        <v>394</v>
      </c>
    </row>
    <row r="22" spans="1:42" x14ac:dyDescent="0.35">
      <c r="A22" t="s">
        <v>3</v>
      </c>
      <c r="B22">
        <v>20964</v>
      </c>
      <c r="C22">
        <v>2647</v>
      </c>
      <c r="D22">
        <v>3716</v>
      </c>
      <c r="E22">
        <v>13593</v>
      </c>
      <c r="F22">
        <v>288</v>
      </c>
      <c r="G22">
        <v>35</v>
      </c>
      <c r="H22">
        <v>28</v>
      </c>
      <c r="I22">
        <v>363</v>
      </c>
      <c r="J22">
        <v>44</v>
      </c>
      <c r="K22">
        <v>129</v>
      </c>
      <c r="L22">
        <f t="shared" si="0"/>
        <v>121</v>
      </c>
      <c r="N22">
        <f t="shared" si="1"/>
        <v>1008</v>
      </c>
    </row>
    <row r="23" spans="1:42" x14ac:dyDescent="0.35">
      <c r="A23" t="s">
        <v>4</v>
      </c>
      <c r="B23">
        <v>21634</v>
      </c>
      <c r="C23">
        <v>5115</v>
      </c>
      <c r="D23">
        <v>4096</v>
      </c>
      <c r="E23">
        <v>11275</v>
      </c>
      <c r="F23">
        <v>232</v>
      </c>
      <c r="G23">
        <v>70</v>
      </c>
      <c r="H23">
        <v>13</v>
      </c>
      <c r="I23">
        <v>407</v>
      </c>
      <c r="J23">
        <v>41</v>
      </c>
      <c r="K23">
        <v>174</v>
      </c>
      <c r="L23">
        <f t="shared" si="0"/>
        <v>211</v>
      </c>
      <c r="N23">
        <f t="shared" si="1"/>
        <v>1148</v>
      </c>
    </row>
    <row r="24" spans="1:42" x14ac:dyDescent="0.35">
      <c r="A24" t="s">
        <v>5</v>
      </c>
      <c r="B24">
        <v>27787</v>
      </c>
      <c r="C24">
        <v>873</v>
      </c>
      <c r="D24">
        <v>5624</v>
      </c>
      <c r="E24">
        <v>20538</v>
      </c>
      <c r="F24">
        <v>241</v>
      </c>
      <c r="G24">
        <v>11</v>
      </c>
      <c r="H24">
        <v>17</v>
      </c>
      <c r="I24">
        <v>302</v>
      </c>
      <c r="J24">
        <v>26</v>
      </c>
      <c r="K24">
        <v>51</v>
      </c>
      <c r="L24">
        <f t="shared" si="0"/>
        <v>104</v>
      </c>
      <c r="N24">
        <f t="shared" si="1"/>
        <v>752</v>
      </c>
    </row>
    <row r="25" spans="1:42" x14ac:dyDescent="0.35">
      <c r="A25" t="s">
        <v>6</v>
      </c>
      <c r="B25">
        <v>20216</v>
      </c>
      <c r="C25">
        <v>1039</v>
      </c>
      <c r="D25">
        <v>2990</v>
      </c>
      <c r="E25">
        <v>15727</v>
      </c>
      <c r="F25">
        <v>72</v>
      </c>
      <c r="G25">
        <v>9</v>
      </c>
      <c r="H25">
        <v>14</v>
      </c>
      <c r="I25">
        <v>229</v>
      </c>
      <c r="J25">
        <v>19</v>
      </c>
      <c r="K25">
        <v>46</v>
      </c>
      <c r="L25">
        <f t="shared" si="0"/>
        <v>71</v>
      </c>
      <c r="N25">
        <f t="shared" si="1"/>
        <v>460</v>
      </c>
    </row>
    <row r="26" spans="1:42" x14ac:dyDescent="0.35">
      <c r="A26" t="s">
        <v>7</v>
      </c>
      <c r="B26">
        <v>19635</v>
      </c>
      <c r="C26">
        <v>814</v>
      </c>
      <c r="D26">
        <v>3231</v>
      </c>
      <c r="E26">
        <v>15266</v>
      </c>
      <c r="F26">
        <v>47</v>
      </c>
      <c r="G26">
        <v>7</v>
      </c>
      <c r="H26">
        <v>5</v>
      </c>
      <c r="I26">
        <v>193</v>
      </c>
      <c r="J26">
        <v>8</v>
      </c>
      <c r="K26">
        <v>17</v>
      </c>
      <c r="L26">
        <f t="shared" si="0"/>
        <v>47</v>
      </c>
      <c r="N26">
        <f t="shared" si="1"/>
        <v>324</v>
      </c>
    </row>
    <row r="27" spans="1:42" x14ac:dyDescent="0.35">
      <c r="A27" t="s">
        <v>8</v>
      </c>
      <c r="B27">
        <v>22843</v>
      </c>
      <c r="C27">
        <v>2039</v>
      </c>
      <c r="D27">
        <v>4129</v>
      </c>
      <c r="E27">
        <v>15988</v>
      </c>
      <c r="F27">
        <v>114</v>
      </c>
      <c r="G27">
        <v>26</v>
      </c>
      <c r="H27">
        <v>19</v>
      </c>
      <c r="I27">
        <v>351</v>
      </c>
      <c r="J27">
        <v>41</v>
      </c>
      <c r="K27">
        <v>54</v>
      </c>
      <c r="L27">
        <f t="shared" si="0"/>
        <v>82</v>
      </c>
      <c r="N27">
        <f t="shared" si="1"/>
        <v>687</v>
      </c>
    </row>
    <row r="28" spans="1:42" x14ac:dyDescent="0.35">
      <c r="A28" t="s">
        <v>9</v>
      </c>
      <c r="B28">
        <v>7194</v>
      </c>
      <c r="C28">
        <v>675</v>
      </c>
      <c r="D28">
        <v>1222</v>
      </c>
      <c r="E28">
        <v>5071</v>
      </c>
      <c r="F28">
        <v>35</v>
      </c>
      <c r="G28">
        <v>9</v>
      </c>
      <c r="H28">
        <v>6</v>
      </c>
      <c r="I28">
        <v>103</v>
      </c>
      <c r="J28">
        <v>6</v>
      </c>
      <c r="K28">
        <v>12</v>
      </c>
      <c r="L28">
        <f t="shared" si="0"/>
        <v>55</v>
      </c>
      <c r="N28">
        <f t="shared" si="1"/>
        <v>226</v>
      </c>
    </row>
    <row r="29" spans="1:42" x14ac:dyDescent="0.35">
      <c r="A29" t="s">
        <v>10</v>
      </c>
      <c r="B29">
        <v>13347</v>
      </c>
      <c r="C29">
        <v>1655</v>
      </c>
      <c r="D29">
        <v>2594</v>
      </c>
      <c r="E29">
        <v>8611</v>
      </c>
      <c r="F29">
        <v>76</v>
      </c>
      <c r="G29">
        <v>12</v>
      </c>
      <c r="H29">
        <v>3</v>
      </c>
      <c r="I29">
        <v>229</v>
      </c>
      <c r="J29">
        <v>4</v>
      </c>
      <c r="K29">
        <v>25</v>
      </c>
      <c r="L29">
        <f t="shared" si="0"/>
        <v>138</v>
      </c>
      <c r="N29">
        <f t="shared" si="1"/>
        <v>487</v>
      </c>
    </row>
    <row r="30" spans="1:42" x14ac:dyDescent="0.35">
      <c r="A30" t="s">
        <v>11</v>
      </c>
      <c r="B30">
        <v>3822</v>
      </c>
      <c r="C30">
        <v>855</v>
      </c>
      <c r="D30">
        <v>677</v>
      </c>
      <c r="E30">
        <v>2092</v>
      </c>
      <c r="F30">
        <v>39</v>
      </c>
      <c r="G30">
        <v>37</v>
      </c>
      <c r="H30">
        <v>3</v>
      </c>
      <c r="I30">
        <v>45</v>
      </c>
      <c r="J30">
        <v>0</v>
      </c>
      <c r="K30">
        <v>47</v>
      </c>
      <c r="L30">
        <f t="shared" si="0"/>
        <v>27</v>
      </c>
      <c r="N30">
        <f t="shared" si="1"/>
        <v>198</v>
      </c>
    </row>
    <row r="31" spans="1:42" x14ac:dyDescent="0.35">
      <c r="A31" t="s">
        <v>12</v>
      </c>
      <c r="B31">
        <v>20203</v>
      </c>
      <c r="C31">
        <v>5456</v>
      </c>
      <c r="D31">
        <v>4902</v>
      </c>
      <c r="E31">
        <v>8906</v>
      </c>
      <c r="F31">
        <v>105</v>
      </c>
      <c r="G31">
        <v>86</v>
      </c>
      <c r="H31">
        <v>25</v>
      </c>
      <c r="I31">
        <v>403</v>
      </c>
      <c r="J31">
        <v>27</v>
      </c>
      <c r="K31">
        <v>123</v>
      </c>
      <c r="L31">
        <f t="shared" si="0"/>
        <v>170</v>
      </c>
      <c r="N31">
        <f t="shared" si="1"/>
        <v>939</v>
      </c>
    </row>
    <row r="32" spans="1:42" x14ac:dyDescent="0.35">
      <c r="A32" t="s">
        <v>13</v>
      </c>
      <c r="B32">
        <v>8669</v>
      </c>
      <c r="C32">
        <v>2791</v>
      </c>
      <c r="D32">
        <v>2165</v>
      </c>
      <c r="E32">
        <v>3275</v>
      </c>
      <c r="F32">
        <v>34</v>
      </c>
      <c r="G32">
        <v>88</v>
      </c>
      <c r="H32">
        <v>2</v>
      </c>
      <c r="I32">
        <v>196</v>
      </c>
      <c r="J32">
        <v>3</v>
      </c>
      <c r="K32">
        <v>19</v>
      </c>
      <c r="L32">
        <f t="shared" si="0"/>
        <v>96</v>
      </c>
      <c r="N32">
        <f t="shared" si="1"/>
        <v>438</v>
      </c>
    </row>
    <row r="34" spans="1:6" x14ac:dyDescent="0.35">
      <c r="B34" s="1" t="s">
        <v>52</v>
      </c>
      <c r="C34" s="1" t="s">
        <v>16</v>
      </c>
      <c r="D34" s="1" t="s">
        <v>17</v>
      </c>
      <c r="E34" s="1" t="s">
        <v>18</v>
      </c>
      <c r="F34" s="2" t="s">
        <v>53</v>
      </c>
    </row>
    <row r="35" spans="1:6" x14ac:dyDescent="0.35">
      <c r="A35" t="s">
        <v>0</v>
      </c>
      <c r="B35">
        <v>21899</v>
      </c>
      <c r="C35">
        <v>3029</v>
      </c>
      <c r="D35">
        <v>3585</v>
      </c>
      <c r="E35">
        <v>14136</v>
      </c>
      <c r="F35">
        <f>B35-SUM(C35:E35)</f>
        <v>1149</v>
      </c>
    </row>
    <row r="36" spans="1:6" x14ac:dyDescent="0.35">
      <c r="A36" t="s">
        <v>1</v>
      </c>
      <c r="B36">
        <v>16820</v>
      </c>
      <c r="C36">
        <v>2911</v>
      </c>
      <c r="D36">
        <v>3151</v>
      </c>
      <c r="E36">
        <v>9891</v>
      </c>
      <c r="F36">
        <f t="shared" ref="F36:F48" si="2">B36-SUM(C36:E36)</f>
        <v>867</v>
      </c>
    </row>
    <row r="37" spans="1:6" x14ac:dyDescent="0.35">
      <c r="A37" t="s">
        <v>2</v>
      </c>
      <c r="B37">
        <v>11440</v>
      </c>
      <c r="C37">
        <v>884</v>
      </c>
      <c r="D37">
        <v>1804</v>
      </c>
      <c r="E37">
        <v>8358</v>
      </c>
      <c r="F37">
        <f t="shared" si="2"/>
        <v>394</v>
      </c>
    </row>
    <row r="38" spans="1:6" x14ac:dyDescent="0.35">
      <c r="A38" t="s">
        <v>3</v>
      </c>
      <c r="B38">
        <v>20964</v>
      </c>
      <c r="C38">
        <v>2647</v>
      </c>
      <c r="D38">
        <v>3716</v>
      </c>
      <c r="E38">
        <v>13593</v>
      </c>
      <c r="F38">
        <f t="shared" si="2"/>
        <v>1008</v>
      </c>
    </row>
    <row r="39" spans="1:6" x14ac:dyDescent="0.35">
      <c r="A39" t="s">
        <v>4</v>
      </c>
      <c r="B39">
        <v>21634</v>
      </c>
      <c r="C39">
        <v>5115</v>
      </c>
      <c r="D39">
        <v>4096</v>
      </c>
      <c r="E39">
        <v>11275</v>
      </c>
      <c r="F39">
        <f t="shared" si="2"/>
        <v>1148</v>
      </c>
    </row>
    <row r="40" spans="1:6" x14ac:dyDescent="0.35">
      <c r="A40" t="s">
        <v>5</v>
      </c>
      <c r="B40">
        <v>27787</v>
      </c>
      <c r="C40">
        <v>873</v>
      </c>
      <c r="D40">
        <v>5624</v>
      </c>
      <c r="E40">
        <v>20538</v>
      </c>
      <c r="F40">
        <f t="shared" si="2"/>
        <v>752</v>
      </c>
    </row>
    <row r="41" spans="1:6" x14ac:dyDescent="0.35">
      <c r="A41" t="s">
        <v>6</v>
      </c>
      <c r="B41">
        <v>20216</v>
      </c>
      <c r="C41">
        <v>1039</v>
      </c>
      <c r="D41">
        <v>2990</v>
      </c>
      <c r="E41">
        <v>15727</v>
      </c>
      <c r="F41">
        <f t="shared" si="2"/>
        <v>460</v>
      </c>
    </row>
    <row r="42" spans="1:6" x14ac:dyDescent="0.35">
      <c r="A42" t="s">
        <v>7</v>
      </c>
      <c r="B42">
        <v>19635</v>
      </c>
      <c r="C42">
        <v>814</v>
      </c>
      <c r="D42">
        <v>3231</v>
      </c>
      <c r="E42">
        <v>15266</v>
      </c>
      <c r="F42">
        <f t="shared" si="2"/>
        <v>324</v>
      </c>
    </row>
    <row r="43" spans="1:6" x14ac:dyDescent="0.35">
      <c r="A43" t="s">
        <v>8</v>
      </c>
      <c r="B43">
        <v>22843</v>
      </c>
      <c r="C43">
        <v>2039</v>
      </c>
      <c r="D43">
        <v>4129</v>
      </c>
      <c r="E43">
        <v>15988</v>
      </c>
      <c r="F43">
        <f t="shared" si="2"/>
        <v>687</v>
      </c>
    </row>
    <row r="44" spans="1:6" x14ac:dyDescent="0.35">
      <c r="A44" t="s">
        <v>9</v>
      </c>
      <c r="B44">
        <v>7194</v>
      </c>
      <c r="C44">
        <v>675</v>
      </c>
      <c r="D44">
        <v>1222</v>
      </c>
      <c r="E44">
        <v>5071</v>
      </c>
      <c r="F44">
        <f t="shared" si="2"/>
        <v>226</v>
      </c>
    </row>
    <row r="45" spans="1:6" x14ac:dyDescent="0.35">
      <c r="A45" t="s">
        <v>10</v>
      </c>
      <c r="B45">
        <v>13347</v>
      </c>
      <c r="C45">
        <v>1655</v>
      </c>
      <c r="D45">
        <v>2594</v>
      </c>
      <c r="E45">
        <v>8611</v>
      </c>
      <c r="F45">
        <f t="shared" si="2"/>
        <v>487</v>
      </c>
    </row>
    <row r="46" spans="1:6" x14ac:dyDescent="0.35">
      <c r="A46" t="s">
        <v>11</v>
      </c>
      <c r="B46">
        <v>3822</v>
      </c>
      <c r="C46">
        <v>855</v>
      </c>
      <c r="D46">
        <v>677</v>
      </c>
      <c r="E46">
        <v>2092</v>
      </c>
      <c r="F46">
        <f t="shared" si="2"/>
        <v>198</v>
      </c>
    </row>
    <row r="47" spans="1:6" x14ac:dyDescent="0.35">
      <c r="A47" t="s">
        <v>12</v>
      </c>
      <c r="B47">
        <v>20203</v>
      </c>
      <c r="C47">
        <v>5456</v>
      </c>
      <c r="D47">
        <v>4902</v>
      </c>
      <c r="E47">
        <v>8906</v>
      </c>
      <c r="F47">
        <f t="shared" si="2"/>
        <v>939</v>
      </c>
    </row>
    <row r="48" spans="1:6" x14ac:dyDescent="0.35">
      <c r="A48" t="s">
        <v>13</v>
      </c>
      <c r="B48">
        <v>8669</v>
      </c>
      <c r="C48">
        <v>2791</v>
      </c>
      <c r="D48">
        <v>2165</v>
      </c>
      <c r="E48">
        <v>3275</v>
      </c>
      <c r="F48">
        <f t="shared" si="2"/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2EF9-E304-4D61-A9C7-3494463317C2}">
  <dimension ref="A1:R47"/>
  <sheetViews>
    <sheetView zoomScaleNormal="100" workbookViewId="0">
      <selection activeCell="B18" sqref="B18:G31"/>
    </sheetView>
  </sheetViews>
  <sheetFormatPr defaultRowHeight="14.5" x14ac:dyDescent="0.35"/>
  <cols>
    <col min="2" max="2" width="15.6328125" bestFit="1" customWidth="1"/>
    <col min="3" max="3" width="24.90625" bestFit="1" customWidth="1"/>
    <col min="4" max="4" width="16.36328125" bestFit="1" customWidth="1"/>
    <col min="5" max="5" width="14.81640625" bestFit="1" customWidth="1"/>
    <col min="6" max="6" width="15" bestFit="1" customWidth="1"/>
    <col min="7" max="7" width="17.54296875" bestFit="1" customWidth="1"/>
    <col min="8" max="8" width="22.1796875" bestFit="1" customWidth="1"/>
    <col min="9" max="9" width="14.08984375" bestFit="1" customWidth="1"/>
    <col min="12" max="12" width="10.1796875" customWidth="1"/>
    <col min="13" max="13" width="15.36328125" bestFit="1" customWidth="1"/>
    <col min="14" max="14" width="13.54296875" bestFit="1" customWidth="1"/>
    <col min="15" max="15" width="13.36328125" bestFit="1" customWidth="1"/>
  </cols>
  <sheetData>
    <row r="1" spans="1:18" x14ac:dyDescent="0.35">
      <c r="B1" s="1" t="s">
        <v>18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2" t="s">
        <v>53</v>
      </c>
    </row>
    <row r="2" spans="1:18" x14ac:dyDescent="0.35">
      <c r="A2" t="s">
        <v>0</v>
      </c>
      <c r="B2">
        <v>14136</v>
      </c>
      <c r="C2">
        <v>24</v>
      </c>
      <c r="D2">
        <v>6124</v>
      </c>
      <c r="E2">
        <v>2506</v>
      </c>
      <c r="F2">
        <v>409</v>
      </c>
      <c r="G2">
        <v>519</v>
      </c>
      <c r="H2">
        <v>17</v>
      </c>
      <c r="I2">
        <v>2062</v>
      </c>
      <c r="J2">
        <v>12</v>
      </c>
      <c r="K2">
        <v>0</v>
      </c>
      <c r="L2">
        <v>0</v>
      </c>
      <c r="M2">
        <v>129</v>
      </c>
      <c r="N2">
        <v>39</v>
      </c>
      <c r="O2">
        <v>17</v>
      </c>
      <c r="P2">
        <v>25</v>
      </c>
      <c r="Q2">
        <v>9</v>
      </c>
      <c r="R2">
        <f>B2-SUM(C2:Q2)</f>
        <v>2244</v>
      </c>
    </row>
    <row r="3" spans="1:18" x14ac:dyDescent="0.35">
      <c r="A3" t="s">
        <v>1</v>
      </c>
      <c r="B3">
        <v>9891</v>
      </c>
      <c r="C3">
        <v>17</v>
      </c>
      <c r="D3">
        <v>4324</v>
      </c>
      <c r="E3">
        <v>1958</v>
      </c>
      <c r="F3">
        <v>184</v>
      </c>
      <c r="G3">
        <v>461</v>
      </c>
      <c r="H3">
        <v>144</v>
      </c>
      <c r="I3">
        <v>1154</v>
      </c>
      <c r="J3">
        <v>3</v>
      </c>
      <c r="K3">
        <v>0</v>
      </c>
      <c r="L3">
        <v>7</v>
      </c>
      <c r="M3">
        <v>170</v>
      </c>
      <c r="N3">
        <v>26</v>
      </c>
      <c r="O3">
        <v>0</v>
      </c>
      <c r="P3">
        <v>140</v>
      </c>
      <c r="Q3">
        <v>27</v>
      </c>
      <c r="R3">
        <f t="shared" ref="R3:R15" si="0">B3-SUM(C3:Q3)</f>
        <v>1276</v>
      </c>
    </row>
    <row r="4" spans="1:18" x14ac:dyDescent="0.35">
      <c r="A4" t="s">
        <v>2</v>
      </c>
      <c r="B4">
        <v>8358</v>
      </c>
      <c r="C4">
        <v>18</v>
      </c>
      <c r="D4">
        <v>3357</v>
      </c>
      <c r="E4">
        <v>1471</v>
      </c>
      <c r="F4">
        <v>186</v>
      </c>
      <c r="G4">
        <v>259</v>
      </c>
      <c r="H4">
        <v>43</v>
      </c>
      <c r="I4">
        <v>1318</v>
      </c>
      <c r="J4">
        <v>9</v>
      </c>
      <c r="K4">
        <v>0</v>
      </c>
      <c r="L4">
        <v>0</v>
      </c>
      <c r="M4">
        <v>156</v>
      </c>
      <c r="N4">
        <v>6</v>
      </c>
      <c r="O4">
        <v>12</v>
      </c>
      <c r="P4">
        <v>9</v>
      </c>
      <c r="Q4">
        <v>9</v>
      </c>
      <c r="R4">
        <f t="shared" si="0"/>
        <v>1505</v>
      </c>
    </row>
    <row r="5" spans="1:18" x14ac:dyDescent="0.35">
      <c r="A5" t="s">
        <v>3</v>
      </c>
      <c r="B5">
        <v>13593</v>
      </c>
      <c r="C5">
        <v>21</v>
      </c>
      <c r="D5">
        <v>5959</v>
      </c>
      <c r="E5">
        <v>2373</v>
      </c>
      <c r="F5">
        <v>337</v>
      </c>
      <c r="G5">
        <v>583</v>
      </c>
      <c r="H5">
        <v>47</v>
      </c>
      <c r="I5">
        <v>2097</v>
      </c>
      <c r="J5">
        <v>4</v>
      </c>
      <c r="K5">
        <v>0</v>
      </c>
      <c r="L5">
        <v>0</v>
      </c>
      <c r="M5">
        <v>84</v>
      </c>
      <c r="N5">
        <v>9</v>
      </c>
      <c r="O5">
        <v>8</v>
      </c>
      <c r="P5">
        <v>13</v>
      </c>
      <c r="Q5">
        <v>14</v>
      </c>
      <c r="R5">
        <f t="shared" si="0"/>
        <v>2044</v>
      </c>
    </row>
    <row r="6" spans="1:18" x14ac:dyDescent="0.35">
      <c r="A6" t="s">
        <v>4</v>
      </c>
      <c r="B6">
        <v>11275</v>
      </c>
      <c r="C6">
        <v>27</v>
      </c>
      <c r="D6">
        <v>5688</v>
      </c>
      <c r="E6">
        <v>1434</v>
      </c>
      <c r="F6">
        <v>188</v>
      </c>
      <c r="G6">
        <v>337</v>
      </c>
      <c r="H6">
        <v>51</v>
      </c>
      <c r="I6">
        <v>1691</v>
      </c>
      <c r="J6">
        <v>12</v>
      </c>
      <c r="K6">
        <v>0</v>
      </c>
      <c r="L6">
        <v>0</v>
      </c>
      <c r="M6">
        <v>119</v>
      </c>
      <c r="N6">
        <v>19</v>
      </c>
      <c r="O6">
        <v>16</v>
      </c>
      <c r="P6">
        <v>12</v>
      </c>
      <c r="Q6">
        <v>8</v>
      </c>
      <c r="R6">
        <f t="shared" si="0"/>
        <v>1673</v>
      </c>
    </row>
    <row r="7" spans="1:18" x14ac:dyDescent="0.35">
      <c r="A7" t="s">
        <v>5</v>
      </c>
      <c r="B7">
        <v>20538</v>
      </c>
      <c r="C7">
        <v>24</v>
      </c>
      <c r="D7">
        <v>10156</v>
      </c>
      <c r="E7">
        <v>2758</v>
      </c>
      <c r="F7">
        <v>307</v>
      </c>
      <c r="G7">
        <v>645</v>
      </c>
      <c r="H7">
        <v>64</v>
      </c>
      <c r="I7">
        <v>2711</v>
      </c>
      <c r="J7">
        <v>22</v>
      </c>
      <c r="K7">
        <v>0</v>
      </c>
      <c r="L7">
        <v>0</v>
      </c>
      <c r="M7">
        <v>186</v>
      </c>
      <c r="N7">
        <v>26</v>
      </c>
      <c r="O7">
        <v>14</v>
      </c>
      <c r="P7">
        <v>27</v>
      </c>
      <c r="Q7">
        <v>1</v>
      </c>
      <c r="R7">
        <f t="shared" si="0"/>
        <v>3597</v>
      </c>
    </row>
    <row r="8" spans="1:18" x14ac:dyDescent="0.35">
      <c r="A8" t="s">
        <v>6</v>
      </c>
      <c r="B8">
        <v>15727</v>
      </c>
      <c r="C8">
        <v>12</v>
      </c>
      <c r="D8">
        <v>7483</v>
      </c>
      <c r="E8">
        <v>2361</v>
      </c>
      <c r="F8">
        <v>246</v>
      </c>
      <c r="G8">
        <v>400</v>
      </c>
      <c r="H8">
        <v>26</v>
      </c>
      <c r="I8">
        <v>2563</v>
      </c>
      <c r="J8">
        <v>3</v>
      </c>
      <c r="K8">
        <v>0</v>
      </c>
      <c r="L8">
        <v>0</v>
      </c>
      <c r="M8">
        <v>96</v>
      </c>
      <c r="N8">
        <v>43</v>
      </c>
      <c r="O8">
        <v>12</v>
      </c>
      <c r="P8">
        <v>134</v>
      </c>
      <c r="Q8">
        <v>12</v>
      </c>
      <c r="R8">
        <f t="shared" si="0"/>
        <v>2336</v>
      </c>
    </row>
    <row r="9" spans="1:18" x14ac:dyDescent="0.35">
      <c r="A9" t="s">
        <v>7</v>
      </c>
      <c r="B9">
        <v>15266</v>
      </c>
      <c r="C9">
        <v>7</v>
      </c>
      <c r="D9">
        <v>7273</v>
      </c>
      <c r="E9">
        <v>2039</v>
      </c>
      <c r="F9">
        <v>278</v>
      </c>
      <c r="G9">
        <v>357</v>
      </c>
      <c r="H9">
        <v>38</v>
      </c>
      <c r="I9">
        <v>2171</v>
      </c>
      <c r="J9">
        <v>0</v>
      </c>
      <c r="K9">
        <v>0</v>
      </c>
      <c r="L9">
        <v>0</v>
      </c>
      <c r="M9">
        <v>103</v>
      </c>
      <c r="N9">
        <v>36</v>
      </c>
      <c r="O9">
        <v>14</v>
      </c>
      <c r="P9">
        <v>91</v>
      </c>
      <c r="Q9">
        <v>13</v>
      </c>
      <c r="R9">
        <f t="shared" si="0"/>
        <v>2846</v>
      </c>
    </row>
    <row r="10" spans="1:18" x14ac:dyDescent="0.35">
      <c r="A10" t="s">
        <v>8</v>
      </c>
      <c r="B10">
        <v>15988</v>
      </c>
      <c r="C10">
        <v>32</v>
      </c>
      <c r="D10">
        <v>8862</v>
      </c>
      <c r="E10">
        <v>2403</v>
      </c>
      <c r="F10">
        <v>141</v>
      </c>
      <c r="G10">
        <v>477</v>
      </c>
      <c r="H10">
        <v>57</v>
      </c>
      <c r="I10">
        <v>1986</v>
      </c>
      <c r="J10">
        <v>0</v>
      </c>
      <c r="K10">
        <v>0</v>
      </c>
      <c r="L10">
        <v>0</v>
      </c>
      <c r="M10">
        <v>97</v>
      </c>
      <c r="N10">
        <v>39</v>
      </c>
      <c r="O10">
        <v>8</v>
      </c>
      <c r="P10">
        <v>180</v>
      </c>
      <c r="Q10">
        <v>13</v>
      </c>
      <c r="R10">
        <f t="shared" si="0"/>
        <v>1693</v>
      </c>
    </row>
    <row r="11" spans="1:18" x14ac:dyDescent="0.35">
      <c r="A11" t="s">
        <v>9</v>
      </c>
      <c r="B11">
        <v>5071</v>
      </c>
      <c r="C11">
        <v>7</v>
      </c>
      <c r="D11">
        <v>2288</v>
      </c>
      <c r="E11">
        <v>687</v>
      </c>
      <c r="F11">
        <v>75</v>
      </c>
      <c r="G11">
        <v>155</v>
      </c>
      <c r="H11">
        <v>15</v>
      </c>
      <c r="I11">
        <v>981</v>
      </c>
      <c r="J11">
        <v>0</v>
      </c>
      <c r="K11">
        <v>0</v>
      </c>
      <c r="L11">
        <v>0</v>
      </c>
      <c r="M11">
        <v>54</v>
      </c>
      <c r="N11">
        <v>25</v>
      </c>
      <c r="O11">
        <v>8</v>
      </c>
      <c r="P11">
        <v>16</v>
      </c>
      <c r="Q11">
        <v>8</v>
      </c>
      <c r="R11">
        <f t="shared" si="0"/>
        <v>752</v>
      </c>
    </row>
    <row r="12" spans="1:18" x14ac:dyDescent="0.35">
      <c r="A12" t="s">
        <v>10</v>
      </c>
      <c r="B12">
        <v>8611</v>
      </c>
      <c r="C12">
        <v>7</v>
      </c>
      <c r="D12">
        <v>4162</v>
      </c>
      <c r="E12">
        <v>1217</v>
      </c>
      <c r="F12">
        <v>128</v>
      </c>
      <c r="G12">
        <v>362</v>
      </c>
      <c r="H12">
        <v>27</v>
      </c>
      <c r="I12">
        <v>1354</v>
      </c>
      <c r="J12">
        <v>5</v>
      </c>
      <c r="K12">
        <v>0</v>
      </c>
      <c r="L12">
        <v>0</v>
      </c>
      <c r="M12">
        <v>97</v>
      </c>
      <c r="N12">
        <v>34</v>
      </c>
      <c r="O12">
        <v>12</v>
      </c>
      <c r="P12">
        <v>24</v>
      </c>
      <c r="Q12">
        <v>10</v>
      </c>
      <c r="R12">
        <f t="shared" si="0"/>
        <v>1172</v>
      </c>
    </row>
    <row r="13" spans="1:18" x14ac:dyDescent="0.35">
      <c r="A13" t="s">
        <v>11</v>
      </c>
      <c r="B13">
        <v>2092</v>
      </c>
      <c r="C13">
        <v>12</v>
      </c>
      <c r="D13">
        <v>950</v>
      </c>
      <c r="E13">
        <v>302</v>
      </c>
      <c r="F13">
        <v>41</v>
      </c>
      <c r="G13">
        <v>49</v>
      </c>
      <c r="H13">
        <v>18</v>
      </c>
      <c r="I13">
        <v>386</v>
      </c>
      <c r="J13">
        <v>0</v>
      </c>
      <c r="K13">
        <v>0</v>
      </c>
      <c r="L13">
        <v>0</v>
      </c>
      <c r="M13">
        <v>34</v>
      </c>
      <c r="N13">
        <v>9</v>
      </c>
      <c r="O13">
        <v>8</v>
      </c>
      <c r="P13">
        <v>8</v>
      </c>
      <c r="Q13">
        <v>6</v>
      </c>
      <c r="R13">
        <f t="shared" si="0"/>
        <v>269</v>
      </c>
    </row>
    <row r="14" spans="1:18" x14ac:dyDescent="0.35">
      <c r="A14" t="s">
        <v>12</v>
      </c>
      <c r="B14">
        <v>8906</v>
      </c>
      <c r="C14">
        <v>11</v>
      </c>
      <c r="D14">
        <v>5213</v>
      </c>
      <c r="E14">
        <v>1090</v>
      </c>
      <c r="F14">
        <v>192</v>
      </c>
      <c r="G14">
        <v>414</v>
      </c>
      <c r="H14">
        <v>85</v>
      </c>
      <c r="I14">
        <v>1100</v>
      </c>
      <c r="J14">
        <v>0</v>
      </c>
      <c r="K14">
        <v>0</v>
      </c>
      <c r="L14">
        <v>0</v>
      </c>
      <c r="M14">
        <v>39</v>
      </c>
      <c r="N14">
        <v>17</v>
      </c>
      <c r="O14">
        <v>12</v>
      </c>
      <c r="P14">
        <v>11</v>
      </c>
      <c r="Q14">
        <v>10</v>
      </c>
      <c r="R14">
        <f t="shared" si="0"/>
        <v>712</v>
      </c>
    </row>
    <row r="15" spans="1:18" x14ac:dyDescent="0.35">
      <c r="A15" t="s">
        <v>13</v>
      </c>
      <c r="B15">
        <v>3275</v>
      </c>
      <c r="C15">
        <v>4</v>
      </c>
      <c r="D15">
        <v>1784</v>
      </c>
      <c r="E15">
        <v>450</v>
      </c>
      <c r="F15">
        <v>104</v>
      </c>
      <c r="G15">
        <v>128</v>
      </c>
      <c r="H15">
        <v>16</v>
      </c>
      <c r="I15">
        <v>522</v>
      </c>
      <c r="J15">
        <v>0</v>
      </c>
      <c r="K15">
        <v>0</v>
      </c>
      <c r="L15">
        <v>0</v>
      </c>
      <c r="M15">
        <v>16</v>
      </c>
      <c r="N15">
        <v>0</v>
      </c>
      <c r="O15">
        <v>18</v>
      </c>
      <c r="P15">
        <v>8</v>
      </c>
      <c r="Q15">
        <v>6</v>
      </c>
      <c r="R15">
        <f t="shared" si="0"/>
        <v>219</v>
      </c>
    </row>
    <row r="17" spans="1:16" x14ac:dyDescent="0.35">
      <c r="A17" t="s">
        <v>54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L17" s="1" t="s">
        <v>61</v>
      </c>
      <c r="M17" s="1" t="s">
        <v>48</v>
      </c>
      <c r="N17" s="1" t="s">
        <v>49</v>
      </c>
      <c r="O17" s="1" t="s">
        <v>50</v>
      </c>
      <c r="P17" s="7" t="s">
        <v>69</v>
      </c>
    </row>
    <row r="18" spans="1:16" x14ac:dyDescent="0.35">
      <c r="A18" t="s">
        <v>0</v>
      </c>
      <c r="B18">
        <v>24</v>
      </c>
      <c r="C18">
        <f>D2-L18</f>
        <v>6098</v>
      </c>
      <c r="D18">
        <f>E2-N18</f>
        <v>357</v>
      </c>
      <c r="E18">
        <f>F2-O18</f>
        <v>376</v>
      </c>
      <c r="F18">
        <v>519</v>
      </c>
      <c r="G18">
        <v>17</v>
      </c>
      <c r="L18">
        <v>26</v>
      </c>
      <c r="M18">
        <v>2062</v>
      </c>
      <c r="N18">
        <v>2149</v>
      </c>
      <c r="O18">
        <v>33</v>
      </c>
      <c r="P18">
        <f>SUM(M2:Q2)</f>
        <v>219</v>
      </c>
    </row>
    <row r="19" spans="1:16" x14ac:dyDescent="0.35">
      <c r="A19" t="s">
        <v>1</v>
      </c>
      <c r="B19">
        <v>17</v>
      </c>
      <c r="C19">
        <f t="shared" ref="C19:C31" si="1">D3-L19</f>
        <v>4298</v>
      </c>
      <c r="D19">
        <f t="shared" ref="D19:D31" si="2">E3-N19</f>
        <v>312</v>
      </c>
      <c r="E19">
        <f t="shared" ref="E19:E31" si="3">F3-O19</f>
        <v>156</v>
      </c>
      <c r="F19">
        <v>461</v>
      </c>
      <c r="G19">
        <v>144</v>
      </c>
      <c r="L19">
        <v>26</v>
      </c>
      <c r="M19">
        <v>1154</v>
      </c>
      <c r="N19">
        <v>1646</v>
      </c>
      <c r="O19">
        <v>28</v>
      </c>
      <c r="P19">
        <f t="shared" ref="P19:P31" si="4">SUM(M3:Q3)</f>
        <v>363</v>
      </c>
    </row>
    <row r="20" spans="1:16" x14ac:dyDescent="0.35">
      <c r="A20" t="s">
        <v>2</v>
      </c>
      <c r="B20">
        <v>18</v>
      </c>
      <c r="C20">
        <f t="shared" si="1"/>
        <v>3341</v>
      </c>
      <c r="D20">
        <f t="shared" si="2"/>
        <v>208</v>
      </c>
      <c r="E20">
        <f t="shared" si="3"/>
        <v>165</v>
      </c>
      <c r="F20">
        <v>259</v>
      </c>
      <c r="G20">
        <v>43</v>
      </c>
      <c r="L20">
        <v>16</v>
      </c>
      <c r="M20">
        <v>1318</v>
      </c>
      <c r="N20">
        <v>1263</v>
      </c>
      <c r="O20">
        <v>21</v>
      </c>
      <c r="P20">
        <f t="shared" si="4"/>
        <v>192</v>
      </c>
    </row>
    <row r="21" spans="1:16" x14ac:dyDescent="0.35">
      <c r="A21" t="s">
        <v>3</v>
      </c>
      <c r="B21">
        <v>21</v>
      </c>
      <c r="C21">
        <f t="shared" si="1"/>
        <v>5921</v>
      </c>
      <c r="D21">
        <f t="shared" si="2"/>
        <v>382</v>
      </c>
      <c r="E21">
        <f t="shared" si="3"/>
        <v>312</v>
      </c>
      <c r="F21">
        <v>583</v>
      </c>
      <c r="G21">
        <v>47</v>
      </c>
      <c r="L21">
        <v>38</v>
      </c>
      <c r="M21">
        <v>2096</v>
      </c>
      <c r="N21">
        <v>1991</v>
      </c>
      <c r="O21">
        <v>25</v>
      </c>
      <c r="P21">
        <f t="shared" si="4"/>
        <v>128</v>
      </c>
    </row>
    <row r="22" spans="1:16" x14ac:dyDescent="0.35">
      <c r="A22" t="s">
        <v>4</v>
      </c>
      <c r="B22">
        <v>27</v>
      </c>
      <c r="C22">
        <f t="shared" si="1"/>
        <v>5658</v>
      </c>
      <c r="D22">
        <f t="shared" si="2"/>
        <v>252</v>
      </c>
      <c r="E22">
        <f t="shared" si="3"/>
        <v>158</v>
      </c>
      <c r="F22">
        <v>337</v>
      </c>
      <c r="G22">
        <v>51</v>
      </c>
      <c r="L22">
        <v>30</v>
      </c>
      <c r="M22">
        <v>1689</v>
      </c>
      <c r="N22">
        <v>1182</v>
      </c>
      <c r="O22">
        <v>30</v>
      </c>
      <c r="P22">
        <f t="shared" si="4"/>
        <v>174</v>
      </c>
    </row>
    <row r="23" spans="1:16" x14ac:dyDescent="0.35">
      <c r="A23" t="s">
        <v>5</v>
      </c>
      <c r="B23">
        <v>24</v>
      </c>
      <c r="C23">
        <f t="shared" si="1"/>
        <v>10124</v>
      </c>
      <c r="D23">
        <f t="shared" si="2"/>
        <v>419</v>
      </c>
      <c r="E23">
        <f t="shared" si="3"/>
        <v>271</v>
      </c>
      <c r="F23">
        <v>645</v>
      </c>
      <c r="G23">
        <v>64</v>
      </c>
      <c r="L23">
        <v>32</v>
      </c>
      <c r="M23">
        <v>2707</v>
      </c>
      <c r="N23">
        <v>2339</v>
      </c>
      <c r="O23">
        <v>36</v>
      </c>
      <c r="P23">
        <f t="shared" si="4"/>
        <v>254</v>
      </c>
    </row>
    <row r="24" spans="1:16" x14ac:dyDescent="0.35">
      <c r="A24" t="s">
        <v>6</v>
      </c>
      <c r="B24">
        <v>12</v>
      </c>
      <c r="C24">
        <f t="shared" si="1"/>
        <v>7393</v>
      </c>
      <c r="D24">
        <f t="shared" si="2"/>
        <v>575</v>
      </c>
      <c r="E24">
        <f t="shared" si="3"/>
        <v>215</v>
      </c>
      <c r="F24">
        <v>400</v>
      </c>
      <c r="G24">
        <v>26</v>
      </c>
      <c r="L24">
        <v>90</v>
      </c>
      <c r="M24">
        <v>2563</v>
      </c>
      <c r="N24">
        <v>1786</v>
      </c>
      <c r="O24">
        <v>31</v>
      </c>
      <c r="P24">
        <f t="shared" si="4"/>
        <v>297</v>
      </c>
    </row>
    <row r="25" spans="1:16" x14ac:dyDescent="0.35">
      <c r="A25" t="s">
        <v>7</v>
      </c>
      <c r="B25">
        <v>7</v>
      </c>
      <c r="C25">
        <f t="shared" si="1"/>
        <v>7209</v>
      </c>
      <c r="D25">
        <f t="shared" si="2"/>
        <v>402</v>
      </c>
      <c r="E25">
        <f t="shared" si="3"/>
        <v>248</v>
      </c>
      <c r="F25">
        <v>357</v>
      </c>
      <c r="G25">
        <v>38</v>
      </c>
      <c r="L25">
        <v>64</v>
      </c>
      <c r="M25">
        <v>2168</v>
      </c>
      <c r="N25">
        <v>1637</v>
      </c>
      <c r="O25">
        <v>30</v>
      </c>
      <c r="P25">
        <f t="shared" si="4"/>
        <v>257</v>
      </c>
    </row>
    <row r="26" spans="1:16" x14ac:dyDescent="0.35">
      <c r="A26" t="s">
        <v>8</v>
      </c>
      <c r="B26">
        <v>32</v>
      </c>
      <c r="C26">
        <f t="shared" si="1"/>
        <v>8768</v>
      </c>
      <c r="D26">
        <f t="shared" si="2"/>
        <v>583</v>
      </c>
      <c r="E26">
        <f t="shared" si="3"/>
        <v>121</v>
      </c>
      <c r="F26">
        <v>477</v>
      </c>
      <c r="G26">
        <v>57</v>
      </c>
      <c r="L26">
        <v>94</v>
      </c>
      <c r="M26">
        <v>1986</v>
      </c>
      <c r="N26">
        <v>1820</v>
      </c>
      <c r="O26">
        <v>20</v>
      </c>
      <c r="P26">
        <f t="shared" si="4"/>
        <v>337</v>
      </c>
    </row>
    <row r="27" spans="1:16" x14ac:dyDescent="0.35">
      <c r="A27" t="s">
        <v>9</v>
      </c>
      <c r="B27">
        <v>7</v>
      </c>
      <c r="C27">
        <f t="shared" si="1"/>
        <v>2276</v>
      </c>
      <c r="D27">
        <f t="shared" si="2"/>
        <v>146</v>
      </c>
      <c r="E27">
        <f t="shared" si="3"/>
        <v>49</v>
      </c>
      <c r="F27">
        <v>155</v>
      </c>
      <c r="G27">
        <v>15</v>
      </c>
      <c r="L27">
        <v>12</v>
      </c>
      <c r="M27">
        <v>980</v>
      </c>
      <c r="N27">
        <v>541</v>
      </c>
      <c r="O27">
        <v>26</v>
      </c>
      <c r="P27">
        <f t="shared" si="4"/>
        <v>111</v>
      </c>
    </row>
    <row r="28" spans="1:16" x14ac:dyDescent="0.35">
      <c r="A28" t="s">
        <v>10</v>
      </c>
      <c r="B28">
        <v>7</v>
      </c>
      <c r="C28">
        <f t="shared" si="1"/>
        <v>4140</v>
      </c>
      <c r="D28">
        <f t="shared" si="2"/>
        <v>206</v>
      </c>
      <c r="E28">
        <f t="shared" si="3"/>
        <v>118</v>
      </c>
      <c r="F28">
        <v>362</v>
      </c>
      <c r="G28">
        <v>27</v>
      </c>
      <c r="L28">
        <v>22</v>
      </c>
      <c r="M28">
        <v>1354</v>
      </c>
      <c r="N28">
        <v>1011</v>
      </c>
      <c r="O28">
        <v>10</v>
      </c>
      <c r="P28">
        <f t="shared" si="4"/>
        <v>177</v>
      </c>
    </row>
    <row r="29" spans="1:16" x14ac:dyDescent="0.35">
      <c r="A29" t="s">
        <v>11</v>
      </c>
      <c r="B29">
        <v>12</v>
      </c>
      <c r="C29">
        <f t="shared" si="1"/>
        <v>936</v>
      </c>
      <c r="D29">
        <f t="shared" si="2"/>
        <v>41</v>
      </c>
      <c r="E29">
        <f t="shared" si="3"/>
        <v>37</v>
      </c>
      <c r="F29">
        <v>49</v>
      </c>
      <c r="G29">
        <v>18</v>
      </c>
      <c r="L29">
        <v>14</v>
      </c>
      <c r="M29">
        <v>386</v>
      </c>
      <c r="N29">
        <v>261</v>
      </c>
      <c r="O29">
        <v>4</v>
      </c>
      <c r="P29">
        <f t="shared" si="4"/>
        <v>65</v>
      </c>
    </row>
    <row r="30" spans="1:16" x14ac:dyDescent="0.35">
      <c r="A30" t="s">
        <v>12</v>
      </c>
      <c r="B30">
        <v>11</v>
      </c>
      <c r="C30">
        <f t="shared" si="1"/>
        <v>5191</v>
      </c>
      <c r="D30">
        <f t="shared" si="2"/>
        <v>257</v>
      </c>
      <c r="E30">
        <f t="shared" si="3"/>
        <v>184</v>
      </c>
      <c r="F30">
        <v>414</v>
      </c>
      <c r="G30">
        <v>85</v>
      </c>
      <c r="L30">
        <v>22</v>
      </c>
      <c r="M30">
        <v>1100</v>
      </c>
      <c r="N30">
        <v>833</v>
      </c>
      <c r="O30">
        <v>8</v>
      </c>
      <c r="P30">
        <f t="shared" si="4"/>
        <v>89</v>
      </c>
    </row>
    <row r="31" spans="1:16" x14ac:dyDescent="0.35">
      <c r="A31" t="s">
        <v>13</v>
      </c>
      <c r="B31">
        <v>4</v>
      </c>
      <c r="C31">
        <f t="shared" si="1"/>
        <v>1766</v>
      </c>
      <c r="D31">
        <f t="shared" si="2"/>
        <v>72</v>
      </c>
      <c r="E31">
        <f t="shared" si="3"/>
        <v>100</v>
      </c>
      <c r="F31">
        <v>128</v>
      </c>
      <c r="G31">
        <v>16</v>
      </c>
      <c r="L31">
        <v>18</v>
      </c>
      <c r="M31">
        <v>520</v>
      </c>
      <c r="N31">
        <v>378</v>
      </c>
      <c r="O31">
        <v>4</v>
      </c>
      <c r="P31">
        <f t="shared" si="4"/>
        <v>48</v>
      </c>
    </row>
    <row r="33" spans="1:9" x14ac:dyDescent="0.35"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2" t="s">
        <v>72</v>
      </c>
      <c r="I33" s="5" t="s">
        <v>67</v>
      </c>
    </row>
    <row r="34" spans="1:9" x14ac:dyDescent="0.35">
      <c r="A34" t="s">
        <v>0</v>
      </c>
      <c r="B34">
        <v>899</v>
      </c>
      <c r="C34">
        <v>1950</v>
      </c>
      <c r="D34">
        <v>584</v>
      </c>
      <c r="E34">
        <v>10</v>
      </c>
      <c r="F34">
        <v>1222</v>
      </c>
      <c r="G34">
        <v>1399</v>
      </c>
      <c r="H34">
        <f>C18-I34+E34</f>
        <v>44</v>
      </c>
      <c r="I34">
        <f>SUM(B34:G34)</f>
        <v>6064</v>
      </c>
    </row>
    <row r="35" spans="1:9" x14ac:dyDescent="0.35">
      <c r="A35" t="s">
        <v>1</v>
      </c>
      <c r="B35">
        <v>437</v>
      </c>
      <c r="C35">
        <v>1395</v>
      </c>
      <c r="D35">
        <v>450</v>
      </c>
      <c r="E35">
        <v>4</v>
      </c>
      <c r="F35">
        <v>647</v>
      </c>
      <c r="G35">
        <v>1316</v>
      </c>
      <c r="H35">
        <f t="shared" ref="H35:H47" si="5">C19-I35+E35</f>
        <v>53</v>
      </c>
      <c r="I35">
        <f t="shared" ref="I35:I47" si="6">SUM(B35:G35)</f>
        <v>4249</v>
      </c>
    </row>
    <row r="36" spans="1:9" x14ac:dyDescent="0.35">
      <c r="A36" t="s">
        <v>2</v>
      </c>
      <c r="B36">
        <v>458</v>
      </c>
      <c r="C36">
        <v>1352</v>
      </c>
      <c r="D36">
        <v>392</v>
      </c>
      <c r="E36">
        <v>5</v>
      </c>
      <c r="F36">
        <v>456</v>
      </c>
      <c r="G36">
        <v>630</v>
      </c>
      <c r="H36">
        <f t="shared" si="5"/>
        <v>53</v>
      </c>
      <c r="I36">
        <f t="shared" si="6"/>
        <v>3293</v>
      </c>
    </row>
    <row r="37" spans="1:9" x14ac:dyDescent="0.35">
      <c r="A37" t="s">
        <v>3</v>
      </c>
      <c r="B37">
        <v>818</v>
      </c>
      <c r="C37">
        <v>1872</v>
      </c>
      <c r="D37">
        <v>718</v>
      </c>
      <c r="E37">
        <v>2</v>
      </c>
      <c r="F37">
        <v>1078</v>
      </c>
      <c r="G37">
        <v>1303</v>
      </c>
      <c r="H37">
        <f t="shared" si="5"/>
        <v>132</v>
      </c>
      <c r="I37">
        <f t="shared" si="6"/>
        <v>5791</v>
      </c>
    </row>
    <row r="38" spans="1:9" x14ac:dyDescent="0.35">
      <c r="A38" t="s">
        <v>4</v>
      </c>
      <c r="B38">
        <v>562</v>
      </c>
      <c r="C38">
        <v>1650</v>
      </c>
      <c r="D38">
        <v>657</v>
      </c>
      <c r="E38">
        <v>8</v>
      </c>
      <c r="F38">
        <v>1502</v>
      </c>
      <c r="G38">
        <v>1144</v>
      </c>
      <c r="H38">
        <f t="shared" si="5"/>
        <v>143</v>
      </c>
      <c r="I38">
        <f t="shared" si="6"/>
        <v>5523</v>
      </c>
    </row>
    <row r="39" spans="1:9" x14ac:dyDescent="0.35">
      <c r="A39" t="s">
        <v>5</v>
      </c>
      <c r="B39">
        <v>1042</v>
      </c>
      <c r="C39">
        <v>3309</v>
      </c>
      <c r="D39">
        <v>3122</v>
      </c>
      <c r="E39">
        <v>23</v>
      </c>
      <c r="F39">
        <v>1084</v>
      </c>
      <c r="G39">
        <v>1358</v>
      </c>
      <c r="H39">
        <f t="shared" si="5"/>
        <v>209</v>
      </c>
      <c r="I39">
        <f t="shared" si="6"/>
        <v>9938</v>
      </c>
    </row>
    <row r="40" spans="1:9" x14ac:dyDescent="0.35">
      <c r="A40" t="s">
        <v>6</v>
      </c>
      <c r="B40">
        <v>840</v>
      </c>
      <c r="C40">
        <v>2409</v>
      </c>
      <c r="D40">
        <v>1469</v>
      </c>
      <c r="E40">
        <v>7</v>
      </c>
      <c r="F40">
        <v>874</v>
      </c>
      <c r="G40">
        <v>1675</v>
      </c>
      <c r="H40">
        <f t="shared" si="5"/>
        <v>126</v>
      </c>
      <c r="I40">
        <f t="shared" si="6"/>
        <v>7274</v>
      </c>
    </row>
    <row r="41" spans="1:9" x14ac:dyDescent="0.35">
      <c r="A41" t="s">
        <v>7</v>
      </c>
      <c r="B41">
        <v>746</v>
      </c>
      <c r="C41">
        <v>2577</v>
      </c>
      <c r="D41">
        <v>1602</v>
      </c>
      <c r="E41">
        <v>21</v>
      </c>
      <c r="F41">
        <v>668</v>
      </c>
      <c r="G41">
        <v>1480</v>
      </c>
      <c r="H41">
        <f t="shared" si="5"/>
        <v>136</v>
      </c>
      <c r="I41">
        <f t="shared" si="6"/>
        <v>7094</v>
      </c>
    </row>
    <row r="42" spans="1:9" x14ac:dyDescent="0.35">
      <c r="A42" t="s">
        <v>8</v>
      </c>
      <c r="B42">
        <v>631</v>
      </c>
      <c r="C42">
        <v>2106</v>
      </c>
      <c r="D42">
        <v>2400</v>
      </c>
      <c r="E42">
        <v>30</v>
      </c>
      <c r="F42">
        <v>1121</v>
      </c>
      <c r="G42">
        <v>2342</v>
      </c>
      <c r="H42">
        <f t="shared" si="5"/>
        <v>168</v>
      </c>
      <c r="I42">
        <f t="shared" si="6"/>
        <v>8630</v>
      </c>
    </row>
    <row r="43" spans="1:9" x14ac:dyDescent="0.35">
      <c r="A43" t="s">
        <v>9</v>
      </c>
      <c r="B43">
        <v>229</v>
      </c>
      <c r="C43">
        <v>821</v>
      </c>
      <c r="D43">
        <v>399</v>
      </c>
      <c r="E43">
        <v>1</v>
      </c>
      <c r="F43">
        <v>288</v>
      </c>
      <c r="G43">
        <v>462</v>
      </c>
      <c r="H43">
        <f t="shared" si="5"/>
        <v>77</v>
      </c>
      <c r="I43">
        <f t="shared" si="6"/>
        <v>2200</v>
      </c>
    </row>
    <row r="44" spans="1:9" x14ac:dyDescent="0.35">
      <c r="A44" t="s">
        <v>10</v>
      </c>
      <c r="B44">
        <v>435</v>
      </c>
      <c r="C44">
        <v>1298</v>
      </c>
      <c r="D44">
        <v>793</v>
      </c>
      <c r="E44">
        <v>12</v>
      </c>
      <c r="F44">
        <v>510</v>
      </c>
      <c r="G44">
        <v>930</v>
      </c>
      <c r="H44">
        <f t="shared" si="5"/>
        <v>174</v>
      </c>
      <c r="I44">
        <f t="shared" si="6"/>
        <v>3978</v>
      </c>
    </row>
    <row r="45" spans="1:9" x14ac:dyDescent="0.35">
      <c r="A45" t="s">
        <v>11</v>
      </c>
      <c r="B45">
        <v>139</v>
      </c>
      <c r="C45">
        <v>276</v>
      </c>
      <c r="D45">
        <v>117</v>
      </c>
      <c r="E45">
        <v>1</v>
      </c>
      <c r="F45">
        <v>208</v>
      </c>
      <c r="G45">
        <v>117</v>
      </c>
      <c r="H45">
        <f t="shared" si="5"/>
        <v>79</v>
      </c>
      <c r="I45">
        <f t="shared" si="6"/>
        <v>858</v>
      </c>
    </row>
    <row r="46" spans="1:9" x14ac:dyDescent="0.35">
      <c r="A46" t="s">
        <v>12</v>
      </c>
      <c r="B46">
        <v>482</v>
      </c>
      <c r="C46">
        <v>936</v>
      </c>
      <c r="D46">
        <v>809</v>
      </c>
      <c r="E46">
        <v>10</v>
      </c>
      <c r="F46">
        <v>1640</v>
      </c>
      <c r="G46">
        <v>1180</v>
      </c>
      <c r="H46">
        <f t="shared" si="5"/>
        <v>144</v>
      </c>
      <c r="I46">
        <f t="shared" si="6"/>
        <v>5057</v>
      </c>
    </row>
    <row r="47" spans="1:9" x14ac:dyDescent="0.35">
      <c r="A47" t="s">
        <v>13</v>
      </c>
      <c r="B47">
        <v>228</v>
      </c>
      <c r="C47">
        <v>379</v>
      </c>
      <c r="D47">
        <v>145</v>
      </c>
      <c r="E47">
        <v>0</v>
      </c>
      <c r="F47">
        <v>513</v>
      </c>
      <c r="G47">
        <v>409</v>
      </c>
      <c r="H47">
        <f t="shared" si="5"/>
        <v>92</v>
      </c>
      <c r="I47">
        <f t="shared" si="6"/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C8F4-91CE-440C-9D4E-219F01D0ED8E}">
  <dimension ref="A1:U75"/>
  <sheetViews>
    <sheetView tabSelected="1" zoomScale="130" zoomScaleNormal="130" workbookViewId="0">
      <selection activeCell="P34" sqref="P34"/>
    </sheetView>
  </sheetViews>
  <sheetFormatPr defaultRowHeight="14.5" x14ac:dyDescent="0.35"/>
  <cols>
    <col min="16" max="16" width="11.90625" bestFit="1" customWidth="1"/>
  </cols>
  <sheetData>
    <row r="1" spans="1:21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O1" t="s">
        <v>71</v>
      </c>
      <c r="P1" t="s">
        <v>70</v>
      </c>
      <c r="R1" t="s">
        <v>56</v>
      </c>
      <c r="S1" t="s">
        <v>65</v>
      </c>
      <c r="U1" t="s">
        <v>68</v>
      </c>
    </row>
    <row r="2" spans="1:21" x14ac:dyDescent="0.35">
      <c r="A2" t="s">
        <v>0</v>
      </c>
      <c r="B2">
        <v>24</v>
      </c>
      <c r="C2">
        <v>6098</v>
      </c>
      <c r="D2">
        <v>357</v>
      </c>
      <c r="E2">
        <v>376</v>
      </c>
      <c r="F2">
        <v>519</v>
      </c>
      <c r="G2">
        <v>17</v>
      </c>
      <c r="O2">
        <f t="shared" ref="O2:O15" si="0">SUM(B2:G2)</f>
        <v>7391</v>
      </c>
      <c r="P2" s="4">
        <f>O2/S18</f>
        <v>0.52284946236559138</v>
      </c>
      <c r="R2">
        <v>6098</v>
      </c>
      <c r="S2">
        <v>6064</v>
      </c>
      <c r="U2" s="6">
        <f>S2/R2</f>
        <v>0.99442440144309607</v>
      </c>
    </row>
    <row r="3" spans="1:21" x14ac:dyDescent="0.35">
      <c r="A3" t="s">
        <v>1</v>
      </c>
      <c r="B3">
        <v>17</v>
      </c>
      <c r="C3">
        <v>4298</v>
      </c>
      <c r="D3">
        <v>312</v>
      </c>
      <c r="E3">
        <v>156</v>
      </c>
      <c r="F3">
        <v>461</v>
      </c>
      <c r="G3">
        <v>144</v>
      </c>
      <c r="O3">
        <f t="shared" si="0"/>
        <v>5388</v>
      </c>
      <c r="P3" s="4">
        <f t="shared" ref="P3:P15" si="1">O3/S19</f>
        <v>0.54473764027904159</v>
      </c>
      <c r="R3">
        <v>4298</v>
      </c>
      <c r="S3">
        <v>4249</v>
      </c>
      <c r="U3" s="6">
        <f t="shared" ref="U3:U15" si="2">S3/R3</f>
        <v>0.98859934853420195</v>
      </c>
    </row>
    <row r="4" spans="1:21" x14ac:dyDescent="0.35">
      <c r="A4" t="s">
        <v>2</v>
      </c>
      <c r="B4">
        <v>18</v>
      </c>
      <c r="C4">
        <v>3341</v>
      </c>
      <c r="D4">
        <v>208</v>
      </c>
      <c r="E4">
        <v>165</v>
      </c>
      <c r="F4">
        <v>259</v>
      </c>
      <c r="G4">
        <v>43</v>
      </c>
      <c r="O4">
        <f t="shared" si="0"/>
        <v>4034</v>
      </c>
      <c r="P4" s="4">
        <f t="shared" si="1"/>
        <v>0.48265135199808568</v>
      </c>
      <c r="R4">
        <v>3341</v>
      </c>
      <c r="S4">
        <v>3293</v>
      </c>
      <c r="U4" s="6">
        <f t="shared" si="2"/>
        <v>0.9856330439988028</v>
      </c>
    </row>
    <row r="5" spans="1:21" x14ac:dyDescent="0.35">
      <c r="A5" t="s">
        <v>3</v>
      </c>
      <c r="B5">
        <v>21</v>
      </c>
      <c r="C5">
        <v>5921</v>
      </c>
      <c r="D5">
        <v>382</v>
      </c>
      <c r="E5">
        <v>312</v>
      </c>
      <c r="F5">
        <v>583</v>
      </c>
      <c r="G5">
        <v>47</v>
      </c>
      <c r="O5">
        <f t="shared" si="0"/>
        <v>7266</v>
      </c>
      <c r="P5" s="4">
        <f t="shared" si="1"/>
        <v>0.53453983668064442</v>
      </c>
      <c r="R5">
        <v>5921</v>
      </c>
      <c r="S5">
        <v>5791</v>
      </c>
      <c r="U5" s="6">
        <f t="shared" si="2"/>
        <v>0.97804424928221589</v>
      </c>
    </row>
    <row r="6" spans="1:21" x14ac:dyDescent="0.35">
      <c r="A6" t="s">
        <v>4</v>
      </c>
      <c r="B6">
        <v>27</v>
      </c>
      <c r="C6">
        <v>5658</v>
      </c>
      <c r="D6">
        <v>252</v>
      </c>
      <c r="E6">
        <v>158</v>
      </c>
      <c r="F6">
        <v>337</v>
      </c>
      <c r="G6">
        <v>51</v>
      </c>
      <c r="O6">
        <f t="shared" si="0"/>
        <v>6483</v>
      </c>
      <c r="P6" s="4">
        <f t="shared" si="1"/>
        <v>0.57498891352549886</v>
      </c>
      <c r="R6">
        <v>5658</v>
      </c>
      <c r="S6">
        <v>5523</v>
      </c>
      <c r="U6" s="6">
        <f t="shared" si="2"/>
        <v>0.97613997879109227</v>
      </c>
    </row>
    <row r="7" spans="1:21" x14ac:dyDescent="0.35">
      <c r="A7" t="s">
        <v>5</v>
      </c>
      <c r="B7">
        <v>24</v>
      </c>
      <c r="C7">
        <v>10124</v>
      </c>
      <c r="D7">
        <v>419</v>
      </c>
      <c r="E7">
        <v>271</v>
      </c>
      <c r="F7">
        <v>645</v>
      </c>
      <c r="G7">
        <v>64</v>
      </c>
      <c r="O7">
        <f t="shared" si="0"/>
        <v>11547</v>
      </c>
      <c r="P7" s="4">
        <f t="shared" si="1"/>
        <v>0.56222611744084139</v>
      </c>
      <c r="R7">
        <v>10124</v>
      </c>
      <c r="S7">
        <v>9938</v>
      </c>
      <c r="U7" s="6">
        <f t="shared" si="2"/>
        <v>0.98162781509284869</v>
      </c>
    </row>
    <row r="8" spans="1:21" x14ac:dyDescent="0.35">
      <c r="A8" t="s">
        <v>6</v>
      </c>
      <c r="B8">
        <v>12</v>
      </c>
      <c r="C8">
        <v>7393</v>
      </c>
      <c r="D8">
        <v>575</v>
      </c>
      <c r="E8">
        <v>215</v>
      </c>
      <c r="F8">
        <v>400</v>
      </c>
      <c r="G8">
        <v>26</v>
      </c>
      <c r="O8">
        <f t="shared" si="0"/>
        <v>8621</v>
      </c>
      <c r="P8" s="4">
        <f t="shared" si="1"/>
        <v>0.54816557512558017</v>
      </c>
      <c r="R8">
        <v>7393</v>
      </c>
      <c r="S8">
        <v>7274</v>
      </c>
      <c r="U8" s="6">
        <f t="shared" si="2"/>
        <v>0.98390369268226696</v>
      </c>
    </row>
    <row r="9" spans="1:21" x14ac:dyDescent="0.35">
      <c r="A9" t="s">
        <v>7</v>
      </c>
      <c r="B9">
        <v>7</v>
      </c>
      <c r="C9">
        <v>7209</v>
      </c>
      <c r="D9">
        <v>402</v>
      </c>
      <c r="E9">
        <v>248</v>
      </c>
      <c r="F9">
        <v>357</v>
      </c>
      <c r="G9">
        <v>38</v>
      </c>
      <c r="O9">
        <f t="shared" si="0"/>
        <v>8261</v>
      </c>
      <c r="P9" s="4">
        <f t="shared" si="1"/>
        <v>0.54113716756190222</v>
      </c>
      <c r="R9">
        <v>7209</v>
      </c>
      <c r="S9">
        <v>7094</v>
      </c>
      <c r="U9" s="6">
        <f t="shared" si="2"/>
        <v>0.98404771813011516</v>
      </c>
    </row>
    <row r="10" spans="1:21" x14ac:dyDescent="0.35">
      <c r="A10" t="s">
        <v>8</v>
      </c>
      <c r="B10">
        <v>32</v>
      </c>
      <c r="C10">
        <v>8768</v>
      </c>
      <c r="D10">
        <v>583</v>
      </c>
      <c r="E10">
        <v>121</v>
      </c>
      <c r="F10">
        <v>477</v>
      </c>
      <c r="G10">
        <v>57</v>
      </c>
      <c r="O10">
        <f t="shared" si="0"/>
        <v>10038</v>
      </c>
      <c r="P10" s="4">
        <f t="shared" si="1"/>
        <v>0.62784588441331002</v>
      </c>
      <c r="R10">
        <v>8768</v>
      </c>
      <c r="S10">
        <v>8630</v>
      </c>
      <c r="U10" s="6">
        <f t="shared" si="2"/>
        <v>0.98426094890510951</v>
      </c>
    </row>
    <row r="11" spans="1:21" x14ac:dyDescent="0.35">
      <c r="A11" t="s">
        <v>9</v>
      </c>
      <c r="B11">
        <v>7</v>
      </c>
      <c r="C11">
        <v>2276</v>
      </c>
      <c r="D11">
        <v>146</v>
      </c>
      <c r="E11">
        <v>49</v>
      </c>
      <c r="F11">
        <v>155</v>
      </c>
      <c r="G11">
        <v>15</v>
      </c>
      <c r="O11">
        <f t="shared" si="0"/>
        <v>2648</v>
      </c>
      <c r="P11" s="4">
        <f t="shared" si="1"/>
        <v>0.52218497337803194</v>
      </c>
      <c r="R11">
        <v>2276</v>
      </c>
      <c r="S11">
        <v>2200</v>
      </c>
      <c r="U11" s="6">
        <f t="shared" si="2"/>
        <v>0.96660808435852374</v>
      </c>
    </row>
    <row r="12" spans="1:21" x14ac:dyDescent="0.35">
      <c r="A12" t="s">
        <v>10</v>
      </c>
      <c r="B12">
        <v>7</v>
      </c>
      <c r="C12">
        <v>4140</v>
      </c>
      <c r="D12">
        <v>206</v>
      </c>
      <c r="E12">
        <v>118</v>
      </c>
      <c r="F12">
        <v>362</v>
      </c>
      <c r="G12">
        <v>27</v>
      </c>
      <c r="O12">
        <f t="shared" si="0"/>
        <v>4860</v>
      </c>
      <c r="P12" s="4">
        <f t="shared" si="1"/>
        <v>0.56439437928231329</v>
      </c>
      <c r="R12">
        <v>4140</v>
      </c>
      <c r="S12">
        <v>3978</v>
      </c>
      <c r="U12" s="6">
        <f t="shared" si="2"/>
        <v>0.96086956521739131</v>
      </c>
    </row>
    <row r="13" spans="1:21" x14ac:dyDescent="0.35">
      <c r="A13" t="s">
        <v>11</v>
      </c>
      <c r="B13">
        <v>12</v>
      </c>
      <c r="C13">
        <v>936</v>
      </c>
      <c r="D13">
        <v>41</v>
      </c>
      <c r="E13">
        <v>37</v>
      </c>
      <c r="F13">
        <v>49</v>
      </c>
      <c r="G13">
        <v>18</v>
      </c>
      <c r="O13">
        <f t="shared" si="0"/>
        <v>1093</v>
      </c>
      <c r="P13" s="4">
        <f t="shared" si="1"/>
        <v>0.52246653919694075</v>
      </c>
      <c r="R13">
        <v>936</v>
      </c>
      <c r="S13">
        <v>858</v>
      </c>
      <c r="U13" s="6">
        <f t="shared" si="2"/>
        <v>0.91666666666666663</v>
      </c>
    </row>
    <row r="14" spans="1:21" x14ac:dyDescent="0.35">
      <c r="A14" t="s">
        <v>12</v>
      </c>
      <c r="B14">
        <v>11</v>
      </c>
      <c r="C14">
        <v>5191</v>
      </c>
      <c r="D14">
        <v>257</v>
      </c>
      <c r="E14">
        <v>184</v>
      </c>
      <c r="F14">
        <v>414</v>
      </c>
      <c r="G14">
        <v>85</v>
      </c>
      <c r="O14">
        <f t="shared" si="0"/>
        <v>6142</v>
      </c>
      <c r="P14" s="4">
        <f t="shared" si="1"/>
        <v>0.68964742869975293</v>
      </c>
      <c r="R14">
        <v>5191</v>
      </c>
      <c r="S14">
        <v>5057</v>
      </c>
      <c r="U14" s="6">
        <f t="shared" si="2"/>
        <v>0.97418609131188594</v>
      </c>
    </row>
    <row r="15" spans="1:21" x14ac:dyDescent="0.35">
      <c r="A15" t="s">
        <v>13</v>
      </c>
      <c r="B15">
        <v>4</v>
      </c>
      <c r="C15">
        <v>1766</v>
      </c>
      <c r="D15">
        <v>72</v>
      </c>
      <c r="E15">
        <v>100</v>
      </c>
      <c r="F15">
        <v>128</v>
      </c>
      <c r="G15">
        <v>16</v>
      </c>
      <c r="O15">
        <f t="shared" si="0"/>
        <v>2086</v>
      </c>
      <c r="P15" s="4">
        <f t="shared" si="1"/>
        <v>0.63694656488549617</v>
      </c>
      <c r="R15">
        <v>1766</v>
      </c>
      <c r="S15">
        <v>1674</v>
      </c>
      <c r="U15" s="6">
        <f t="shared" si="2"/>
        <v>0.94790486976217436</v>
      </c>
    </row>
    <row r="16" spans="1:21" x14ac:dyDescent="0.35">
      <c r="P16" s="4">
        <f>AVERAGE(P2:P15)</f>
        <v>0.56248441677378802</v>
      </c>
    </row>
    <row r="17" spans="1:19" x14ac:dyDescent="0.35">
      <c r="A17" t="s">
        <v>62</v>
      </c>
      <c r="B17" t="s">
        <v>63</v>
      </c>
      <c r="C17" t="s">
        <v>64</v>
      </c>
      <c r="D17" t="s">
        <v>69</v>
      </c>
      <c r="E17" t="s">
        <v>53</v>
      </c>
      <c r="M17" s="3"/>
      <c r="P17" s="4"/>
      <c r="S17" t="s">
        <v>66</v>
      </c>
    </row>
    <row r="18" spans="1:19" x14ac:dyDescent="0.35">
      <c r="A18" t="s">
        <v>0</v>
      </c>
      <c r="B18">
        <v>2062</v>
      </c>
      <c r="C18">
        <v>2149</v>
      </c>
      <c r="D18">
        <v>219</v>
      </c>
      <c r="E18">
        <v>71</v>
      </c>
      <c r="O18">
        <f>SUM(B18:E18)</f>
        <v>4501</v>
      </c>
      <c r="P18" s="4">
        <f>O18/S18</f>
        <v>0.31840690435766839</v>
      </c>
      <c r="S18">
        <v>14136</v>
      </c>
    </row>
    <row r="19" spans="1:19" x14ac:dyDescent="0.35">
      <c r="A19" t="s">
        <v>1</v>
      </c>
      <c r="B19">
        <v>1154</v>
      </c>
      <c r="C19">
        <v>1646</v>
      </c>
      <c r="D19">
        <v>363</v>
      </c>
      <c r="E19">
        <v>64</v>
      </c>
      <c r="O19">
        <f t="shared" ref="O19:O31" si="3">SUM(B19:E19)</f>
        <v>3227</v>
      </c>
      <c r="P19" s="4">
        <f t="shared" ref="P19:P31" si="4">O19/S19</f>
        <v>0.32625619249823073</v>
      </c>
      <c r="S19">
        <v>9891</v>
      </c>
    </row>
    <row r="20" spans="1:19" x14ac:dyDescent="0.35">
      <c r="A20" t="s">
        <v>2</v>
      </c>
      <c r="B20">
        <v>1318</v>
      </c>
      <c r="C20">
        <v>1263</v>
      </c>
      <c r="D20">
        <v>192</v>
      </c>
      <c r="E20">
        <v>46</v>
      </c>
      <c r="O20">
        <f t="shared" si="3"/>
        <v>2819</v>
      </c>
      <c r="P20" s="4">
        <f t="shared" si="4"/>
        <v>0.33728164632687246</v>
      </c>
      <c r="S20">
        <v>8358</v>
      </c>
    </row>
    <row r="21" spans="1:19" x14ac:dyDescent="0.35">
      <c r="A21" t="s">
        <v>3</v>
      </c>
      <c r="B21">
        <v>2096</v>
      </c>
      <c r="C21">
        <v>1991</v>
      </c>
      <c r="D21">
        <v>128</v>
      </c>
      <c r="E21">
        <v>67</v>
      </c>
      <c r="O21">
        <f t="shared" si="3"/>
        <v>4282</v>
      </c>
      <c r="P21" s="4">
        <f t="shared" si="4"/>
        <v>0.31501508129184141</v>
      </c>
      <c r="S21">
        <v>13593</v>
      </c>
    </row>
    <row r="22" spans="1:19" x14ac:dyDescent="0.35">
      <c r="A22" t="s">
        <v>4</v>
      </c>
      <c r="B22">
        <v>1689</v>
      </c>
      <c r="C22">
        <v>1182</v>
      </c>
      <c r="D22">
        <v>174</v>
      </c>
      <c r="E22">
        <v>72</v>
      </c>
      <c r="O22">
        <f t="shared" si="3"/>
        <v>3117</v>
      </c>
      <c r="P22" s="4">
        <f t="shared" si="4"/>
        <v>0.27645232815964521</v>
      </c>
      <c r="S22">
        <v>11275</v>
      </c>
    </row>
    <row r="23" spans="1:19" x14ac:dyDescent="0.35">
      <c r="A23" t="s">
        <v>5</v>
      </c>
      <c r="B23">
        <v>2707</v>
      </c>
      <c r="C23">
        <v>2339</v>
      </c>
      <c r="D23">
        <v>254</v>
      </c>
      <c r="E23">
        <v>90</v>
      </c>
      <c r="O23">
        <f t="shared" si="3"/>
        <v>5390</v>
      </c>
      <c r="P23" s="4">
        <f t="shared" si="4"/>
        <v>0.26244035446489433</v>
      </c>
      <c r="S23">
        <v>20538</v>
      </c>
    </row>
    <row r="24" spans="1:19" x14ac:dyDescent="0.35">
      <c r="A24" t="s">
        <v>6</v>
      </c>
      <c r="B24">
        <v>2563</v>
      </c>
      <c r="C24">
        <v>1786</v>
      </c>
      <c r="D24">
        <v>297</v>
      </c>
      <c r="E24">
        <v>124</v>
      </c>
      <c r="O24">
        <f t="shared" si="3"/>
        <v>4770</v>
      </c>
      <c r="P24" s="4">
        <f t="shared" si="4"/>
        <v>0.30330005722642589</v>
      </c>
      <c r="S24">
        <v>15727</v>
      </c>
    </row>
    <row r="25" spans="1:19" x14ac:dyDescent="0.35">
      <c r="A25" t="s">
        <v>7</v>
      </c>
      <c r="B25">
        <v>2168</v>
      </c>
      <c r="C25">
        <v>1637</v>
      </c>
      <c r="D25">
        <v>257</v>
      </c>
      <c r="E25">
        <v>94</v>
      </c>
      <c r="O25">
        <f t="shared" si="3"/>
        <v>4156</v>
      </c>
      <c r="P25" s="4">
        <f t="shared" si="4"/>
        <v>0.27223896240010481</v>
      </c>
      <c r="S25">
        <v>15266</v>
      </c>
    </row>
    <row r="26" spans="1:19" x14ac:dyDescent="0.35">
      <c r="A26" t="s">
        <v>8</v>
      </c>
      <c r="B26">
        <v>1986</v>
      </c>
      <c r="C26">
        <v>1820</v>
      </c>
      <c r="D26">
        <v>337</v>
      </c>
      <c r="E26">
        <v>114</v>
      </c>
      <c r="O26">
        <f t="shared" si="3"/>
        <v>4257</v>
      </c>
      <c r="P26" s="4">
        <f t="shared" si="4"/>
        <v>0.26626219664748563</v>
      </c>
      <c r="S26">
        <v>15988</v>
      </c>
    </row>
    <row r="27" spans="1:19" x14ac:dyDescent="0.35">
      <c r="A27" t="s">
        <v>9</v>
      </c>
      <c r="B27">
        <v>980</v>
      </c>
      <c r="C27">
        <v>541</v>
      </c>
      <c r="D27">
        <v>111</v>
      </c>
      <c r="E27">
        <v>38</v>
      </c>
      <c r="O27">
        <f t="shared" si="3"/>
        <v>1670</v>
      </c>
      <c r="P27" s="4">
        <f t="shared" si="4"/>
        <v>0.32932360481167422</v>
      </c>
      <c r="S27">
        <v>5071</v>
      </c>
    </row>
    <row r="28" spans="1:19" x14ac:dyDescent="0.35">
      <c r="A28" t="s">
        <v>10</v>
      </c>
      <c r="B28">
        <v>1354</v>
      </c>
      <c r="C28">
        <v>1011</v>
      </c>
      <c r="D28">
        <v>177</v>
      </c>
      <c r="E28">
        <v>37</v>
      </c>
      <c r="O28">
        <f t="shared" si="3"/>
        <v>2579</v>
      </c>
      <c r="P28" s="4">
        <f t="shared" si="4"/>
        <v>0.29950063871791893</v>
      </c>
      <c r="S28">
        <v>8611</v>
      </c>
    </row>
    <row r="29" spans="1:19" x14ac:dyDescent="0.35">
      <c r="A29" t="s">
        <v>11</v>
      </c>
      <c r="B29">
        <v>386</v>
      </c>
      <c r="C29">
        <v>261</v>
      </c>
      <c r="D29">
        <v>65</v>
      </c>
      <c r="E29">
        <v>18</v>
      </c>
      <c r="O29">
        <f t="shared" si="3"/>
        <v>730</v>
      </c>
      <c r="P29" s="4">
        <f t="shared" si="4"/>
        <v>0.34894837476099427</v>
      </c>
      <c r="S29">
        <v>2092</v>
      </c>
    </row>
    <row r="30" spans="1:19" x14ac:dyDescent="0.35">
      <c r="A30" t="s">
        <v>12</v>
      </c>
      <c r="B30">
        <v>1100</v>
      </c>
      <c r="C30">
        <v>833</v>
      </c>
      <c r="D30">
        <v>89</v>
      </c>
      <c r="E30">
        <v>30</v>
      </c>
      <c r="O30">
        <f t="shared" si="3"/>
        <v>2052</v>
      </c>
      <c r="P30" s="4">
        <f t="shared" si="4"/>
        <v>0.23040646754996633</v>
      </c>
      <c r="S30">
        <v>8906</v>
      </c>
    </row>
    <row r="31" spans="1:19" x14ac:dyDescent="0.35">
      <c r="A31" t="s">
        <v>13</v>
      </c>
      <c r="B31">
        <v>520</v>
      </c>
      <c r="C31">
        <v>378</v>
      </c>
      <c r="D31">
        <v>48</v>
      </c>
      <c r="E31">
        <v>22</v>
      </c>
      <c r="O31">
        <f t="shared" si="3"/>
        <v>968</v>
      </c>
      <c r="P31" s="4">
        <f t="shared" si="4"/>
        <v>0.29557251908396948</v>
      </c>
      <c r="S31">
        <v>3275</v>
      </c>
    </row>
    <row r="33" spans="16:16" x14ac:dyDescent="0.35">
      <c r="P33" s="4"/>
    </row>
    <row r="34" spans="16:16" x14ac:dyDescent="0.35">
      <c r="P34" s="4">
        <f>AVERAGE(P18:P31)</f>
        <v>0.29867180916412078</v>
      </c>
    </row>
    <row r="35" spans="16:16" x14ac:dyDescent="0.35">
      <c r="P35" s="4"/>
    </row>
    <row r="36" spans="16:16" x14ac:dyDescent="0.35">
      <c r="P36" s="4"/>
    </row>
    <row r="37" spans="16:16" x14ac:dyDescent="0.35">
      <c r="P37" s="4"/>
    </row>
    <row r="38" spans="16:16" x14ac:dyDescent="0.35">
      <c r="P38" s="4"/>
    </row>
    <row r="39" spans="16:16" x14ac:dyDescent="0.35">
      <c r="P39" s="4"/>
    </row>
    <row r="40" spans="16:16" x14ac:dyDescent="0.35">
      <c r="P40" s="4"/>
    </row>
    <row r="41" spans="16:16" x14ac:dyDescent="0.35">
      <c r="P41" s="4"/>
    </row>
    <row r="42" spans="16:16" x14ac:dyDescent="0.35">
      <c r="P42" s="4"/>
    </row>
    <row r="43" spans="16:16" x14ac:dyDescent="0.35">
      <c r="P43" s="4"/>
    </row>
    <row r="44" spans="16:16" x14ac:dyDescent="0.35">
      <c r="P44" s="4"/>
    </row>
    <row r="45" spans="16:16" x14ac:dyDescent="0.35">
      <c r="P45" s="4"/>
    </row>
    <row r="46" spans="16:16" x14ac:dyDescent="0.35">
      <c r="P46" s="4"/>
    </row>
    <row r="47" spans="16:16" x14ac:dyDescent="0.35">
      <c r="P47" s="4"/>
    </row>
    <row r="48" spans="16:16" x14ac:dyDescent="0.35">
      <c r="P48" s="4"/>
    </row>
    <row r="49" spans="16:16" x14ac:dyDescent="0.35">
      <c r="P49" s="4"/>
    </row>
    <row r="50" spans="16:16" x14ac:dyDescent="0.35">
      <c r="P50" s="4"/>
    </row>
    <row r="51" spans="16:16" x14ac:dyDescent="0.35">
      <c r="P51" s="4"/>
    </row>
    <row r="52" spans="16:16" x14ac:dyDescent="0.35">
      <c r="P52" s="4"/>
    </row>
    <row r="53" spans="16:16" x14ac:dyDescent="0.35">
      <c r="P53" s="4"/>
    </row>
    <row r="54" spans="16:16" x14ac:dyDescent="0.35">
      <c r="P54" s="4"/>
    </row>
    <row r="55" spans="16:16" x14ac:dyDescent="0.35">
      <c r="P55" s="4"/>
    </row>
    <row r="56" spans="16:16" x14ac:dyDescent="0.35">
      <c r="P56" s="4"/>
    </row>
    <row r="57" spans="16:16" x14ac:dyDescent="0.35">
      <c r="P57" s="4"/>
    </row>
    <row r="58" spans="16:16" x14ac:dyDescent="0.35">
      <c r="P58" s="4"/>
    </row>
    <row r="59" spans="16:16" x14ac:dyDescent="0.35">
      <c r="P59" s="4"/>
    </row>
    <row r="60" spans="16:16" x14ac:dyDescent="0.35">
      <c r="P60" s="4"/>
    </row>
    <row r="61" spans="16:16" x14ac:dyDescent="0.35">
      <c r="P61" s="4"/>
    </row>
    <row r="62" spans="16:16" x14ac:dyDescent="0.35">
      <c r="P62" s="4"/>
    </row>
    <row r="63" spans="16:16" x14ac:dyDescent="0.35">
      <c r="P63" s="4"/>
    </row>
    <row r="64" spans="16:16" x14ac:dyDescent="0.35">
      <c r="P64" s="4"/>
    </row>
    <row r="65" spans="16:16" x14ac:dyDescent="0.35">
      <c r="P65" s="4"/>
    </row>
    <row r="66" spans="16:16" x14ac:dyDescent="0.35">
      <c r="P66" s="4"/>
    </row>
    <row r="67" spans="16:16" x14ac:dyDescent="0.35">
      <c r="P67" s="4"/>
    </row>
    <row r="68" spans="16:16" x14ac:dyDescent="0.35">
      <c r="P68" s="4"/>
    </row>
    <row r="69" spans="16:16" x14ac:dyDescent="0.35">
      <c r="P69" s="4"/>
    </row>
    <row r="70" spans="16:16" x14ac:dyDescent="0.35">
      <c r="P70" s="4"/>
    </row>
    <row r="71" spans="16:16" x14ac:dyDescent="0.35">
      <c r="P71" s="4"/>
    </row>
    <row r="72" spans="16:16" x14ac:dyDescent="0.35">
      <c r="P72" s="4"/>
    </row>
    <row r="73" spans="16:16" x14ac:dyDescent="0.35">
      <c r="P73" s="4"/>
    </row>
    <row r="74" spans="16:16" x14ac:dyDescent="0.35">
      <c r="P74" s="4"/>
    </row>
    <row r="75" spans="16:16" x14ac:dyDescent="0.35">
      <c r="P7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16F617A68664C859A80479EF7E444" ma:contentTypeVersion="13" ma:contentTypeDescription="Create a new document." ma:contentTypeScope="" ma:versionID="9e7d78ab00fae33d436b107dbccbd3f5">
  <xsd:schema xmlns:xsd="http://www.w3.org/2001/XMLSchema" xmlns:xs="http://www.w3.org/2001/XMLSchema" xmlns:p="http://schemas.microsoft.com/office/2006/metadata/properties" xmlns:ns3="fb817c7b-3dc3-44dc-a3fb-a6b230590faa" targetNamespace="http://schemas.microsoft.com/office/2006/metadata/properties" ma:root="true" ma:fieldsID="7fcb8f04f6626fd9e18058a51d318874" ns3:_="">
    <xsd:import namespace="fb817c7b-3dc3-44dc-a3fb-a6b230590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17c7b-3dc3-44dc-a3fb-a6b230590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817c7b-3dc3-44dc-a3fb-a6b230590f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227D0-AA2B-44AD-A310-C40CCDB90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17c7b-3dc3-44dc-a3fb-a6b230590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B0AC7-E951-4209-809E-FED81166ED8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fb817c7b-3dc3-44dc-a3fb-a6b230590faa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AE59959-126D-459B-A639-66EFDEFC3A2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 types in first shell</vt:lpstr>
      <vt:lpstr>O donors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Shicheng</dc:creator>
  <cp:lastModifiedBy>Li, Shicheng</cp:lastModifiedBy>
  <dcterms:created xsi:type="dcterms:W3CDTF">2024-03-08T17:16:58Z</dcterms:created>
  <dcterms:modified xsi:type="dcterms:W3CDTF">2024-03-10T18:13:37Z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0x010100D0416F617A68664C859A80479EF7E444</vt:lpwstr>
  </property>
</Properties>
</file>